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time 1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U72" i="1" l="1"/>
  <c r="BT72" i="1"/>
  <c r="BR72" i="1"/>
  <c r="BS72" i="1" s="1"/>
  <c r="BB72" i="1" s="1"/>
  <c r="BD72" i="1" s="1"/>
  <c r="BO72" i="1"/>
  <c r="BN72" i="1"/>
  <c r="BM72" i="1"/>
  <c r="BL72" i="1"/>
  <c r="BP72" i="1" s="1"/>
  <c r="BQ72" i="1" s="1"/>
  <c r="BJ72" i="1"/>
  <c r="BK72" i="1" s="1"/>
  <c r="BF72" i="1"/>
  <c r="AZ72" i="1"/>
  <c r="AT72" i="1"/>
  <c r="BG72" i="1" s="1"/>
  <c r="AO72" i="1"/>
  <c r="AM72" i="1"/>
  <c r="AE72" i="1"/>
  <c r="AD72" i="1"/>
  <c r="AC72" i="1"/>
  <c r="V72" i="1"/>
  <c r="BU71" i="1"/>
  <c r="Y71" i="1" s="1"/>
  <c r="BT71" i="1"/>
  <c r="BR71" i="1"/>
  <c r="BS71" i="1" s="1"/>
  <c r="BB71" i="1" s="1"/>
  <c r="BD71" i="1" s="1"/>
  <c r="BO71" i="1"/>
  <c r="BN71" i="1"/>
  <c r="BM71" i="1"/>
  <c r="BJ71" i="1"/>
  <c r="BK71" i="1" s="1"/>
  <c r="BF71" i="1"/>
  <c r="AZ71" i="1"/>
  <c r="AT71" i="1"/>
  <c r="BG71" i="1" s="1"/>
  <c r="AO71" i="1"/>
  <c r="AM71" i="1"/>
  <c r="Q71" i="1" s="1"/>
  <c r="AE71" i="1"/>
  <c r="AD71" i="1"/>
  <c r="AC71" i="1"/>
  <c r="V71" i="1"/>
  <c r="T71" i="1"/>
  <c r="BU70" i="1"/>
  <c r="BT70" i="1"/>
  <c r="BS70" i="1"/>
  <c r="BB70" i="1" s="1"/>
  <c r="BR70" i="1"/>
  <c r="BO70" i="1"/>
  <c r="BN70" i="1"/>
  <c r="BM70" i="1"/>
  <c r="BL70" i="1"/>
  <c r="BP70" i="1" s="1"/>
  <c r="BQ70" i="1" s="1"/>
  <c r="BK70" i="1"/>
  <c r="BJ70" i="1"/>
  <c r="BF70" i="1"/>
  <c r="AZ70" i="1"/>
  <c r="BD70" i="1" s="1"/>
  <c r="AT70" i="1"/>
  <c r="BG70" i="1" s="1"/>
  <c r="AO70" i="1"/>
  <c r="AM70" i="1"/>
  <c r="O70" i="1" s="1"/>
  <c r="N70" i="1" s="1"/>
  <c r="AG70" i="1"/>
  <c r="AE70" i="1"/>
  <c r="AD70" i="1"/>
  <c r="AC70" i="1"/>
  <c r="Y70" i="1"/>
  <c r="V70" i="1"/>
  <c r="T70" i="1"/>
  <c r="Q70" i="1"/>
  <c r="BU69" i="1"/>
  <c r="BT69" i="1"/>
  <c r="BR69" i="1"/>
  <c r="BS69" i="1" s="1"/>
  <c r="BB69" i="1" s="1"/>
  <c r="BD69" i="1" s="1"/>
  <c r="BO69" i="1"/>
  <c r="BN69" i="1"/>
  <c r="BJ69" i="1"/>
  <c r="BM69" i="1" s="1"/>
  <c r="BG69" i="1"/>
  <c r="BF69" i="1"/>
  <c r="AZ69" i="1"/>
  <c r="AT69" i="1"/>
  <c r="AO69" i="1"/>
  <c r="AM69" i="1" s="1"/>
  <c r="AE69" i="1"/>
  <c r="AC69" i="1" s="1"/>
  <c r="AD69" i="1"/>
  <c r="V69" i="1"/>
  <c r="O69" i="1"/>
  <c r="N69" i="1" s="1"/>
  <c r="BU68" i="1"/>
  <c r="BT68" i="1"/>
  <c r="BR68" i="1"/>
  <c r="BS68" i="1" s="1"/>
  <c r="BB68" i="1" s="1"/>
  <c r="BD68" i="1" s="1"/>
  <c r="BO68" i="1"/>
  <c r="BN68" i="1"/>
  <c r="BJ68" i="1"/>
  <c r="BM68" i="1" s="1"/>
  <c r="BF68" i="1"/>
  <c r="AZ68" i="1"/>
  <c r="AT68" i="1"/>
  <c r="BG68" i="1" s="1"/>
  <c r="AO68" i="1"/>
  <c r="AM68" i="1"/>
  <c r="AE68" i="1"/>
  <c r="AD68" i="1"/>
  <c r="AC68" i="1"/>
  <c r="V68" i="1"/>
  <c r="BU67" i="1"/>
  <c r="BT67" i="1"/>
  <c r="BR67" i="1"/>
  <c r="BS67" i="1" s="1"/>
  <c r="BB67" i="1" s="1"/>
  <c r="BD67" i="1" s="1"/>
  <c r="BO67" i="1"/>
  <c r="BN67" i="1"/>
  <c r="BM67" i="1"/>
  <c r="BJ67" i="1"/>
  <c r="BK67" i="1" s="1"/>
  <c r="BF67" i="1"/>
  <c r="AZ67" i="1"/>
  <c r="AT67" i="1"/>
  <c r="BG67" i="1" s="1"/>
  <c r="AO67" i="1"/>
  <c r="AM67" i="1" s="1"/>
  <c r="AE67" i="1"/>
  <c r="AD67" i="1"/>
  <c r="AC67" i="1" s="1"/>
  <c r="V67" i="1"/>
  <c r="BU66" i="1"/>
  <c r="BT66" i="1"/>
  <c r="BS66" i="1"/>
  <c r="BB66" i="1" s="1"/>
  <c r="BR66" i="1"/>
  <c r="BO66" i="1"/>
  <c r="BN66" i="1"/>
  <c r="BL66" i="1"/>
  <c r="BP66" i="1" s="1"/>
  <c r="BQ66" i="1" s="1"/>
  <c r="BK66" i="1"/>
  <c r="BJ66" i="1"/>
  <c r="BM66" i="1" s="1"/>
  <c r="BF66" i="1"/>
  <c r="AZ66" i="1"/>
  <c r="BD66" i="1" s="1"/>
  <c r="AT66" i="1"/>
  <c r="BG66" i="1" s="1"/>
  <c r="AO66" i="1"/>
  <c r="AM66" i="1" s="1"/>
  <c r="AE66" i="1"/>
  <c r="AD66" i="1"/>
  <c r="AC66" i="1" s="1"/>
  <c r="Y66" i="1"/>
  <c r="V66" i="1"/>
  <c r="BU65" i="1"/>
  <c r="BT65" i="1"/>
  <c r="BR65" i="1"/>
  <c r="BS65" i="1" s="1"/>
  <c r="BB65" i="1" s="1"/>
  <c r="BD65" i="1" s="1"/>
  <c r="BO65" i="1"/>
  <c r="BN65" i="1"/>
  <c r="BJ65" i="1"/>
  <c r="BM65" i="1" s="1"/>
  <c r="BG65" i="1"/>
  <c r="BF65" i="1"/>
  <c r="AZ65" i="1"/>
  <c r="AT65" i="1"/>
  <c r="AO65" i="1"/>
  <c r="AM65" i="1" s="1"/>
  <c r="AE65" i="1"/>
  <c r="AD65" i="1"/>
  <c r="AC65" i="1" s="1"/>
  <c r="V65" i="1"/>
  <c r="O65" i="1"/>
  <c r="N65" i="1" s="1"/>
  <c r="BU64" i="1"/>
  <c r="BT64" i="1"/>
  <c r="BR64" i="1"/>
  <c r="BS64" i="1" s="1"/>
  <c r="BB64" i="1" s="1"/>
  <c r="BD64" i="1" s="1"/>
  <c r="BO64" i="1"/>
  <c r="BN64" i="1"/>
  <c r="BJ64" i="1"/>
  <c r="BM64" i="1" s="1"/>
  <c r="BF64" i="1"/>
  <c r="AZ64" i="1"/>
  <c r="AT64" i="1"/>
  <c r="BG64" i="1" s="1"/>
  <c r="AO64" i="1"/>
  <c r="AM64" i="1"/>
  <c r="AE64" i="1"/>
  <c r="AD64" i="1"/>
  <c r="AC64" i="1"/>
  <c r="V64" i="1"/>
  <c r="BU63" i="1"/>
  <c r="BT63" i="1"/>
  <c r="BR63" i="1"/>
  <c r="BS63" i="1" s="1"/>
  <c r="BB63" i="1" s="1"/>
  <c r="BD63" i="1" s="1"/>
  <c r="BO63" i="1"/>
  <c r="BN63" i="1"/>
  <c r="BM63" i="1"/>
  <c r="BJ63" i="1"/>
  <c r="BK63" i="1" s="1"/>
  <c r="BF63" i="1"/>
  <c r="AZ63" i="1"/>
  <c r="AT63" i="1"/>
  <c r="BG63" i="1" s="1"/>
  <c r="AO63" i="1"/>
  <c r="AM63" i="1" s="1"/>
  <c r="AE63" i="1"/>
  <c r="AD63" i="1"/>
  <c r="AC63" i="1" s="1"/>
  <c r="V63" i="1"/>
  <c r="BU62" i="1"/>
  <c r="BT62" i="1"/>
  <c r="BS62" i="1"/>
  <c r="BR62" i="1"/>
  <c r="BO62" i="1"/>
  <c r="BN62" i="1"/>
  <c r="BL62" i="1"/>
  <c r="BP62" i="1" s="1"/>
  <c r="BQ62" i="1" s="1"/>
  <c r="BK62" i="1"/>
  <c r="BJ62" i="1"/>
  <c r="BM62" i="1" s="1"/>
  <c r="BF62" i="1"/>
  <c r="BB62" i="1"/>
  <c r="AZ62" i="1"/>
  <c r="AT62" i="1"/>
  <c r="BG62" i="1" s="1"/>
  <c r="AO62" i="1"/>
  <c r="AM62" i="1" s="1"/>
  <c r="AE62" i="1"/>
  <c r="AD62" i="1"/>
  <c r="AC62" i="1" s="1"/>
  <c r="Y62" i="1"/>
  <c r="V62" i="1"/>
  <c r="BU61" i="1"/>
  <c r="BT61" i="1"/>
  <c r="BR61" i="1"/>
  <c r="BO61" i="1"/>
  <c r="BN61" i="1"/>
  <c r="BJ61" i="1"/>
  <c r="BF61" i="1"/>
  <c r="AZ61" i="1"/>
  <c r="AT61" i="1"/>
  <c r="BG61" i="1" s="1"/>
  <c r="AO61" i="1"/>
  <c r="AM61" i="1" s="1"/>
  <c r="AE61" i="1"/>
  <c r="AD61" i="1"/>
  <c r="AC61" i="1" s="1"/>
  <c r="V61" i="1"/>
  <c r="O61" i="1"/>
  <c r="N61" i="1" s="1"/>
  <c r="AG61" i="1" s="1"/>
  <c r="BU60" i="1"/>
  <c r="BT60" i="1"/>
  <c r="BR60" i="1"/>
  <c r="BS60" i="1" s="1"/>
  <c r="BB60" i="1" s="1"/>
  <c r="BD60" i="1" s="1"/>
  <c r="BO60" i="1"/>
  <c r="BN60" i="1"/>
  <c r="BJ60" i="1"/>
  <c r="BM60" i="1" s="1"/>
  <c r="BF60" i="1"/>
  <c r="AZ60" i="1"/>
  <c r="AT60" i="1"/>
  <c r="BG60" i="1" s="1"/>
  <c r="AO60" i="1"/>
  <c r="AM60" i="1"/>
  <c r="AE60" i="1"/>
  <c r="AD60" i="1"/>
  <c r="AC60" i="1" s="1"/>
  <c r="V60" i="1"/>
  <c r="BU59" i="1"/>
  <c r="BT59" i="1"/>
  <c r="BR59" i="1"/>
  <c r="BS59" i="1" s="1"/>
  <c r="BB59" i="1" s="1"/>
  <c r="BP59" i="1"/>
  <c r="BQ59" i="1" s="1"/>
  <c r="BO59" i="1"/>
  <c r="BN59" i="1"/>
  <c r="BM59" i="1"/>
  <c r="BL59" i="1"/>
  <c r="BJ59" i="1"/>
  <c r="BK59" i="1" s="1"/>
  <c r="BF59" i="1"/>
  <c r="BD59" i="1"/>
  <c r="BC59" i="1"/>
  <c r="BE59" i="1" s="1"/>
  <c r="AZ59" i="1"/>
  <c r="AT59" i="1"/>
  <c r="BG59" i="1" s="1"/>
  <c r="AO59" i="1"/>
  <c r="AN59" i="1"/>
  <c r="AM59" i="1"/>
  <c r="O59" i="1" s="1"/>
  <c r="N59" i="1" s="1"/>
  <c r="AE59" i="1"/>
  <c r="AD59" i="1"/>
  <c r="AC59" i="1" s="1"/>
  <c r="V59" i="1"/>
  <c r="T59" i="1"/>
  <c r="Q59" i="1"/>
  <c r="P59" i="1"/>
  <c r="BU58" i="1"/>
  <c r="BT58" i="1"/>
  <c r="BS58" i="1" s="1"/>
  <c r="BB58" i="1" s="1"/>
  <c r="BR58" i="1"/>
  <c r="BO58" i="1"/>
  <c r="BN58" i="1"/>
  <c r="BL58" i="1"/>
  <c r="BP58" i="1" s="1"/>
  <c r="BQ58" i="1" s="1"/>
  <c r="BK58" i="1"/>
  <c r="BJ58" i="1"/>
  <c r="BM58" i="1" s="1"/>
  <c r="BF58" i="1"/>
  <c r="AZ58" i="1"/>
  <c r="BD58" i="1" s="1"/>
  <c r="AT58" i="1"/>
  <c r="BG58" i="1" s="1"/>
  <c r="AO58" i="1"/>
  <c r="AM58" i="1" s="1"/>
  <c r="AE58" i="1"/>
  <c r="AD58" i="1"/>
  <c r="AC58" i="1" s="1"/>
  <c r="Y58" i="1"/>
  <c r="V58" i="1"/>
  <c r="T58" i="1"/>
  <c r="BU57" i="1"/>
  <c r="BT57" i="1"/>
  <c r="BR57" i="1"/>
  <c r="BO57" i="1"/>
  <c r="BN57" i="1"/>
  <c r="BJ57" i="1"/>
  <c r="BG57" i="1"/>
  <c r="BF57" i="1"/>
  <c r="AZ57" i="1"/>
  <c r="AT57" i="1"/>
  <c r="AO57" i="1"/>
  <c r="AM57" i="1" s="1"/>
  <c r="Q57" i="1" s="1"/>
  <c r="AN57" i="1"/>
  <c r="AE57" i="1"/>
  <c r="AD57" i="1"/>
  <c r="V57" i="1"/>
  <c r="T57" i="1"/>
  <c r="O57" i="1"/>
  <c r="N57" i="1" s="1"/>
  <c r="BU56" i="1"/>
  <c r="BT56" i="1"/>
  <c r="BR56" i="1"/>
  <c r="BP56" i="1"/>
  <c r="BQ56" i="1" s="1"/>
  <c r="BO56" i="1"/>
  <c r="BN56" i="1"/>
  <c r="BL56" i="1"/>
  <c r="BJ56" i="1"/>
  <c r="BF56" i="1"/>
  <c r="AZ56" i="1"/>
  <c r="AT56" i="1"/>
  <c r="BG56" i="1" s="1"/>
  <c r="AO56" i="1"/>
  <c r="AM56" i="1"/>
  <c r="AE56" i="1"/>
  <c r="AD56" i="1"/>
  <c r="AC56" i="1"/>
  <c r="V56" i="1"/>
  <c r="T56" i="1"/>
  <c r="BU55" i="1"/>
  <c r="BT55" i="1"/>
  <c r="BR55" i="1"/>
  <c r="BO55" i="1"/>
  <c r="BN55" i="1"/>
  <c r="BJ55" i="1"/>
  <c r="BK55" i="1" s="1"/>
  <c r="BF55" i="1"/>
  <c r="BC55" i="1"/>
  <c r="AZ55" i="1"/>
  <c r="AT55" i="1"/>
  <c r="BG55" i="1" s="1"/>
  <c r="AO55" i="1"/>
  <c r="AM55" i="1" s="1"/>
  <c r="AN55" i="1"/>
  <c r="AE55" i="1"/>
  <c r="AD55" i="1"/>
  <c r="AC55" i="1" s="1"/>
  <c r="V55" i="1"/>
  <c r="T55" i="1"/>
  <c r="P55" i="1"/>
  <c r="BU54" i="1"/>
  <c r="BT54" i="1"/>
  <c r="BS54" i="1"/>
  <c r="BB54" i="1" s="1"/>
  <c r="BD54" i="1" s="1"/>
  <c r="BR54" i="1"/>
  <c r="Y54" i="1" s="1"/>
  <c r="BO54" i="1"/>
  <c r="BN54" i="1"/>
  <c r="BK54" i="1"/>
  <c r="BJ54" i="1"/>
  <c r="BM54" i="1" s="1"/>
  <c r="BF54" i="1"/>
  <c r="AZ54" i="1"/>
  <c r="AT54" i="1"/>
  <c r="BG54" i="1" s="1"/>
  <c r="AO54" i="1"/>
  <c r="AM54" i="1" s="1"/>
  <c r="O54" i="1" s="1"/>
  <c r="AN54" i="1"/>
  <c r="AG54" i="1"/>
  <c r="AE54" i="1"/>
  <c r="AD54" i="1"/>
  <c r="AC54" i="1" s="1"/>
  <c r="V54" i="1"/>
  <c r="P54" i="1"/>
  <c r="BC54" i="1" s="1"/>
  <c r="N54" i="1"/>
  <c r="BU53" i="1"/>
  <c r="BT53" i="1"/>
  <c r="BR53" i="1"/>
  <c r="BO53" i="1"/>
  <c r="BN53" i="1"/>
  <c r="BL53" i="1"/>
  <c r="BP53" i="1" s="1"/>
  <c r="BQ53" i="1" s="1"/>
  <c r="BJ53" i="1"/>
  <c r="BG53" i="1"/>
  <c r="BF53" i="1"/>
  <c r="AZ53" i="1"/>
  <c r="AT53" i="1"/>
  <c r="AO53" i="1"/>
  <c r="AM53" i="1"/>
  <c r="AE53" i="1"/>
  <c r="AD53" i="1"/>
  <c r="AC53" i="1"/>
  <c r="V53" i="1"/>
  <c r="T53" i="1"/>
  <c r="BU52" i="1"/>
  <c r="BT52" i="1"/>
  <c r="BR52" i="1"/>
  <c r="BS52" i="1" s="1"/>
  <c r="BB52" i="1" s="1"/>
  <c r="BD52" i="1" s="1"/>
  <c r="BO52" i="1"/>
  <c r="BN52" i="1"/>
  <c r="BM52" i="1"/>
  <c r="BL52" i="1"/>
  <c r="BP52" i="1" s="1"/>
  <c r="BQ52" i="1" s="1"/>
  <c r="BJ52" i="1"/>
  <c r="BK52" i="1" s="1"/>
  <c r="BG52" i="1"/>
  <c r="BF52" i="1"/>
  <c r="AZ52" i="1"/>
  <c r="AT52" i="1"/>
  <c r="AO52" i="1"/>
  <c r="AM52" i="1"/>
  <c r="Q52" i="1" s="1"/>
  <c r="AE52" i="1"/>
  <c r="AD52" i="1"/>
  <c r="AC52" i="1"/>
  <c r="V52" i="1"/>
  <c r="BU51" i="1"/>
  <c r="BT51" i="1"/>
  <c r="BR51" i="1"/>
  <c r="BS51" i="1" s="1"/>
  <c r="BB51" i="1" s="1"/>
  <c r="BO51" i="1"/>
  <c r="BN51" i="1"/>
  <c r="BK51" i="1"/>
  <c r="BJ51" i="1"/>
  <c r="BF51" i="1"/>
  <c r="AZ51" i="1"/>
  <c r="AT51" i="1"/>
  <c r="BG51" i="1" s="1"/>
  <c r="AO51" i="1"/>
  <c r="AM51" i="1"/>
  <c r="AN51" i="1" s="1"/>
  <c r="AG51" i="1"/>
  <c r="AE51" i="1"/>
  <c r="AD51" i="1"/>
  <c r="AC51" i="1"/>
  <c r="V51" i="1"/>
  <c r="T51" i="1"/>
  <c r="Q51" i="1"/>
  <c r="P51" i="1"/>
  <c r="BC51" i="1" s="1"/>
  <c r="O51" i="1"/>
  <c r="N51" i="1" s="1"/>
  <c r="BU50" i="1"/>
  <c r="BT50" i="1"/>
  <c r="BS50" i="1"/>
  <c r="BB50" i="1" s="1"/>
  <c r="BR50" i="1"/>
  <c r="BQ50" i="1"/>
  <c r="BP50" i="1"/>
  <c r="BO50" i="1"/>
  <c r="BN50" i="1"/>
  <c r="BL50" i="1"/>
  <c r="BK50" i="1"/>
  <c r="BJ50" i="1"/>
  <c r="BM50" i="1" s="1"/>
  <c r="BG50" i="1"/>
  <c r="BF50" i="1"/>
  <c r="AZ50" i="1"/>
  <c r="AT50" i="1"/>
  <c r="AO50" i="1"/>
  <c r="AM50" i="1" s="1"/>
  <c r="AN50" i="1" s="1"/>
  <c r="AE50" i="1"/>
  <c r="AD50" i="1"/>
  <c r="AC50" i="1" s="1"/>
  <c r="Y50" i="1"/>
  <c r="V50" i="1"/>
  <c r="BU49" i="1"/>
  <c r="BT49" i="1"/>
  <c r="BR49" i="1"/>
  <c r="BS49" i="1" s="1"/>
  <c r="BB49" i="1" s="1"/>
  <c r="BD49" i="1" s="1"/>
  <c r="BO49" i="1"/>
  <c r="BN49" i="1"/>
  <c r="BJ49" i="1"/>
  <c r="BM49" i="1" s="1"/>
  <c r="BG49" i="1"/>
  <c r="BF49" i="1"/>
  <c r="AZ49" i="1"/>
  <c r="AT49" i="1"/>
  <c r="AO49" i="1"/>
  <c r="AM49" i="1"/>
  <c r="AE49" i="1"/>
  <c r="AD49" i="1"/>
  <c r="AC49" i="1"/>
  <c r="V49" i="1"/>
  <c r="T49" i="1"/>
  <c r="BU48" i="1"/>
  <c r="Y48" i="1" s="1"/>
  <c r="BT48" i="1"/>
  <c r="BS48" i="1" s="1"/>
  <c r="BB48" i="1" s="1"/>
  <c r="BD48" i="1" s="1"/>
  <c r="BR48" i="1"/>
  <c r="BO48" i="1"/>
  <c r="BN48" i="1"/>
  <c r="BM48" i="1"/>
  <c r="BL48" i="1"/>
  <c r="BP48" i="1" s="1"/>
  <c r="BQ48" i="1" s="1"/>
  <c r="BK48" i="1"/>
  <c r="BJ48" i="1"/>
  <c r="BF48" i="1"/>
  <c r="AZ48" i="1"/>
  <c r="AT48" i="1"/>
  <c r="BG48" i="1" s="1"/>
  <c r="AO48" i="1"/>
  <c r="AM48" i="1"/>
  <c r="Q48" i="1" s="1"/>
  <c r="AE48" i="1"/>
  <c r="AD48" i="1"/>
  <c r="AC48" i="1"/>
  <c r="V48" i="1"/>
  <c r="BU47" i="1"/>
  <c r="BT47" i="1"/>
  <c r="BR47" i="1"/>
  <c r="Y47" i="1" s="1"/>
  <c r="BO47" i="1"/>
  <c r="BN47" i="1"/>
  <c r="BJ47" i="1"/>
  <c r="BF47" i="1"/>
  <c r="AZ47" i="1"/>
  <c r="AT47" i="1"/>
  <c r="BG47" i="1" s="1"/>
  <c r="AO47" i="1"/>
  <c r="AM47" i="1" s="1"/>
  <c r="AE47" i="1"/>
  <c r="AC47" i="1" s="1"/>
  <c r="AD47" i="1"/>
  <c r="V47" i="1"/>
  <c r="Q47" i="1"/>
  <c r="P47" i="1"/>
  <c r="BC47" i="1" s="1"/>
  <c r="BU46" i="1"/>
  <c r="BT46" i="1"/>
  <c r="BS46" i="1"/>
  <c r="BB46" i="1" s="1"/>
  <c r="BR46" i="1"/>
  <c r="BP46" i="1"/>
  <c r="BQ46" i="1" s="1"/>
  <c r="BO46" i="1"/>
  <c r="BN46" i="1"/>
  <c r="BL46" i="1"/>
  <c r="BK46" i="1"/>
  <c r="BJ46" i="1"/>
  <c r="BM46" i="1" s="1"/>
  <c r="BG46" i="1"/>
  <c r="BF46" i="1"/>
  <c r="AZ46" i="1"/>
  <c r="BD46" i="1" s="1"/>
  <c r="AT46" i="1"/>
  <c r="AO46" i="1"/>
  <c r="AM46" i="1" s="1"/>
  <c r="AE46" i="1"/>
  <c r="AD46" i="1"/>
  <c r="AC46" i="1" s="1"/>
  <c r="Y46" i="1"/>
  <c r="V46" i="1"/>
  <c r="BU45" i="1"/>
  <c r="BT45" i="1"/>
  <c r="BR45" i="1"/>
  <c r="BS45" i="1" s="1"/>
  <c r="BB45" i="1" s="1"/>
  <c r="BD45" i="1" s="1"/>
  <c r="BO45" i="1"/>
  <c r="BN45" i="1"/>
  <c r="BJ45" i="1"/>
  <c r="BM45" i="1" s="1"/>
  <c r="BG45" i="1"/>
  <c r="BF45" i="1"/>
  <c r="AZ45" i="1"/>
  <c r="AT45" i="1"/>
  <c r="AO45" i="1"/>
  <c r="AM45" i="1"/>
  <c r="AE45" i="1"/>
  <c r="AD45" i="1"/>
  <c r="AC45" i="1"/>
  <c r="V45" i="1"/>
  <c r="T45" i="1"/>
  <c r="BU44" i="1"/>
  <c r="Y44" i="1" s="1"/>
  <c r="BT44" i="1"/>
  <c r="BS44" i="1" s="1"/>
  <c r="BB44" i="1" s="1"/>
  <c r="BD44" i="1" s="1"/>
  <c r="BR44" i="1"/>
  <c r="BO44" i="1"/>
  <c r="BN44" i="1"/>
  <c r="BM44" i="1"/>
  <c r="BL44" i="1"/>
  <c r="BP44" i="1" s="1"/>
  <c r="BQ44" i="1" s="1"/>
  <c r="BK44" i="1"/>
  <c r="BJ44" i="1"/>
  <c r="BF44" i="1"/>
  <c r="AZ44" i="1"/>
  <c r="AT44" i="1"/>
  <c r="BG44" i="1" s="1"/>
  <c r="AO44" i="1"/>
  <c r="AM44" i="1"/>
  <c r="Q44" i="1" s="1"/>
  <c r="AE44" i="1"/>
  <c r="AD44" i="1"/>
  <c r="AC44" i="1"/>
  <c r="V44" i="1"/>
  <c r="BU43" i="1"/>
  <c r="BT43" i="1"/>
  <c r="BS43" i="1"/>
  <c r="BB43" i="1" s="1"/>
  <c r="BR43" i="1"/>
  <c r="BO43" i="1"/>
  <c r="BN43" i="1"/>
  <c r="BM43" i="1"/>
  <c r="BK43" i="1"/>
  <c r="BJ43" i="1"/>
  <c r="BL43" i="1" s="1"/>
  <c r="BP43" i="1" s="1"/>
  <c r="BQ43" i="1" s="1"/>
  <c r="BF43" i="1"/>
  <c r="AZ43" i="1"/>
  <c r="AT43" i="1"/>
  <c r="BG43" i="1" s="1"/>
  <c r="AO43" i="1"/>
  <c r="AM43" i="1" s="1"/>
  <c r="AE43" i="1"/>
  <c r="AD43" i="1"/>
  <c r="AC43" i="1" s="1"/>
  <c r="Y43" i="1"/>
  <c r="V43" i="1"/>
  <c r="BU42" i="1"/>
  <c r="BT42" i="1"/>
  <c r="BS42" i="1"/>
  <c r="BR42" i="1"/>
  <c r="BP42" i="1"/>
  <c r="BQ42" i="1" s="1"/>
  <c r="BO42" i="1"/>
  <c r="BN42" i="1"/>
  <c r="BL42" i="1"/>
  <c r="BK42" i="1"/>
  <c r="BJ42" i="1"/>
  <c r="BM42" i="1" s="1"/>
  <c r="BG42" i="1"/>
  <c r="BF42" i="1"/>
  <c r="BB42" i="1"/>
  <c r="AZ42" i="1"/>
  <c r="AT42" i="1"/>
  <c r="AO42" i="1"/>
  <c r="AM42" i="1" s="1"/>
  <c r="AN42" i="1" s="1"/>
  <c r="AE42" i="1"/>
  <c r="AD42" i="1"/>
  <c r="AC42" i="1" s="1"/>
  <c r="Y42" i="1"/>
  <c r="V42" i="1"/>
  <c r="Q42" i="1"/>
  <c r="O42" i="1"/>
  <c r="N42" i="1"/>
  <c r="BU41" i="1"/>
  <c r="BT41" i="1"/>
  <c r="BR41" i="1"/>
  <c r="BO41" i="1"/>
  <c r="BN41" i="1"/>
  <c r="BJ41" i="1"/>
  <c r="BG41" i="1"/>
  <c r="BF41" i="1"/>
  <c r="AZ41" i="1"/>
  <c r="AT41" i="1"/>
  <c r="AO41" i="1"/>
  <c r="AM41" i="1" s="1"/>
  <c r="AE41" i="1"/>
  <c r="AC41" i="1" s="1"/>
  <c r="AD41" i="1"/>
  <c r="V41" i="1"/>
  <c r="BU40" i="1"/>
  <c r="Y40" i="1" s="1"/>
  <c r="BT40" i="1"/>
  <c r="BR40" i="1"/>
  <c r="BP40" i="1"/>
  <c r="BQ40" i="1" s="1"/>
  <c r="BO40" i="1"/>
  <c r="BN40" i="1"/>
  <c r="BM40" i="1"/>
  <c r="BL40" i="1"/>
  <c r="BJ40" i="1"/>
  <c r="BK40" i="1" s="1"/>
  <c r="BF40" i="1"/>
  <c r="AZ40" i="1"/>
  <c r="AT40" i="1"/>
  <c r="BG40" i="1" s="1"/>
  <c r="AO40" i="1"/>
  <c r="AM40" i="1"/>
  <c r="AE40" i="1"/>
  <c r="AD40" i="1"/>
  <c r="AC40" i="1"/>
  <c r="V40" i="1"/>
  <c r="BU39" i="1"/>
  <c r="BT39" i="1"/>
  <c r="BR39" i="1"/>
  <c r="BS39" i="1" s="1"/>
  <c r="BO39" i="1"/>
  <c r="BN39" i="1"/>
  <c r="BM39" i="1"/>
  <c r="BL39" i="1"/>
  <c r="BP39" i="1" s="1"/>
  <c r="BQ39" i="1" s="1"/>
  <c r="BK39" i="1"/>
  <c r="BJ39" i="1"/>
  <c r="BF39" i="1"/>
  <c r="BB39" i="1"/>
  <c r="BD39" i="1" s="1"/>
  <c r="AZ39" i="1"/>
  <c r="AT39" i="1"/>
  <c r="BG39" i="1" s="1"/>
  <c r="AO39" i="1"/>
  <c r="AM39" i="1" s="1"/>
  <c r="Q39" i="1" s="1"/>
  <c r="AE39" i="1"/>
  <c r="AD39" i="1"/>
  <c r="AC39" i="1" s="1"/>
  <c r="Y39" i="1"/>
  <c r="V39" i="1"/>
  <c r="BU38" i="1"/>
  <c r="BT38" i="1"/>
  <c r="BS38" i="1"/>
  <c r="BB38" i="1" s="1"/>
  <c r="BR38" i="1"/>
  <c r="BO38" i="1"/>
  <c r="BN38" i="1"/>
  <c r="BJ38" i="1"/>
  <c r="BG38" i="1"/>
  <c r="BF38" i="1"/>
  <c r="AZ38" i="1"/>
  <c r="AT38" i="1"/>
  <c r="AO38" i="1"/>
  <c r="AM38" i="1" s="1"/>
  <c r="T38" i="1" s="1"/>
  <c r="AE38" i="1"/>
  <c r="AD38" i="1"/>
  <c r="Y38" i="1"/>
  <c r="V38" i="1"/>
  <c r="BU37" i="1"/>
  <c r="BT37" i="1"/>
  <c r="BS37" i="1"/>
  <c r="BB37" i="1" s="1"/>
  <c r="BR37" i="1"/>
  <c r="BO37" i="1"/>
  <c r="BN37" i="1"/>
  <c r="BJ37" i="1"/>
  <c r="BF37" i="1"/>
  <c r="AZ37" i="1"/>
  <c r="BD37" i="1" s="1"/>
  <c r="AT37" i="1"/>
  <c r="BG37" i="1" s="1"/>
  <c r="AO37" i="1"/>
  <c r="AM37" i="1" s="1"/>
  <c r="AN37" i="1" s="1"/>
  <c r="AE37" i="1"/>
  <c r="AD37" i="1"/>
  <c r="AC37" i="1" s="1"/>
  <c r="Y37" i="1"/>
  <c r="V37" i="1"/>
  <c r="BU36" i="1"/>
  <c r="Y36" i="1" s="1"/>
  <c r="BT36" i="1"/>
  <c r="BS36" i="1" s="1"/>
  <c r="BB36" i="1" s="1"/>
  <c r="BD36" i="1" s="1"/>
  <c r="BR36" i="1"/>
  <c r="BO36" i="1"/>
  <c r="BN36" i="1"/>
  <c r="BJ36" i="1"/>
  <c r="BM36" i="1" s="1"/>
  <c r="BF36" i="1"/>
  <c r="AZ36" i="1"/>
  <c r="AT36" i="1"/>
  <c r="BG36" i="1" s="1"/>
  <c r="AO36" i="1"/>
  <c r="AM36" i="1" s="1"/>
  <c r="AE36" i="1"/>
  <c r="AD36" i="1"/>
  <c r="AC36" i="1" s="1"/>
  <c r="V36" i="1"/>
  <c r="BU35" i="1"/>
  <c r="BT35" i="1"/>
  <c r="BS35" i="1"/>
  <c r="BB35" i="1" s="1"/>
  <c r="BR35" i="1"/>
  <c r="BO35" i="1"/>
  <c r="BN35" i="1"/>
  <c r="BM35" i="1"/>
  <c r="BK35" i="1"/>
  <c r="BJ35" i="1"/>
  <c r="BL35" i="1" s="1"/>
  <c r="BP35" i="1" s="1"/>
  <c r="BQ35" i="1" s="1"/>
  <c r="BF35" i="1"/>
  <c r="BD35" i="1"/>
  <c r="AZ35" i="1"/>
  <c r="AT35" i="1"/>
  <c r="BG35" i="1" s="1"/>
  <c r="AO35" i="1"/>
  <c r="AN35" i="1"/>
  <c r="AM35" i="1"/>
  <c r="P35" i="1" s="1"/>
  <c r="BC35" i="1" s="1"/>
  <c r="AE35" i="1"/>
  <c r="AD35" i="1"/>
  <c r="AC35" i="1" s="1"/>
  <c r="Y35" i="1"/>
  <c r="V35" i="1"/>
  <c r="T35" i="1"/>
  <c r="Q35" i="1"/>
  <c r="BU34" i="1"/>
  <c r="Y34" i="1" s="1"/>
  <c r="BT34" i="1"/>
  <c r="BS34" i="1" s="1"/>
  <c r="BB34" i="1" s="1"/>
  <c r="BD34" i="1" s="1"/>
  <c r="BR34" i="1"/>
  <c r="BO34" i="1"/>
  <c r="BN34" i="1"/>
  <c r="BM34" i="1"/>
  <c r="BL34" i="1"/>
  <c r="BP34" i="1" s="1"/>
  <c r="BQ34" i="1" s="1"/>
  <c r="BK34" i="1"/>
  <c r="BJ34" i="1"/>
  <c r="BG34" i="1"/>
  <c r="BF34" i="1"/>
  <c r="AZ34" i="1"/>
  <c r="AT34" i="1"/>
  <c r="AO34" i="1"/>
  <c r="AM34" i="1" s="1"/>
  <c r="AE34" i="1"/>
  <c r="AD34" i="1"/>
  <c r="AC34" i="1" s="1"/>
  <c r="V34" i="1"/>
  <c r="BU33" i="1"/>
  <c r="BT33" i="1"/>
  <c r="BR33" i="1"/>
  <c r="BO33" i="1"/>
  <c r="BN33" i="1"/>
  <c r="BJ33" i="1"/>
  <c r="BF33" i="1"/>
  <c r="AZ33" i="1"/>
  <c r="AT33" i="1"/>
  <c r="BG33" i="1" s="1"/>
  <c r="AO33" i="1"/>
  <c r="AM33" i="1"/>
  <c r="O33" i="1" s="1"/>
  <c r="N33" i="1" s="1"/>
  <c r="AE33" i="1"/>
  <c r="AD33" i="1"/>
  <c r="AC33" i="1"/>
  <c r="V33" i="1"/>
  <c r="P33" i="1"/>
  <c r="BC33" i="1" s="1"/>
  <c r="BU32" i="1"/>
  <c r="BT32" i="1"/>
  <c r="BR32" i="1"/>
  <c r="BS32" i="1" s="1"/>
  <c r="BB32" i="1" s="1"/>
  <c r="BD32" i="1" s="1"/>
  <c r="BO32" i="1"/>
  <c r="BN32" i="1"/>
  <c r="BJ32" i="1"/>
  <c r="BF32" i="1"/>
  <c r="AZ32" i="1"/>
  <c r="AT32" i="1"/>
  <c r="BG32" i="1" s="1"/>
  <c r="AO32" i="1"/>
  <c r="AM32" i="1" s="1"/>
  <c r="AN32" i="1" s="1"/>
  <c r="AE32" i="1"/>
  <c r="AD32" i="1"/>
  <c r="AC32" i="1" s="1"/>
  <c r="V32" i="1"/>
  <c r="P32" i="1"/>
  <c r="BC32" i="1" s="1"/>
  <c r="BE32" i="1" s="1"/>
  <c r="BU31" i="1"/>
  <c r="BT31" i="1"/>
  <c r="BS31" i="1"/>
  <c r="BB31" i="1" s="1"/>
  <c r="BR31" i="1"/>
  <c r="BP31" i="1"/>
  <c r="BQ31" i="1" s="1"/>
  <c r="BO31" i="1"/>
  <c r="BN31" i="1"/>
  <c r="BM31" i="1"/>
  <c r="BK31" i="1"/>
  <c r="BJ31" i="1"/>
  <c r="BL31" i="1" s="1"/>
  <c r="BF31" i="1"/>
  <c r="AZ31" i="1"/>
  <c r="BD31" i="1" s="1"/>
  <c r="AT31" i="1"/>
  <c r="BG31" i="1" s="1"/>
  <c r="AO31" i="1"/>
  <c r="AN31" i="1"/>
  <c r="AM31" i="1"/>
  <c r="P31" i="1" s="1"/>
  <c r="BC31" i="1" s="1"/>
  <c r="AE31" i="1"/>
  <c r="AD31" i="1"/>
  <c r="AC31" i="1" s="1"/>
  <c r="Y31" i="1"/>
  <c r="V31" i="1"/>
  <c r="T31" i="1"/>
  <c r="Q31" i="1"/>
  <c r="BU30" i="1"/>
  <c r="Y30" i="1" s="1"/>
  <c r="BT30" i="1"/>
  <c r="BS30" i="1" s="1"/>
  <c r="BB30" i="1" s="1"/>
  <c r="BD30" i="1" s="1"/>
  <c r="BR30" i="1"/>
  <c r="BO30" i="1"/>
  <c r="BN30" i="1"/>
  <c r="BM30" i="1"/>
  <c r="BL30" i="1"/>
  <c r="BP30" i="1" s="1"/>
  <c r="BQ30" i="1" s="1"/>
  <c r="BK30" i="1"/>
  <c r="BJ30" i="1"/>
  <c r="BG30" i="1"/>
  <c r="BF30" i="1"/>
  <c r="AZ30" i="1"/>
  <c r="AT30" i="1"/>
  <c r="AO30" i="1"/>
  <c r="AM30" i="1" s="1"/>
  <c r="AE30" i="1"/>
  <c r="AD30" i="1"/>
  <c r="V30" i="1"/>
  <c r="T30" i="1"/>
  <c r="BU29" i="1"/>
  <c r="BT29" i="1"/>
  <c r="BR29" i="1"/>
  <c r="Y29" i="1" s="1"/>
  <c r="BO29" i="1"/>
  <c r="BN29" i="1"/>
  <c r="BJ29" i="1"/>
  <c r="BM29" i="1" s="1"/>
  <c r="BF29" i="1"/>
  <c r="AZ29" i="1"/>
  <c r="AT29" i="1"/>
  <c r="BG29" i="1" s="1"/>
  <c r="AO29" i="1"/>
  <c r="AM29" i="1"/>
  <c r="AE29" i="1"/>
  <c r="AD29" i="1"/>
  <c r="AC29" i="1"/>
  <c r="V29" i="1"/>
  <c r="Q29" i="1"/>
  <c r="P29" i="1"/>
  <c r="BC29" i="1" s="1"/>
  <c r="BU28" i="1"/>
  <c r="BT28" i="1"/>
  <c r="BR28" i="1"/>
  <c r="BO28" i="1"/>
  <c r="BN28" i="1"/>
  <c r="BM28" i="1"/>
  <c r="BJ28" i="1"/>
  <c r="BF28" i="1"/>
  <c r="AZ28" i="1"/>
  <c r="AT28" i="1"/>
  <c r="BG28" i="1" s="1"/>
  <c r="AO28" i="1"/>
  <c r="AM28" i="1" s="1"/>
  <c r="AN28" i="1"/>
  <c r="AE28" i="1"/>
  <c r="AD28" i="1"/>
  <c r="V28" i="1"/>
  <c r="O28" i="1"/>
  <c r="N28" i="1" s="1"/>
  <c r="BU27" i="1"/>
  <c r="BT27" i="1"/>
  <c r="BS27" i="1"/>
  <c r="BB27" i="1" s="1"/>
  <c r="BR27" i="1"/>
  <c r="BO27" i="1"/>
  <c r="BN27" i="1"/>
  <c r="BK27" i="1"/>
  <c r="BJ27" i="1"/>
  <c r="BM27" i="1" s="1"/>
  <c r="BF27" i="1"/>
  <c r="BD27" i="1"/>
  <c r="AZ27" i="1"/>
  <c r="AT27" i="1"/>
  <c r="BG27" i="1" s="1"/>
  <c r="AO27" i="1"/>
  <c r="AM27" i="1"/>
  <c r="AE27" i="1"/>
  <c r="AD27" i="1"/>
  <c r="AC27" i="1" s="1"/>
  <c r="Y27" i="1"/>
  <c r="V27" i="1"/>
  <c r="T27" i="1"/>
  <c r="BU26" i="1"/>
  <c r="BT26" i="1"/>
  <c r="BS26" i="1"/>
  <c r="BB26" i="1" s="1"/>
  <c r="BR26" i="1"/>
  <c r="BO26" i="1"/>
  <c r="BN26" i="1"/>
  <c r="BL26" i="1"/>
  <c r="BP26" i="1" s="1"/>
  <c r="BQ26" i="1" s="1"/>
  <c r="BK26" i="1"/>
  <c r="BJ26" i="1"/>
  <c r="BM26" i="1" s="1"/>
  <c r="BF26" i="1"/>
  <c r="AZ26" i="1"/>
  <c r="BD26" i="1" s="1"/>
  <c r="AT26" i="1"/>
  <c r="BG26" i="1" s="1"/>
  <c r="AO26" i="1"/>
  <c r="AM26" i="1" s="1"/>
  <c r="Q26" i="1" s="1"/>
  <c r="AN26" i="1"/>
  <c r="AE26" i="1"/>
  <c r="AD26" i="1"/>
  <c r="Y26" i="1"/>
  <c r="V26" i="1"/>
  <c r="T26" i="1"/>
  <c r="P26" i="1"/>
  <c r="BC26" i="1" s="1"/>
  <c r="BE26" i="1" s="1"/>
  <c r="BU25" i="1"/>
  <c r="BT25" i="1"/>
  <c r="BS25" i="1"/>
  <c r="BB25" i="1" s="1"/>
  <c r="BR25" i="1"/>
  <c r="BO25" i="1"/>
  <c r="BN25" i="1"/>
  <c r="BL25" i="1"/>
  <c r="BP25" i="1" s="1"/>
  <c r="BQ25" i="1" s="1"/>
  <c r="BJ25" i="1"/>
  <c r="BM25" i="1" s="1"/>
  <c r="BF25" i="1"/>
  <c r="AZ25" i="1"/>
  <c r="BD25" i="1" s="1"/>
  <c r="AT25" i="1"/>
  <c r="BG25" i="1" s="1"/>
  <c r="AO25" i="1"/>
  <c r="AM25" i="1" s="1"/>
  <c r="AE25" i="1"/>
  <c r="AD25" i="1"/>
  <c r="AC25" i="1" s="1"/>
  <c r="Y25" i="1"/>
  <c r="V25" i="1"/>
  <c r="BU24" i="1"/>
  <c r="BT24" i="1"/>
  <c r="BR24" i="1"/>
  <c r="BO24" i="1"/>
  <c r="BN24" i="1"/>
  <c r="BM24" i="1"/>
  <c r="BL24" i="1"/>
  <c r="BP24" i="1" s="1"/>
  <c r="BQ24" i="1" s="1"/>
  <c r="BJ24" i="1"/>
  <c r="BK24" i="1" s="1"/>
  <c r="BF24" i="1"/>
  <c r="AZ24" i="1"/>
  <c r="AT24" i="1"/>
  <c r="BG24" i="1" s="1"/>
  <c r="AO24" i="1"/>
  <c r="AM24" i="1"/>
  <c r="AN24" i="1" s="1"/>
  <c r="AE24" i="1"/>
  <c r="AD24" i="1"/>
  <c r="AC24" i="1" s="1"/>
  <c r="Y24" i="1"/>
  <c r="V24" i="1"/>
  <c r="Q24" i="1"/>
  <c r="P24" i="1"/>
  <c r="BC24" i="1" s="1"/>
  <c r="O24" i="1"/>
  <c r="N24" i="1" s="1"/>
  <c r="BU23" i="1"/>
  <c r="BT23" i="1"/>
  <c r="BR23" i="1"/>
  <c r="BS23" i="1" s="1"/>
  <c r="BB23" i="1" s="1"/>
  <c r="BD23" i="1" s="1"/>
  <c r="BQ23" i="1"/>
  <c r="BP23" i="1"/>
  <c r="BO23" i="1"/>
  <c r="BN23" i="1"/>
  <c r="BL23" i="1"/>
  <c r="BJ23" i="1"/>
  <c r="BM23" i="1" s="1"/>
  <c r="BG23" i="1"/>
  <c r="BF23" i="1"/>
  <c r="AZ23" i="1"/>
  <c r="AT23" i="1"/>
  <c r="AO23" i="1"/>
  <c r="AM23" i="1" s="1"/>
  <c r="AE23" i="1"/>
  <c r="AC23" i="1" s="1"/>
  <c r="AD23" i="1"/>
  <c r="V23" i="1"/>
  <c r="BU22" i="1"/>
  <c r="BT22" i="1"/>
  <c r="BR22" i="1"/>
  <c r="BS22" i="1" s="1"/>
  <c r="BB22" i="1" s="1"/>
  <c r="BD22" i="1" s="1"/>
  <c r="BO22" i="1"/>
  <c r="BN22" i="1"/>
  <c r="BM22" i="1"/>
  <c r="BJ22" i="1"/>
  <c r="BK22" i="1" s="1"/>
  <c r="BF22" i="1"/>
  <c r="AZ22" i="1"/>
  <c r="AT22" i="1"/>
  <c r="BG22" i="1" s="1"/>
  <c r="AO22" i="1"/>
  <c r="AM22" i="1"/>
  <c r="Q22" i="1" s="1"/>
  <c r="AE22" i="1"/>
  <c r="AD22" i="1"/>
  <c r="AC22" i="1"/>
  <c r="V22" i="1"/>
  <c r="BU21" i="1"/>
  <c r="Y21" i="1" s="1"/>
  <c r="BT21" i="1"/>
  <c r="BS21" i="1"/>
  <c r="BB21" i="1" s="1"/>
  <c r="BR21" i="1"/>
  <c r="BO21" i="1"/>
  <c r="BN21" i="1"/>
  <c r="BM21" i="1"/>
  <c r="BL21" i="1"/>
  <c r="BP21" i="1" s="1"/>
  <c r="BQ21" i="1" s="1"/>
  <c r="BK21" i="1"/>
  <c r="BJ21" i="1"/>
  <c r="BF21" i="1"/>
  <c r="BC21" i="1"/>
  <c r="BE21" i="1" s="1"/>
  <c r="AZ21" i="1"/>
  <c r="BD21" i="1" s="1"/>
  <c r="AT21" i="1"/>
  <c r="BG21" i="1" s="1"/>
  <c r="AO21" i="1"/>
  <c r="AN21" i="1"/>
  <c r="AM21" i="1"/>
  <c r="O21" i="1" s="1"/>
  <c r="N21" i="1" s="1"/>
  <c r="AE21" i="1"/>
  <c r="AD21" i="1"/>
  <c r="AC21" i="1" s="1"/>
  <c r="V21" i="1"/>
  <c r="T21" i="1"/>
  <c r="Q21" i="1"/>
  <c r="P21" i="1"/>
  <c r="BU20" i="1"/>
  <c r="BT20" i="1"/>
  <c r="BS20" i="1"/>
  <c r="BB20" i="1" s="1"/>
  <c r="BR20" i="1"/>
  <c r="BO20" i="1"/>
  <c r="BN20" i="1"/>
  <c r="BK20" i="1"/>
  <c r="BJ20" i="1"/>
  <c r="BM20" i="1" s="1"/>
  <c r="BG20" i="1"/>
  <c r="BF20" i="1"/>
  <c r="AZ20" i="1"/>
  <c r="BD20" i="1" s="1"/>
  <c r="AT20" i="1"/>
  <c r="AO20" i="1"/>
  <c r="AM20" i="1" s="1"/>
  <c r="AE20" i="1"/>
  <c r="AD20" i="1"/>
  <c r="AC20" i="1" s="1"/>
  <c r="Y20" i="1"/>
  <c r="V20" i="1"/>
  <c r="BU19" i="1"/>
  <c r="BT19" i="1"/>
  <c r="BR19" i="1"/>
  <c r="BS19" i="1" s="1"/>
  <c r="BB19" i="1" s="1"/>
  <c r="BD19" i="1" s="1"/>
  <c r="BQ19" i="1"/>
  <c r="BP19" i="1"/>
  <c r="BO19" i="1"/>
  <c r="BN19" i="1"/>
  <c r="BL19" i="1"/>
  <c r="BJ19" i="1"/>
  <c r="BM19" i="1" s="1"/>
  <c r="BG19" i="1"/>
  <c r="BF19" i="1"/>
  <c r="AZ19" i="1"/>
  <c r="AT19" i="1"/>
  <c r="AO19" i="1"/>
  <c r="AM19" i="1" s="1"/>
  <c r="AE19" i="1"/>
  <c r="AC19" i="1" s="1"/>
  <c r="AD19" i="1"/>
  <c r="V19" i="1"/>
  <c r="BU18" i="1"/>
  <c r="BT18" i="1"/>
  <c r="BR18" i="1"/>
  <c r="BS18" i="1" s="1"/>
  <c r="BB18" i="1" s="1"/>
  <c r="BD18" i="1" s="1"/>
  <c r="BO18" i="1"/>
  <c r="BN18" i="1"/>
  <c r="BM18" i="1"/>
  <c r="BJ18" i="1"/>
  <c r="BK18" i="1" s="1"/>
  <c r="BF18" i="1"/>
  <c r="AZ18" i="1"/>
  <c r="AT18" i="1"/>
  <c r="BG18" i="1" s="1"/>
  <c r="AO18" i="1"/>
  <c r="AM18" i="1"/>
  <c r="Q18" i="1" s="1"/>
  <c r="AE18" i="1"/>
  <c r="AD18" i="1"/>
  <c r="AC18" i="1"/>
  <c r="V18" i="1"/>
  <c r="BU17" i="1"/>
  <c r="Y17" i="1" s="1"/>
  <c r="BT17" i="1"/>
  <c r="BS17" i="1" s="1"/>
  <c r="BB17" i="1" s="1"/>
  <c r="BR17" i="1"/>
  <c r="BO17" i="1"/>
  <c r="BN17" i="1"/>
  <c r="BM17" i="1"/>
  <c r="BL17" i="1"/>
  <c r="BP17" i="1" s="1"/>
  <c r="BQ17" i="1" s="1"/>
  <c r="BK17" i="1"/>
  <c r="BJ17" i="1"/>
  <c r="BF17" i="1"/>
  <c r="BC17" i="1"/>
  <c r="BE17" i="1" s="1"/>
  <c r="AZ17" i="1"/>
  <c r="BD17" i="1" s="1"/>
  <c r="AT17" i="1"/>
  <c r="BG17" i="1" s="1"/>
  <c r="AO17" i="1"/>
  <c r="AN17" i="1"/>
  <c r="AM17" i="1"/>
  <c r="O17" i="1" s="1"/>
  <c r="N17" i="1" s="1"/>
  <c r="AE17" i="1"/>
  <c r="AD17" i="1"/>
  <c r="AC17" i="1" s="1"/>
  <c r="V17" i="1"/>
  <c r="T17" i="1"/>
  <c r="Q17" i="1"/>
  <c r="P17" i="1"/>
  <c r="Q23" i="1" l="1"/>
  <c r="P23" i="1"/>
  <c r="BC23" i="1" s="1"/>
  <c r="BE23" i="1" s="1"/>
  <c r="AN23" i="1"/>
  <c r="T23" i="1"/>
  <c r="O23" i="1"/>
  <c r="N23" i="1" s="1"/>
  <c r="T20" i="1"/>
  <c r="P20" i="1"/>
  <c r="BC20" i="1" s="1"/>
  <c r="BE20" i="1" s="1"/>
  <c r="O20" i="1"/>
  <c r="N20" i="1" s="1"/>
  <c r="AN20" i="1"/>
  <c r="Q20" i="1"/>
  <c r="AG28" i="1"/>
  <c r="Z17" i="1"/>
  <c r="AA17" i="1" s="1"/>
  <c r="W17" i="1" s="1"/>
  <c r="U17" i="1" s="1"/>
  <c r="X17" i="1" s="1"/>
  <c r="R17" i="1" s="1"/>
  <c r="S17" i="1" s="1"/>
  <c r="Z21" i="1"/>
  <c r="AA21" i="1" s="1"/>
  <c r="AG17" i="1"/>
  <c r="AG21" i="1"/>
  <c r="AG24" i="1"/>
  <c r="Q25" i="1"/>
  <c r="P25" i="1"/>
  <c r="BC25" i="1" s="1"/>
  <c r="BE25" i="1" s="1"/>
  <c r="O25" i="1"/>
  <c r="N25" i="1" s="1"/>
  <c r="AN25" i="1"/>
  <c r="T25" i="1"/>
  <c r="O19" i="1"/>
  <c r="N19" i="1" s="1"/>
  <c r="Q19" i="1"/>
  <c r="P19" i="1"/>
  <c r="BC19" i="1" s="1"/>
  <c r="BE19" i="1" s="1"/>
  <c r="AN19" i="1"/>
  <c r="T19" i="1"/>
  <c r="P18" i="1"/>
  <c r="BC18" i="1" s="1"/>
  <c r="BE18" i="1" s="1"/>
  <c r="BL18" i="1"/>
  <c r="BP18" i="1" s="1"/>
  <c r="BQ18" i="1" s="1"/>
  <c r="BL22" i="1"/>
  <c r="BP22" i="1" s="1"/>
  <c r="BQ22" i="1" s="1"/>
  <c r="BS24" i="1"/>
  <c r="BB24" i="1" s="1"/>
  <c r="BD24" i="1" s="1"/>
  <c r="BL28" i="1"/>
  <c r="BP28" i="1" s="1"/>
  <c r="BQ28" i="1" s="1"/>
  <c r="BK28" i="1"/>
  <c r="BL29" i="1"/>
  <c r="BP29" i="1" s="1"/>
  <c r="BQ29" i="1" s="1"/>
  <c r="AC30" i="1"/>
  <c r="BE31" i="1"/>
  <c r="BM33" i="1"/>
  <c r="BL33" i="1"/>
  <c r="BP33" i="1" s="1"/>
  <c r="BQ33" i="1" s="1"/>
  <c r="BK33" i="1"/>
  <c r="T36" i="1"/>
  <c r="Q36" i="1"/>
  <c r="P36" i="1"/>
  <c r="BC36" i="1" s="1"/>
  <c r="BE36" i="1" s="1"/>
  <c r="O36" i="1"/>
  <c r="N36" i="1" s="1"/>
  <c r="BM38" i="1"/>
  <c r="BL38" i="1"/>
  <c r="BP38" i="1" s="1"/>
  <c r="BQ38" i="1" s="1"/>
  <c r="BK38" i="1"/>
  <c r="T32" i="1"/>
  <c r="Q32" i="1"/>
  <c r="O32" i="1"/>
  <c r="N32" i="1" s="1"/>
  <c r="T18" i="1"/>
  <c r="T22" i="1"/>
  <c r="BK25" i="1"/>
  <c r="AC26" i="1"/>
  <c r="T28" i="1"/>
  <c r="Q28" i="1"/>
  <c r="O37" i="1"/>
  <c r="N37" i="1" s="1"/>
  <c r="T37" i="1"/>
  <c r="Q37" i="1"/>
  <c r="T46" i="1"/>
  <c r="Q46" i="1"/>
  <c r="P46" i="1"/>
  <c r="BC46" i="1" s="1"/>
  <c r="BE46" i="1" s="1"/>
  <c r="AN46" i="1"/>
  <c r="O46" i="1"/>
  <c r="N46" i="1" s="1"/>
  <c r="AG33" i="1"/>
  <c r="BS33" i="1"/>
  <c r="BB33" i="1" s="1"/>
  <c r="BD33" i="1" s="1"/>
  <c r="Y33" i="1"/>
  <c r="BE35" i="1"/>
  <c r="P37" i="1"/>
  <c r="BC37" i="1" s="1"/>
  <c r="BE37" i="1" s="1"/>
  <c r="Q41" i="1"/>
  <c r="AN41" i="1"/>
  <c r="T41" i="1"/>
  <c r="P41" i="1"/>
  <c r="BC41" i="1" s="1"/>
  <c r="O41" i="1"/>
  <c r="N41" i="1" s="1"/>
  <c r="AN22" i="1"/>
  <c r="Z24" i="1"/>
  <c r="AA24" i="1" s="1"/>
  <c r="W24" i="1" s="1"/>
  <c r="U24" i="1" s="1"/>
  <c r="X24" i="1" s="1"/>
  <c r="R24" i="1" s="1"/>
  <c r="S24" i="1" s="1"/>
  <c r="P27" i="1"/>
  <c r="BC27" i="1" s="1"/>
  <c r="BE27" i="1" s="1"/>
  <c r="O27" i="1"/>
  <c r="N27" i="1" s="1"/>
  <c r="BS29" i="1"/>
  <c r="BB29" i="1" s="1"/>
  <c r="BD29" i="1" s="1"/>
  <c r="Q34" i="1"/>
  <c r="P34" i="1"/>
  <c r="BC34" i="1" s="1"/>
  <c r="BE34" i="1" s="1"/>
  <c r="O34" i="1"/>
  <c r="N34" i="1" s="1"/>
  <c r="Z34" i="1" s="1"/>
  <c r="AA34" i="1" s="1"/>
  <c r="AN34" i="1"/>
  <c r="T34" i="1"/>
  <c r="AN18" i="1"/>
  <c r="Z20" i="1"/>
  <c r="AA20" i="1" s="1"/>
  <c r="BL20" i="1"/>
  <c r="BP20" i="1" s="1"/>
  <c r="BQ20" i="1" s="1"/>
  <c r="O18" i="1"/>
  <c r="N18" i="1" s="1"/>
  <c r="Y19" i="1"/>
  <c r="BK19" i="1"/>
  <c r="O22" i="1"/>
  <c r="N22" i="1" s="1"/>
  <c r="Y23" i="1"/>
  <c r="BK23" i="1"/>
  <c r="O26" i="1"/>
  <c r="N26" i="1" s="1"/>
  <c r="AN27" i="1"/>
  <c r="AC28" i="1"/>
  <c r="Q30" i="1"/>
  <c r="P30" i="1"/>
  <c r="BC30" i="1" s="1"/>
  <c r="BE30" i="1" s="1"/>
  <c r="AN30" i="1"/>
  <c r="BM32" i="1"/>
  <c r="BL32" i="1"/>
  <c r="BP32" i="1" s="1"/>
  <c r="BQ32" i="1" s="1"/>
  <c r="BK32" i="1"/>
  <c r="BM61" i="1"/>
  <c r="BL61" i="1"/>
  <c r="BP61" i="1" s="1"/>
  <c r="BQ61" i="1" s="1"/>
  <c r="BK61" i="1"/>
  <c r="P22" i="1"/>
  <c r="BC22" i="1" s="1"/>
  <c r="BE22" i="1" s="1"/>
  <c r="T24" i="1"/>
  <c r="BS28" i="1"/>
  <c r="BB28" i="1" s="1"/>
  <c r="BD28" i="1" s="1"/>
  <c r="Y28" i="1"/>
  <c r="BM37" i="1"/>
  <c r="BL37" i="1"/>
  <c r="BP37" i="1" s="1"/>
  <c r="BQ37" i="1" s="1"/>
  <c r="BK37" i="1"/>
  <c r="Z42" i="1"/>
  <c r="AA42" i="1" s="1"/>
  <c r="AG42" i="1"/>
  <c r="AG59" i="1"/>
  <c r="Y18" i="1"/>
  <c r="Y22" i="1"/>
  <c r="Q27" i="1"/>
  <c r="P28" i="1"/>
  <c r="BC28" i="1" s="1"/>
  <c r="O29" i="1"/>
  <c r="N29" i="1" s="1"/>
  <c r="AN29" i="1"/>
  <c r="T29" i="1"/>
  <c r="BK29" i="1"/>
  <c r="O30" i="1"/>
  <c r="N30" i="1" s="1"/>
  <c r="AN36" i="1"/>
  <c r="Q53" i="1"/>
  <c r="P53" i="1"/>
  <c r="BC53" i="1" s="1"/>
  <c r="O53" i="1"/>
  <c r="N53" i="1" s="1"/>
  <c r="AN53" i="1"/>
  <c r="Q33" i="1"/>
  <c r="AN38" i="1"/>
  <c r="BS40" i="1"/>
  <c r="BB40" i="1" s="1"/>
  <c r="BD40" i="1" s="1"/>
  <c r="BM41" i="1"/>
  <c r="BL41" i="1"/>
  <c r="BP41" i="1" s="1"/>
  <c r="BQ41" i="1" s="1"/>
  <c r="BK41" i="1"/>
  <c r="O47" i="1"/>
  <c r="N47" i="1" s="1"/>
  <c r="AN47" i="1"/>
  <c r="T47" i="1"/>
  <c r="AG65" i="1"/>
  <c r="Q40" i="1"/>
  <c r="P40" i="1"/>
  <c r="BC40" i="1" s="1"/>
  <c r="BE40" i="1" s="1"/>
  <c r="O40" i="1"/>
  <c r="N40" i="1" s="1"/>
  <c r="T40" i="1"/>
  <c r="O43" i="1"/>
  <c r="N43" i="1" s="1"/>
  <c r="Z43" i="1" s="1"/>
  <c r="AA43" i="1" s="1"/>
  <c r="AN43" i="1"/>
  <c r="T43" i="1"/>
  <c r="Q45" i="1"/>
  <c r="P45" i="1"/>
  <c r="BC45" i="1" s="1"/>
  <c r="BE45" i="1" s="1"/>
  <c r="O45" i="1"/>
  <c r="N45" i="1" s="1"/>
  <c r="AN45" i="1"/>
  <c r="BS47" i="1"/>
  <c r="BB47" i="1" s="1"/>
  <c r="BE47" i="1" s="1"/>
  <c r="BS53" i="1"/>
  <c r="BB53" i="1" s="1"/>
  <c r="BD53" i="1" s="1"/>
  <c r="Y53" i="1"/>
  <c r="O31" i="1"/>
  <c r="N31" i="1" s="1"/>
  <c r="Y32" i="1"/>
  <c r="O35" i="1"/>
  <c r="N35" i="1" s="1"/>
  <c r="BK36" i="1"/>
  <c r="O38" i="1"/>
  <c r="N38" i="1" s="1"/>
  <c r="Z38" i="1" s="1"/>
  <c r="AA38" i="1" s="1"/>
  <c r="P39" i="1"/>
  <c r="BC39" i="1" s="1"/>
  <c r="BE39" i="1" s="1"/>
  <c r="AN40" i="1"/>
  <c r="BD47" i="1"/>
  <c r="Y51" i="1"/>
  <c r="O62" i="1"/>
  <c r="N62" i="1" s="1"/>
  <c r="AN62" i="1"/>
  <c r="T62" i="1"/>
  <c r="P62" i="1"/>
  <c r="BC62" i="1" s="1"/>
  <c r="BE62" i="1" s="1"/>
  <c r="Q62" i="1"/>
  <c r="T33" i="1"/>
  <c r="BL36" i="1"/>
  <c r="BP36" i="1" s="1"/>
  <c r="BQ36" i="1" s="1"/>
  <c r="P38" i="1"/>
  <c r="BC38" i="1" s="1"/>
  <c r="BE38" i="1" s="1"/>
  <c r="AC38" i="1"/>
  <c r="BD38" i="1"/>
  <c r="BD43" i="1"/>
  <c r="BD51" i="1"/>
  <c r="O66" i="1"/>
  <c r="N66" i="1" s="1"/>
  <c r="AN66" i="1"/>
  <c r="T66" i="1"/>
  <c r="P66" i="1"/>
  <c r="BC66" i="1" s="1"/>
  <c r="BE66" i="1" s="1"/>
  <c r="Q66" i="1"/>
  <c r="Q38" i="1"/>
  <c r="O39" i="1"/>
  <c r="N39" i="1" s="1"/>
  <c r="AN39" i="1"/>
  <c r="BS41" i="1"/>
  <c r="BB41" i="1" s="1"/>
  <c r="BD41" i="1" s="1"/>
  <c r="Y41" i="1"/>
  <c r="T42" i="1"/>
  <c r="P42" i="1"/>
  <c r="BC42" i="1" s="1"/>
  <c r="BE42" i="1" s="1"/>
  <c r="BM47" i="1"/>
  <c r="BL47" i="1"/>
  <c r="BP47" i="1" s="1"/>
  <c r="BQ47" i="1" s="1"/>
  <c r="T50" i="1"/>
  <c r="Q50" i="1"/>
  <c r="P50" i="1"/>
  <c r="BC50" i="1" s="1"/>
  <c r="BE50" i="1" s="1"/>
  <c r="AG57" i="1"/>
  <c r="BL27" i="1"/>
  <c r="BP27" i="1" s="1"/>
  <c r="BQ27" i="1" s="1"/>
  <c r="AN33" i="1"/>
  <c r="P43" i="1"/>
  <c r="BC43" i="1" s="1"/>
  <c r="BE43" i="1" s="1"/>
  <c r="BK47" i="1"/>
  <c r="O50" i="1"/>
  <c r="N50" i="1" s="1"/>
  <c r="BE51" i="1"/>
  <c r="BM51" i="1"/>
  <c r="BL51" i="1"/>
  <c r="BP51" i="1" s="1"/>
  <c r="BQ51" i="1" s="1"/>
  <c r="Z37" i="1"/>
  <c r="AA37" i="1" s="1"/>
  <c r="T39" i="1"/>
  <c r="BD42" i="1"/>
  <c r="Q43" i="1"/>
  <c r="Q49" i="1"/>
  <c r="P49" i="1"/>
  <c r="BC49" i="1" s="1"/>
  <c r="BE49" i="1" s="1"/>
  <c r="O49" i="1"/>
  <c r="N49" i="1" s="1"/>
  <c r="AN49" i="1"/>
  <c r="AH50" i="1"/>
  <c r="BD50" i="1"/>
  <c r="Z54" i="1"/>
  <c r="AA54" i="1" s="1"/>
  <c r="AH54" i="1" s="1"/>
  <c r="Z58" i="1"/>
  <c r="AA58" i="1" s="1"/>
  <c r="AG69" i="1"/>
  <c r="T44" i="1"/>
  <c r="T48" i="1"/>
  <c r="T52" i="1"/>
  <c r="BM53" i="1"/>
  <c r="BK53" i="1"/>
  <c r="BS55" i="1"/>
  <c r="BB55" i="1" s="1"/>
  <c r="BD55" i="1" s="1"/>
  <c r="Y55" i="1"/>
  <c r="BS56" i="1"/>
  <c r="BB56" i="1" s="1"/>
  <c r="BD56" i="1" s="1"/>
  <c r="Y56" i="1"/>
  <c r="BS57" i="1"/>
  <c r="BB57" i="1" s="1"/>
  <c r="BD57" i="1" s="1"/>
  <c r="Y57" i="1"/>
  <c r="BD62" i="1"/>
  <c r="Q72" i="1"/>
  <c r="P72" i="1"/>
  <c r="BC72" i="1" s="1"/>
  <c r="BE72" i="1" s="1"/>
  <c r="O72" i="1"/>
  <c r="N72" i="1" s="1"/>
  <c r="AN72" i="1"/>
  <c r="T72" i="1"/>
  <c r="W54" i="1"/>
  <c r="U54" i="1" s="1"/>
  <c r="X54" i="1" s="1"/>
  <c r="R54" i="1" s="1"/>
  <c r="S54" i="1" s="1"/>
  <c r="O58" i="1"/>
  <c r="N58" i="1" s="1"/>
  <c r="AN58" i="1"/>
  <c r="T61" i="1"/>
  <c r="Q61" i="1"/>
  <c r="AN61" i="1"/>
  <c r="Q67" i="1"/>
  <c r="P67" i="1"/>
  <c r="BC67" i="1" s="1"/>
  <c r="BE67" i="1" s="1"/>
  <c r="O67" i="1"/>
  <c r="N67" i="1" s="1"/>
  <c r="AN67" i="1"/>
  <c r="T67" i="1"/>
  <c r="AN44" i="1"/>
  <c r="Z46" i="1"/>
  <c r="AA46" i="1" s="1"/>
  <c r="AH46" i="1" s="1"/>
  <c r="AN48" i="1"/>
  <c r="Z50" i="1"/>
  <c r="AA50" i="1" s="1"/>
  <c r="AN52" i="1"/>
  <c r="BE54" i="1"/>
  <c r="BL54" i="1"/>
  <c r="BP54" i="1" s="1"/>
  <c r="BQ54" i="1" s="1"/>
  <c r="Q56" i="1"/>
  <c r="O56" i="1"/>
  <c r="N56" i="1" s="1"/>
  <c r="BM57" i="1"/>
  <c r="BK57" i="1"/>
  <c r="P61" i="1"/>
  <c r="BC61" i="1" s="1"/>
  <c r="BE61" i="1" s="1"/>
  <c r="BS61" i="1"/>
  <c r="BB61" i="1" s="1"/>
  <c r="BD61" i="1" s="1"/>
  <c r="Y61" i="1"/>
  <c r="Q63" i="1"/>
  <c r="P63" i="1"/>
  <c r="BC63" i="1" s="1"/>
  <c r="BE63" i="1" s="1"/>
  <c r="O63" i="1"/>
  <c r="N63" i="1" s="1"/>
  <c r="AN63" i="1"/>
  <c r="T63" i="1"/>
  <c r="Z66" i="1"/>
  <c r="AA66" i="1" s="1"/>
  <c r="Q68" i="1"/>
  <c r="P68" i="1"/>
  <c r="BC68" i="1" s="1"/>
  <c r="BE68" i="1" s="1"/>
  <c r="O68" i="1"/>
  <c r="N68" i="1" s="1"/>
  <c r="AN68" i="1"/>
  <c r="T68" i="1"/>
  <c r="Z70" i="1"/>
  <c r="AA70" i="1" s="1"/>
  <c r="W70" i="1" s="1"/>
  <c r="U70" i="1" s="1"/>
  <c r="X70" i="1" s="1"/>
  <c r="R70" i="1" s="1"/>
  <c r="S70" i="1" s="1"/>
  <c r="Z71" i="1"/>
  <c r="AA71" i="1" s="1"/>
  <c r="AH71" i="1" s="1"/>
  <c r="O44" i="1"/>
  <c r="N44" i="1" s="1"/>
  <c r="Z44" i="1" s="1"/>
  <c r="AA44" i="1" s="1"/>
  <c r="Y45" i="1"/>
  <c r="BK45" i="1"/>
  <c r="O48" i="1"/>
  <c r="N48" i="1" s="1"/>
  <c r="Y49" i="1"/>
  <c r="BK49" i="1"/>
  <c r="O52" i="1"/>
  <c r="N52" i="1" s="1"/>
  <c r="Q54" i="1"/>
  <c r="Q55" i="1"/>
  <c r="O55" i="1"/>
  <c r="N55" i="1" s="1"/>
  <c r="BL55" i="1"/>
  <c r="BP55" i="1" s="1"/>
  <c r="BQ55" i="1" s="1"/>
  <c r="AN56" i="1"/>
  <c r="BM56" i="1"/>
  <c r="BK56" i="1"/>
  <c r="BL57" i="1"/>
  <c r="BP57" i="1" s="1"/>
  <c r="BQ57" i="1" s="1"/>
  <c r="Q60" i="1"/>
  <c r="P60" i="1"/>
  <c r="BC60" i="1" s="1"/>
  <c r="BE60" i="1" s="1"/>
  <c r="O60" i="1"/>
  <c r="N60" i="1" s="1"/>
  <c r="T60" i="1"/>
  <c r="Q64" i="1"/>
  <c r="P64" i="1"/>
  <c r="BC64" i="1" s="1"/>
  <c r="BE64" i="1" s="1"/>
  <c r="O64" i="1"/>
  <c r="N64" i="1" s="1"/>
  <c r="AN64" i="1"/>
  <c r="T64" i="1"/>
  <c r="T69" i="1"/>
  <c r="Q69" i="1"/>
  <c r="P69" i="1"/>
  <c r="BC69" i="1" s="1"/>
  <c r="BE69" i="1" s="1"/>
  <c r="AN69" i="1"/>
  <c r="P44" i="1"/>
  <c r="BC44" i="1" s="1"/>
  <c r="BE44" i="1" s="1"/>
  <c r="BL45" i="1"/>
  <c r="BP45" i="1" s="1"/>
  <c r="BQ45" i="1" s="1"/>
  <c r="P48" i="1"/>
  <c r="BC48" i="1" s="1"/>
  <c r="BE48" i="1" s="1"/>
  <c r="BL49" i="1"/>
  <c r="BP49" i="1" s="1"/>
  <c r="BQ49" i="1" s="1"/>
  <c r="P52" i="1"/>
  <c r="BC52" i="1" s="1"/>
  <c r="BE52" i="1" s="1"/>
  <c r="BM55" i="1"/>
  <c r="P56" i="1"/>
  <c r="BC56" i="1" s="1"/>
  <c r="BE56" i="1" s="1"/>
  <c r="P58" i="1"/>
  <c r="BC58" i="1" s="1"/>
  <c r="BE58" i="1" s="1"/>
  <c r="AN60" i="1"/>
  <c r="T65" i="1"/>
  <c r="Q65" i="1"/>
  <c r="P65" i="1"/>
  <c r="BC65" i="1" s="1"/>
  <c r="BE65" i="1" s="1"/>
  <c r="AN65" i="1"/>
  <c r="Y52" i="1"/>
  <c r="T54" i="1"/>
  <c r="P57" i="1"/>
  <c r="BC57" i="1" s="1"/>
  <c r="BE57" i="1" s="1"/>
  <c r="AC57" i="1"/>
  <c r="Q58" i="1"/>
  <c r="BL63" i="1"/>
  <c r="BP63" i="1" s="1"/>
  <c r="BQ63" i="1" s="1"/>
  <c r="BL67" i="1"/>
  <c r="BP67" i="1" s="1"/>
  <c r="BQ67" i="1" s="1"/>
  <c r="P70" i="1"/>
  <c r="BC70" i="1" s="1"/>
  <c r="BE70" i="1" s="1"/>
  <c r="BL71" i="1"/>
  <c r="BP71" i="1" s="1"/>
  <c r="BQ71" i="1" s="1"/>
  <c r="Y65" i="1"/>
  <c r="BK65" i="1"/>
  <c r="Y69" i="1"/>
  <c r="BK69" i="1"/>
  <c r="BL65" i="1"/>
  <c r="BP65" i="1" s="1"/>
  <c r="BQ65" i="1" s="1"/>
  <c r="BL69" i="1"/>
  <c r="BP69" i="1" s="1"/>
  <c r="BQ69" i="1" s="1"/>
  <c r="AN71" i="1"/>
  <c r="Y60" i="1"/>
  <c r="BK60" i="1"/>
  <c r="Y64" i="1"/>
  <c r="BK64" i="1"/>
  <c r="Y68" i="1"/>
  <c r="BK68" i="1"/>
  <c r="O71" i="1"/>
  <c r="N71" i="1" s="1"/>
  <c r="Y72" i="1"/>
  <c r="BL60" i="1"/>
  <c r="BP60" i="1" s="1"/>
  <c r="BQ60" i="1" s="1"/>
  <c r="BL64" i="1"/>
  <c r="BP64" i="1" s="1"/>
  <c r="BQ64" i="1" s="1"/>
  <c r="BL68" i="1"/>
  <c r="BP68" i="1" s="1"/>
  <c r="BQ68" i="1" s="1"/>
  <c r="AN70" i="1"/>
  <c r="P71" i="1"/>
  <c r="BC71" i="1" s="1"/>
  <c r="BE71" i="1" s="1"/>
  <c r="Y59" i="1"/>
  <c r="Y63" i="1"/>
  <c r="Y67" i="1"/>
  <c r="AB34" i="1" l="1"/>
  <c r="AF34" i="1" s="1"/>
  <c r="AI34" i="1"/>
  <c r="AH34" i="1"/>
  <c r="AB43" i="1"/>
  <c r="AF43" i="1" s="1"/>
  <c r="AH43" i="1"/>
  <c r="AI43" i="1"/>
  <c r="AB38" i="1"/>
  <c r="AF38" i="1" s="1"/>
  <c r="AI38" i="1"/>
  <c r="AJ38" i="1" s="1"/>
  <c r="AH38" i="1"/>
  <c r="AB44" i="1"/>
  <c r="AF44" i="1" s="1"/>
  <c r="AI44" i="1"/>
  <c r="AH44" i="1"/>
  <c r="Z65" i="1"/>
  <c r="AA65" i="1" s="1"/>
  <c r="Z59" i="1"/>
  <c r="AA59" i="1" s="1"/>
  <c r="AG63" i="1"/>
  <c r="AG56" i="1"/>
  <c r="AI37" i="1"/>
  <c r="AB37" i="1"/>
  <c r="AF37" i="1" s="1"/>
  <c r="Z53" i="1"/>
  <c r="AA53" i="1" s="1"/>
  <c r="AG47" i="1"/>
  <c r="AB42" i="1"/>
  <c r="AF42" i="1" s="1"/>
  <c r="AI42" i="1"/>
  <c r="AG26" i="1"/>
  <c r="AB20" i="1"/>
  <c r="AF20" i="1" s="1"/>
  <c r="AI20" i="1"/>
  <c r="AJ20" i="1" s="1"/>
  <c r="AH20" i="1"/>
  <c r="BE33" i="1"/>
  <c r="BE41" i="1"/>
  <c r="AG32" i="1"/>
  <c r="AG20" i="1"/>
  <c r="W20" i="1"/>
  <c r="U20" i="1" s="1"/>
  <c r="X20" i="1" s="1"/>
  <c r="R20" i="1" s="1"/>
  <c r="S20" i="1" s="1"/>
  <c r="Z69" i="1"/>
  <c r="AA69" i="1" s="1"/>
  <c r="AG60" i="1"/>
  <c r="AG55" i="1"/>
  <c r="Z45" i="1"/>
  <c r="AA45" i="1" s="1"/>
  <c r="AG68" i="1"/>
  <c r="Z55" i="1"/>
  <c r="AA55" i="1" s="1"/>
  <c r="W55" i="1" s="1"/>
  <c r="U55" i="1" s="1"/>
  <c r="X55" i="1" s="1"/>
  <c r="R55" i="1" s="1"/>
  <c r="S55" i="1" s="1"/>
  <c r="AG39" i="1"/>
  <c r="AG38" i="1"/>
  <c r="W38" i="1"/>
  <c r="U38" i="1" s="1"/>
  <c r="X38" i="1" s="1"/>
  <c r="R38" i="1" s="1"/>
  <c r="S38" i="1" s="1"/>
  <c r="AG53" i="1"/>
  <c r="AG36" i="1"/>
  <c r="Z26" i="1"/>
  <c r="AA26" i="1" s="1"/>
  <c r="W26" i="1" s="1"/>
  <c r="U26" i="1" s="1"/>
  <c r="X26" i="1" s="1"/>
  <c r="R26" i="1" s="1"/>
  <c r="S26" i="1" s="1"/>
  <c r="Z68" i="1"/>
  <c r="AA68" i="1" s="1"/>
  <c r="Z64" i="1"/>
  <c r="AA64" i="1" s="1"/>
  <c r="AG44" i="1"/>
  <c r="W44" i="1"/>
  <c r="U44" i="1" s="1"/>
  <c r="X44" i="1" s="1"/>
  <c r="R44" i="1" s="1"/>
  <c r="S44" i="1" s="1"/>
  <c r="W58" i="1"/>
  <c r="U58" i="1" s="1"/>
  <c r="X58" i="1" s="1"/>
  <c r="R58" i="1" s="1"/>
  <c r="S58" i="1" s="1"/>
  <c r="AG58" i="1"/>
  <c r="AG49" i="1"/>
  <c r="BE53" i="1"/>
  <c r="Z23" i="1"/>
  <c r="AA23" i="1" s="1"/>
  <c r="W23" i="1" s="1"/>
  <c r="U23" i="1" s="1"/>
  <c r="X23" i="1" s="1"/>
  <c r="R23" i="1" s="1"/>
  <c r="S23" i="1" s="1"/>
  <c r="AG27" i="1"/>
  <c r="AG37" i="1"/>
  <c r="W37" i="1"/>
  <c r="U37" i="1" s="1"/>
  <c r="X37" i="1" s="1"/>
  <c r="R37" i="1" s="1"/>
  <c r="S37" i="1" s="1"/>
  <c r="W19" i="1"/>
  <c r="U19" i="1" s="1"/>
  <c r="X19" i="1" s="1"/>
  <c r="R19" i="1" s="1"/>
  <c r="S19" i="1" s="1"/>
  <c r="AG19" i="1"/>
  <c r="AI58" i="1"/>
  <c r="AJ58" i="1" s="1"/>
  <c r="AB58" i="1"/>
  <c r="AF58" i="1" s="1"/>
  <c r="AH58" i="1"/>
  <c r="AG35" i="1"/>
  <c r="W43" i="1"/>
  <c r="U43" i="1" s="1"/>
  <c r="X43" i="1" s="1"/>
  <c r="R43" i="1" s="1"/>
  <c r="S43" i="1" s="1"/>
  <c r="AG43" i="1"/>
  <c r="W29" i="1"/>
  <c r="U29" i="1" s="1"/>
  <c r="X29" i="1" s="1"/>
  <c r="R29" i="1" s="1"/>
  <c r="S29" i="1" s="1"/>
  <c r="AG29" i="1"/>
  <c r="AG22" i="1"/>
  <c r="AG46" i="1"/>
  <c r="W46" i="1"/>
  <c r="U46" i="1" s="1"/>
  <c r="X46" i="1" s="1"/>
  <c r="R46" i="1" s="1"/>
  <c r="S46" i="1" s="1"/>
  <c r="Z36" i="1"/>
  <c r="AA36" i="1" s="1"/>
  <c r="Z29" i="1"/>
  <c r="AA29" i="1" s="1"/>
  <c r="AI21" i="1"/>
  <c r="AJ21" i="1" s="1"/>
  <c r="AB21" i="1"/>
  <c r="AF21" i="1" s="1"/>
  <c r="AH21" i="1"/>
  <c r="BE29" i="1"/>
  <c r="AG23" i="1"/>
  <c r="AG52" i="1"/>
  <c r="AB66" i="1"/>
  <c r="AF66" i="1" s="1"/>
  <c r="AI66" i="1"/>
  <c r="AJ66" i="1" s="1"/>
  <c r="AH66" i="1"/>
  <c r="BE55" i="1"/>
  <c r="Z32" i="1"/>
  <c r="AA32" i="1" s="1"/>
  <c r="W32" i="1" s="1"/>
  <c r="U32" i="1" s="1"/>
  <c r="X32" i="1" s="1"/>
  <c r="R32" i="1" s="1"/>
  <c r="S32" i="1" s="1"/>
  <c r="BE28" i="1"/>
  <c r="Z47" i="1"/>
  <c r="AA47" i="1" s="1"/>
  <c r="Z35" i="1"/>
  <c r="AA35" i="1" s="1"/>
  <c r="W35" i="1" s="1"/>
  <c r="U35" i="1" s="1"/>
  <c r="X35" i="1" s="1"/>
  <c r="R35" i="1" s="1"/>
  <c r="S35" i="1" s="1"/>
  <c r="Z27" i="1"/>
  <c r="AA27" i="1" s="1"/>
  <c r="W27" i="1" s="1"/>
  <c r="U27" i="1" s="1"/>
  <c r="X27" i="1" s="1"/>
  <c r="R27" i="1" s="1"/>
  <c r="S27" i="1" s="1"/>
  <c r="Z61" i="1"/>
  <c r="AA61" i="1" s="1"/>
  <c r="Z60" i="1"/>
  <c r="AA60" i="1" s="1"/>
  <c r="Z67" i="1"/>
  <c r="AA67" i="1" s="1"/>
  <c r="Z72" i="1"/>
  <c r="AA72" i="1" s="1"/>
  <c r="AG64" i="1"/>
  <c r="AB70" i="1"/>
  <c r="AF70" i="1" s="1"/>
  <c r="AI70" i="1"/>
  <c r="AH70" i="1"/>
  <c r="AB50" i="1"/>
  <c r="AF50" i="1" s="1"/>
  <c r="AI50" i="1"/>
  <c r="AJ50" i="1" s="1"/>
  <c r="Z57" i="1"/>
  <c r="AA57" i="1" s="1"/>
  <c r="AG50" i="1"/>
  <c r="W50" i="1"/>
  <c r="U50" i="1" s="1"/>
  <c r="X50" i="1" s="1"/>
  <c r="R50" i="1" s="1"/>
  <c r="S50" i="1" s="1"/>
  <c r="AG31" i="1"/>
  <c r="AG40" i="1"/>
  <c r="Z40" i="1"/>
  <c r="AA40" i="1" s="1"/>
  <c r="W40" i="1" s="1"/>
  <c r="U40" i="1" s="1"/>
  <c r="X40" i="1" s="1"/>
  <c r="R40" i="1" s="1"/>
  <c r="S40" i="1" s="1"/>
  <c r="Z19" i="1"/>
  <c r="AA19" i="1" s="1"/>
  <c r="AG34" i="1"/>
  <c r="W34" i="1"/>
  <c r="U34" i="1" s="1"/>
  <c r="X34" i="1" s="1"/>
  <c r="R34" i="1" s="1"/>
  <c r="S34" i="1" s="1"/>
  <c r="AB24" i="1"/>
  <c r="AF24" i="1" s="1"/>
  <c r="AI24" i="1"/>
  <c r="AH24" i="1"/>
  <c r="BE24" i="1"/>
  <c r="Z25" i="1"/>
  <c r="AA25" i="1" s="1"/>
  <c r="AG25" i="1"/>
  <c r="AB71" i="1"/>
  <c r="AF71" i="1" s="1"/>
  <c r="AI71" i="1"/>
  <c r="AJ71" i="1" s="1"/>
  <c r="AG67" i="1"/>
  <c r="W67" i="1"/>
  <c r="U67" i="1" s="1"/>
  <c r="X67" i="1" s="1"/>
  <c r="R67" i="1" s="1"/>
  <c r="S67" i="1" s="1"/>
  <c r="Z63" i="1"/>
  <c r="AA63" i="1" s="1"/>
  <c r="W63" i="1" s="1"/>
  <c r="U63" i="1" s="1"/>
  <c r="X63" i="1" s="1"/>
  <c r="R63" i="1" s="1"/>
  <c r="S63" i="1" s="1"/>
  <c r="AG71" i="1"/>
  <c r="W71" i="1"/>
  <c r="U71" i="1" s="1"/>
  <c r="X71" i="1" s="1"/>
  <c r="R71" i="1" s="1"/>
  <c r="S71" i="1" s="1"/>
  <c r="Z52" i="1"/>
  <c r="AA52" i="1" s="1"/>
  <c r="W52" i="1" s="1"/>
  <c r="U52" i="1" s="1"/>
  <c r="X52" i="1" s="1"/>
  <c r="R52" i="1" s="1"/>
  <c r="S52" i="1" s="1"/>
  <c r="Z49" i="1"/>
  <c r="AA49" i="1" s="1"/>
  <c r="AG72" i="1"/>
  <c r="AI54" i="1"/>
  <c r="AJ54" i="1" s="1"/>
  <c r="AB54" i="1"/>
  <c r="AF54" i="1" s="1"/>
  <c r="Z41" i="1"/>
  <c r="AA41" i="1" s="1"/>
  <c r="AG62" i="1"/>
  <c r="Z62" i="1"/>
  <c r="AA62" i="1" s="1"/>
  <c r="Z39" i="1"/>
  <c r="AA39" i="1" s="1"/>
  <c r="W39" i="1" s="1"/>
  <c r="U39" i="1" s="1"/>
  <c r="X39" i="1" s="1"/>
  <c r="R39" i="1" s="1"/>
  <c r="S39" i="1" s="1"/>
  <c r="AG45" i="1"/>
  <c r="W45" i="1"/>
  <c r="U45" i="1" s="1"/>
  <c r="X45" i="1" s="1"/>
  <c r="R45" i="1" s="1"/>
  <c r="S45" i="1" s="1"/>
  <c r="Z22" i="1"/>
  <c r="AA22" i="1" s="1"/>
  <c r="Z28" i="1"/>
  <c r="AA28" i="1" s="1"/>
  <c r="AG18" i="1"/>
  <c r="Z33" i="1"/>
  <c r="AA33" i="1" s="1"/>
  <c r="Z31" i="1"/>
  <c r="AA31" i="1" s="1"/>
  <c r="W31" i="1" s="1"/>
  <c r="U31" i="1" s="1"/>
  <c r="X31" i="1" s="1"/>
  <c r="R31" i="1" s="1"/>
  <c r="S31" i="1" s="1"/>
  <c r="W21" i="1"/>
  <c r="U21" i="1" s="1"/>
  <c r="X21" i="1" s="1"/>
  <c r="R21" i="1" s="1"/>
  <c r="S21" i="1" s="1"/>
  <c r="AG48" i="1"/>
  <c r="Z48" i="1"/>
  <c r="AA48" i="1" s="1"/>
  <c r="AB46" i="1"/>
  <c r="AF46" i="1" s="1"/>
  <c r="AI46" i="1"/>
  <c r="AJ46" i="1" s="1"/>
  <c r="Z56" i="1"/>
  <c r="AA56" i="1" s="1"/>
  <c r="W56" i="1" s="1"/>
  <c r="U56" i="1" s="1"/>
  <c r="X56" i="1" s="1"/>
  <c r="R56" i="1" s="1"/>
  <c r="S56" i="1" s="1"/>
  <c r="W66" i="1"/>
  <c r="U66" i="1" s="1"/>
  <c r="X66" i="1" s="1"/>
  <c r="R66" i="1" s="1"/>
  <c r="S66" i="1" s="1"/>
  <c r="AG66" i="1"/>
  <c r="AH37" i="1"/>
  <c r="Z51" i="1"/>
  <c r="AA51" i="1" s="1"/>
  <c r="AG30" i="1"/>
  <c r="Z30" i="1"/>
  <c r="AA30" i="1" s="1"/>
  <c r="W30" i="1"/>
  <c r="U30" i="1" s="1"/>
  <c r="X30" i="1" s="1"/>
  <c r="R30" i="1" s="1"/>
  <c r="S30" i="1" s="1"/>
  <c r="Z18" i="1"/>
  <c r="AA18" i="1" s="1"/>
  <c r="W42" i="1"/>
  <c r="U42" i="1" s="1"/>
  <c r="X42" i="1" s="1"/>
  <c r="R42" i="1" s="1"/>
  <c r="S42" i="1" s="1"/>
  <c r="AG41" i="1"/>
  <c r="AH42" i="1"/>
  <c r="AI17" i="1"/>
  <c r="AB17" i="1"/>
  <c r="AF17" i="1" s="1"/>
  <c r="AH17" i="1"/>
  <c r="AI72" i="1" l="1"/>
  <c r="AJ72" i="1" s="1"/>
  <c r="AB72" i="1"/>
  <c r="AF72" i="1" s="1"/>
  <c r="AH72" i="1"/>
  <c r="AI64" i="1"/>
  <c r="AB64" i="1"/>
  <c r="AF64" i="1" s="1"/>
  <c r="AH64" i="1"/>
  <c r="AI53" i="1"/>
  <c r="AJ53" i="1" s="1"/>
  <c r="AB53" i="1"/>
  <c r="AF53" i="1" s="1"/>
  <c r="AH53" i="1"/>
  <c r="AI59" i="1"/>
  <c r="AJ59" i="1" s="1"/>
  <c r="AB59" i="1"/>
  <c r="AF59" i="1" s="1"/>
  <c r="AH59" i="1"/>
  <c r="W59" i="1"/>
  <c r="U59" i="1" s="1"/>
  <c r="X59" i="1" s="1"/>
  <c r="R59" i="1" s="1"/>
  <c r="S59" i="1" s="1"/>
  <c r="AI49" i="1"/>
  <c r="AB49" i="1"/>
  <c r="AF49" i="1" s="1"/>
  <c r="AH49" i="1"/>
  <c r="AJ24" i="1"/>
  <c r="AB67" i="1"/>
  <c r="AF67" i="1" s="1"/>
  <c r="AI67" i="1"/>
  <c r="AJ67" i="1" s="1"/>
  <c r="AH67" i="1"/>
  <c r="AB47" i="1"/>
  <c r="AF47" i="1" s="1"/>
  <c r="AI47" i="1"/>
  <c r="AH47" i="1"/>
  <c r="AB29" i="1"/>
  <c r="AF29" i="1" s="1"/>
  <c r="AI29" i="1"/>
  <c r="AH29" i="1"/>
  <c r="W49" i="1"/>
  <c r="U49" i="1" s="1"/>
  <c r="X49" i="1" s="1"/>
  <c r="R49" i="1" s="1"/>
  <c r="S49" i="1" s="1"/>
  <c r="AI45" i="1"/>
  <c r="AB45" i="1"/>
  <c r="AF45" i="1" s="1"/>
  <c r="AH45" i="1"/>
  <c r="AB65" i="1"/>
  <c r="AF65" i="1" s="1"/>
  <c r="AI65" i="1"/>
  <c r="AJ65" i="1" s="1"/>
  <c r="AH65" i="1"/>
  <c r="W65" i="1"/>
  <c r="U65" i="1" s="1"/>
  <c r="X65" i="1" s="1"/>
  <c r="R65" i="1" s="1"/>
  <c r="S65" i="1" s="1"/>
  <c r="AJ43" i="1"/>
  <c r="AB62" i="1"/>
  <c r="AF62" i="1" s="1"/>
  <c r="AI62" i="1"/>
  <c r="AJ62" i="1" s="1"/>
  <c r="AH62" i="1"/>
  <c r="AB18" i="1"/>
  <c r="AF18" i="1" s="1"/>
  <c r="AI18" i="1"/>
  <c r="AJ18" i="1" s="1"/>
  <c r="AH18" i="1"/>
  <c r="W62" i="1"/>
  <c r="U62" i="1" s="1"/>
  <c r="X62" i="1" s="1"/>
  <c r="R62" i="1" s="1"/>
  <c r="S62" i="1" s="1"/>
  <c r="AB22" i="1"/>
  <c r="AF22" i="1" s="1"/>
  <c r="AI22" i="1"/>
  <c r="AH22" i="1"/>
  <c r="AB52" i="1"/>
  <c r="AF52" i="1" s="1"/>
  <c r="AI52" i="1"/>
  <c r="AH52" i="1"/>
  <c r="AB36" i="1"/>
  <c r="AF36" i="1" s="1"/>
  <c r="AI36" i="1"/>
  <c r="AJ36" i="1" s="1"/>
  <c r="AH36" i="1"/>
  <c r="AI68" i="1"/>
  <c r="AB68" i="1"/>
  <c r="AF68" i="1" s="1"/>
  <c r="AH68" i="1"/>
  <c r="AJ37" i="1"/>
  <c r="AB48" i="1"/>
  <c r="AF48" i="1" s="1"/>
  <c r="AI48" i="1"/>
  <c r="AH48" i="1"/>
  <c r="AI41" i="1"/>
  <c r="AB41" i="1"/>
  <c r="AF41" i="1" s="1"/>
  <c r="AH41" i="1"/>
  <c r="AJ70" i="1"/>
  <c r="AB32" i="1"/>
  <c r="AF32" i="1" s="1"/>
  <c r="AI32" i="1"/>
  <c r="AJ32" i="1" s="1"/>
  <c r="AH32" i="1"/>
  <c r="AI26" i="1"/>
  <c r="AJ26" i="1" s="1"/>
  <c r="AB26" i="1"/>
  <c r="AF26" i="1" s="1"/>
  <c r="AH26" i="1"/>
  <c r="AJ42" i="1"/>
  <c r="AB40" i="1"/>
  <c r="AF40" i="1" s="1"/>
  <c r="AI40" i="1"/>
  <c r="AH40" i="1"/>
  <c r="AJ17" i="1"/>
  <c r="AI56" i="1"/>
  <c r="AJ56" i="1" s="1"/>
  <c r="AB56" i="1"/>
  <c r="AF56" i="1" s="1"/>
  <c r="AH56" i="1"/>
  <c r="AB33" i="1"/>
  <c r="AF33" i="1" s="1"/>
  <c r="AI33" i="1"/>
  <c r="AH33" i="1"/>
  <c r="W33" i="1"/>
  <c r="U33" i="1" s="1"/>
  <c r="X33" i="1" s="1"/>
  <c r="R33" i="1" s="1"/>
  <c r="S33" i="1" s="1"/>
  <c r="AI60" i="1"/>
  <c r="AB60" i="1"/>
  <c r="AF60" i="1" s="1"/>
  <c r="AH60" i="1"/>
  <c r="W36" i="1"/>
  <c r="U36" i="1" s="1"/>
  <c r="X36" i="1" s="1"/>
  <c r="R36" i="1" s="1"/>
  <c r="S36" i="1" s="1"/>
  <c r="AB55" i="1"/>
  <c r="AF55" i="1" s="1"/>
  <c r="AI55" i="1"/>
  <c r="AH55" i="1"/>
  <c r="W60" i="1"/>
  <c r="U60" i="1" s="1"/>
  <c r="X60" i="1" s="1"/>
  <c r="R60" i="1" s="1"/>
  <c r="S60" i="1" s="1"/>
  <c r="AJ44" i="1"/>
  <c r="AI57" i="1"/>
  <c r="AJ57" i="1" s="1"/>
  <c r="AB57" i="1"/>
  <c r="AF57" i="1" s="1"/>
  <c r="W57" i="1"/>
  <c r="U57" i="1" s="1"/>
  <c r="X57" i="1" s="1"/>
  <c r="R57" i="1" s="1"/>
  <c r="S57" i="1" s="1"/>
  <c r="AH57" i="1"/>
  <c r="AI23" i="1"/>
  <c r="AB23" i="1"/>
  <c r="AF23" i="1" s="1"/>
  <c r="AH23" i="1"/>
  <c r="W48" i="1"/>
  <c r="U48" i="1" s="1"/>
  <c r="X48" i="1" s="1"/>
  <c r="R48" i="1" s="1"/>
  <c r="S48" i="1" s="1"/>
  <c r="AI31" i="1"/>
  <c r="AJ31" i="1" s="1"/>
  <c r="AB31" i="1"/>
  <c r="AF31" i="1" s="1"/>
  <c r="AH31" i="1"/>
  <c r="AB30" i="1"/>
  <c r="AF30" i="1" s="1"/>
  <c r="AH30" i="1"/>
  <c r="AI30" i="1"/>
  <c r="AJ30" i="1" s="1"/>
  <c r="AI25" i="1"/>
  <c r="AJ25" i="1" s="1"/>
  <c r="AB25" i="1"/>
  <c r="AF25" i="1" s="1"/>
  <c r="AH25" i="1"/>
  <c r="W64" i="1"/>
  <c r="U64" i="1" s="1"/>
  <c r="X64" i="1" s="1"/>
  <c r="R64" i="1" s="1"/>
  <c r="S64" i="1" s="1"/>
  <c r="AB61" i="1"/>
  <c r="AF61" i="1" s="1"/>
  <c r="AI61" i="1"/>
  <c r="AJ61" i="1" s="1"/>
  <c r="AH61" i="1"/>
  <c r="W61" i="1"/>
  <c r="U61" i="1" s="1"/>
  <c r="X61" i="1" s="1"/>
  <c r="R61" i="1" s="1"/>
  <c r="S61" i="1" s="1"/>
  <c r="W22" i="1"/>
  <c r="U22" i="1" s="1"/>
  <c r="X22" i="1" s="1"/>
  <c r="R22" i="1" s="1"/>
  <c r="S22" i="1" s="1"/>
  <c r="AJ34" i="1"/>
  <c r="AI27" i="1"/>
  <c r="AJ27" i="1" s="1"/>
  <c r="AB27" i="1"/>
  <c r="AF27" i="1" s="1"/>
  <c r="AH27" i="1"/>
  <c r="AB28" i="1"/>
  <c r="AF28" i="1" s="1"/>
  <c r="AI28" i="1"/>
  <c r="W28" i="1"/>
  <c r="U28" i="1" s="1"/>
  <c r="X28" i="1" s="1"/>
  <c r="R28" i="1" s="1"/>
  <c r="S28" i="1" s="1"/>
  <c r="AH28" i="1"/>
  <c r="AI35" i="1"/>
  <c r="AB35" i="1"/>
  <c r="AF35" i="1" s="1"/>
  <c r="AH35" i="1"/>
  <c r="W41" i="1"/>
  <c r="U41" i="1" s="1"/>
  <c r="X41" i="1" s="1"/>
  <c r="R41" i="1" s="1"/>
  <c r="S41" i="1" s="1"/>
  <c r="AB51" i="1"/>
  <c r="AF51" i="1" s="1"/>
  <c r="AI51" i="1"/>
  <c r="AH51" i="1"/>
  <c r="W51" i="1"/>
  <c r="U51" i="1" s="1"/>
  <c r="X51" i="1" s="1"/>
  <c r="R51" i="1" s="1"/>
  <c r="S51" i="1" s="1"/>
  <c r="W18" i="1"/>
  <c r="U18" i="1" s="1"/>
  <c r="X18" i="1" s="1"/>
  <c r="R18" i="1" s="1"/>
  <c r="S18" i="1" s="1"/>
  <c r="AB39" i="1"/>
  <c r="AF39" i="1" s="1"/>
  <c r="AI39" i="1"/>
  <c r="AH39" i="1"/>
  <c r="W72" i="1"/>
  <c r="U72" i="1" s="1"/>
  <c r="X72" i="1" s="1"/>
  <c r="R72" i="1" s="1"/>
  <c r="S72" i="1" s="1"/>
  <c r="AB63" i="1"/>
  <c r="AF63" i="1" s="1"/>
  <c r="AI63" i="1"/>
  <c r="AH63" i="1"/>
  <c r="W25" i="1"/>
  <c r="U25" i="1" s="1"/>
  <c r="X25" i="1" s="1"/>
  <c r="R25" i="1" s="1"/>
  <c r="S25" i="1" s="1"/>
  <c r="AI19" i="1"/>
  <c r="AJ19" i="1" s="1"/>
  <c r="AB19" i="1"/>
  <c r="AF19" i="1" s="1"/>
  <c r="AH19" i="1"/>
  <c r="W53" i="1"/>
  <c r="U53" i="1" s="1"/>
  <c r="X53" i="1" s="1"/>
  <c r="R53" i="1" s="1"/>
  <c r="S53" i="1" s="1"/>
  <c r="W68" i="1"/>
  <c r="U68" i="1" s="1"/>
  <c r="X68" i="1" s="1"/>
  <c r="R68" i="1" s="1"/>
  <c r="S68" i="1" s="1"/>
  <c r="AB69" i="1"/>
  <c r="AF69" i="1" s="1"/>
  <c r="AI69" i="1"/>
  <c r="AJ69" i="1" s="1"/>
  <c r="AH69" i="1"/>
  <c r="W69" i="1"/>
  <c r="U69" i="1" s="1"/>
  <c r="X69" i="1" s="1"/>
  <c r="R69" i="1" s="1"/>
  <c r="S69" i="1" s="1"/>
  <c r="W47" i="1"/>
  <c r="U47" i="1" s="1"/>
  <c r="X47" i="1" s="1"/>
  <c r="R47" i="1" s="1"/>
  <c r="S47" i="1" s="1"/>
  <c r="AJ63" i="1" l="1"/>
  <c r="AJ40" i="1"/>
  <c r="AJ52" i="1"/>
  <c r="AJ51" i="1"/>
  <c r="AJ28" i="1"/>
  <c r="AJ23" i="1"/>
  <c r="AJ55" i="1"/>
  <c r="AJ33" i="1"/>
  <c r="AJ47" i="1"/>
  <c r="AJ49" i="1"/>
  <c r="AJ68" i="1"/>
  <c r="AJ22" i="1"/>
  <c r="AJ45" i="1"/>
  <c r="AJ64" i="1"/>
  <c r="AJ39" i="1"/>
  <c r="AJ41" i="1"/>
  <c r="AJ35" i="1"/>
  <c r="AJ60" i="1"/>
  <c r="AJ48" i="1"/>
  <c r="AJ29" i="1"/>
</calcChain>
</file>

<file path=xl/sharedStrings.xml><?xml version="1.0" encoding="utf-8"?>
<sst xmlns="http://schemas.openxmlformats.org/spreadsheetml/2006/main" count="1937" uniqueCount="676">
  <si>
    <t>File opened</t>
  </si>
  <si>
    <t>2023-07-14 09:41:31</t>
  </si>
  <si>
    <t>Console s/n</t>
  </si>
  <si>
    <t>68C-812063</t>
  </si>
  <si>
    <t>Console ver</t>
  </si>
  <si>
    <t>Bluestem v.2.1.08</t>
  </si>
  <si>
    <t>Scripts ver</t>
  </si>
  <si>
    <t>2022.05  2.1.08, Aug 2022</t>
  </si>
  <si>
    <t>Head s/n</t>
  </si>
  <si>
    <t>68H-712053</t>
  </si>
  <si>
    <t>Head ver</t>
  </si>
  <si>
    <t>1.4.22</t>
  </si>
  <si>
    <t>Head cal</t>
  </si>
  <si>
    <t>{"oxygen": "21", "co2azero": "0.895067", "co2aspan1": "1.00205", "co2aspan2": "-0.0349916", "co2aspan2a": "0.31071", "co2aspan2b": "0.307968", "co2aspanconc1": "2473", "co2aspanconc2": "301.4", "co2bzero": "0.938312", "co2bspan1": "1.00239", "co2bspan2": "-0.0370803", "co2bspan2a": "0.307851", "co2bspan2b": "0.305073", "co2bspanconc1": "2473", "co2bspanconc2": "301.4", "h2oazero": "1.03913", "h2oaspan1": "1.01365", "h2oaspan2": "0", "h2oaspan2a": "0.0728135", "h2oaspan2b": "0.0738075", "h2oaspanconc1": "12.42", "h2oaspanconc2": "0", "h2obzero": "1.04933", "h2obspan1": "0.997188", "h2obspan2": "0", "h2obspan2a": "0.0725159", "h2obspan2b": "0.072312", "h2obspanconc1": "12.42", "h2obspanconc2": "0", "tazero": "0.0634346", "tbzero": "0.156763", "flowmeterzero": "1.00763", "flowazero": "0.29", "flowbzero": "0.31056", "chamberpressurezero": "2.65989", "ssa_ref": "32350", "ssb_ref": "32257.4"}</t>
  </si>
  <si>
    <t>CO2 rangematch</t>
  </si>
  <si>
    <t>Tue Jul 11 09:11</t>
  </si>
  <si>
    <t>H2O rangematch</t>
  </si>
  <si>
    <t>Tue Jul 11 09:19</t>
  </si>
  <si>
    <t>Chamber type</t>
  </si>
  <si>
    <t>6800-01A</t>
  </si>
  <si>
    <t>Chamber s/n</t>
  </si>
  <si>
    <t>MPF-281812</t>
  </si>
  <si>
    <t>Chamber rev</t>
  </si>
  <si>
    <t>0</t>
  </si>
  <si>
    <t>Chamber cal</t>
  </si>
  <si>
    <t>Fluorometer</t>
  </si>
  <si>
    <t>Flr. Version</t>
  </si>
  <si>
    <t>09:41:31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</si>
  <si>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</si>
  <si>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</si>
  <si>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</si>
  <si>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</si>
  <si>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</si>
  <si>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</si>
  <si>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</si>
  <si>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</si>
  <si>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</si>
  <si>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</si>
  <si>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</si>
  <si>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</si>
  <si>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</si>
  <si>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</si>
  <si>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</si>
  <si>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</si>
  <si>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</si>
  <si>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</si>
  <si>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</si>
  <si>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</si>
  <si>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</si>
  <si>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</si>
  <si>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</si>
  <si>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</si>
  <si>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</si>
  <si>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</si>
  <si>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</si>
  <si>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</si>
  <si>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</si>
  <si>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</si>
  <si>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</si>
  <si>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</si>
  <si>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</si>
  <si>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</si>
  <si>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</si>
  <si>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</si>
  <si>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</si>
  <si>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</si>
  <si>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</si>
  <si>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</si>
  <si>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</si>
  <si>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</si>
  <si>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</si>
  <si>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</si>
  <si>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</si>
  <si>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</si>
  <si>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</si>
  <si>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</si>
  <si>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</si>
  <si>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</si>
  <si>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</si>
  <si>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</si>
  <si>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</si>
  <si>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4.52081 86.8372 380.561 622.026 856.275 1041.65 1205.78 1339.33</t>
  </si>
  <si>
    <t>Fs_true</t>
  </si>
  <si>
    <t>0.834661 103.451 401.133 601.095 799.927 1000.69 1200.49 1401.55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</si>
  <si>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</si>
  <si>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</si>
  <si>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</si>
  <si>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</si>
  <si>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</si>
  <si>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</si>
  <si>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</si>
  <si>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</si>
  <si>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</si>
  <si>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</si>
  <si>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</si>
  <si>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</si>
  <si>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</si>
  <si>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</si>
  <si>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</si>
  <si>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</si>
  <si>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</si>
  <si>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</si>
  <si>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</si>
  <si>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</si>
  <si>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</si>
  <si>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</si>
  <si>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</si>
  <si>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</si>
  <si>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</si>
  <si>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</si>
  <si>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</si>
  <si>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replicate</t>
  </si>
  <si>
    <t>species</t>
  </si>
  <si>
    <t>plot</t>
  </si>
  <si>
    <t>leaf</t>
  </si>
  <si>
    <t>spad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</si>
  <si>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</si>
  <si>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</si>
  <si>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</si>
  <si>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</si>
  <si>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</si>
  <si>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</si>
  <si>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</si>
  <si>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</si>
  <si>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</si>
  <si>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</si>
  <si>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</si>
  <si>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</si>
  <si>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</si>
  <si>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</si>
  <si>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</si>
  <si>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</si>
  <si>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</si>
  <si>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</si>
  <si>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</si>
  <si>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</si>
  <si>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</si>
  <si>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</si>
  <si>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</si>
  <si>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</si>
  <si>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</si>
  <si>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</si>
  <si>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</si>
  <si>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</si>
  <si>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</si>
  <si>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</si>
  <si>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</si>
  <si>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</si>
  <si>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</si>
  <si>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</si>
  <si>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</si>
  <si>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</si>
  <si>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</si>
  <si>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</si>
  <si>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</si>
  <si>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</si>
  <si>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</si>
  <si>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</si>
  <si>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</si>
  <si>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</si>
  <si>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</si>
  <si>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</si>
  <si>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</si>
  <si>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</si>
  <si>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</si>
  <si>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</si>
  <si>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</si>
  <si>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</si>
  <si>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</si>
  <si>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</si>
  <si>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</si>
  <si>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</si>
  <si>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</si>
  <si>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</si>
  <si>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</si>
  <si>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</si>
  <si>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</si>
  <si>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</si>
  <si>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</si>
  <si>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</si>
  <si>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</si>
  <si>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</si>
  <si>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</si>
  <si>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</si>
  <si>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</si>
  <si>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</si>
  <si>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</si>
  <si>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</si>
  <si>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</si>
  <si>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</si>
  <si>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</si>
  <si>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</si>
  <si>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</si>
  <si>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</si>
  <si>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</si>
  <si>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</si>
  <si>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</si>
  <si>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</si>
  <si>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</si>
  <si>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</si>
  <si>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</si>
  <si>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</si>
  <si>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</si>
  <si>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</si>
  <si>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</si>
  <si>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</si>
  <si>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</si>
  <si>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</si>
  <si>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</si>
  <si>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</si>
  <si>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</si>
  <si>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</si>
  <si>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</si>
  <si>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</si>
  <si>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</si>
  <si>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</si>
  <si>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</si>
  <si>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</si>
  <si>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</si>
  <si>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</si>
  <si>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</si>
  <si>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</si>
  <si>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</si>
  <si>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</si>
  <si>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</si>
  <si>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</si>
  <si>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</si>
  <si>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</si>
  <si>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</si>
  <si>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</si>
  <si>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</si>
  <si>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</si>
  <si>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</si>
  <si>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</si>
  <si>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</si>
  <si>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</si>
  <si>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</si>
  <si>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</si>
  <si>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</si>
  <si>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</si>
  <si>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</si>
  <si>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</si>
  <si>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</si>
  <si>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</si>
  <si>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</si>
  <si>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</si>
  <si>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</si>
  <si>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</si>
  <si>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</si>
  <si>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</si>
  <si>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</si>
  <si>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</si>
  <si>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</si>
  <si>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</si>
  <si>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</si>
  <si>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</si>
  <si>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</si>
  <si>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</si>
  <si>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</si>
  <si>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</si>
  <si>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</si>
  <si>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</si>
  <si>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</si>
  <si>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</si>
  <si>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</si>
  <si>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</si>
  <si>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</si>
  <si>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</si>
  <si>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</si>
  <si>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</si>
  <si>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</si>
  <si>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</si>
  <si>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</si>
  <si>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</si>
  <si>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</si>
  <si>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</si>
  <si>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</si>
  <si>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</si>
  <si>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</si>
  <si>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</si>
  <si>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</si>
  <si>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</si>
  <si>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</si>
  <si>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</si>
  <si>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</si>
  <si>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</si>
  <si>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</si>
  <si>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</si>
  <si>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</si>
  <si>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</si>
  <si>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</si>
  <si>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</si>
  <si>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</si>
  <si>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</si>
  <si>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</si>
  <si>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</si>
  <si>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</si>
  <si>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</si>
  <si>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</si>
  <si>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</si>
  <si>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</si>
  <si>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</si>
  <si>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</si>
  <si>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</si>
  <si>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</si>
  <si>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</si>
  <si>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</si>
  <si>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</si>
  <si>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</si>
  <si>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</si>
  <si>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</si>
  <si>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</si>
  <si>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</si>
  <si>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</si>
  <si>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</si>
  <si>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</si>
  <si>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</si>
  <si>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</si>
  <si>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</si>
  <si>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</si>
  <si>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</si>
  <si>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</si>
  <si>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</si>
  <si>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</si>
  <si>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</si>
  <si>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</si>
  <si>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</si>
  <si>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</si>
  <si>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</si>
  <si>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</si>
  <si>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</si>
  <si>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</si>
  <si>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</si>
  <si>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</si>
  <si>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</si>
  <si>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</si>
  <si>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</si>
  <si>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</si>
  <si>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</si>
  <si>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</si>
  <si>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</si>
  <si>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</si>
  <si>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</si>
  <si>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</si>
  <si>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</si>
  <si>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</si>
  <si>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</si>
  <si>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</si>
  <si>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</si>
  <si>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</si>
  <si>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</si>
  <si>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</si>
  <si>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</si>
  <si>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</si>
  <si>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</si>
  <si>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</si>
  <si>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</si>
  <si>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</si>
  <si>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</si>
  <si>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</si>
  <si>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</si>
  <si>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</si>
  <si>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</si>
  <si>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</si>
  <si>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</si>
  <si>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</si>
  <si>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</si>
  <si>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</si>
  <si>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</si>
  <si>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</si>
  <si>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</si>
  <si>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</si>
  <si>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</si>
  <si>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</si>
  <si>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</si>
  <si>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</si>
  <si>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20230713 10:01:29</t>
  </si>
  <si>
    <t>10:01:29</t>
  </si>
  <si>
    <t>none</t>
  </si>
  <si>
    <t>ripe5</t>
  </si>
  <si>
    <t>1</t>
  </si>
  <si>
    <t>sorghum</t>
  </si>
  <si>
    <t>5</t>
  </si>
  <si>
    <t>12</t>
  </si>
  <si>
    <t>44.3</t>
  </si>
  <si>
    <t>RECT-12243-20210724-05_20_30</t>
  </si>
  <si>
    <t>MPF-299-20230714-10_00_48</t>
  </si>
  <si>
    <t>DARK-300-20230714-10_00_55</t>
  </si>
  <si>
    <t>0: Broadleaf</t>
  </si>
  <si>
    <t>10:00:48</t>
  </si>
  <si>
    <t>2/2</t>
  </si>
  <si>
    <t>11111111</t>
  </si>
  <si>
    <t>oooooooo</t>
  </si>
  <si>
    <t>off</t>
  </si>
  <si>
    <t>20230713 10:03:44</t>
  </si>
  <si>
    <t>10:03:44</t>
  </si>
  <si>
    <t>MPF-301-20230714-10_03_03</t>
  </si>
  <si>
    <t>DARK-302-20230714-10_03_10</t>
  </si>
  <si>
    <t>10:03:04</t>
  </si>
  <si>
    <t>20230713 10:05:49</t>
  </si>
  <si>
    <t>10:05:49</t>
  </si>
  <si>
    <t>MPF-303-20230714-10_05_08</t>
  </si>
  <si>
    <t>DARK-304-20230714-10_05_15</t>
  </si>
  <si>
    <t>10:05:09</t>
  </si>
  <si>
    <t>20230713 10:07:29</t>
  </si>
  <si>
    <t>10:07:29</t>
  </si>
  <si>
    <t>MPF-305-20230714-10_06_47</t>
  </si>
  <si>
    <t>DARK-306-20230714-10_06_54</t>
  </si>
  <si>
    <t>10:08:07</t>
  </si>
  <si>
    <t>20230713 10:09:38</t>
  </si>
  <si>
    <t>10:09:38</t>
  </si>
  <si>
    <t>MPF-307-20230714-10_08_56</t>
  </si>
  <si>
    <t>DARK-308-20230714-10_09_03</t>
  </si>
  <si>
    <t>10:10:11</t>
  </si>
  <si>
    <t>20230713 10:11:42</t>
  </si>
  <si>
    <t>10:11:42</t>
  </si>
  <si>
    <t>MPF-309-20230714-10_11_01</t>
  </si>
  <si>
    <t>DARK-310-20230714-10_11_08</t>
  </si>
  <si>
    <t>10:12:23</t>
  </si>
  <si>
    <t>20230713 10:14:34</t>
  </si>
  <si>
    <t>10:14:34</t>
  </si>
  <si>
    <t>MPF-311-20230714-10_13_52</t>
  </si>
  <si>
    <t>DARK-312-20230714-10_13_59</t>
  </si>
  <si>
    <t>10:13:48</t>
  </si>
  <si>
    <t>20230713 10:17:43</t>
  </si>
  <si>
    <t>10:17:43</t>
  </si>
  <si>
    <t>MPF-313-20230714-10_17_02</t>
  </si>
  <si>
    <t>DARK-314-20230714-10_17_09</t>
  </si>
  <si>
    <t>10:16:13</t>
  </si>
  <si>
    <t>1/2</t>
  </si>
  <si>
    <t>20230713 10:19:35</t>
  </si>
  <si>
    <t>10:19:35</t>
  </si>
  <si>
    <t>MPF-315-20230714-10_18_54</t>
  </si>
  <si>
    <t>DARK-316-20230714-10_19_01</t>
  </si>
  <si>
    <t>10:18:57</t>
  </si>
  <si>
    <t>20230713 10:21:15</t>
  </si>
  <si>
    <t>10:21:15</t>
  </si>
  <si>
    <t>MPF-317-20230714-10_20_33</t>
  </si>
  <si>
    <t>DARK-318-20230714-10_20_40</t>
  </si>
  <si>
    <t>10:21:47</t>
  </si>
  <si>
    <t>20230713 10:24:48</t>
  </si>
  <si>
    <t>10:24:48</t>
  </si>
  <si>
    <t>MPF-319-20230714-10_24_06</t>
  </si>
  <si>
    <t>DARK-320-20230714-10_24_13</t>
  </si>
  <si>
    <t>10:22:57</t>
  </si>
  <si>
    <t>20230713 10:27:31</t>
  </si>
  <si>
    <t>10:27:31</t>
  </si>
  <si>
    <t>MPF-321-20230714-10_26_49</t>
  </si>
  <si>
    <t>DARK-322-20230714-10_26_56</t>
  </si>
  <si>
    <t>10:28:02</t>
  </si>
  <si>
    <t>20230713 10:30:21</t>
  </si>
  <si>
    <t>10:30:21</t>
  </si>
  <si>
    <t>MPF-323-20230714-10_29_40</t>
  </si>
  <si>
    <t>DARK-324-20230714-10_29_47</t>
  </si>
  <si>
    <t>10:29:17</t>
  </si>
  <si>
    <t>20230713 10:32:45</t>
  </si>
  <si>
    <t>10:32:45</t>
  </si>
  <si>
    <t>MPF-325-20230714-10_32_03</t>
  </si>
  <si>
    <t>DARK-326-20230714-10_32_10</t>
  </si>
  <si>
    <t>10:31:55</t>
  </si>
  <si>
    <t>20230713 10:53:19</t>
  </si>
  <si>
    <t>10:53:19</t>
  </si>
  <si>
    <t>2</t>
  </si>
  <si>
    <t>9</t>
  </si>
  <si>
    <t>54.5</t>
  </si>
  <si>
    <t>MPF-327-20230714-10_52_38</t>
  </si>
  <si>
    <t>DARK-328-20230714-10_52_45</t>
  </si>
  <si>
    <t>10:52:37</t>
  </si>
  <si>
    <t>20230713 10:56:26</t>
  </si>
  <si>
    <t>10:56:26</t>
  </si>
  <si>
    <t>MPF-329-20230714-10_55_45</t>
  </si>
  <si>
    <t>DARK-330-20230714-10_55_52</t>
  </si>
  <si>
    <t>10:54:36</t>
  </si>
  <si>
    <t>20230713 10:58:58</t>
  </si>
  <si>
    <t>10:58:58</t>
  </si>
  <si>
    <t>MPF-331-20230714-10_58_16</t>
  </si>
  <si>
    <t>DARK-332-20230714-10_58_23</t>
  </si>
  <si>
    <t>10:59:37</t>
  </si>
  <si>
    <t>20230713 11:01:38</t>
  </si>
  <si>
    <t>11:01:38</t>
  </si>
  <si>
    <t>MPF-333-20230714-11_00_56</t>
  </si>
  <si>
    <t>DARK-334-20230714-11_01_03</t>
  </si>
  <si>
    <t>11:00:56</t>
  </si>
  <si>
    <t>20230713 11:03:46</t>
  </si>
  <si>
    <t>11:03:46</t>
  </si>
  <si>
    <t>MPF-335-20230714-11_03_04</t>
  </si>
  <si>
    <t>DARK-336-20230714-11_03_11</t>
  </si>
  <si>
    <t>11:03:01</t>
  </si>
  <si>
    <t>20230713 11:06:02</t>
  </si>
  <si>
    <t>11:06:02</t>
  </si>
  <si>
    <t>MPF-337-20230714-11_05_20</t>
  </si>
  <si>
    <t>DARK-338-20230714-11_05_27</t>
  </si>
  <si>
    <t>11:05:17</t>
  </si>
  <si>
    <t>20230713 11:08:07</t>
  </si>
  <si>
    <t>11:08:07</t>
  </si>
  <si>
    <t>MPF-339-20230714-11_07_25</t>
  </si>
  <si>
    <t>DARK-340-20230714-11_07_32</t>
  </si>
  <si>
    <t>11:07:22</t>
  </si>
  <si>
    <t>20230713 11:11:08</t>
  </si>
  <si>
    <t>11:11:08</t>
  </si>
  <si>
    <t>MPF-341-20230714-11_10_26</t>
  </si>
  <si>
    <t>DARK-342-20230714-11_10_33</t>
  </si>
  <si>
    <t>11:10:11</t>
  </si>
  <si>
    <t>20230713 11:13:53</t>
  </si>
  <si>
    <t>11:13:53</t>
  </si>
  <si>
    <t>MPF-343-20230714-11_13_12</t>
  </si>
  <si>
    <t>DARK-344-20230714-11_13_19</t>
  </si>
  <si>
    <t>11:12:20</t>
  </si>
  <si>
    <t>20230713 11:16:00</t>
  </si>
  <si>
    <t>11:16:00</t>
  </si>
  <si>
    <t>MPF-345-20230714-11_15_18</t>
  </si>
  <si>
    <t>DARK-346-20230714-11_15_26</t>
  </si>
  <si>
    <t>11:15:16</t>
  </si>
  <si>
    <t>20230713 11:17:57</t>
  </si>
  <si>
    <t>11:17:57</t>
  </si>
  <si>
    <t>MPF-347-20230714-11_17_16</t>
  </si>
  <si>
    <t>DARK-348-20230714-11_17_23</t>
  </si>
  <si>
    <t>11:17:18</t>
  </si>
  <si>
    <t>20230713 11:20:43</t>
  </si>
  <si>
    <t>11:20:43</t>
  </si>
  <si>
    <t>MPF-349-20230714-11_20_02</t>
  </si>
  <si>
    <t>DARK-350-20230714-11_20_09</t>
  </si>
  <si>
    <t>11:19:55</t>
  </si>
  <si>
    <t>20230713 11:22:52</t>
  </si>
  <si>
    <t>11:22:52</t>
  </si>
  <si>
    <t>MPF-351-20230714-11_22_11</t>
  </si>
  <si>
    <t>DARK-352-20230714-11_22_18</t>
  </si>
  <si>
    <t>11:22:05</t>
  </si>
  <si>
    <t>20230713 11:25:00</t>
  </si>
  <si>
    <t>11:25:00</t>
  </si>
  <si>
    <t>MPF-353-20230714-11_24_19</t>
  </si>
  <si>
    <t>DARK-354-20230714-11_24_26</t>
  </si>
  <si>
    <t>11:24:13</t>
  </si>
  <si>
    <t>20230713 11:51:34</t>
  </si>
  <si>
    <t>11:51:34</t>
  </si>
  <si>
    <t>3</t>
  </si>
  <si>
    <t>48.3</t>
  </si>
  <si>
    <t>MPF-355-20230714-11_50_53</t>
  </si>
  <si>
    <t>DARK-356-20230714-11_51_00</t>
  </si>
  <si>
    <t>11:50:48</t>
  </si>
  <si>
    <t>20230713 11:54:44</t>
  </si>
  <si>
    <t>11:54:44</t>
  </si>
  <si>
    <t>MPF-357-20230714-11_54_02</t>
  </si>
  <si>
    <t>DARK-358-20230714-11_54_10</t>
  </si>
  <si>
    <t>11:52:55</t>
  </si>
  <si>
    <t>20230713 11:57:53</t>
  </si>
  <si>
    <t>11:57:53</t>
  </si>
  <si>
    <t>MPF-359-20230714-11_57_12</t>
  </si>
  <si>
    <t>DARK-360-20230714-11_57_19</t>
  </si>
  <si>
    <t>11:56:00</t>
  </si>
  <si>
    <t>20230713 12:00:01</t>
  </si>
  <si>
    <t>12:00:01</t>
  </si>
  <si>
    <t>MPF-361-20230714-11_59_20</t>
  </si>
  <si>
    <t>DARK-362-20230714-11_59_27</t>
  </si>
  <si>
    <t>11:59:16</t>
  </si>
  <si>
    <t>20230713 12:02:12</t>
  </si>
  <si>
    <t>12:02:12</t>
  </si>
  <si>
    <t>MPF-363-20230714-12_01_30</t>
  </si>
  <si>
    <t>DARK-364-20230714-12_01_38</t>
  </si>
  <si>
    <t>12:01:26</t>
  </si>
  <si>
    <t>20230713 12:04:22</t>
  </si>
  <si>
    <t>12:04:22</t>
  </si>
  <si>
    <t>MPF-365-20230714-12_03_41</t>
  </si>
  <si>
    <t>DARK-366-20230714-12_03_48</t>
  </si>
  <si>
    <t>12:03:36</t>
  </si>
  <si>
    <t>20230713 12:06:33</t>
  </si>
  <si>
    <t>12:06:33</t>
  </si>
  <si>
    <t>MPF-367-20230714-12_05_52</t>
  </si>
  <si>
    <t>DARK-368-20230714-12_05_59</t>
  </si>
  <si>
    <t>12:05:46</t>
  </si>
  <si>
    <t>20230713 12:09:43</t>
  </si>
  <si>
    <t>12:09:43</t>
  </si>
  <si>
    <t>MPF-369-20230714-12_09_01</t>
  </si>
  <si>
    <t>DARK-370-20230714-12_09_09</t>
  </si>
  <si>
    <t>12:08:18</t>
  </si>
  <si>
    <t>20230713 12:11:37</t>
  </si>
  <si>
    <t>12:11:37</t>
  </si>
  <si>
    <t>MPF-371-20230714-12_10_56</t>
  </si>
  <si>
    <t>DARK-372-20230714-12_11_03</t>
  </si>
  <si>
    <t>12:10:52</t>
  </si>
  <si>
    <t>20230713 12:14:04</t>
  </si>
  <si>
    <t>12:14:04</t>
  </si>
  <si>
    <t>MPF-373-20230714-12_13_22</t>
  </si>
  <si>
    <t>DARK-374-20230714-12_13_30</t>
  </si>
  <si>
    <t>12:14:34</t>
  </si>
  <si>
    <t>20230713 12:16:33</t>
  </si>
  <si>
    <t>12:16:33</t>
  </si>
  <si>
    <t>MPF-375-20230714-12_15_52</t>
  </si>
  <si>
    <t>DARK-376-20230714-12_15_59</t>
  </si>
  <si>
    <t>12:15:48</t>
  </si>
  <si>
    <t>20230713 12:18:44</t>
  </si>
  <si>
    <t>12:18:44</t>
  </si>
  <si>
    <t>MPF-377-20230714-12_18_03</t>
  </si>
  <si>
    <t>DARK-378-20230714-12_18_10</t>
  </si>
  <si>
    <t>12:17:59</t>
  </si>
  <si>
    <t>20230713 12:20:59</t>
  </si>
  <si>
    <t>12:20:59</t>
  </si>
  <si>
    <t>MPF-379-20230714-12_20_18</t>
  </si>
  <si>
    <t>DARK-380-20230714-12_20_25</t>
  </si>
  <si>
    <t>12:20:11</t>
  </si>
  <si>
    <t>20230713 12:22:58</t>
  </si>
  <si>
    <t>12:22:58</t>
  </si>
  <si>
    <t>MPF-381-20230714-12_22_17</t>
  </si>
  <si>
    <t>DARK-382-20230714-12_22_24</t>
  </si>
  <si>
    <t>12:23:39</t>
  </si>
  <si>
    <t>20230713 12:44:51</t>
  </si>
  <si>
    <t>12:44:51</t>
  </si>
  <si>
    <t>56.1</t>
  </si>
  <si>
    <t>MPF-383-20230714-12_44_09</t>
  </si>
  <si>
    <t>DARK-384-20230714-12_44_17</t>
  </si>
  <si>
    <t>12:44:02</t>
  </si>
  <si>
    <t>20230713 12:47:17</t>
  </si>
  <si>
    <t>12:47:17</t>
  </si>
  <si>
    <t>MPF-385-20230714-12_46_36</t>
  </si>
  <si>
    <t>DARK-386-20230714-12_46_43</t>
  </si>
  <si>
    <t>12:46:12</t>
  </si>
  <si>
    <t>20230713 12:49:28</t>
  </si>
  <si>
    <t>12:49:28</t>
  </si>
  <si>
    <t>MPF-387-20230714-12_48_47</t>
  </si>
  <si>
    <t>DARK-388-20230714-12_48_54</t>
  </si>
  <si>
    <t>12:48:44</t>
  </si>
  <si>
    <t>20230713 12:51:34</t>
  </si>
  <si>
    <t>12:51:34</t>
  </si>
  <si>
    <t>MPF-389-20230714-12_50_53</t>
  </si>
  <si>
    <t>DARK-390-20230714-12_51_00</t>
  </si>
  <si>
    <t>12:50:49</t>
  </si>
  <si>
    <t>20230713 12:54:02</t>
  </si>
  <si>
    <t>12:54:02</t>
  </si>
  <si>
    <t>MPF-391-20230714-12_53_21</t>
  </si>
  <si>
    <t>DARK-392-20230714-12_53_28</t>
  </si>
  <si>
    <t>12:53:17</t>
  </si>
  <si>
    <t>20230713 12:56:17</t>
  </si>
  <si>
    <t>12:56:17</t>
  </si>
  <si>
    <t>MPF-393-20230714-12_55_36</t>
  </si>
  <si>
    <t>DARK-394-20230714-12_55_43</t>
  </si>
  <si>
    <t>12:55:30</t>
  </si>
  <si>
    <t>20230713 12:58:25</t>
  </si>
  <si>
    <t>12:58:25</t>
  </si>
  <si>
    <t>MPF-395-20230714-12_57_44</t>
  </si>
  <si>
    <t>DARK-396-20230714-12_57_51</t>
  </si>
  <si>
    <t>12:57:37</t>
  </si>
  <si>
    <t>20230713 13:01:35</t>
  </si>
  <si>
    <t>13:01:35</t>
  </si>
  <si>
    <t>MPF-397-20230714-13_00_53</t>
  </si>
  <si>
    <t>DARK-398-20230714-13_01_01</t>
  </si>
  <si>
    <t>13:00:08</t>
  </si>
  <si>
    <t>20230713 13:04:39</t>
  </si>
  <si>
    <t>13:04:39</t>
  </si>
  <si>
    <t>MPF-399-20230714-13_03_57</t>
  </si>
  <si>
    <t>DARK-400-20230714-13_04_05</t>
  </si>
  <si>
    <t>13:03:53</t>
  </si>
  <si>
    <t>20230713 13:06:46</t>
  </si>
  <si>
    <t>13:06:46</t>
  </si>
  <si>
    <t>MPF-401-20230714-13_06_05</t>
  </si>
  <si>
    <t>DARK-402-20230714-13_06_12</t>
  </si>
  <si>
    <t>13:06:00</t>
  </si>
  <si>
    <t>20230713 13:08:50</t>
  </si>
  <si>
    <t>13:08:50</t>
  </si>
  <si>
    <t>MPF-403-20230714-13_08_08</t>
  </si>
  <si>
    <t>DARK-404-20230714-13_08_16</t>
  </si>
  <si>
    <t>13:08:03</t>
  </si>
  <si>
    <t>20230713 13:10:53</t>
  </si>
  <si>
    <t>13:10:53</t>
  </si>
  <si>
    <t>MPF-405-20230714-13_10_12</t>
  </si>
  <si>
    <t>DARK-406-20230714-13_10_19</t>
  </si>
  <si>
    <t>13:11:24</t>
  </si>
  <si>
    <t>20230713 13:13:39</t>
  </si>
  <si>
    <t>13:13:39</t>
  </si>
  <si>
    <t>MPF-407-20230714-13_12_58</t>
  </si>
  <si>
    <t>DARK-408-20230714-13_13_05</t>
  </si>
  <si>
    <t>13:12:36</t>
  </si>
  <si>
    <t>20230713 13:16:02</t>
  </si>
  <si>
    <t>13:16:02</t>
  </si>
  <si>
    <t>MPF-409-20230714-13_15_21</t>
  </si>
  <si>
    <t>DARK-410-20230714-13_15_28</t>
  </si>
  <si>
    <t>13:15:13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</si>
</sst>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72"/>
  <sheetViews>
    <sheetView tabSelected="1" topLeftCell="A8" workbookViewId="0">
      <selection activeCell="J23" sqref="J23"/>
    </sheetView>
  </sheetViews>
  <sheetFormatPr defaultRowHeight="14.4" x14ac:dyDescent="0.3"/>
  <sheetData>
    <row r="2" spans="1:250" x14ac:dyDescent="0.3">
      <c r="A2" t="s">
        <v>29</v>
      </c>
      <c r="B2" t="s">
        <v>30</v>
      </c>
      <c r="C2" t="s">
        <v>32</v>
      </c>
    </row>
    <row r="3" spans="1:250" x14ac:dyDescent="0.3">
      <c r="B3" t="s">
        <v>31</v>
      </c>
      <c r="C3">
        <v>21</v>
      </c>
    </row>
    <row r="4" spans="1:250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50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50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50" x14ac:dyDescent="0.3">
      <c r="B7">
        <v>0</v>
      </c>
      <c r="C7">
        <v>1</v>
      </c>
      <c r="D7">
        <v>0</v>
      </c>
      <c r="E7">
        <v>0</v>
      </c>
    </row>
    <row r="8" spans="1:250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50" x14ac:dyDescent="0.3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50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50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50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50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50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90</v>
      </c>
      <c r="BS14" t="s">
        <v>90</v>
      </c>
      <c r="BT14" t="s">
        <v>90</v>
      </c>
      <c r="BU14" t="s">
        <v>90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</row>
    <row r="15" spans="1:250" x14ac:dyDescent="0.3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88</v>
      </c>
      <c r="AL15" t="s">
        <v>140</v>
      </c>
      <c r="AM15" t="s">
        <v>141</v>
      </c>
      <c r="AN15" t="s">
        <v>142</v>
      </c>
      <c r="AO15" t="s">
        <v>143</v>
      </c>
      <c r="AP15" t="s">
        <v>144</v>
      </c>
      <c r="AQ15" t="s">
        <v>145</v>
      </c>
      <c r="AR15" t="s">
        <v>146</v>
      </c>
      <c r="AS15" t="s">
        <v>147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161</v>
      </c>
      <c r="BH15" t="s">
        <v>162</v>
      </c>
      <c r="BI15" t="s">
        <v>163</v>
      </c>
      <c r="BJ15" t="s">
        <v>164</v>
      </c>
      <c r="BK15" t="s">
        <v>165</v>
      </c>
      <c r="BL15" t="s">
        <v>166</v>
      </c>
      <c r="BM15" t="s">
        <v>167</v>
      </c>
      <c r="BN15" t="s">
        <v>168</v>
      </c>
      <c r="BO15" t="s">
        <v>169</v>
      </c>
      <c r="BP15" t="s">
        <v>170</v>
      </c>
      <c r="BQ15" t="s">
        <v>171</v>
      </c>
      <c r="BR15" t="s">
        <v>172</v>
      </c>
      <c r="BS15" t="s">
        <v>173</v>
      </c>
      <c r="BT15" t="s">
        <v>174</v>
      </c>
      <c r="BU15" t="s">
        <v>175</v>
      </c>
      <c r="BV15" t="s">
        <v>176</v>
      </c>
      <c r="BW15" t="s">
        <v>177</v>
      </c>
      <c r="BX15" t="s">
        <v>178</v>
      </c>
      <c r="BY15" t="s">
        <v>179</v>
      </c>
      <c r="BZ15" t="s">
        <v>116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105</v>
      </c>
      <c r="DZ15" t="s">
        <v>108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</row>
    <row r="16" spans="1:250" x14ac:dyDescent="0.3">
      <c r="B16" t="s">
        <v>350</v>
      </c>
      <c r="C16" t="s">
        <v>350</v>
      </c>
      <c r="F16" t="s">
        <v>350</v>
      </c>
      <c r="M16" t="s">
        <v>350</v>
      </c>
      <c r="N16" t="s">
        <v>351</v>
      </c>
      <c r="O16" t="s">
        <v>352</v>
      </c>
      <c r="P16" t="s">
        <v>353</v>
      </c>
      <c r="Q16" t="s">
        <v>354</v>
      </c>
      <c r="R16" t="s">
        <v>354</v>
      </c>
      <c r="S16" t="s">
        <v>187</v>
      </c>
      <c r="T16" t="s">
        <v>187</v>
      </c>
      <c r="U16" t="s">
        <v>351</v>
      </c>
      <c r="V16" t="s">
        <v>351</v>
      </c>
      <c r="W16" t="s">
        <v>351</v>
      </c>
      <c r="X16" t="s">
        <v>351</v>
      </c>
      <c r="Y16" t="s">
        <v>355</v>
      </c>
      <c r="Z16" t="s">
        <v>356</v>
      </c>
      <c r="AA16" t="s">
        <v>356</v>
      </c>
      <c r="AB16" t="s">
        <v>357</v>
      </c>
      <c r="AC16" t="s">
        <v>358</v>
      </c>
      <c r="AD16" t="s">
        <v>357</v>
      </c>
      <c r="AE16" t="s">
        <v>357</v>
      </c>
      <c r="AF16" t="s">
        <v>357</v>
      </c>
      <c r="AG16" t="s">
        <v>355</v>
      </c>
      <c r="AH16" t="s">
        <v>355</v>
      </c>
      <c r="AI16" t="s">
        <v>355</v>
      </c>
      <c r="AJ16" t="s">
        <v>355</v>
      </c>
      <c r="AK16" t="s">
        <v>359</v>
      </c>
      <c r="AL16" t="s">
        <v>358</v>
      </c>
      <c r="AN16" t="s">
        <v>358</v>
      </c>
      <c r="AO16" t="s">
        <v>359</v>
      </c>
      <c r="AU16" t="s">
        <v>353</v>
      </c>
      <c r="BB16" t="s">
        <v>353</v>
      </c>
      <c r="BC16" t="s">
        <v>353</v>
      </c>
      <c r="BD16" t="s">
        <v>353</v>
      </c>
      <c r="BE16" t="s">
        <v>360</v>
      </c>
      <c r="BR16" t="s">
        <v>353</v>
      </c>
      <c r="BS16" t="s">
        <v>353</v>
      </c>
      <c r="BU16" t="s">
        <v>361</v>
      </c>
      <c r="BV16" t="s">
        <v>362</v>
      </c>
      <c r="BY16" t="s">
        <v>351</v>
      </c>
      <c r="BZ16" t="s">
        <v>350</v>
      </c>
      <c r="CA16" t="s">
        <v>354</v>
      </c>
      <c r="CB16" t="s">
        <v>354</v>
      </c>
      <c r="CC16" t="s">
        <v>363</v>
      </c>
      <c r="CD16" t="s">
        <v>363</v>
      </c>
      <c r="CE16" t="s">
        <v>354</v>
      </c>
      <c r="CF16" t="s">
        <v>363</v>
      </c>
      <c r="CG16" t="s">
        <v>359</v>
      </c>
      <c r="CH16" t="s">
        <v>357</v>
      </c>
      <c r="CI16" t="s">
        <v>357</v>
      </c>
      <c r="CJ16" t="s">
        <v>356</v>
      </c>
      <c r="CK16" t="s">
        <v>356</v>
      </c>
      <c r="CL16" t="s">
        <v>356</v>
      </c>
      <c r="CM16" t="s">
        <v>356</v>
      </c>
      <c r="CN16" t="s">
        <v>356</v>
      </c>
      <c r="CO16" t="s">
        <v>364</v>
      </c>
      <c r="CP16" t="s">
        <v>353</v>
      </c>
      <c r="CQ16" t="s">
        <v>353</v>
      </c>
      <c r="CR16" t="s">
        <v>354</v>
      </c>
      <c r="CS16" t="s">
        <v>354</v>
      </c>
      <c r="CT16" t="s">
        <v>354</v>
      </c>
      <c r="CU16" t="s">
        <v>363</v>
      </c>
      <c r="CV16" t="s">
        <v>354</v>
      </c>
      <c r="CW16" t="s">
        <v>363</v>
      </c>
      <c r="CX16" t="s">
        <v>357</v>
      </c>
      <c r="CY16" t="s">
        <v>357</v>
      </c>
      <c r="CZ16" t="s">
        <v>356</v>
      </c>
      <c r="DA16" t="s">
        <v>356</v>
      </c>
      <c r="DB16" t="s">
        <v>353</v>
      </c>
      <c r="DG16" t="s">
        <v>353</v>
      </c>
      <c r="DJ16" t="s">
        <v>356</v>
      </c>
      <c r="DK16" t="s">
        <v>356</v>
      </c>
      <c r="DL16" t="s">
        <v>356</v>
      </c>
      <c r="DM16" t="s">
        <v>356</v>
      </c>
      <c r="DN16" t="s">
        <v>356</v>
      </c>
      <c r="DO16" t="s">
        <v>353</v>
      </c>
      <c r="DP16" t="s">
        <v>353</v>
      </c>
      <c r="DQ16" t="s">
        <v>353</v>
      </c>
      <c r="DR16" t="s">
        <v>350</v>
      </c>
      <c r="DU16" t="s">
        <v>365</v>
      </c>
      <c r="DV16" t="s">
        <v>365</v>
      </c>
      <c r="DX16" t="s">
        <v>350</v>
      </c>
      <c r="DY16" t="s">
        <v>366</v>
      </c>
      <c r="EA16" t="s">
        <v>350</v>
      </c>
      <c r="EB16" t="s">
        <v>350</v>
      </c>
      <c r="ED16" t="s">
        <v>367</v>
      </c>
      <c r="EE16" t="s">
        <v>368</v>
      </c>
      <c r="EF16" t="s">
        <v>367</v>
      </c>
      <c r="EG16" t="s">
        <v>368</v>
      </c>
      <c r="EH16" t="s">
        <v>367</v>
      </c>
      <c r="EI16" t="s">
        <v>368</v>
      </c>
      <c r="EJ16" t="s">
        <v>358</v>
      </c>
      <c r="EK16" t="s">
        <v>358</v>
      </c>
      <c r="EL16" t="s">
        <v>353</v>
      </c>
      <c r="EM16" t="s">
        <v>369</v>
      </c>
      <c r="EN16" t="s">
        <v>353</v>
      </c>
      <c r="EP16" t="s">
        <v>351</v>
      </c>
      <c r="EQ16" t="s">
        <v>370</v>
      </c>
      <c r="ER16" t="s">
        <v>351</v>
      </c>
      <c r="EW16" t="s">
        <v>371</v>
      </c>
      <c r="EX16" t="s">
        <v>371</v>
      </c>
      <c r="FK16" t="s">
        <v>371</v>
      </c>
      <c r="FL16" t="s">
        <v>371</v>
      </c>
      <c r="FM16" t="s">
        <v>372</v>
      </c>
      <c r="FN16" t="s">
        <v>372</v>
      </c>
      <c r="FO16" t="s">
        <v>356</v>
      </c>
      <c r="FP16" t="s">
        <v>356</v>
      </c>
      <c r="FQ16" t="s">
        <v>358</v>
      </c>
      <c r="FR16" t="s">
        <v>356</v>
      </c>
      <c r="FS16" t="s">
        <v>363</v>
      </c>
      <c r="FT16" t="s">
        <v>358</v>
      </c>
      <c r="FU16" t="s">
        <v>358</v>
      </c>
      <c r="FW16" t="s">
        <v>371</v>
      </c>
      <c r="FX16" t="s">
        <v>371</v>
      </c>
      <c r="FY16" t="s">
        <v>371</v>
      </c>
      <c r="FZ16" t="s">
        <v>371</v>
      </c>
      <c r="GA16" t="s">
        <v>371</v>
      </c>
      <c r="GB16" t="s">
        <v>371</v>
      </c>
      <c r="GC16" t="s">
        <v>371</v>
      </c>
      <c r="GD16" t="s">
        <v>373</v>
      </c>
      <c r="GE16" t="s">
        <v>373</v>
      </c>
      <c r="GF16" t="s">
        <v>373</v>
      </c>
      <c r="GG16" t="s">
        <v>374</v>
      </c>
      <c r="GH16" t="s">
        <v>371</v>
      </c>
      <c r="GI16" t="s">
        <v>371</v>
      </c>
      <c r="GJ16" t="s">
        <v>371</v>
      </c>
      <c r="GK16" t="s">
        <v>371</v>
      </c>
      <c r="GL16" t="s">
        <v>371</v>
      </c>
      <c r="GM16" t="s">
        <v>371</v>
      </c>
      <c r="GN16" t="s">
        <v>371</v>
      </c>
      <c r="GO16" t="s">
        <v>371</v>
      </c>
      <c r="GP16" t="s">
        <v>371</v>
      </c>
      <c r="GQ16" t="s">
        <v>371</v>
      </c>
      <c r="GR16" t="s">
        <v>371</v>
      </c>
      <c r="GS16" t="s">
        <v>371</v>
      </c>
      <c r="GZ16" t="s">
        <v>371</v>
      </c>
      <c r="HA16" t="s">
        <v>358</v>
      </c>
      <c r="HB16" t="s">
        <v>358</v>
      </c>
      <c r="HC16" t="s">
        <v>367</v>
      </c>
      <c r="HD16" t="s">
        <v>368</v>
      </c>
      <c r="HE16" t="s">
        <v>368</v>
      </c>
      <c r="HI16" t="s">
        <v>368</v>
      </c>
      <c r="HM16" t="s">
        <v>354</v>
      </c>
      <c r="HN16" t="s">
        <v>354</v>
      </c>
      <c r="HO16" t="s">
        <v>363</v>
      </c>
      <c r="HP16" t="s">
        <v>363</v>
      </c>
      <c r="HQ16" t="s">
        <v>375</v>
      </c>
      <c r="HR16" t="s">
        <v>375</v>
      </c>
      <c r="HS16" t="s">
        <v>371</v>
      </c>
      <c r="HT16" t="s">
        <v>371</v>
      </c>
      <c r="HU16" t="s">
        <v>371</v>
      </c>
      <c r="HV16" t="s">
        <v>371</v>
      </c>
      <c r="HW16" t="s">
        <v>371</v>
      </c>
      <c r="HX16" t="s">
        <v>371</v>
      </c>
      <c r="HY16" t="s">
        <v>356</v>
      </c>
      <c r="HZ16" t="s">
        <v>371</v>
      </c>
      <c r="IB16" t="s">
        <v>359</v>
      </c>
      <c r="IC16" t="s">
        <v>359</v>
      </c>
      <c r="ID16" t="s">
        <v>356</v>
      </c>
      <c r="IE16" t="s">
        <v>356</v>
      </c>
      <c r="IF16" t="s">
        <v>356</v>
      </c>
      <c r="IG16" t="s">
        <v>356</v>
      </c>
      <c r="IH16" t="s">
        <v>356</v>
      </c>
      <c r="II16" t="s">
        <v>358</v>
      </c>
      <c r="IJ16" t="s">
        <v>358</v>
      </c>
      <c r="IK16" t="s">
        <v>358</v>
      </c>
      <c r="IL16" t="s">
        <v>356</v>
      </c>
      <c r="IM16" t="s">
        <v>354</v>
      </c>
      <c r="IN16" t="s">
        <v>363</v>
      </c>
      <c r="IO16" t="s">
        <v>358</v>
      </c>
      <c r="IP16" t="s">
        <v>358</v>
      </c>
    </row>
    <row r="17" spans="1:250" x14ac:dyDescent="0.3">
      <c r="A17">
        <v>1</v>
      </c>
      <c r="B17">
        <v>1689260489.5</v>
      </c>
      <c r="C17">
        <v>0</v>
      </c>
      <c r="D17" t="s">
        <v>376</v>
      </c>
      <c r="E17" t="s">
        <v>377</v>
      </c>
      <c r="F17" t="s">
        <v>378</v>
      </c>
      <c r="G17" t="s">
        <v>379</v>
      </c>
      <c r="H17" t="s">
        <v>380</v>
      </c>
      <c r="I17" t="s">
        <v>381</v>
      </c>
      <c r="J17" t="s">
        <v>382</v>
      </c>
      <c r="K17" t="s">
        <v>383</v>
      </c>
      <c r="L17" t="s">
        <v>384</v>
      </c>
      <c r="M17">
        <v>1689260489.5</v>
      </c>
      <c r="N17">
        <f t="shared" ref="N17:N48" si="0">(O17)/1000</f>
        <v>6.515999529385137E-3</v>
      </c>
      <c r="O17">
        <f t="shared" ref="O17:O48" si="1">1000*CG17*AM17*(CC17-CD17)/(100*BV17*(1000-AM17*CC17))</f>
        <v>6.5159995293851374</v>
      </c>
      <c r="P17">
        <f t="shared" ref="P17:P48" si="2">CG17*AM17*(CB17-CA17*(1000-AM17*CD17)/(1000-AM17*CC17))/(100*BV17)</f>
        <v>54.250694631350001</v>
      </c>
      <c r="Q17">
        <f t="shared" ref="Q17:Q48" si="3">CA17 - IF(AM17&gt;1, P17*BV17*100/(AO17*CO17), 0)</f>
        <v>332.22500000000002</v>
      </c>
      <c r="R17">
        <f t="shared" ref="R17:R48" si="4">((X17-N17/2)*Q17-P17)/(X17+N17/2)</f>
        <v>71.699825774235705</v>
      </c>
      <c r="S17">
        <f t="shared" ref="S17:S48" si="5">R17*(CH17+CI17)/1000</f>
        <v>7.0936459167465333</v>
      </c>
      <c r="T17">
        <f t="shared" ref="T17:T48" si="6">(CA17 - IF(AM17&gt;1, P17*BV17*100/(AO17*CO17), 0))*(CH17+CI17)/1000</f>
        <v>32.8687899760275</v>
      </c>
      <c r="U17">
        <f t="shared" ref="U17:U48" si="7">2/((1/W17-1/V17)+SIGN(W17)*SQRT((1/W17-1/V17)*(1/W17-1/V17) + 4*BW17/((BW17+1)*(BW17+1))*(2*1/W17*1/V17-1/V17*1/V17)))</f>
        <v>0.36131390086041831</v>
      </c>
      <c r="V17">
        <f t="shared" ref="V17:V48" si="8">IF(LEFT(BX17,1)&lt;&gt;"0",IF(LEFT(BX17,1)="1",3,BY17),$D$5+$E$5*(CO17*CH17/($K$5*1000))+$F$5*(CO17*CH17/($K$5*1000))*MAX(MIN(BV17,$J$5),$I$5)*MAX(MIN(BV17,$J$5),$I$5)+$G$5*MAX(MIN(BV17,$J$5),$I$5)*(CO17*CH17/($K$5*1000))+$H$5*(CO17*CH17/($K$5*1000))*(CO17*CH17/($K$5*1000)))</f>
        <v>2.9115541890612815</v>
      </c>
      <c r="W17">
        <f t="shared" ref="W17:W48" si="9">N17*(1000-(1000*0.61365*EXP(17.502*AA17/(240.97+AA17))/(CH17+CI17)+CC17)/2)/(1000*0.61365*EXP(17.502*AA17/(240.97+AA17))/(CH17+CI17)-CC17)</f>
        <v>0.33812458282074226</v>
      </c>
      <c r="X17">
        <f t="shared" ref="X17:X48" si="10">1/((BW17+1)/(U17/1.6)+1/(V17/1.37)) + BW17/((BW17+1)/(U17/1.6) + BW17/(V17/1.37))</f>
        <v>0.21328718725094609</v>
      </c>
      <c r="Y17">
        <f t="shared" ref="Y17:Y48" si="11">(BR17*BU17)</f>
        <v>289.57981863526356</v>
      </c>
      <c r="Z17">
        <f t="shared" ref="Z17:Z48" si="12">(CJ17+(Y17+2*0.95*0.0000000567*(((CJ17+$B$7)+273)^4-(CJ17+273)^4)-44100*N17)/(1.84*29.3*V17+8*0.95*0.0000000567*(CJ17+273)^3))</f>
        <v>32.468941821914065</v>
      </c>
      <c r="AA17">
        <f t="shared" ref="AA17:AA48" si="13">($C$7*CK17+$D$7*CL17+$E$7*Z17)</f>
        <v>32.0124</v>
      </c>
      <c r="AB17">
        <f t="shared" ref="AB17:AB48" si="14">0.61365*EXP(17.502*AA17/(240.97+AA17))</f>
        <v>4.7784356302637176</v>
      </c>
      <c r="AC17">
        <f t="shared" ref="AC17:AC48" si="15">(AD17/AE17*100)</f>
        <v>60.132354519983032</v>
      </c>
      <c r="AD17">
        <f t="shared" ref="AD17:AD48" si="16">CC17*(CH17+CI17)/1000</f>
        <v>2.9462842308890105</v>
      </c>
      <c r="AE17">
        <f t="shared" ref="AE17:AE48" si="17">0.61365*EXP(17.502*CJ17/(240.97+CJ17))</f>
        <v>4.8996655035516836</v>
      </c>
      <c r="AF17">
        <f t="shared" ref="AF17:AF48" si="18">(AB17-CC17*(CH17+CI17)/1000)</f>
        <v>1.8321513993747072</v>
      </c>
      <c r="AG17">
        <f t="shared" ref="AG17:AG48" si="19">(-N17*44100)</f>
        <v>-287.35557924588454</v>
      </c>
      <c r="AH17">
        <f t="shared" ref="AH17:AH48" si="20">2*29.3*V17*0.92*(CJ17-AA17)</f>
        <v>69.599482365994518</v>
      </c>
      <c r="AI17">
        <f t="shared" ref="AI17:AI48" si="21">2*0.95*0.0000000567*(((CJ17+$B$7)+273)^4-(AA17+273)^4)</f>
        <v>5.4336507429044616</v>
      </c>
      <c r="AJ17">
        <f t="shared" ref="AJ17:AJ48" si="22">Y17+AI17+AG17+AH17</f>
        <v>77.257372498277974</v>
      </c>
      <c r="AK17">
        <v>0</v>
      </c>
      <c r="AL17">
        <v>0</v>
      </c>
      <c r="AM17">
        <f t="shared" ref="AM17:AM48" si="23">IF(AK17*$H$13&gt;=AO17,1,(AO17/(AO17-AK17*$H$13)))</f>
        <v>1</v>
      </c>
      <c r="AN17">
        <f t="shared" ref="AN17:AN48" si="24">(AM17-1)*100</f>
        <v>0</v>
      </c>
      <c r="AO17">
        <f t="shared" ref="AO17:AO48" si="25">MAX(0,($B$13+$C$13*CO17)/(1+$D$13*CO17)*CH17/(CJ17+273)*$E$13)</f>
        <v>51398.790724612365</v>
      </c>
      <c r="AP17" t="s">
        <v>385</v>
      </c>
      <c r="AQ17">
        <v>10238.9</v>
      </c>
      <c r="AR17">
        <v>302.21199999999999</v>
      </c>
      <c r="AS17">
        <v>4052.3</v>
      </c>
      <c r="AT17">
        <f t="shared" ref="AT17:AT48" si="26">1-AR17/AS17</f>
        <v>0.92542210596451402</v>
      </c>
      <c r="AU17">
        <v>-0.32343011824092421</v>
      </c>
      <c r="AV17" t="s">
        <v>386</v>
      </c>
      <c r="AW17">
        <v>10283.299999999999</v>
      </c>
      <c r="AX17">
        <v>675.07691999999997</v>
      </c>
      <c r="AY17">
        <v>1150.9913946031829</v>
      </c>
      <c r="AZ17">
        <f t="shared" ref="AZ17:AZ48" si="27">1-AX17/AY17</f>
        <v>0.41348221788161998</v>
      </c>
      <c r="BA17">
        <v>0.5</v>
      </c>
      <c r="BB17">
        <f t="shared" ref="BB17:BB48" si="28">BS17</f>
        <v>1513.2522003291519</v>
      </c>
      <c r="BC17">
        <f t="shared" ref="BC17:BC48" si="29">P17</f>
        <v>54.250694631350001</v>
      </c>
      <c r="BD17">
        <f t="shared" ref="BD17:BD48" si="30">AZ17*BA17*BB17</f>
        <v>312.85143800316962</v>
      </c>
      <c r="BE17">
        <f t="shared" ref="BE17:BE48" si="31">(BC17-AU17)/BB17</f>
        <v>3.6064130445487105E-2</v>
      </c>
      <c r="BF17">
        <f t="shared" ref="BF17:BF48" si="32">(AS17-AY17)/AY17</f>
        <v>2.5207039939660674</v>
      </c>
      <c r="BG17">
        <f t="shared" ref="BG17:BG48" si="33">AR17/(AT17+AR17/AY17)</f>
        <v>254.38960466729546</v>
      </c>
      <c r="BH17" t="s">
        <v>387</v>
      </c>
      <c r="BI17">
        <v>535.75</v>
      </c>
      <c r="BJ17">
        <f t="shared" ref="BJ17:BJ48" si="34">IF(BI17&lt;&gt;0, BI17, BG17)</f>
        <v>535.75</v>
      </c>
      <c r="BK17">
        <f t="shared" ref="BK17:BK48" si="35">1-BJ17/AY17</f>
        <v>0.53453170674251149</v>
      </c>
      <c r="BL17">
        <f t="shared" ref="BL17:BL48" si="36">(AY17-AX17)/(AY17-BJ17)</f>
        <v>0.77354105035493792</v>
      </c>
      <c r="BM17">
        <f t="shared" ref="BM17:BM48" si="37">(AS17-AY17)/(AS17-BJ17)</f>
        <v>0.82504403617091104</v>
      </c>
      <c r="BN17">
        <f t="shared" ref="BN17:BN48" si="38">(AY17-AX17)/(AY17-AR17)</f>
        <v>0.56070455719024626</v>
      </c>
      <c r="BO17">
        <f t="shared" ref="BO17:BO48" si="39">(AS17-AY17)/(AS17-AR17)</f>
        <v>0.77366413945401202</v>
      </c>
      <c r="BP17">
        <f t="shared" ref="BP17:BP48" si="40">(BL17*BJ17/AX17)</f>
        <v>0.6138924401794954</v>
      </c>
      <c r="BQ17">
        <f t="shared" ref="BQ17:BQ48" si="41">(1-BP17)</f>
        <v>0.3861075598205046</v>
      </c>
      <c r="BR17">
        <f t="shared" ref="BR17:BR48" si="42">$B$11*CP17+$C$11*CQ17+$F$11*DB17*(1-DE17)</f>
        <v>1800.08</v>
      </c>
      <c r="BS17">
        <f t="shared" ref="BS17:BS48" si="43">BR17*BT17</f>
        <v>1513.2522003291519</v>
      </c>
      <c r="BT17">
        <f t="shared" ref="BT17:BT48" si="44">($B$11*$D$9+$C$11*$D$9+$F$11*((DO17+DG17)/MAX(DO17+DG17+DP17, 0.1)*$I$9+DP17/MAX(DO17+DG17+DP17, 0.1)*$J$9))/($B$11+$C$11+$F$11)</f>
        <v>0.84065830425822852</v>
      </c>
      <c r="BU17">
        <f t="shared" ref="BU17:BU48" si="45">($B$11*$K$9+$C$11*$K$9+$F$11*((DO17+DG17)/MAX(DO17+DG17+DP17, 0.1)*$P$9+DP17/MAX(DO17+DG17+DP17, 0.1)*$Q$9))/($B$11+$C$11+$F$11)</f>
        <v>0.16087052721838116</v>
      </c>
      <c r="BV17">
        <v>6</v>
      </c>
      <c r="BW17">
        <v>0.5</v>
      </c>
      <c r="BX17" t="s">
        <v>388</v>
      </c>
      <c r="BY17">
        <v>2</v>
      </c>
      <c r="BZ17">
        <v>1689260489.5</v>
      </c>
      <c r="CA17">
        <v>332.22500000000002</v>
      </c>
      <c r="CB17">
        <v>399.90800000000002</v>
      </c>
      <c r="CC17">
        <v>29.779900000000001</v>
      </c>
      <c r="CD17">
        <v>22.1953</v>
      </c>
      <c r="CE17">
        <v>333.36900000000003</v>
      </c>
      <c r="CF17">
        <v>29.6265</v>
      </c>
      <c r="CG17">
        <v>500.11500000000001</v>
      </c>
      <c r="CH17">
        <v>98.835400000000007</v>
      </c>
      <c r="CI17">
        <v>9.9929900000000002E-2</v>
      </c>
      <c r="CJ17">
        <v>32.455800000000004</v>
      </c>
      <c r="CK17">
        <v>32.0124</v>
      </c>
      <c r="CL17">
        <v>999.9</v>
      </c>
      <c r="CM17">
        <v>0</v>
      </c>
      <c r="CN17">
        <v>0</v>
      </c>
      <c r="CO17">
        <v>10014.4</v>
      </c>
      <c r="CP17">
        <v>0</v>
      </c>
      <c r="CQ17">
        <v>1228.17</v>
      </c>
      <c r="CR17">
        <v>-67.683400000000006</v>
      </c>
      <c r="CS17">
        <v>342.42200000000003</v>
      </c>
      <c r="CT17">
        <v>408.98599999999999</v>
      </c>
      <c r="CU17">
        <v>7.5846</v>
      </c>
      <c r="CV17">
        <v>399.90800000000002</v>
      </c>
      <c r="CW17">
        <v>22.1953</v>
      </c>
      <c r="CX17">
        <v>2.9433099999999999</v>
      </c>
      <c r="CY17">
        <v>2.1936800000000001</v>
      </c>
      <c r="CZ17">
        <v>23.710599999999999</v>
      </c>
      <c r="DA17">
        <v>18.9163</v>
      </c>
      <c r="DB17">
        <v>1800.08</v>
      </c>
      <c r="DC17">
        <v>0.977993</v>
      </c>
      <c r="DD17">
        <v>2.20073E-2</v>
      </c>
      <c r="DE17">
        <v>0</v>
      </c>
      <c r="DF17">
        <v>675.02099999999996</v>
      </c>
      <c r="DG17">
        <v>4.9995000000000003</v>
      </c>
      <c r="DH17">
        <v>15692.2</v>
      </c>
      <c r="DI17">
        <v>16660.599999999999</v>
      </c>
      <c r="DJ17">
        <v>50.436999999999998</v>
      </c>
      <c r="DK17">
        <v>51.875</v>
      </c>
      <c r="DL17">
        <v>51.311999999999998</v>
      </c>
      <c r="DM17">
        <v>50.936999999999998</v>
      </c>
      <c r="DN17">
        <v>51.75</v>
      </c>
      <c r="DO17">
        <v>1755.58</v>
      </c>
      <c r="DP17">
        <v>39.5</v>
      </c>
      <c r="DQ17">
        <v>0</v>
      </c>
      <c r="DR17">
        <v>1689260468.2</v>
      </c>
      <c r="DS17">
        <v>0</v>
      </c>
      <c r="DT17">
        <v>675.07691999999997</v>
      </c>
      <c r="DU17">
        <v>-0.1441538498948651</v>
      </c>
      <c r="DV17">
        <v>-76.769230821157734</v>
      </c>
      <c r="DW17">
        <v>15704.884</v>
      </c>
      <c r="DX17">
        <v>15</v>
      </c>
      <c r="DY17">
        <v>1689260448</v>
      </c>
      <c r="DZ17" t="s">
        <v>389</v>
      </c>
      <c r="EA17">
        <v>1689260443.5</v>
      </c>
      <c r="EB17">
        <v>1689260448</v>
      </c>
      <c r="EC17">
        <v>7</v>
      </c>
      <c r="ED17">
        <v>0.186</v>
      </c>
      <c r="EE17">
        <v>-0.313</v>
      </c>
      <c r="EF17">
        <v>-1.1879999999999999</v>
      </c>
      <c r="EG17">
        <v>0.153</v>
      </c>
      <c r="EH17">
        <v>400</v>
      </c>
      <c r="EI17">
        <v>22</v>
      </c>
      <c r="EJ17">
        <v>0.03</v>
      </c>
      <c r="EK17">
        <v>0.01</v>
      </c>
      <c r="EL17">
        <v>54.316725361846757</v>
      </c>
      <c r="EM17">
        <v>-0.58844442474803804</v>
      </c>
      <c r="EN17">
        <v>0.15962723089217021</v>
      </c>
      <c r="EO17">
        <v>1</v>
      </c>
      <c r="EP17">
        <v>0.36146565906512329</v>
      </c>
      <c r="EQ17">
        <v>1.770520796366034E-2</v>
      </c>
      <c r="ER17">
        <v>6.8771289717424224E-3</v>
      </c>
      <c r="ES17">
        <v>1</v>
      </c>
      <c r="ET17">
        <v>2</v>
      </c>
      <c r="EU17">
        <v>2</v>
      </c>
      <c r="EV17" t="s">
        <v>390</v>
      </c>
      <c r="EW17">
        <v>2.9632200000000002</v>
      </c>
      <c r="EX17">
        <v>2.8083800000000001</v>
      </c>
      <c r="EY17">
        <v>8.3366999999999997E-2</v>
      </c>
      <c r="EZ17">
        <v>9.5167399999999999E-2</v>
      </c>
      <c r="FA17">
        <v>0.13855899999999999</v>
      </c>
      <c r="FB17">
        <v>0.11164300000000001</v>
      </c>
      <c r="FC17">
        <v>27046.9</v>
      </c>
      <c r="FD17">
        <v>24766.3</v>
      </c>
      <c r="FE17">
        <v>26524.1</v>
      </c>
      <c r="FF17">
        <v>25828.6</v>
      </c>
      <c r="FG17">
        <v>31127.7</v>
      </c>
      <c r="FH17">
        <v>32406.799999999999</v>
      </c>
      <c r="FI17">
        <v>37598.400000000001</v>
      </c>
      <c r="FJ17">
        <v>38312.5</v>
      </c>
      <c r="FK17">
        <v>1.95425</v>
      </c>
      <c r="FL17">
        <v>1.9501200000000001</v>
      </c>
      <c r="FM17">
        <v>6.9964700000000005E-2</v>
      </c>
      <c r="FN17">
        <v>0</v>
      </c>
      <c r="FO17">
        <v>30.8765</v>
      </c>
      <c r="FP17">
        <v>999.9</v>
      </c>
      <c r="FQ17">
        <v>50.1</v>
      </c>
      <c r="FR17">
        <v>37.9</v>
      </c>
      <c r="FS17">
        <v>33.5623</v>
      </c>
      <c r="FT17">
        <v>61.960299999999997</v>
      </c>
      <c r="FU17">
        <v>15.3766</v>
      </c>
      <c r="FV17">
        <v>1</v>
      </c>
      <c r="FW17">
        <v>0.40115099999999998</v>
      </c>
      <c r="FX17">
        <v>2.11544</v>
      </c>
      <c r="FY17">
        <v>20.2361</v>
      </c>
      <c r="FZ17">
        <v>5.2087500000000002</v>
      </c>
      <c r="GA17">
        <v>11.9321</v>
      </c>
      <c r="GB17">
        <v>4.9870000000000001</v>
      </c>
      <c r="GC17">
        <v>3.2909999999999999</v>
      </c>
      <c r="GD17">
        <v>9999</v>
      </c>
      <c r="GE17">
        <v>9999</v>
      </c>
      <c r="GF17">
        <v>9999</v>
      </c>
      <c r="GG17">
        <v>999.9</v>
      </c>
      <c r="GH17">
        <v>1.8710899999999999</v>
      </c>
      <c r="GI17">
        <v>1.8771500000000001</v>
      </c>
      <c r="GJ17">
        <v>1.8749499999999999</v>
      </c>
      <c r="GK17">
        <v>1.87317</v>
      </c>
      <c r="GL17">
        <v>1.8736600000000001</v>
      </c>
      <c r="GM17">
        <v>1.8710500000000001</v>
      </c>
      <c r="GN17">
        <v>1.87697</v>
      </c>
      <c r="GO17">
        <v>1.87608</v>
      </c>
      <c r="GP17">
        <v>5</v>
      </c>
      <c r="GQ17">
        <v>0</v>
      </c>
      <c r="GR17">
        <v>0</v>
      </c>
      <c r="GS17">
        <v>0</v>
      </c>
      <c r="GT17" t="s">
        <v>391</v>
      </c>
      <c r="GU17" t="s">
        <v>392</v>
      </c>
      <c r="GV17" t="s">
        <v>393</v>
      </c>
      <c r="GW17" t="s">
        <v>393</v>
      </c>
      <c r="GX17" t="s">
        <v>393</v>
      </c>
      <c r="GY17" t="s">
        <v>393</v>
      </c>
      <c r="GZ17">
        <v>0</v>
      </c>
      <c r="HA17">
        <v>100</v>
      </c>
      <c r="HB17">
        <v>100</v>
      </c>
      <c r="HC17">
        <v>-1.1439999999999999</v>
      </c>
      <c r="HD17">
        <v>0.15340000000000001</v>
      </c>
      <c r="HE17">
        <v>-0.96589215865407441</v>
      </c>
      <c r="HF17">
        <v>-4.4049200664853048E-4</v>
      </c>
      <c r="HG17">
        <v>-3.0069193378276792E-7</v>
      </c>
      <c r="HH17">
        <v>5.1441627210662792E-11</v>
      </c>
      <c r="HI17">
        <v>0.15345238095238051</v>
      </c>
      <c r="HJ17">
        <v>0</v>
      </c>
      <c r="HK17">
        <v>0</v>
      </c>
      <c r="HL17">
        <v>0</v>
      </c>
      <c r="HM17">
        <v>8</v>
      </c>
      <c r="HN17">
        <v>2399</v>
      </c>
      <c r="HO17">
        <v>1</v>
      </c>
      <c r="HP17">
        <v>21</v>
      </c>
      <c r="HQ17">
        <v>0.8</v>
      </c>
      <c r="HR17">
        <v>0.7</v>
      </c>
      <c r="HS17">
        <v>0.94116200000000005</v>
      </c>
      <c r="HT17">
        <v>2.50122</v>
      </c>
      <c r="HU17">
        <v>1.5991200000000001</v>
      </c>
      <c r="HV17">
        <v>2.2802699999999998</v>
      </c>
      <c r="HW17">
        <v>1.5502899999999999</v>
      </c>
      <c r="HX17">
        <v>2.4145500000000002</v>
      </c>
      <c r="HY17">
        <v>43.9467</v>
      </c>
      <c r="HZ17">
        <v>23.973700000000001</v>
      </c>
      <c r="IA17">
        <v>18</v>
      </c>
      <c r="IB17">
        <v>504.25099999999998</v>
      </c>
      <c r="IC17">
        <v>471.70100000000002</v>
      </c>
      <c r="ID17">
        <v>28.288599999999999</v>
      </c>
      <c r="IE17">
        <v>32.567399999999999</v>
      </c>
      <c r="IF17">
        <v>30.000299999999999</v>
      </c>
      <c r="IG17">
        <v>32.385399999999997</v>
      </c>
      <c r="IH17">
        <v>32.329500000000003</v>
      </c>
      <c r="II17">
        <v>18.862200000000001</v>
      </c>
      <c r="IJ17">
        <v>41.995199999999997</v>
      </c>
      <c r="IK17">
        <v>40.718800000000002</v>
      </c>
      <c r="IL17">
        <v>28.292999999999999</v>
      </c>
      <c r="IM17">
        <v>400</v>
      </c>
      <c r="IN17">
        <v>22.1965</v>
      </c>
      <c r="IO17">
        <v>99.107399999999998</v>
      </c>
      <c r="IP17">
        <v>99.420699999999997</v>
      </c>
    </row>
    <row r="18" spans="1:250" x14ac:dyDescent="0.3">
      <c r="A18">
        <v>2</v>
      </c>
      <c r="B18">
        <v>1689260624.5</v>
      </c>
      <c r="C18">
        <v>135</v>
      </c>
      <c r="D18" t="s">
        <v>394</v>
      </c>
      <c r="E18" t="s">
        <v>395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383</v>
      </c>
      <c r="L18" t="s">
        <v>384</v>
      </c>
      <c r="M18">
        <v>1689260624.5</v>
      </c>
      <c r="N18">
        <f t="shared" si="0"/>
        <v>6.9009793438666658E-3</v>
      </c>
      <c r="O18">
        <f t="shared" si="1"/>
        <v>6.9009793438666662</v>
      </c>
      <c r="P18">
        <f t="shared" si="2"/>
        <v>43.305794428848237</v>
      </c>
      <c r="Q18">
        <f t="shared" si="3"/>
        <v>245.989</v>
      </c>
      <c r="R18">
        <f t="shared" si="4"/>
        <v>52.377415178194212</v>
      </c>
      <c r="S18">
        <f t="shared" si="5"/>
        <v>5.1819080050894017</v>
      </c>
      <c r="T18">
        <f t="shared" si="6"/>
        <v>24.3366795388295</v>
      </c>
      <c r="U18">
        <f t="shared" si="7"/>
        <v>0.38960234463252097</v>
      </c>
      <c r="V18">
        <f t="shared" si="8"/>
        <v>2.91055332513606</v>
      </c>
      <c r="W18">
        <f t="shared" si="9"/>
        <v>0.36277571126627861</v>
      </c>
      <c r="X18">
        <f t="shared" si="10"/>
        <v>0.22899097026491072</v>
      </c>
      <c r="Y18">
        <f t="shared" si="11"/>
        <v>289.53614763519801</v>
      </c>
      <c r="Z18">
        <f t="shared" si="12"/>
        <v>32.33864258937961</v>
      </c>
      <c r="AA18">
        <f t="shared" si="13"/>
        <v>31.963799999999999</v>
      </c>
      <c r="AB18">
        <f t="shared" si="14"/>
        <v>4.7653080870719426</v>
      </c>
      <c r="AC18">
        <f t="shared" si="15"/>
        <v>60.447398532316697</v>
      </c>
      <c r="AD18">
        <f t="shared" si="16"/>
        <v>2.9567617740360999</v>
      </c>
      <c r="AE18">
        <f t="shared" si="17"/>
        <v>4.891462405045174</v>
      </c>
      <c r="AF18">
        <f t="shared" si="18"/>
        <v>1.8085463130358428</v>
      </c>
      <c r="AG18">
        <f t="shared" si="19"/>
        <v>-304.33318906451996</v>
      </c>
      <c r="AH18">
        <f t="shared" si="20"/>
        <v>72.541227024766968</v>
      </c>
      <c r="AI18">
        <f t="shared" si="21"/>
        <v>5.6630816487661262</v>
      </c>
      <c r="AJ18">
        <f t="shared" si="22"/>
        <v>63.407267244211155</v>
      </c>
      <c r="AK18">
        <v>0</v>
      </c>
      <c r="AL18">
        <v>0</v>
      </c>
      <c r="AM18">
        <f t="shared" si="23"/>
        <v>1</v>
      </c>
      <c r="AN18">
        <f t="shared" si="24"/>
        <v>0</v>
      </c>
      <c r="AO18">
        <f t="shared" si="25"/>
        <v>51375.550895039501</v>
      </c>
      <c r="AP18" t="s">
        <v>385</v>
      </c>
      <c r="AQ18">
        <v>10238.9</v>
      </c>
      <c r="AR18">
        <v>302.21199999999999</v>
      </c>
      <c r="AS18">
        <v>4052.3</v>
      </c>
      <c r="AT18">
        <f t="shared" si="26"/>
        <v>0.92542210596451402</v>
      </c>
      <c r="AU18">
        <v>-0.32343011824092421</v>
      </c>
      <c r="AV18" t="s">
        <v>396</v>
      </c>
      <c r="AW18">
        <v>10284.9</v>
      </c>
      <c r="AX18">
        <v>649.91326923076917</v>
      </c>
      <c r="AY18">
        <v>1004.7913392189751</v>
      </c>
      <c r="AZ18">
        <f t="shared" si="27"/>
        <v>0.35318583683658422</v>
      </c>
      <c r="BA18">
        <v>0.5</v>
      </c>
      <c r="BB18">
        <f t="shared" si="28"/>
        <v>1513.0251003291178</v>
      </c>
      <c r="BC18">
        <f t="shared" si="29"/>
        <v>43.305794428848237</v>
      </c>
      <c r="BD18">
        <f t="shared" si="30"/>
        <v>267.18951810724815</v>
      </c>
      <c r="BE18">
        <f t="shared" si="31"/>
        <v>2.8835757276993487E-2</v>
      </c>
      <c r="BF18">
        <f t="shared" si="32"/>
        <v>3.0329766408514787</v>
      </c>
      <c r="BG18">
        <f t="shared" si="33"/>
        <v>246.46364593817515</v>
      </c>
      <c r="BH18" t="s">
        <v>397</v>
      </c>
      <c r="BI18">
        <v>522.21</v>
      </c>
      <c r="BJ18">
        <f t="shared" si="34"/>
        <v>522.21</v>
      </c>
      <c r="BK18">
        <f t="shared" si="35"/>
        <v>0.48028015408063307</v>
      </c>
      <c r="BL18">
        <f t="shared" si="36"/>
        <v>0.7353746221570685</v>
      </c>
      <c r="BM18">
        <f t="shared" si="37"/>
        <v>0.86329489071979049</v>
      </c>
      <c r="BN18">
        <f t="shared" si="38"/>
        <v>0.50510746641469328</v>
      </c>
      <c r="BO18">
        <f t="shared" si="39"/>
        <v>0.81264990602381204</v>
      </c>
      <c r="BP18">
        <f t="shared" si="40"/>
        <v>0.5908788135548686</v>
      </c>
      <c r="BQ18">
        <f t="shared" si="41"/>
        <v>0.4091211864451314</v>
      </c>
      <c r="BR18">
        <f t="shared" si="42"/>
        <v>1799.81</v>
      </c>
      <c r="BS18">
        <f t="shared" si="43"/>
        <v>1513.0251003291178</v>
      </c>
      <c r="BT18">
        <f t="shared" si="44"/>
        <v>0.84065823633001147</v>
      </c>
      <c r="BU18">
        <f t="shared" si="45"/>
        <v>0.16087039611692236</v>
      </c>
      <c r="BV18">
        <v>6</v>
      </c>
      <c r="BW18">
        <v>0.5</v>
      </c>
      <c r="BX18" t="s">
        <v>388</v>
      </c>
      <c r="BY18">
        <v>2</v>
      </c>
      <c r="BZ18">
        <v>1689260624.5</v>
      </c>
      <c r="CA18">
        <v>245.989</v>
      </c>
      <c r="CB18">
        <v>299.97500000000002</v>
      </c>
      <c r="CC18">
        <v>29.886199999999999</v>
      </c>
      <c r="CD18">
        <v>21.8552</v>
      </c>
      <c r="CE18">
        <v>246.83199999999999</v>
      </c>
      <c r="CF18">
        <v>29.7103</v>
      </c>
      <c r="CG18">
        <v>500.16699999999997</v>
      </c>
      <c r="CH18">
        <v>98.834100000000007</v>
      </c>
      <c r="CI18">
        <v>9.9915500000000004E-2</v>
      </c>
      <c r="CJ18">
        <v>32.426099999999998</v>
      </c>
      <c r="CK18">
        <v>31.963799999999999</v>
      </c>
      <c r="CL18">
        <v>999.9</v>
      </c>
      <c r="CM18">
        <v>0</v>
      </c>
      <c r="CN18">
        <v>0</v>
      </c>
      <c r="CO18">
        <v>10008.799999999999</v>
      </c>
      <c r="CP18">
        <v>0</v>
      </c>
      <c r="CQ18">
        <v>1242.19</v>
      </c>
      <c r="CR18">
        <v>-53.986699999999999</v>
      </c>
      <c r="CS18">
        <v>253.56700000000001</v>
      </c>
      <c r="CT18">
        <v>306.678</v>
      </c>
      <c r="CU18">
        <v>8.0309899999999992</v>
      </c>
      <c r="CV18">
        <v>299.97500000000002</v>
      </c>
      <c r="CW18">
        <v>21.8552</v>
      </c>
      <c r="CX18">
        <v>2.95377</v>
      </c>
      <c r="CY18">
        <v>2.16004</v>
      </c>
      <c r="CZ18">
        <v>23.769600000000001</v>
      </c>
      <c r="DA18">
        <v>18.669</v>
      </c>
      <c r="DB18">
        <v>1799.81</v>
      </c>
      <c r="DC18">
        <v>0.97799899999999995</v>
      </c>
      <c r="DD18">
        <v>2.2000599999999999E-2</v>
      </c>
      <c r="DE18">
        <v>0</v>
      </c>
      <c r="DF18">
        <v>649.69799999999998</v>
      </c>
      <c r="DG18">
        <v>4.9995000000000003</v>
      </c>
      <c r="DH18">
        <v>15195.4</v>
      </c>
      <c r="DI18">
        <v>16658</v>
      </c>
      <c r="DJ18">
        <v>50.061999999999998</v>
      </c>
      <c r="DK18">
        <v>51.436999999999998</v>
      </c>
      <c r="DL18">
        <v>50.936999999999998</v>
      </c>
      <c r="DM18">
        <v>50.25</v>
      </c>
      <c r="DN18">
        <v>51.436999999999998</v>
      </c>
      <c r="DO18">
        <v>1755.32</v>
      </c>
      <c r="DP18">
        <v>39.49</v>
      </c>
      <c r="DQ18">
        <v>0</v>
      </c>
      <c r="DR18">
        <v>132.79999995231631</v>
      </c>
      <c r="DS18">
        <v>0</v>
      </c>
      <c r="DT18">
        <v>649.91326923076917</v>
      </c>
      <c r="DU18">
        <v>-1.0990427445299049</v>
      </c>
      <c r="DV18">
        <v>117.6581184650116</v>
      </c>
      <c r="DW18">
        <v>15268.08076923077</v>
      </c>
      <c r="DX18">
        <v>15</v>
      </c>
      <c r="DY18">
        <v>1689260584.5</v>
      </c>
      <c r="DZ18" t="s">
        <v>398</v>
      </c>
      <c r="EA18">
        <v>1689260574.5</v>
      </c>
      <c r="EB18">
        <v>1689260584.5</v>
      </c>
      <c r="EC18">
        <v>8</v>
      </c>
      <c r="ED18">
        <v>0.249</v>
      </c>
      <c r="EE18">
        <v>2.1999999999999999E-2</v>
      </c>
      <c r="EF18">
        <v>-0.876</v>
      </c>
      <c r="EG18">
        <v>0.17599999999999999</v>
      </c>
      <c r="EH18">
        <v>300</v>
      </c>
      <c r="EI18">
        <v>22</v>
      </c>
      <c r="EJ18">
        <v>0.03</v>
      </c>
      <c r="EK18">
        <v>0.01</v>
      </c>
      <c r="EL18">
        <v>43.033561396316777</v>
      </c>
      <c r="EM18">
        <v>3.3848447664841103E-2</v>
      </c>
      <c r="EN18">
        <v>0.1368693735059891</v>
      </c>
      <c r="EO18">
        <v>1</v>
      </c>
      <c r="EP18">
        <v>0.38764634518132268</v>
      </c>
      <c r="EQ18">
        <v>5.3286775234996427E-2</v>
      </c>
      <c r="ER18">
        <v>1.557492756110922E-2</v>
      </c>
      <c r="ES18">
        <v>1</v>
      </c>
      <c r="ET18">
        <v>2</v>
      </c>
      <c r="EU18">
        <v>2</v>
      </c>
      <c r="EV18" t="s">
        <v>390</v>
      </c>
      <c r="EW18">
        <v>2.9632499999999999</v>
      </c>
      <c r="EX18">
        <v>2.8083200000000001</v>
      </c>
      <c r="EY18">
        <v>6.4924899999999994E-2</v>
      </c>
      <c r="EZ18">
        <v>7.5625600000000001E-2</v>
      </c>
      <c r="FA18">
        <v>0.138789</v>
      </c>
      <c r="FB18">
        <v>0.110401</v>
      </c>
      <c r="FC18">
        <v>27587.7</v>
      </c>
      <c r="FD18">
        <v>25294.6</v>
      </c>
      <c r="FE18">
        <v>26521.200000000001</v>
      </c>
      <c r="FF18">
        <v>25822.2</v>
      </c>
      <c r="FG18">
        <v>31115.200000000001</v>
      </c>
      <c r="FH18">
        <v>32442.9</v>
      </c>
      <c r="FI18">
        <v>37593.699999999997</v>
      </c>
      <c r="FJ18">
        <v>38303</v>
      </c>
      <c r="FK18">
        <v>1.95292</v>
      </c>
      <c r="FL18">
        <v>1.9433</v>
      </c>
      <c r="FM18">
        <v>6.76736E-2</v>
      </c>
      <c r="FN18">
        <v>0</v>
      </c>
      <c r="FO18">
        <v>30.864999999999998</v>
      </c>
      <c r="FP18">
        <v>999.9</v>
      </c>
      <c r="FQ18">
        <v>48.7</v>
      </c>
      <c r="FR18">
        <v>38.299999999999997</v>
      </c>
      <c r="FS18">
        <v>33.343400000000003</v>
      </c>
      <c r="FT18">
        <v>61.900300000000001</v>
      </c>
      <c r="FU18">
        <v>15.288500000000001</v>
      </c>
      <c r="FV18">
        <v>1</v>
      </c>
      <c r="FW18">
        <v>0.40997499999999998</v>
      </c>
      <c r="FX18">
        <v>1.82744</v>
      </c>
      <c r="FY18">
        <v>20.238499999999998</v>
      </c>
      <c r="FZ18">
        <v>5.2065099999999997</v>
      </c>
      <c r="GA18">
        <v>11.9321</v>
      </c>
      <c r="GB18">
        <v>4.9871499999999997</v>
      </c>
      <c r="GC18">
        <v>3.2909999999999999</v>
      </c>
      <c r="GD18">
        <v>9999</v>
      </c>
      <c r="GE18">
        <v>9999</v>
      </c>
      <c r="GF18">
        <v>9999</v>
      </c>
      <c r="GG18">
        <v>999.9</v>
      </c>
      <c r="GH18">
        <v>1.8711899999999999</v>
      </c>
      <c r="GI18">
        <v>1.87724</v>
      </c>
      <c r="GJ18">
        <v>1.875</v>
      </c>
      <c r="GK18">
        <v>1.8731800000000001</v>
      </c>
      <c r="GL18">
        <v>1.8737600000000001</v>
      </c>
      <c r="GM18">
        <v>1.8711800000000001</v>
      </c>
      <c r="GN18">
        <v>1.8769899999999999</v>
      </c>
      <c r="GO18">
        <v>1.87616</v>
      </c>
      <c r="GP18">
        <v>5</v>
      </c>
      <c r="GQ18">
        <v>0</v>
      </c>
      <c r="GR18">
        <v>0</v>
      </c>
      <c r="GS18">
        <v>0</v>
      </c>
      <c r="GT18" t="s">
        <v>391</v>
      </c>
      <c r="GU18" t="s">
        <v>392</v>
      </c>
      <c r="GV18" t="s">
        <v>393</v>
      </c>
      <c r="GW18" t="s">
        <v>393</v>
      </c>
      <c r="GX18" t="s">
        <v>393</v>
      </c>
      <c r="GY18" t="s">
        <v>393</v>
      </c>
      <c r="GZ18">
        <v>0</v>
      </c>
      <c r="HA18">
        <v>100</v>
      </c>
      <c r="HB18">
        <v>100</v>
      </c>
      <c r="HC18">
        <v>-0.84299999999999997</v>
      </c>
      <c r="HD18">
        <v>0.1759</v>
      </c>
      <c r="HE18">
        <v>-0.71719669349683457</v>
      </c>
      <c r="HF18">
        <v>-4.4049200664853048E-4</v>
      </c>
      <c r="HG18">
        <v>-3.0069193378276792E-7</v>
      </c>
      <c r="HH18">
        <v>5.1441627210662792E-11</v>
      </c>
      <c r="HI18">
        <v>0.17589523809523661</v>
      </c>
      <c r="HJ18">
        <v>0</v>
      </c>
      <c r="HK18">
        <v>0</v>
      </c>
      <c r="HL18">
        <v>0</v>
      </c>
      <c r="HM18">
        <v>8</v>
      </c>
      <c r="HN18">
        <v>2399</v>
      </c>
      <c r="HO18">
        <v>1</v>
      </c>
      <c r="HP18">
        <v>21</v>
      </c>
      <c r="HQ18">
        <v>0.8</v>
      </c>
      <c r="HR18">
        <v>0.7</v>
      </c>
      <c r="HS18">
        <v>0.74829100000000004</v>
      </c>
      <c r="HT18">
        <v>2.50854</v>
      </c>
      <c r="HU18">
        <v>1.5991200000000001</v>
      </c>
      <c r="HV18">
        <v>2.2790499999999998</v>
      </c>
      <c r="HW18">
        <v>1.5502899999999999</v>
      </c>
      <c r="HX18">
        <v>2.36816</v>
      </c>
      <c r="HY18">
        <v>44.697299999999998</v>
      </c>
      <c r="HZ18">
        <v>23.973700000000001</v>
      </c>
      <c r="IA18">
        <v>18</v>
      </c>
      <c r="IB18">
        <v>504.41800000000001</v>
      </c>
      <c r="IC18">
        <v>468.35399999999998</v>
      </c>
      <c r="ID18">
        <v>28.447800000000001</v>
      </c>
      <c r="IE18">
        <v>32.683199999999999</v>
      </c>
      <c r="IF18">
        <v>30.0002</v>
      </c>
      <c r="IG18">
        <v>32.514200000000002</v>
      </c>
      <c r="IH18">
        <v>32.457700000000003</v>
      </c>
      <c r="II18">
        <v>15.023</v>
      </c>
      <c r="IJ18">
        <v>42.084099999999999</v>
      </c>
      <c r="IK18">
        <v>35.491100000000003</v>
      </c>
      <c r="IL18">
        <v>28.4787</v>
      </c>
      <c r="IM18">
        <v>300</v>
      </c>
      <c r="IN18">
        <v>21.830400000000001</v>
      </c>
      <c r="IO18">
        <v>99.095699999999994</v>
      </c>
      <c r="IP18">
        <v>99.396100000000004</v>
      </c>
    </row>
    <row r="19" spans="1:250" x14ac:dyDescent="0.3">
      <c r="A19">
        <v>3</v>
      </c>
      <c r="B19">
        <v>1689260749.5</v>
      </c>
      <c r="C19">
        <v>260</v>
      </c>
      <c r="D19" t="s">
        <v>399</v>
      </c>
      <c r="E19" t="s">
        <v>400</v>
      </c>
      <c r="F19" t="s">
        <v>378</v>
      </c>
      <c r="G19" t="s">
        <v>379</v>
      </c>
      <c r="H19" t="s">
        <v>380</v>
      </c>
      <c r="I19" t="s">
        <v>381</v>
      </c>
      <c r="J19" t="s">
        <v>382</v>
      </c>
      <c r="K19" t="s">
        <v>383</v>
      </c>
      <c r="L19" t="s">
        <v>384</v>
      </c>
      <c r="M19">
        <v>1689260749.5</v>
      </c>
      <c r="N19">
        <f t="shared" si="0"/>
        <v>7.5601877138448412E-3</v>
      </c>
      <c r="O19">
        <f t="shared" si="1"/>
        <v>7.560187713844841</v>
      </c>
      <c r="P19">
        <f t="shared" si="2"/>
        <v>31.100757210528226</v>
      </c>
      <c r="Q19">
        <f t="shared" si="3"/>
        <v>161.19999999999999</v>
      </c>
      <c r="R19">
        <f t="shared" si="4"/>
        <v>35.443906607055425</v>
      </c>
      <c r="S19">
        <f t="shared" si="5"/>
        <v>3.5065433382353688</v>
      </c>
      <c r="T19">
        <f t="shared" si="6"/>
        <v>15.947869189199997</v>
      </c>
      <c r="U19">
        <f t="shared" si="7"/>
        <v>0.43375753157137054</v>
      </c>
      <c r="V19">
        <f t="shared" si="8"/>
        <v>2.9069019141353878</v>
      </c>
      <c r="W19">
        <f t="shared" si="9"/>
        <v>0.40074331790432605</v>
      </c>
      <c r="X19">
        <f t="shared" si="10"/>
        <v>0.25322104698651021</v>
      </c>
      <c r="Y19">
        <f t="shared" si="11"/>
        <v>289.57024263528479</v>
      </c>
      <c r="Z19">
        <f t="shared" si="12"/>
        <v>32.227829942074969</v>
      </c>
      <c r="AA19">
        <f t="shared" si="13"/>
        <v>31.9711</v>
      </c>
      <c r="AB19">
        <f t="shared" si="14"/>
        <v>4.7672779136284893</v>
      </c>
      <c r="AC19">
        <f t="shared" si="15"/>
        <v>60.588608391219559</v>
      </c>
      <c r="AD19">
        <f t="shared" si="16"/>
        <v>2.9739016614599993</v>
      </c>
      <c r="AE19">
        <f t="shared" si="17"/>
        <v>4.9083511577911967</v>
      </c>
      <c r="AF19">
        <f t="shared" si="18"/>
        <v>1.7933762521684899</v>
      </c>
      <c r="AG19">
        <f t="shared" si="19"/>
        <v>-333.40427818055747</v>
      </c>
      <c r="AH19">
        <f t="shared" si="20"/>
        <v>80.881590022951116</v>
      </c>
      <c r="AI19">
        <f t="shared" si="21"/>
        <v>6.3242472771944476</v>
      </c>
      <c r="AJ19">
        <f t="shared" si="22"/>
        <v>43.371801754872877</v>
      </c>
      <c r="AK19">
        <v>0</v>
      </c>
      <c r="AL19">
        <v>0</v>
      </c>
      <c r="AM19">
        <f t="shared" si="23"/>
        <v>1</v>
      </c>
      <c r="AN19">
        <f t="shared" si="24"/>
        <v>0</v>
      </c>
      <c r="AO19">
        <f t="shared" si="25"/>
        <v>51262.38570053046</v>
      </c>
      <c r="AP19" t="s">
        <v>385</v>
      </c>
      <c r="AQ19">
        <v>10238.9</v>
      </c>
      <c r="AR19">
        <v>302.21199999999999</v>
      </c>
      <c r="AS19">
        <v>4052.3</v>
      </c>
      <c r="AT19">
        <f t="shared" si="26"/>
        <v>0.92542210596451402</v>
      </c>
      <c r="AU19">
        <v>-0.32343011824092421</v>
      </c>
      <c r="AV19" t="s">
        <v>401</v>
      </c>
      <c r="AW19">
        <v>10289.9</v>
      </c>
      <c r="AX19">
        <v>643.65926923076927</v>
      </c>
      <c r="AY19">
        <v>883.21244973294449</v>
      </c>
      <c r="AZ19">
        <f t="shared" si="27"/>
        <v>0.27122939738293828</v>
      </c>
      <c r="BA19">
        <v>0.5</v>
      </c>
      <c r="BB19">
        <f t="shared" si="28"/>
        <v>1513.2018003291632</v>
      </c>
      <c r="BC19">
        <f t="shared" si="29"/>
        <v>31.100757210528226</v>
      </c>
      <c r="BD19">
        <f t="shared" si="30"/>
        <v>205.21240621102811</v>
      </c>
      <c r="BE19">
        <f t="shared" si="31"/>
        <v>2.0766686453805118E-2</v>
      </c>
      <c r="BF19">
        <f t="shared" si="32"/>
        <v>3.5881373176128659</v>
      </c>
      <c r="BG19">
        <f t="shared" si="33"/>
        <v>238.41355261876387</v>
      </c>
      <c r="BH19" t="s">
        <v>402</v>
      </c>
      <c r="BI19">
        <v>519.67999999999995</v>
      </c>
      <c r="BJ19">
        <f t="shared" si="34"/>
        <v>519.67999999999995</v>
      </c>
      <c r="BK19">
        <f t="shared" si="35"/>
        <v>0.41160249704684904</v>
      </c>
      <c r="BL19">
        <f t="shared" si="36"/>
        <v>0.65895955279412877</v>
      </c>
      <c r="BM19">
        <f t="shared" si="37"/>
        <v>0.8970926819943994</v>
      </c>
      <c r="BN19">
        <f t="shared" si="38"/>
        <v>0.41231152335989635</v>
      </c>
      <c r="BO19">
        <f t="shared" si="39"/>
        <v>0.84507018242426724</v>
      </c>
      <c r="BP19">
        <f t="shared" si="40"/>
        <v>0.5320331994990285</v>
      </c>
      <c r="BQ19">
        <f t="shared" si="41"/>
        <v>0.4679668005009715</v>
      </c>
      <c r="BR19">
        <f t="shared" si="42"/>
        <v>1800.02</v>
      </c>
      <c r="BS19">
        <f t="shared" si="43"/>
        <v>1513.2018003291632</v>
      </c>
      <c r="BT19">
        <f t="shared" si="44"/>
        <v>0.84065832620146619</v>
      </c>
      <c r="BU19">
        <f t="shared" si="45"/>
        <v>0.16087056956882967</v>
      </c>
      <c r="BV19">
        <v>6</v>
      </c>
      <c r="BW19">
        <v>0.5</v>
      </c>
      <c r="BX19" t="s">
        <v>388</v>
      </c>
      <c r="BY19">
        <v>2</v>
      </c>
      <c r="BZ19">
        <v>1689260749.5</v>
      </c>
      <c r="CA19">
        <v>161.19999999999999</v>
      </c>
      <c r="CB19">
        <v>199.97800000000001</v>
      </c>
      <c r="CC19">
        <v>30.06</v>
      </c>
      <c r="CD19">
        <v>21.261700000000001</v>
      </c>
      <c r="CE19">
        <v>161.917</v>
      </c>
      <c r="CF19">
        <v>29.9023</v>
      </c>
      <c r="CG19">
        <v>500.06900000000002</v>
      </c>
      <c r="CH19">
        <v>98.831999999999994</v>
      </c>
      <c r="CI19">
        <v>0.100191</v>
      </c>
      <c r="CJ19">
        <v>32.487200000000001</v>
      </c>
      <c r="CK19">
        <v>31.9711</v>
      </c>
      <c r="CL19">
        <v>999.9</v>
      </c>
      <c r="CM19">
        <v>0</v>
      </c>
      <c r="CN19">
        <v>0</v>
      </c>
      <c r="CO19">
        <v>9988.1200000000008</v>
      </c>
      <c r="CP19">
        <v>0</v>
      </c>
      <c r="CQ19">
        <v>1258.1300000000001</v>
      </c>
      <c r="CR19">
        <v>-38.777700000000003</v>
      </c>
      <c r="CS19">
        <v>166.196</v>
      </c>
      <c r="CT19">
        <v>204.322</v>
      </c>
      <c r="CU19">
        <v>8.7982399999999998</v>
      </c>
      <c r="CV19">
        <v>199.97800000000001</v>
      </c>
      <c r="CW19">
        <v>21.261700000000001</v>
      </c>
      <c r="CX19">
        <v>2.9708899999999998</v>
      </c>
      <c r="CY19">
        <v>2.10134</v>
      </c>
      <c r="CZ19">
        <v>23.865600000000001</v>
      </c>
      <c r="DA19">
        <v>18.229299999999999</v>
      </c>
      <c r="DB19">
        <v>1800.02</v>
      </c>
      <c r="DC19">
        <v>0.97799199999999997</v>
      </c>
      <c r="DD19">
        <v>2.2007599999999999E-2</v>
      </c>
      <c r="DE19">
        <v>0</v>
      </c>
      <c r="DF19">
        <v>643.78800000000001</v>
      </c>
      <c r="DG19">
        <v>4.9995000000000003</v>
      </c>
      <c r="DH19">
        <v>15062.4</v>
      </c>
      <c r="DI19">
        <v>16660</v>
      </c>
      <c r="DJ19">
        <v>49.311999999999998</v>
      </c>
      <c r="DK19">
        <v>50.75</v>
      </c>
      <c r="DL19">
        <v>50.186999999999998</v>
      </c>
      <c r="DM19">
        <v>49.561999999999998</v>
      </c>
      <c r="DN19">
        <v>50.75</v>
      </c>
      <c r="DO19">
        <v>1755.52</v>
      </c>
      <c r="DP19">
        <v>39.5</v>
      </c>
      <c r="DQ19">
        <v>0</v>
      </c>
      <c r="DR19">
        <v>123.2000000476837</v>
      </c>
      <c r="DS19">
        <v>0</v>
      </c>
      <c r="DT19">
        <v>643.65926923076927</v>
      </c>
      <c r="DU19">
        <v>-0.95688889042106418</v>
      </c>
      <c r="DV19">
        <v>-33.418803224715909</v>
      </c>
      <c r="DW19">
        <v>15060.76538461539</v>
      </c>
      <c r="DX19">
        <v>15</v>
      </c>
      <c r="DY19">
        <v>1689260709.5</v>
      </c>
      <c r="DZ19" t="s">
        <v>403</v>
      </c>
      <c r="EA19">
        <v>1689260688</v>
      </c>
      <c r="EB19">
        <v>1689260709.5</v>
      </c>
      <c r="EC19">
        <v>9</v>
      </c>
      <c r="ED19">
        <v>0.08</v>
      </c>
      <c r="EE19">
        <v>-1.7999999999999999E-2</v>
      </c>
      <c r="EF19">
        <v>-0.73799999999999999</v>
      </c>
      <c r="EG19">
        <v>0.158</v>
      </c>
      <c r="EH19">
        <v>200</v>
      </c>
      <c r="EI19">
        <v>22</v>
      </c>
      <c r="EJ19">
        <v>0.03</v>
      </c>
      <c r="EK19">
        <v>0.01</v>
      </c>
      <c r="EL19">
        <v>30.769822626154141</v>
      </c>
      <c r="EM19">
        <v>0.48180096341010092</v>
      </c>
      <c r="EN19">
        <v>0.1219137794674487</v>
      </c>
      <c r="EO19">
        <v>1</v>
      </c>
      <c r="EP19">
        <v>0.42857998473215531</v>
      </c>
      <c r="EQ19">
        <v>5.8600173326581892E-2</v>
      </c>
      <c r="ER19">
        <v>1.395701549212711E-2</v>
      </c>
      <c r="ES19">
        <v>1</v>
      </c>
      <c r="ET19">
        <v>2</v>
      </c>
      <c r="EU19">
        <v>2</v>
      </c>
      <c r="EV19" t="s">
        <v>390</v>
      </c>
      <c r="EW19">
        <v>2.9628999999999999</v>
      </c>
      <c r="EX19">
        <v>2.8084099999999999</v>
      </c>
      <c r="EY19">
        <v>4.4620899999999998E-2</v>
      </c>
      <c r="EZ19">
        <v>5.3397500000000001E-2</v>
      </c>
      <c r="FA19">
        <v>0.13936999999999999</v>
      </c>
      <c r="FB19">
        <v>0.108242</v>
      </c>
      <c r="FC19">
        <v>28182.5</v>
      </c>
      <c r="FD19">
        <v>25896.3</v>
      </c>
      <c r="FE19">
        <v>26517.599999999999</v>
      </c>
      <c r="FF19">
        <v>25816</v>
      </c>
      <c r="FG19">
        <v>31088.5</v>
      </c>
      <c r="FH19">
        <v>32512.9</v>
      </c>
      <c r="FI19">
        <v>37587.599999999999</v>
      </c>
      <c r="FJ19">
        <v>38294.5</v>
      </c>
      <c r="FK19">
        <v>1.9517500000000001</v>
      </c>
      <c r="FL19">
        <v>1.9361699999999999</v>
      </c>
      <c r="FM19">
        <v>6.3765799999999997E-2</v>
      </c>
      <c r="FN19">
        <v>0</v>
      </c>
      <c r="FO19">
        <v>30.9359</v>
      </c>
      <c r="FP19">
        <v>999.9</v>
      </c>
      <c r="FQ19">
        <v>47.5</v>
      </c>
      <c r="FR19">
        <v>38.700000000000003</v>
      </c>
      <c r="FS19">
        <v>33.231000000000002</v>
      </c>
      <c r="FT19">
        <v>62.060400000000001</v>
      </c>
      <c r="FU19">
        <v>16.0457</v>
      </c>
      <c r="FV19">
        <v>1</v>
      </c>
      <c r="FW19">
        <v>0.41896299999999997</v>
      </c>
      <c r="FX19">
        <v>1.6254500000000001</v>
      </c>
      <c r="FY19">
        <v>20.2407</v>
      </c>
      <c r="FZ19">
        <v>5.2092000000000001</v>
      </c>
      <c r="GA19">
        <v>11.9321</v>
      </c>
      <c r="GB19">
        <v>4.9870000000000001</v>
      </c>
      <c r="GC19">
        <v>3.2909999999999999</v>
      </c>
      <c r="GD19">
        <v>9999</v>
      </c>
      <c r="GE19">
        <v>9999</v>
      </c>
      <c r="GF19">
        <v>9999</v>
      </c>
      <c r="GG19">
        <v>999.9</v>
      </c>
      <c r="GH19">
        <v>1.87121</v>
      </c>
      <c r="GI19">
        <v>1.8772899999999999</v>
      </c>
      <c r="GJ19">
        <v>1.8750100000000001</v>
      </c>
      <c r="GK19">
        <v>1.8732500000000001</v>
      </c>
      <c r="GL19">
        <v>1.87378</v>
      </c>
      <c r="GM19">
        <v>1.8711899999999999</v>
      </c>
      <c r="GN19">
        <v>1.877</v>
      </c>
      <c r="GO19">
        <v>1.87622</v>
      </c>
      <c r="GP19">
        <v>5</v>
      </c>
      <c r="GQ19">
        <v>0</v>
      </c>
      <c r="GR19">
        <v>0</v>
      </c>
      <c r="GS19">
        <v>0</v>
      </c>
      <c r="GT19" t="s">
        <v>391</v>
      </c>
      <c r="GU19" t="s">
        <v>392</v>
      </c>
      <c r="GV19" t="s">
        <v>393</v>
      </c>
      <c r="GW19" t="s">
        <v>393</v>
      </c>
      <c r="GX19" t="s">
        <v>393</v>
      </c>
      <c r="GY19" t="s">
        <v>393</v>
      </c>
      <c r="GZ19">
        <v>0</v>
      </c>
      <c r="HA19">
        <v>100</v>
      </c>
      <c r="HB19">
        <v>100</v>
      </c>
      <c r="HC19">
        <v>-0.71699999999999997</v>
      </c>
      <c r="HD19">
        <v>0.15770000000000001</v>
      </c>
      <c r="HE19">
        <v>-0.6376893980344126</v>
      </c>
      <c r="HF19">
        <v>-4.4049200664853048E-4</v>
      </c>
      <c r="HG19">
        <v>-3.0069193378276792E-7</v>
      </c>
      <c r="HH19">
        <v>5.1441627210662792E-11</v>
      </c>
      <c r="HI19">
        <v>0.15763999999999359</v>
      </c>
      <c r="HJ19">
        <v>0</v>
      </c>
      <c r="HK19">
        <v>0</v>
      </c>
      <c r="HL19">
        <v>0</v>
      </c>
      <c r="HM19">
        <v>8</v>
      </c>
      <c r="HN19">
        <v>2399</v>
      </c>
      <c r="HO19">
        <v>1</v>
      </c>
      <c r="HP19">
        <v>21</v>
      </c>
      <c r="HQ19">
        <v>1</v>
      </c>
      <c r="HR19">
        <v>0.7</v>
      </c>
      <c r="HS19">
        <v>0.54931600000000003</v>
      </c>
      <c r="HT19">
        <v>2.52075</v>
      </c>
      <c r="HU19">
        <v>1.5991200000000001</v>
      </c>
      <c r="HV19">
        <v>2.2802699999999998</v>
      </c>
      <c r="HW19">
        <v>1.5502899999999999</v>
      </c>
      <c r="HX19">
        <v>2.3986800000000001</v>
      </c>
      <c r="HY19">
        <v>45.233499999999999</v>
      </c>
      <c r="HZ19">
        <v>23.982399999999998</v>
      </c>
      <c r="IA19">
        <v>18</v>
      </c>
      <c r="IB19">
        <v>504.61900000000003</v>
      </c>
      <c r="IC19">
        <v>464.791</v>
      </c>
      <c r="ID19">
        <v>28.6663</v>
      </c>
      <c r="IE19">
        <v>32.793700000000001</v>
      </c>
      <c r="IF19">
        <v>30</v>
      </c>
      <c r="IG19">
        <v>32.635199999999998</v>
      </c>
      <c r="IH19">
        <v>32.580800000000004</v>
      </c>
      <c r="II19">
        <v>11.0358</v>
      </c>
      <c r="IJ19">
        <v>43.8523</v>
      </c>
      <c r="IK19">
        <v>30.375399999999999</v>
      </c>
      <c r="IL19">
        <v>28.685199999999998</v>
      </c>
      <c r="IM19">
        <v>200</v>
      </c>
      <c r="IN19">
        <v>21.110399999999998</v>
      </c>
      <c r="IO19">
        <v>99.080600000000004</v>
      </c>
      <c r="IP19">
        <v>99.373400000000004</v>
      </c>
    </row>
    <row r="20" spans="1:250" x14ac:dyDescent="0.3">
      <c r="A20">
        <v>4</v>
      </c>
      <c r="B20">
        <v>1689260849</v>
      </c>
      <c r="C20">
        <v>359.5</v>
      </c>
      <c r="D20" t="s">
        <v>404</v>
      </c>
      <c r="E20" t="s">
        <v>405</v>
      </c>
      <c r="F20" t="s">
        <v>378</v>
      </c>
      <c r="G20" t="s">
        <v>379</v>
      </c>
      <c r="H20" t="s">
        <v>380</v>
      </c>
      <c r="I20" t="s">
        <v>381</v>
      </c>
      <c r="J20" t="s">
        <v>382</v>
      </c>
      <c r="K20" t="s">
        <v>383</v>
      </c>
      <c r="L20" t="s">
        <v>384</v>
      </c>
      <c r="M20">
        <v>1689260849</v>
      </c>
      <c r="N20">
        <f t="shared" si="0"/>
        <v>8.0990080486208395E-3</v>
      </c>
      <c r="O20">
        <f t="shared" si="1"/>
        <v>8.0990080486208402</v>
      </c>
      <c r="P20">
        <f t="shared" si="2"/>
        <v>19.58211597160296</v>
      </c>
      <c r="Q20">
        <f t="shared" si="3"/>
        <v>95.568799999999996</v>
      </c>
      <c r="R20">
        <f t="shared" si="4"/>
        <v>21.084313055858331</v>
      </c>
      <c r="S20">
        <f t="shared" si="5"/>
        <v>2.0859061622624018</v>
      </c>
      <c r="T20">
        <f t="shared" si="6"/>
        <v>9.4547803531419188</v>
      </c>
      <c r="U20">
        <f t="shared" si="7"/>
        <v>0.4632539649276195</v>
      </c>
      <c r="V20">
        <f t="shared" si="8"/>
        <v>2.9075541219289671</v>
      </c>
      <c r="W20">
        <f t="shared" si="9"/>
        <v>0.42581227028122831</v>
      </c>
      <c r="X20">
        <f t="shared" si="10"/>
        <v>0.26924402711413614</v>
      </c>
      <c r="Y20">
        <f t="shared" si="11"/>
        <v>289.55631663499133</v>
      </c>
      <c r="Z20">
        <f t="shared" si="12"/>
        <v>32.109835386182738</v>
      </c>
      <c r="AA20">
        <f t="shared" si="13"/>
        <v>31.976400000000002</v>
      </c>
      <c r="AB20">
        <f t="shared" si="14"/>
        <v>4.7687085057982843</v>
      </c>
      <c r="AC20">
        <f t="shared" si="15"/>
        <v>60.23915606874133</v>
      </c>
      <c r="AD20">
        <f t="shared" si="16"/>
        <v>2.96052013407866</v>
      </c>
      <c r="AE20">
        <f t="shared" si="17"/>
        <v>4.914610906401629</v>
      </c>
      <c r="AF20">
        <f t="shared" si="18"/>
        <v>1.8081883717196243</v>
      </c>
      <c r="AG20">
        <f t="shared" si="19"/>
        <v>-357.166254944179</v>
      </c>
      <c r="AH20">
        <f t="shared" si="20"/>
        <v>83.61154764195264</v>
      </c>
      <c r="AI20">
        <f t="shared" si="21"/>
        <v>6.5371366087536833</v>
      </c>
      <c r="AJ20">
        <f t="shared" si="22"/>
        <v>22.538745941518627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51276.949907090864</v>
      </c>
      <c r="AP20" t="s">
        <v>385</v>
      </c>
      <c r="AQ20">
        <v>10238.9</v>
      </c>
      <c r="AR20">
        <v>302.21199999999999</v>
      </c>
      <c r="AS20">
        <v>4052.3</v>
      </c>
      <c r="AT20">
        <f t="shared" si="26"/>
        <v>0.92542210596451402</v>
      </c>
      <c r="AU20">
        <v>-0.32343011824092421</v>
      </c>
      <c r="AV20" t="s">
        <v>406</v>
      </c>
      <c r="AW20">
        <v>10292.9</v>
      </c>
      <c r="AX20">
        <v>655.36315999999988</v>
      </c>
      <c r="AY20">
        <v>814.08182310364828</v>
      </c>
      <c r="AZ20">
        <f t="shared" si="27"/>
        <v>0.19496647462111494</v>
      </c>
      <c r="BA20">
        <v>0.5</v>
      </c>
      <c r="BB20">
        <f t="shared" si="28"/>
        <v>1513.1340003290111</v>
      </c>
      <c r="BC20">
        <f t="shared" si="29"/>
        <v>19.58211597160296</v>
      </c>
      <c r="BD20">
        <f t="shared" si="30"/>
        <v>147.50520083674613</v>
      </c>
      <c r="BE20">
        <f t="shared" si="31"/>
        <v>1.3155177324358376E-2</v>
      </c>
      <c r="BF20">
        <f t="shared" si="32"/>
        <v>3.9777551653847261</v>
      </c>
      <c r="BG20">
        <f t="shared" si="33"/>
        <v>233.07090831327758</v>
      </c>
      <c r="BH20" t="s">
        <v>407</v>
      </c>
      <c r="BI20">
        <v>538.46</v>
      </c>
      <c r="BJ20">
        <f t="shared" si="34"/>
        <v>538.46</v>
      </c>
      <c r="BK20">
        <f t="shared" si="35"/>
        <v>0.33856771553116505</v>
      </c>
      <c r="BL20">
        <f t="shared" si="36"/>
        <v>0.57585666227874077</v>
      </c>
      <c r="BM20">
        <f t="shared" si="37"/>
        <v>0.92156107759498207</v>
      </c>
      <c r="BN20">
        <f t="shared" si="38"/>
        <v>0.31007622629769588</v>
      </c>
      <c r="BO20">
        <f t="shared" si="39"/>
        <v>0.86350458359813198</v>
      </c>
      <c r="BP20">
        <f t="shared" si="40"/>
        <v>0.47313580819924456</v>
      </c>
      <c r="BQ20">
        <f t="shared" si="41"/>
        <v>0.5268641918007555</v>
      </c>
      <c r="BR20">
        <f t="shared" si="42"/>
        <v>1799.94</v>
      </c>
      <c r="BS20">
        <f t="shared" si="43"/>
        <v>1513.1340003290111</v>
      </c>
      <c r="BT20">
        <f t="shared" si="44"/>
        <v>0.84065802211685448</v>
      </c>
      <c r="BU20">
        <f t="shared" si="45"/>
        <v>0.16086998268552916</v>
      </c>
      <c r="BV20">
        <v>6</v>
      </c>
      <c r="BW20">
        <v>0.5</v>
      </c>
      <c r="BX20" t="s">
        <v>388</v>
      </c>
      <c r="BY20">
        <v>2</v>
      </c>
      <c r="BZ20">
        <v>1689260849</v>
      </c>
      <c r="CA20">
        <v>95.568799999999996</v>
      </c>
      <c r="CB20">
        <v>119.99</v>
      </c>
      <c r="CC20">
        <v>29.924900000000001</v>
      </c>
      <c r="CD20">
        <v>20.499300000000002</v>
      </c>
      <c r="CE20">
        <v>96.125799999999998</v>
      </c>
      <c r="CF20">
        <v>29.811900000000001</v>
      </c>
      <c r="CG20">
        <v>500.12599999999998</v>
      </c>
      <c r="CH20">
        <v>98.831699999999998</v>
      </c>
      <c r="CI20">
        <v>9.9963399999999994E-2</v>
      </c>
      <c r="CJ20">
        <v>32.509799999999998</v>
      </c>
      <c r="CK20">
        <v>31.976400000000002</v>
      </c>
      <c r="CL20">
        <v>999.9</v>
      </c>
      <c r="CM20">
        <v>0</v>
      </c>
      <c r="CN20">
        <v>0</v>
      </c>
      <c r="CO20">
        <v>9991.8799999999992</v>
      </c>
      <c r="CP20">
        <v>0</v>
      </c>
      <c r="CQ20">
        <v>1264.55</v>
      </c>
      <c r="CR20">
        <v>-24.547000000000001</v>
      </c>
      <c r="CS20">
        <v>98.391800000000003</v>
      </c>
      <c r="CT20">
        <v>122.501</v>
      </c>
      <c r="CU20">
        <v>9.4702500000000001</v>
      </c>
      <c r="CV20">
        <v>119.99</v>
      </c>
      <c r="CW20">
        <v>20.499300000000002</v>
      </c>
      <c r="CX20">
        <v>2.9619399999999998</v>
      </c>
      <c r="CY20">
        <v>2.0259800000000001</v>
      </c>
      <c r="CZ20">
        <v>23.8155</v>
      </c>
      <c r="DA20">
        <v>17.648800000000001</v>
      </c>
      <c r="DB20">
        <v>1799.94</v>
      </c>
      <c r="DC20">
        <v>0.97800299999999996</v>
      </c>
      <c r="DD20">
        <v>2.19974E-2</v>
      </c>
      <c r="DE20">
        <v>0</v>
      </c>
      <c r="DF20">
        <v>654.81399999999996</v>
      </c>
      <c r="DG20">
        <v>4.9995000000000003</v>
      </c>
      <c r="DH20">
        <v>15242</v>
      </c>
      <c r="DI20">
        <v>16659.3</v>
      </c>
      <c r="DJ20">
        <v>48.875</v>
      </c>
      <c r="DK20">
        <v>50.375</v>
      </c>
      <c r="DL20">
        <v>49.75</v>
      </c>
      <c r="DM20">
        <v>49.25</v>
      </c>
      <c r="DN20">
        <v>50.311999999999998</v>
      </c>
      <c r="DO20">
        <v>1755.46</v>
      </c>
      <c r="DP20">
        <v>39.479999999999997</v>
      </c>
      <c r="DQ20">
        <v>0</v>
      </c>
      <c r="DR20">
        <v>97.799999952316284</v>
      </c>
      <c r="DS20">
        <v>0</v>
      </c>
      <c r="DT20">
        <v>655.36315999999988</v>
      </c>
      <c r="DU20">
        <v>-4.8186923147859337</v>
      </c>
      <c r="DV20">
        <v>-48.330769572293534</v>
      </c>
      <c r="DW20">
        <v>15250.864</v>
      </c>
      <c r="DX20">
        <v>15</v>
      </c>
      <c r="DY20">
        <v>1689260887</v>
      </c>
      <c r="DZ20" t="s">
        <v>408</v>
      </c>
      <c r="EA20">
        <v>1689260866</v>
      </c>
      <c r="EB20">
        <v>1689260887</v>
      </c>
      <c r="EC20">
        <v>10</v>
      </c>
      <c r="ED20">
        <v>0.13900000000000001</v>
      </c>
      <c r="EE20">
        <v>5.0000000000000001E-3</v>
      </c>
      <c r="EF20">
        <v>-0.55700000000000005</v>
      </c>
      <c r="EG20">
        <v>0.113</v>
      </c>
      <c r="EH20">
        <v>120</v>
      </c>
      <c r="EI20">
        <v>21</v>
      </c>
      <c r="EJ20">
        <v>0.05</v>
      </c>
      <c r="EK20">
        <v>0.01</v>
      </c>
      <c r="EL20">
        <v>19.418280414889249</v>
      </c>
      <c r="EM20">
        <v>0.69252026528074651</v>
      </c>
      <c r="EN20">
        <v>0.1014842331906427</v>
      </c>
      <c r="EO20">
        <v>1</v>
      </c>
      <c r="EP20">
        <v>0.45734556888833328</v>
      </c>
      <c r="EQ20">
        <v>3.8870252029798463E-2</v>
      </c>
      <c r="ER20">
        <v>5.7549331006893616E-3</v>
      </c>
      <c r="ES20">
        <v>1</v>
      </c>
      <c r="ET20">
        <v>2</v>
      </c>
      <c r="EU20">
        <v>2</v>
      </c>
      <c r="EV20" t="s">
        <v>390</v>
      </c>
      <c r="EW20">
        <v>2.96299</v>
      </c>
      <c r="EX20">
        <v>2.8082199999999999</v>
      </c>
      <c r="EY20">
        <v>2.72564E-2</v>
      </c>
      <c r="EZ20">
        <v>3.3320299999999997E-2</v>
      </c>
      <c r="FA20">
        <v>0.13905200000000001</v>
      </c>
      <c r="FB20">
        <v>0.10545499999999999</v>
      </c>
      <c r="FC20">
        <v>28692.7</v>
      </c>
      <c r="FD20">
        <v>26442.7</v>
      </c>
      <c r="FE20">
        <v>26516.1</v>
      </c>
      <c r="FF20">
        <v>25813.7</v>
      </c>
      <c r="FG20">
        <v>31097.3</v>
      </c>
      <c r="FH20">
        <v>32609.9</v>
      </c>
      <c r="FI20">
        <v>37585</v>
      </c>
      <c r="FJ20">
        <v>38290.699999999997</v>
      </c>
      <c r="FK20">
        <v>1.9516800000000001</v>
      </c>
      <c r="FL20">
        <v>1.9308799999999999</v>
      </c>
      <c r="FM20">
        <v>6.2920199999999996E-2</v>
      </c>
      <c r="FN20">
        <v>0</v>
      </c>
      <c r="FO20">
        <v>30.954899999999999</v>
      </c>
      <c r="FP20">
        <v>999.9</v>
      </c>
      <c r="FQ20">
        <v>46.1</v>
      </c>
      <c r="FR20">
        <v>39</v>
      </c>
      <c r="FS20">
        <v>32.774900000000002</v>
      </c>
      <c r="FT20">
        <v>62.080399999999997</v>
      </c>
      <c r="FU20">
        <v>15.8253</v>
      </c>
      <c r="FV20">
        <v>1</v>
      </c>
      <c r="FW20">
        <v>0.42507400000000001</v>
      </c>
      <c r="FX20">
        <v>1.65073</v>
      </c>
      <c r="FY20">
        <v>20.239599999999999</v>
      </c>
      <c r="FZ20">
        <v>5.2057599999999997</v>
      </c>
      <c r="GA20">
        <v>11.9321</v>
      </c>
      <c r="GB20">
        <v>4.9871499999999997</v>
      </c>
      <c r="GC20">
        <v>3.2909999999999999</v>
      </c>
      <c r="GD20">
        <v>9999</v>
      </c>
      <c r="GE20">
        <v>9999</v>
      </c>
      <c r="GF20">
        <v>9999</v>
      </c>
      <c r="GG20">
        <v>999.9</v>
      </c>
      <c r="GH20">
        <v>1.87121</v>
      </c>
      <c r="GI20">
        <v>1.8772899999999999</v>
      </c>
      <c r="GJ20">
        <v>1.8750199999999999</v>
      </c>
      <c r="GK20">
        <v>1.8732899999999999</v>
      </c>
      <c r="GL20">
        <v>1.8737999999999999</v>
      </c>
      <c r="GM20">
        <v>1.8711899999999999</v>
      </c>
      <c r="GN20">
        <v>1.877</v>
      </c>
      <c r="GO20">
        <v>1.87622</v>
      </c>
      <c r="GP20">
        <v>5</v>
      </c>
      <c r="GQ20">
        <v>0</v>
      </c>
      <c r="GR20">
        <v>0</v>
      </c>
      <c r="GS20">
        <v>0</v>
      </c>
      <c r="GT20" t="s">
        <v>391</v>
      </c>
      <c r="GU20" t="s">
        <v>392</v>
      </c>
      <c r="GV20" t="s">
        <v>393</v>
      </c>
      <c r="GW20" t="s">
        <v>393</v>
      </c>
      <c r="GX20" t="s">
        <v>393</v>
      </c>
      <c r="GY20" t="s">
        <v>393</v>
      </c>
      <c r="GZ20">
        <v>0</v>
      </c>
      <c r="HA20">
        <v>100</v>
      </c>
      <c r="HB20">
        <v>100</v>
      </c>
      <c r="HC20">
        <v>-0.55700000000000005</v>
      </c>
      <c r="HD20">
        <v>0.113</v>
      </c>
      <c r="HE20">
        <v>-0.6376893980344126</v>
      </c>
      <c r="HF20">
        <v>-4.4049200664853048E-4</v>
      </c>
      <c r="HG20">
        <v>-3.0069193378276792E-7</v>
      </c>
      <c r="HH20">
        <v>5.1441627210662792E-11</v>
      </c>
      <c r="HI20">
        <v>0.15763999999999359</v>
      </c>
      <c r="HJ20">
        <v>0</v>
      </c>
      <c r="HK20">
        <v>0</v>
      </c>
      <c r="HL20">
        <v>0</v>
      </c>
      <c r="HM20">
        <v>8</v>
      </c>
      <c r="HN20">
        <v>2399</v>
      </c>
      <c r="HO20">
        <v>1</v>
      </c>
      <c r="HP20">
        <v>21</v>
      </c>
      <c r="HQ20">
        <v>2.7</v>
      </c>
      <c r="HR20">
        <v>2.2999999999999998</v>
      </c>
      <c r="HS20">
        <v>0.384521</v>
      </c>
      <c r="HT20">
        <v>2.5341800000000001</v>
      </c>
      <c r="HU20">
        <v>1.5991200000000001</v>
      </c>
      <c r="HV20">
        <v>2.2790499999999998</v>
      </c>
      <c r="HW20">
        <v>1.5502899999999999</v>
      </c>
      <c r="HX20">
        <v>2.4169900000000002</v>
      </c>
      <c r="HY20">
        <v>45.633099999999999</v>
      </c>
      <c r="HZ20">
        <v>23.982399999999998</v>
      </c>
      <c r="IA20">
        <v>18</v>
      </c>
      <c r="IB20">
        <v>505.18099999999998</v>
      </c>
      <c r="IC20">
        <v>462.06799999999998</v>
      </c>
      <c r="ID20">
        <v>28.902999999999999</v>
      </c>
      <c r="IE20">
        <v>32.866300000000003</v>
      </c>
      <c r="IF20">
        <v>30.000399999999999</v>
      </c>
      <c r="IG20">
        <v>32.712200000000003</v>
      </c>
      <c r="IH20">
        <v>32.661700000000003</v>
      </c>
      <c r="II20">
        <v>7.7516400000000001</v>
      </c>
      <c r="IJ20">
        <v>44.142800000000001</v>
      </c>
      <c r="IK20">
        <v>23.853400000000001</v>
      </c>
      <c r="IL20">
        <v>28.921700000000001</v>
      </c>
      <c r="IM20">
        <v>120</v>
      </c>
      <c r="IN20">
        <v>20.382100000000001</v>
      </c>
      <c r="IO20">
        <v>99.074299999999994</v>
      </c>
      <c r="IP20">
        <v>99.363799999999998</v>
      </c>
    </row>
    <row r="21" spans="1:250" x14ac:dyDescent="0.3">
      <c r="A21">
        <v>5</v>
      </c>
      <c r="B21">
        <v>1689260978</v>
      </c>
      <c r="C21">
        <v>488.5</v>
      </c>
      <c r="D21" t="s">
        <v>409</v>
      </c>
      <c r="E21" t="s">
        <v>410</v>
      </c>
      <c r="F21" t="s">
        <v>378</v>
      </c>
      <c r="G21" t="s">
        <v>379</v>
      </c>
      <c r="H21" t="s">
        <v>380</v>
      </c>
      <c r="I21" t="s">
        <v>381</v>
      </c>
      <c r="J21" t="s">
        <v>382</v>
      </c>
      <c r="K21" t="s">
        <v>383</v>
      </c>
      <c r="L21" t="s">
        <v>384</v>
      </c>
      <c r="M21">
        <v>1689260978</v>
      </c>
      <c r="N21">
        <f t="shared" si="0"/>
        <v>8.7903380637114042E-3</v>
      </c>
      <c r="O21">
        <f t="shared" si="1"/>
        <v>8.7903380637114044</v>
      </c>
      <c r="P21">
        <f t="shared" si="2"/>
        <v>11.91390492320537</v>
      </c>
      <c r="Q21">
        <f t="shared" si="3"/>
        <v>55.089599999999997</v>
      </c>
      <c r="R21">
        <f t="shared" si="4"/>
        <v>13.021151871475913</v>
      </c>
      <c r="S21">
        <f t="shared" si="5"/>
        <v>1.2882064119995709</v>
      </c>
      <c r="T21">
        <f t="shared" si="6"/>
        <v>5.4501150631651196</v>
      </c>
      <c r="U21">
        <f t="shared" si="7"/>
        <v>0.50242470163823849</v>
      </c>
      <c r="V21">
        <f t="shared" si="8"/>
        <v>2.9100638203601821</v>
      </c>
      <c r="W21">
        <f t="shared" si="9"/>
        <v>0.4587375100482522</v>
      </c>
      <c r="X21">
        <f t="shared" si="10"/>
        <v>0.29031884307341993</v>
      </c>
      <c r="Y21">
        <f t="shared" si="11"/>
        <v>289.54253163518393</v>
      </c>
      <c r="Z21">
        <f t="shared" si="12"/>
        <v>32.012594404712779</v>
      </c>
      <c r="AA21">
        <f t="shared" si="13"/>
        <v>32.024999999999999</v>
      </c>
      <c r="AB21">
        <f t="shared" si="14"/>
        <v>4.7818442021064325</v>
      </c>
      <c r="AC21">
        <f t="shared" si="15"/>
        <v>59.954266934262456</v>
      </c>
      <c r="AD21">
        <f t="shared" si="16"/>
        <v>2.9602877490044999</v>
      </c>
      <c r="AE21">
        <f t="shared" si="17"/>
        <v>4.9375764234601371</v>
      </c>
      <c r="AF21">
        <f t="shared" si="18"/>
        <v>1.8215564531019326</v>
      </c>
      <c r="AG21">
        <f t="shared" si="19"/>
        <v>-387.6539086096729</v>
      </c>
      <c r="AH21">
        <f t="shared" si="20"/>
        <v>89.033577187749401</v>
      </c>
      <c r="AI21">
        <f t="shared" si="21"/>
        <v>6.9595417677060327</v>
      </c>
      <c r="AJ21">
        <f t="shared" si="22"/>
        <v>-2.1182580190335472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51333.746173142747</v>
      </c>
      <c r="AP21" t="s">
        <v>385</v>
      </c>
      <c r="AQ21">
        <v>10238.9</v>
      </c>
      <c r="AR21">
        <v>302.21199999999999</v>
      </c>
      <c r="AS21">
        <v>4052.3</v>
      </c>
      <c r="AT21">
        <f t="shared" si="26"/>
        <v>0.92542210596451402</v>
      </c>
      <c r="AU21">
        <v>-0.32343011824092421</v>
      </c>
      <c r="AV21" t="s">
        <v>411</v>
      </c>
      <c r="AW21">
        <v>10311</v>
      </c>
      <c r="AX21">
        <v>668.24608000000012</v>
      </c>
      <c r="AY21">
        <v>768.21340508478454</v>
      </c>
      <c r="AZ21">
        <f t="shared" si="27"/>
        <v>0.13012962859422039</v>
      </c>
      <c r="BA21">
        <v>0.5</v>
      </c>
      <c r="BB21">
        <f t="shared" si="28"/>
        <v>1513.0587003291109</v>
      </c>
      <c r="BC21">
        <f t="shared" si="29"/>
        <v>11.91390492320537</v>
      </c>
      <c r="BD21">
        <f t="shared" si="30"/>
        <v>98.446883357540514</v>
      </c>
      <c r="BE21">
        <f t="shared" si="31"/>
        <v>8.0878124812900562E-3</v>
      </c>
      <c r="BF21">
        <f t="shared" si="32"/>
        <v>4.2749665303650417</v>
      </c>
      <c r="BG21">
        <f t="shared" si="33"/>
        <v>229.15368139667518</v>
      </c>
      <c r="BH21" t="s">
        <v>412</v>
      </c>
      <c r="BI21">
        <v>561.61</v>
      </c>
      <c r="BJ21">
        <f t="shared" si="34"/>
        <v>561.61</v>
      </c>
      <c r="BK21">
        <f t="shared" si="35"/>
        <v>0.26894011965592113</v>
      </c>
      <c r="BL21">
        <f t="shared" si="36"/>
        <v>0.48386097530077249</v>
      </c>
      <c r="BM21">
        <f t="shared" si="37"/>
        <v>0.94081301831878961</v>
      </c>
      <c r="BN21">
        <f t="shared" si="38"/>
        <v>0.2145215100083149</v>
      </c>
      <c r="BO21">
        <f t="shared" si="39"/>
        <v>0.87573587470886427</v>
      </c>
      <c r="BP21">
        <f t="shared" si="40"/>
        <v>0.40664834478141171</v>
      </c>
      <c r="BQ21">
        <f t="shared" si="41"/>
        <v>0.59335165521858824</v>
      </c>
      <c r="BR21">
        <f t="shared" si="42"/>
        <v>1799.85</v>
      </c>
      <c r="BS21">
        <f t="shared" si="43"/>
        <v>1513.0587003291109</v>
      </c>
      <c r="BT21">
        <f t="shared" si="44"/>
        <v>0.84065822170131455</v>
      </c>
      <c r="BU21">
        <f t="shared" si="45"/>
        <v>0.16087036788353692</v>
      </c>
      <c r="BV21">
        <v>6</v>
      </c>
      <c r="BW21">
        <v>0.5</v>
      </c>
      <c r="BX21" t="s">
        <v>388</v>
      </c>
      <c r="BY21">
        <v>2</v>
      </c>
      <c r="BZ21">
        <v>1689260978</v>
      </c>
      <c r="CA21">
        <v>55.089599999999997</v>
      </c>
      <c r="CB21">
        <v>69.965400000000002</v>
      </c>
      <c r="CC21">
        <v>29.922499999999999</v>
      </c>
      <c r="CD21">
        <v>19.691099999999999</v>
      </c>
      <c r="CE21">
        <v>55.611600000000003</v>
      </c>
      <c r="CF21">
        <v>29.840499999999999</v>
      </c>
      <c r="CG21">
        <v>500.06700000000001</v>
      </c>
      <c r="CH21">
        <v>98.832099999999997</v>
      </c>
      <c r="CI21">
        <v>9.9732199999999993E-2</v>
      </c>
      <c r="CJ21">
        <v>32.592500000000001</v>
      </c>
      <c r="CK21">
        <v>32.024999999999999</v>
      </c>
      <c r="CL21">
        <v>999.9</v>
      </c>
      <c r="CM21">
        <v>0</v>
      </c>
      <c r="CN21">
        <v>0</v>
      </c>
      <c r="CO21">
        <v>10006.200000000001</v>
      </c>
      <c r="CP21">
        <v>0</v>
      </c>
      <c r="CQ21">
        <v>1266.29</v>
      </c>
      <c r="CR21">
        <v>-14.8787</v>
      </c>
      <c r="CS21">
        <v>56.790599999999998</v>
      </c>
      <c r="CT21">
        <v>71.370800000000003</v>
      </c>
      <c r="CU21">
        <v>10.3117</v>
      </c>
      <c r="CV21">
        <v>69.965400000000002</v>
      </c>
      <c r="CW21">
        <v>19.691099999999999</v>
      </c>
      <c r="CX21">
        <v>2.9652400000000001</v>
      </c>
      <c r="CY21">
        <v>1.94611</v>
      </c>
      <c r="CZ21">
        <v>23.834</v>
      </c>
      <c r="DA21">
        <v>17.012599999999999</v>
      </c>
      <c r="DB21">
        <v>1799.85</v>
      </c>
      <c r="DC21">
        <v>0.97799599999999998</v>
      </c>
      <c r="DD21">
        <v>2.20045E-2</v>
      </c>
      <c r="DE21">
        <v>0</v>
      </c>
      <c r="DF21">
        <v>667.90800000000002</v>
      </c>
      <c r="DG21">
        <v>4.9995000000000003</v>
      </c>
      <c r="DH21">
        <v>15505.4</v>
      </c>
      <c r="DI21">
        <v>16658.3</v>
      </c>
      <c r="DJ21">
        <v>48.5</v>
      </c>
      <c r="DK21">
        <v>50.125</v>
      </c>
      <c r="DL21">
        <v>49.375</v>
      </c>
      <c r="DM21">
        <v>49</v>
      </c>
      <c r="DN21">
        <v>50</v>
      </c>
      <c r="DO21">
        <v>1755.36</v>
      </c>
      <c r="DP21">
        <v>39.49</v>
      </c>
      <c r="DQ21">
        <v>0</v>
      </c>
      <c r="DR21">
        <v>127.2000000476837</v>
      </c>
      <c r="DS21">
        <v>0</v>
      </c>
      <c r="DT21">
        <v>668.24608000000012</v>
      </c>
      <c r="DU21">
        <v>-2.518384632626363</v>
      </c>
      <c r="DV21">
        <v>-32.046154237389423</v>
      </c>
      <c r="DW21">
        <v>15504.748</v>
      </c>
      <c r="DX21">
        <v>15</v>
      </c>
      <c r="DY21">
        <v>1689261011.5</v>
      </c>
      <c r="DZ21" t="s">
        <v>413</v>
      </c>
      <c r="EA21">
        <v>1689261001</v>
      </c>
      <c r="EB21">
        <v>1689261011.5</v>
      </c>
      <c r="EC21">
        <v>11</v>
      </c>
      <c r="ED21">
        <v>0.01</v>
      </c>
      <c r="EE21">
        <v>1.9E-2</v>
      </c>
      <c r="EF21">
        <v>-0.52200000000000002</v>
      </c>
      <c r="EG21">
        <v>8.2000000000000003E-2</v>
      </c>
      <c r="EH21">
        <v>70</v>
      </c>
      <c r="EI21">
        <v>20</v>
      </c>
      <c r="EJ21">
        <v>0.13</v>
      </c>
      <c r="EK21">
        <v>0.01</v>
      </c>
      <c r="EL21">
        <v>11.903206995859581</v>
      </c>
      <c r="EM21">
        <v>0.1744800589078363</v>
      </c>
      <c r="EN21">
        <v>3.7151173636543418E-2</v>
      </c>
      <c r="EO21">
        <v>1</v>
      </c>
      <c r="EP21">
        <v>0.50658642831976919</v>
      </c>
      <c r="EQ21">
        <v>2.544931246947026E-2</v>
      </c>
      <c r="ER21">
        <v>4.2731783817254853E-3</v>
      </c>
      <c r="ES21">
        <v>1</v>
      </c>
      <c r="ET21">
        <v>2</v>
      </c>
      <c r="EU21">
        <v>2</v>
      </c>
      <c r="EV21" t="s">
        <v>390</v>
      </c>
      <c r="EW21">
        <v>2.9627400000000002</v>
      </c>
      <c r="EX21">
        <v>2.8081100000000001</v>
      </c>
      <c r="EY21">
        <v>1.5941E-2</v>
      </c>
      <c r="EZ21">
        <v>1.9750199999999999E-2</v>
      </c>
      <c r="FA21">
        <v>0.13911399999999999</v>
      </c>
      <c r="FB21">
        <v>0.102454</v>
      </c>
      <c r="FC21">
        <v>29023.5</v>
      </c>
      <c r="FD21">
        <v>26809.5</v>
      </c>
      <c r="FE21">
        <v>26513.8</v>
      </c>
      <c r="FF21">
        <v>25810</v>
      </c>
      <c r="FG21">
        <v>31091.4</v>
      </c>
      <c r="FH21">
        <v>32713.7</v>
      </c>
      <c r="FI21">
        <v>37580.5</v>
      </c>
      <c r="FJ21">
        <v>38285</v>
      </c>
      <c r="FK21">
        <v>1.9509300000000001</v>
      </c>
      <c r="FL21">
        <v>1.92418</v>
      </c>
      <c r="FM21">
        <v>5.5774999999999998E-2</v>
      </c>
      <c r="FN21">
        <v>0</v>
      </c>
      <c r="FO21">
        <v>31.119700000000002</v>
      </c>
      <c r="FP21">
        <v>999.9</v>
      </c>
      <c r="FQ21">
        <v>44.7</v>
      </c>
      <c r="FR21">
        <v>39.4</v>
      </c>
      <c r="FS21">
        <v>32.473399999999998</v>
      </c>
      <c r="FT21">
        <v>61.990400000000001</v>
      </c>
      <c r="FU21">
        <v>16.1859</v>
      </c>
      <c r="FV21">
        <v>1</v>
      </c>
      <c r="FW21">
        <v>0.43318899999999999</v>
      </c>
      <c r="FX21">
        <v>1.9235199999999999</v>
      </c>
      <c r="FY21">
        <v>20.235700000000001</v>
      </c>
      <c r="FZ21">
        <v>5.2069599999999996</v>
      </c>
      <c r="GA21">
        <v>11.9321</v>
      </c>
      <c r="GB21">
        <v>4.98665</v>
      </c>
      <c r="GC21">
        <v>3.29033</v>
      </c>
      <c r="GD21">
        <v>9999</v>
      </c>
      <c r="GE21">
        <v>9999</v>
      </c>
      <c r="GF21">
        <v>9999</v>
      </c>
      <c r="GG21">
        <v>999.9</v>
      </c>
      <c r="GH21">
        <v>1.8713299999999999</v>
      </c>
      <c r="GI21">
        <v>1.8773</v>
      </c>
      <c r="GJ21">
        <v>1.8751</v>
      </c>
      <c r="GK21">
        <v>1.87331</v>
      </c>
      <c r="GL21">
        <v>1.8738600000000001</v>
      </c>
      <c r="GM21">
        <v>1.8712299999999999</v>
      </c>
      <c r="GN21">
        <v>1.8771199999999999</v>
      </c>
      <c r="GO21">
        <v>1.8762300000000001</v>
      </c>
      <c r="GP21">
        <v>5</v>
      </c>
      <c r="GQ21">
        <v>0</v>
      </c>
      <c r="GR21">
        <v>0</v>
      </c>
      <c r="GS21">
        <v>0</v>
      </c>
      <c r="GT21" t="s">
        <v>391</v>
      </c>
      <c r="GU21" t="s">
        <v>392</v>
      </c>
      <c r="GV21" t="s">
        <v>393</v>
      </c>
      <c r="GW21" t="s">
        <v>393</v>
      </c>
      <c r="GX21" t="s">
        <v>393</v>
      </c>
      <c r="GY21" t="s">
        <v>393</v>
      </c>
      <c r="GZ21">
        <v>0</v>
      </c>
      <c r="HA21">
        <v>100</v>
      </c>
      <c r="HB21">
        <v>100</v>
      </c>
      <c r="HC21">
        <v>-0.52200000000000002</v>
      </c>
      <c r="HD21">
        <v>8.2000000000000003E-2</v>
      </c>
      <c r="HE21">
        <v>-0.49939589853552441</v>
      </c>
      <c r="HF21">
        <v>-4.4049200664853048E-4</v>
      </c>
      <c r="HG21">
        <v>-3.0069193378276792E-7</v>
      </c>
      <c r="HH21">
        <v>5.1441627210662792E-11</v>
      </c>
      <c r="HI21">
        <v>0.16227868881663271</v>
      </c>
      <c r="HJ21">
        <v>0</v>
      </c>
      <c r="HK21">
        <v>0</v>
      </c>
      <c r="HL21">
        <v>0</v>
      </c>
      <c r="HM21">
        <v>8</v>
      </c>
      <c r="HN21">
        <v>2399</v>
      </c>
      <c r="HO21">
        <v>1</v>
      </c>
      <c r="HP21">
        <v>21</v>
      </c>
      <c r="HQ21">
        <v>1.9</v>
      </c>
      <c r="HR21">
        <v>1.5</v>
      </c>
      <c r="HS21">
        <v>0.28198200000000001</v>
      </c>
      <c r="HT21">
        <v>2.5537100000000001</v>
      </c>
      <c r="HU21">
        <v>1.5991200000000001</v>
      </c>
      <c r="HV21">
        <v>2.2790499999999998</v>
      </c>
      <c r="HW21">
        <v>1.5502899999999999</v>
      </c>
      <c r="HX21">
        <v>2.4206500000000002</v>
      </c>
      <c r="HY21">
        <v>46.123699999999999</v>
      </c>
      <c r="HZ21">
        <v>23.982399999999998</v>
      </c>
      <c r="IA21">
        <v>18</v>
      </c>
      <c r="IB21">
        <v>505.49</v>
      </c>
      <c r="IC21">
        <v>458.63099999999997</v>
      </c>
      <c r="ID21">
        <v>28.849699999999999</v>
      </c>
      <c r="IE21">
        <v>32.965200000000003</v>
      </c>
      <c r="IF21">
        <v>30.000499999999999</v>
      </c>
      <c r="IG21">
        <v>32.8125</v>
      </c>
      <c r="IH21">
        <v>32.762700000000002</v>
      </c>
      <c r="II21">
        <v>5.69557</v>
      </c>
      <c r="IJ21">
        <v>45.495800000000003</v>
      </c>
      <c r="IK21">
        <v>17.885300000000001</v>
      </c>
      <c r="IL21">
        <v>28.823699999999999</v>
      </c>
      <c r="IM21">
        <v>70</v>
      </c>
      <c r="IN21">
        <v>19.6188</v>
      </c>
      <c r="IO21">
        <v>99.063900000000004</v>
      </c>
      <c r="IP21">
        <v>99.349299999999999</v>
      </c>
    </row>
    <row r="22" spans="1:250" x14ac:dyDescent="0.3">
      <c r="A22">
        <v>6</v>
      </c>
      <c r="B22">
        <v>1689261102.5</v>
      </c>
      <c r="C22">
        <v>613</v>
      </c>
      <c r="D22" t="s">
        <v>414</v>
      </c>
      <c r="E22" t="s">
        <v>415</v>
      </c>
      <c r="F22" t="s">
        <v>378</v>
      </c>
      <c r="G22" t="s">
        <v>379</v>
      </c>
      <c r="H22" t="s">
        <v>380</v>
      </c>
      <c r="I22" t="s">
        <v>381</v>
      </c>
      <c r="J22" t="s">
        <v>382</v>
      </c>
      <c r="K22" t="s">
        <v>383</v>
      </c>
      <c r="L22" t="s">
        <v>384</v>
      </c>
      <c r="M22">
        <v>1689261102.5</v>
      </c>
      <c r="N22">
        <f t="shared" si="0"/>
        <v>9.1423412926606214E-3</v>
      </c>
      <c r="O22">
        <f t="shared" si="1"/>
        <v>9.1423412926606211</v>
      </c>
      <c r="P22">
        <f t="shared" si="2"/>
        <v>5.2855936702990212</v>
      </c>
      <c r="Q22">
        <f t="shared" si="3"/>
        <v>23.414999999999999</v>
      </c>
      <c r="R22">
        <f t="shared" si="4"/>
        <v>5.6351694828304293</v>
      </c>
      <c r="S22">
        <f t="shared" si="5"/>
        <v>0.55751817512450241</v>
      </c>
      <c r="T22">
        <f t="shared" si="6"/>
        <v>2.31657417054</v>
      </c>
      <c r="U22">
        <f t="shared" si="7"/>
        <v>0.52957491930837919</v>
      </c>
      <c r="V22">
        <f t="shared" si="8"/>
        <v>2.9072890202379673</v>
      </c>
      <c r="W22">
        <f t="shared" si="9"/>
        <v>0.48123974094983291</v>
      </c>
      <c r="X22">
        <f t="shared" si="10"/>
        <v>0.30474907773037807</v>
      </c>
      <c r="Y22">
        <f t="shared" si="11"/>
        <v>289.56066663530595</v>
      </c>
      <c r="Z22">
        <f t="shared" si="12"/>
        <v>31.908047761553437</v>
      </c>
      <c r="AA22">
        <f t="shared" si="13"/>
        <v>31.9938</v>
      </c>
      <c r="AB22">
        <f t="shared" si="14"/>
        <v>4.7734077947954479</v>
      </c>
      <c r="AC22">
        <f t="shared" si="15"/>
        <v>60.140214367521985</v>
      </c>
      <c r="AD22">
        <f t="shared" si="16"/>
        <v>2.9674113058584002</v>
      </c>
      <c r="AE22">
        <f t="shared" si="17"/>
        <v>4.934154853064368</v>
      </c>
      <c r="AF22">
        <f t="shared" si="18"/>
        <v>1.8059964889370477</v>
      </c>
      <c r="AG22">
        <f t="shared" si="19"/>
        <v>-403.17725100633339</v>
      </c>
      <c r="AH22">
        <f t="shared" si="20"/>
        <v>91.91102578247785</v>
      </c>
      <c r="AI22">
        <f t="shared" si="21"/>
        <v>7.1897857168823354</v>
      </c>
      <c r="AJ22">
        <f t="shared" si="22"/>
        <v>-14.515772871667252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51257.750101232705</v>
      </c>
      <c r="AP22" t="s">
        <v>385</v>
      </c>
      <c r="AQ22">
        <v>10238.9</v>
      </c>
      <c r="AR22">
        <v>302.21199999999999</v>
      </c>
      <c r="AS22">
        <v>4052.3</v>
      </c>
      <c r="AT22">
        <f t="shared" si="26"/>
        <v>0.92542210596451402</v>
      </c>
      <c r="AU22">
        <v>-0.32343011824092421</v>
      </c>
      <c r="AV22" t="s">
        <v>416</v>
      </c>
      <c r="AW22">
        <v>10315.200000000001</v>
      </c>
      <c r="AX22">
        <v>685.60099999999989</v>
      </c>
      <c r="AY22">
        <v>756.80438159207051</v>
      </c>
      <c r="AZ22">
        <f t="shared" si="27"/>
        <v>9.4084261830358118E-2</v>
      </c>
      <c r="BA22">
        <v>0.5</v>
      </c>
      <c r="BB22">
        <f t="shared" si="28"/>
        <v>1513.1514003291741</v>
      </c>
      <c r="BC22">
        <f t="shared" si="29"/>
        <v>5.2855936702990212</v>
      </c>
      <c r="BD22">
        <f t="shared" si="30"/>
        <v>71.181866268771529</v>
      </c>
      <c r="BE22">
        <f t="shared" si="31"/>
        <v>3.7068490220606783E-3</v>
      </c>
      <c r="BF22">
        <f t="shared" si="32"/>
        <v>4.3544880269790163</v>
      </c>
      <c r="BG22">
        <f t="shared" si="33"/>
        <v>228.12782151233569</v>
      </c>
      <c r="BH22" t="s">
        <v>417</v>
      </c>
      <c r="BI22">
        <v>584.51</v>
      </c>
      <c r="BJ22">
        <f t="shared" si="34"/>
        <v>584.51</v>
      </c>
      <c r="BK22">
        <f t="shared" si="35"/>
        <v>0.22766039122239112</v>
      </c>
      <c r="BL22">
        <f t="shared" si="36"/>
        <v>0.41326583568263964</v>
      </c>
      <c r="BM22">
        <f t="shared" si="37"/>
        <v>0.95031579721030679</v>
      </c>
      <c r="BN22">
        <f t="shared" si="38"/>
        <v>0.15663126896826252</v>
      </c>
      <c r="BO22">
        <f t="shared" si="39"/>
        <v>0.87877820958012975</v>
      </c>
      <c r="BP22">
        <f t="shared" si="40"/>
        <v>0.3523303110918154</v>
      </c>
      <c r="BQ22">
        <f t="shared" si="41"/>
        <v>0.64766968890818455</v>
      </c>
      <c r="BR22">
        <f t="shared" si="42"/>
        <v>1799.96</v>
      </c>
      <c r="BS22">
        <f t="shared" si="43"/>
        <v>1513.1514003291741</v>
      </c>
      <c r="BT22">
        <f t="shared" si="44"/>
        <v>0.84065834814616658</v>
      </c>
      <c r="BU22">
        <f t="shared" si="45"/>
        <v>0.16087061192210156</v>
      </c>
      <c r="BV22">
        <v>6</v>
      </c>
      <c r="BW22">
        <v>0.5</v>
      </c>
      <c r="BX22" t="s">
        <v>388</v>
      </c>
      <c r="BY22">
        <v>2</v>
      </c>
      <c r="BZ22">
        <v>1689261102.5</v>
      </c>
      <c r="CA22">
        <v>23.414999999999999</v>
      </c>
      <c r="CB22">
        <v>30.013999999999999</v>
      </c>
      <c r="CC22">
        <v>29.993400000000001</v>
      </c>
      <c r="CD22">
        <v>19.352599999999999</v>
      </c>
      <c r="CE22">
        <v>23.971</v>
      </c>
      <c r="CF22">
        <v>29.9194</v>
      </c>
      <c r="CG22">
        <v>500.04500000000002</v>
      </c>
      <c r="CH22">
        <v>98.835300000000004</v>
      </c>
      <c r="CI22">
        <v>0.100176</v>
      </c>
      <c r="CJ22">
        <v>32.580199999999998</v>
      </c>
      <c r="CK22">
        <v>31.9938</v>
      </c>
      <c r="CL22">
        <v>999.9</v>
      </c>
      <c r="CM22">
        <v>0</v>
      </c>
      <c r="CN22">
        <v>0</v>
      </c>
      <c r="CO22">
        <v>9990</v>
      </c>
      <c r="CP22">
        <v>0</v>
      </c>
      <c r="CQ22">
        <v>1278.96</v>
      </c>
      <c r="CR22">
        <v>-6.5430900000000003</v>
      </c>
      <c r="CS22">
        <v>24.199300000000001</v>
      </c>
      <c r="CT22">
        <v>30.606300000000001</v>
      </c>
      <c r="CU22">
        <v>10.747999999999999</v>
      </c>
      <c r="CV22">
        <v>30.013999999999999</v>
      </c>
      <c r="CW22">
        <v>19.352599999999999</v>
      </c>
      <c r="CX22">
        <v>2.9750100000000002</v>
      </c>
      <c r="CY22">
        <v>1.91272</v>
      </c>
      <c r="CZ22">
        <v>23.8887</v>
      </c>
      <c r="DA22">
        <v>16.739799999999999</v>
      </c>
      <c r="DB22">
        <v>1799.96</v>
      </c>
      <c r="DC22">
        <v>0.97799199999999997</v>
      </c>
      <c r="DD22">
        <v>2.2008E-2</v>
      </c>
      <c r="DE22">
        <v>0</v>
      </c>
      <c r="DF22">
        <v>685.298</v>
      </c>
      <c r="DG22">
        <v>4.9995000000000003</v>
      </c>
      <c r="DH22">
        <v>15837.8</v>
      </c>
      <c r="DI22">
        <v>16659.400000000001</v>
      </c>
      <c r="DJ22">
        <v>48.25</v>
      </c>
      <c r="DK22">
        <v>49.875</v>
      </c>
      <c r="DL22">
        <v>49.061999999999998</v>
      </c>
      <c r="DM22">
        <v>48.811999999999998</v>
      </c>
      <c r="DN22">
        <v>49.75</v>
      </c>
      <c r="DO22">
        <v>1755.46</v>
      </c>
      <c r="DP22">
        <v>39.5</v>
      </c>
      <c r="DQ22">
        <v>0</v>
      </c>
      <c r="DR22">
        <v>122.4000000953674</v>
      </c>
      <c r="DS22">
        <v>0</v>
      </c>
      <c r="DT22">
        <v>685.60099999999989</v>
      </c>
      <c r="DU22">
        <v>-0.84415384919107217</v>
      </c>
      <c r="DV22">
        <v>-8.1538459368007317</v>
      </c>
      <c r="DW22">
        <v>15835.64</v>
      </c>
      <c r="DX22">
        <v>15</v>
      </c>
      <c r="DY22">
        <v>1689261143</v>
      </c>
      <c r="DZ22" t="s">
        <v>418</v>
      </c>
      <c r="EA22">
        <v>1689261123.5</v>
      </c>
      <c r="EB22">
        <v>1689261143</v>
      </c>
      <c r="EC22">
        <v>12</v>
      </c>
      <c r="ED22">
        <v>-5.2999999999999999E-2</v>
      </c>
      <c r="EE22">
        <v>1.2E-2</v>
      </c>
      <c r="EF22">
        <v>-0.55600000000000005</v>
      </c>
      <c r="EG22">
        <v>7.3999999999999996E-2</v>
      </c>
      <c r="EH22">
        <v>30</v>
      </c>
      <c r="EI22">
        <v>19</v>
      </c>
      <c r="EJ22">
        <v>0.2</v>
      </c>
      <c r="EK22">
        <v>0.01</v>
      </c>
      <c r="EL22">
        <v>5.1973310152558394</v>
      </c>
      <c r="EM22">
        <v>4.8502299816758028E-2</v>
      </c>
      <c r="EN22">
        <v>2.5064829191967421E-2</v>
      </c>
      <c r="EO22">
        <v>1</v>
      </c>
      <c r="EP22">
        <v>0.53433419890975387</v>
      </c>
      <c r="EQ22">
        <v>1.396841690346442E-2</v>
      </c>
      <c r="ER22">
        <v>2.0885223476008311E-3</v>
      </c>
      <c r="ES22">
        <v>1</v>
      </c>
      <c r="ET22">
        <v>2</v>
      </c>
      <c r="EU22">
        <v>2</v>
      </c>
      <c r="EV22" t="s">
        <v>390</v>
      </c>
      <c r="EW22">
        <v>2.9626199999999998</v>
      </c>
      <c r="EX22">
        <v>2.8084099999999999</v>
      </c>
      <c r="EY22">
        <v>6.8958800000000001E-3</v>
      </c>
      <c r="EZ22">
        <v>8.5228100000000005E-3</v>
      </c>
      <c r="FA22">
        <v>0.139346</v>
      </c>
      <c r="FB22">
        <v>0.101174</v>
      </c>
      <c r="FC22">
        <v>29286.7</v>
      </c>
      <c r="FD22">
        <v>27112.2</v>
      </c>
      <c r="FE22">
        <v>26511</v>
      </c>
      <c r="FF22">
        <v>25806.3</v>
      </c>
      <c r="FG22">
        <v>31080.2</v>
      </c>
      <c r="FH22">
        <v>32755</v>
      </c>
      <c r="FI22">
        <v>37577.1</v>
      </c>
      <c r="FJ22">
        <v>38279.599999999999</v>
      </c>
      <c r="FK22">
        <v>1.9501500000000001</v>
      </c>
      <c r="FL22">
        <v>1.91873</v>
      </c>
      <c r="FM22">
        <v>4.7389399999999998E-2</v>
      </c>
      <c r="FN22">
        <v>0</v>
      </c>
      <c r="FO22">
        <v>31.224699999999999</v>
      </c>
      <c r="FP22">
        <v>999.9</v>
      </c>
      <c r="FQ22">
        <v>43.3</v>
      </c>
      <c r="FR22">
        <v>39.799999999999997</v>
      </c>
      <c r="FS22">
        <v>32.1355</v>
      </c>
      <c r="FT22">
        <v>62.1004</v>
      </c>
      <c r="FU22">
        <v>16.254000000000001</v>
      </c>
      <c r="FV22">
        <v>1</v>
      </c>
      <c r="FW22">
        <v>0.44006099999999998</v>
      </c>
      <c r="FX22">
        <v>1.8731899999999999</v>
      </c>
      <c r="FY22">
        <v>20.236599999999999</v>
      </c>
      <c r="FZ22">
        <v>5.2099500000000001</v>
      </c>
      <c r="GA22">
        <v>11.9321</v>
      </c>
      <c r="GB22">
        <v>4.9871999999999996</v>
      </c>
      <c r="GC22">
        <v>3.2909999999999999</v>
      </c>
      <c r="GD22">
        <v>9999</v>
      </c>
      <c r="GE22">
        <v>9999</v>
      </c>
      <c r="GF22">
        <v>9999</v>
      </c>
      <c r="GG22">
        <v>999.9</v>
      </c>
      <c r="GH22">
        <v>1.87134</v>
      </c>
      <c r="GI22">
        <v>1.8772899999999999</v>
      </c>
      <c r="GJ22">
        <v>1.87513</v>
      </c>
      <c r="GK22">
        <v>1.8733200000000001</v>
      </c>
      <c r="GL22">
        <v>1.8738900000000001</v>
      </c>
      <c r="GM22">
        <v>1.8712200000000001</v>
      </c>
      <c r="GN22">
        <v>1.8771199999999999</v>
      </c>
      <c r="GO22">
        <v>1.8762399999999999</v>
      </c>
      <c r="GP22">
        <v>5</v>
      </c>
      <c r="GQ22">
        <v>0</v>
      </c>
      <c r="GR22">
        <v>0</v>
      </c>
      <c r="GS22">
        <v>0</v>
      </c>
      <c r="GT22" t="s">
        <v>391</v>
      </c>
      <c r="GU22" t="s">
        <v>392</v>
      </c>
      <c r="GV22" t="s">
        <v>393</v>
      </c>
      <c r="GW22" t="s">
        <v>393</v>
      </c>
      <c r="GX22" t="s">
        <v>393</v>
      </c>
      <c r="GY22" t="s">
        <v>393</v>
      </c>
      <c r="GZ22">
        <v>0</v>
      </c>
      <c r="HA22">
        <v>100</v>
      </c>
      <c r="HB22">
        <v>100</v>
      </c>
      <c r="HC22">
        <v>-0.55600000000000005</v>
      </c>
      <c r="HD22">
        <v>7.3999999999999996E-2</v>
      </c>
      <c r="HE22">
        <v>-0.48936657169446518</v>
      </c>
      <c r="HF22">
        <v>-4.4049200664853048E-4</v>
      </c>
      <c r="HG22">
        <v>-3.0069193378276792E-7</v>
      </c>
      <c r="HH22">
        <v>5.1441627210662792E-11</v>
      </c>
      <c r="HI22">
        <v>0.18129071129309751</v>
      </c>
      <c r="HJ22">
        <v>0</v>
      </c>
      <c r="HK22">
        <v>0</v>
      </c>
      <c r="HL22">
        <v>0</v>
      </c>
      <c r="HM22">
        <v>8</v>
      </c>
      <c r="HN22">
        <v>2399</v>
      </c>
      <c r="HO22">
        <v>1</v>
      </c>
      <c r="HP22">
        <v>21</v>
      </c>
      <c r="HQ22">
        <v>1.7</v>
      </c>
      <c r="HR22">
        <v>1.5</v>
      </c>
      <c r="HS22">
        <v>0.20141600000000001</v>
      </c>
      <c r="HT22">
        <v>2.5793499999999998</v>
      </c>
      <c r="HU22">
        <v>1.5991200000000001</v>
      </c>
      <c r="HV22">
        <v>2.2790499999999998</v>
      </c>
      <c r="HW22">
        <v>1.5502899999999999</v>
      </c>
      <c r="HX22">
        <v>2.3913600000000002</v>
      </c>
      <c r="HY22">
        <v>46.5321</v>
      </c>
      <c r="HZ22">
        <v>23.982399999999998</v>
      </c>
      <c r="IA22">
        <v>18</v>
      </c>
      <c r="IB22">
        <v>505.673</v>
      </c>
      <c r="IC22">
        <v>455.89400000000001</v>
      </c>
      <c r="ID22">
        <v>28.851299999999998</v>
      </c>
      <c r="IE22">
        <v>33.045000000000002</v>
      </c>
      <c r="IF22">
        <v>30.000399999999999</v>
      </c>
      <c r="IG22">
        <v>32.8994</v>
      </c>
      <c r="IH22">
        <v>32.851399999999998</v>
      </c>
      <c r="II22">
        <v>4.0737199999999998</v>
      </c>
      <c r="IJ22">
        <v>45.278599999999997</v>
      </c>
      <c r="IK22">
        <v>11.648899999999999</v>
      </c>
      <c r="IL22">
        <v>28.861999999999998</v>
      </c>
      <c r="IM22">
        <v>30</v>
      </c>
      <c r="IN22">
        <v>19.3703</v>
      </c>
      <c r="IO22">
        <v>99.054199999999994</v>
      </c>
      <c r="IP22">
        <v>99.3352</v>
      </c>
    </row>
    <row r="23" spans="1:250" x14ac:dyDescent="0.3">
      <c r="A23">
        <v>7</v>
      </c>
      <c r="B23">
        <v>1689261274</v>
      </c>
      <c r="C23">
        <v>784.5</v>
      </c>
      <c r="D23" t="s">
        <v>419</v>
      </c>
      <c r="E23" t="s">
        <v>420</v>
      </c>
      <c r="F23" t="s">
        <v>378</v>
      </c>
      <c r="G23" t="s">
        <v>379</v>
      </c>
      <c r="H23" t="s">
        <v>380</v>
      </c>
      <c r="I23" t="s">
        <v>381</v>
      </c>
      <c r="J23" t="s">
        <v>382</v>
      </c>
      <c r="K23" t="s">
        <v>383</v>
      </c>
      <c r="L23" t="s">
        <v>384</v>
      </c>
      <c r="M23">
        <v>1689261274</v>
      </c>
      <c r="N23">
        <f t="shared" si="0"/>
        <v>9.6310848625283853E-3</v>
      </c>
      <c r="O23">
        <f t="shared" si="1"/>
        <v>9.631084862528386</v>
      </c>
      <c r="P23">
        <f t="shared" si="2"/>
        <v>1.7311917831970574</v>
      </c>
      <c r="Q23">
        <f t="shared" si="3"/>
        <v>7.9042300000000001</v>
      </c>
      <c r="R23">
        <f t="shared" si="4"/>
        <v>2.4097633670390417</v>
      </c>
      <c r="S23">
        <f t="shared" si="5"/>
        <v>0.23841949824928466</v>
      </c>
      <c r="T23">
        <f t="shared" si="6"/>
        <v>0.78203635113041003</v>
      </c>
      <c r="U23">
        <f t="shared" si="7"/>
        <v>0.56625152176700988</v>
      </c>
      <c r="V23">
        <f t="shared" si="8"/>
        <v>2.9106399888094163</v>
      </c>
      <c r="W23">
        <f t="shared" si="9"/>
        <v>0.51141706917079344</v>
      </c>
      <c r="X23">
        <f t="shared" si="10"/>
        <v>0.32411867699924668</v>
      </c>
      <c r="Y23">
        <f t="shared" si="11"/>
        <v>289.57227663495604</v>
      </c>
      <c r="Z23">
        <f t="shared" si="12"/>
        <v>31.778858241358609</v>
      </c>
      <c r="AA23">
        <f t="shared" si="13"/>
        <v>31.965199999999999</v>
      </c>
      <c r="AB23">
        <f t="shared" si="14"/>
        <v>4.7656858071031705</v>
      </c>
      <c r="AC23">
        <f t="shared" si="15"/>
        <v>60.309783745439219</v>
      </c>
      <c r="AD23">
        <f t="shared" si="16"/>
        <v>2.9753420851075001</v>
      </c>
      <c r="AE23">
        <f t="shared" si="17"/>
        <v>4.9334318585290955</v>
      </c>
      <c r="AF23">
        <f t="shared" si="18"/>
        <v>1.7903437219956704</v>
      </c>
      <c r="AG23">
        <f t="shared" si="19"/>
        <v>-424.73084243750179</v>
      </c>
      <c r="AH23">
        <f t="shared" si="20"/>
        <v>96.096842292166556</v>
      </c>
      <c r="AI23">
        <f t="shared" si="21"/>
        <v>7.5074184848252044</v>
      </c>
      <c r="AJ23">
        <f t="shared" si="22"/>
        <v>-31.554305025553973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51352.625636238445</v>
      </c>
      <c r="AP23" t="s">
        <v>385</v>
      </c>
      <c r="AQ23">
        <v>10238.9</v>
      </c>
      <c r="AR23">
        <v>302.21199999999999</v>
      </c>
      <c r="AS23">
        <v>4052.3</v>
      </c>
      <c r="AT23">
        <f t="shared" si="26"/>
        <v>0.92542210596451402</v>
      </c>
      <c r="AU23">
        <v>-0.32343011824092421</v>
      </c>
      <c r="AV23" t="s">
        <v>421</v>
      </c>
      <c r="AW23">
        <v>10323.799999999999</v>
      </c>
      <c r="AX23">
        <v>697.22636</v>
      </c>
      <c r="AY23">
        <v>751.10029249493664</v>
      </c>
      <c r="AZ23">
        <f t="shared" si="27"/>
        <v>7.1726682885428161E-2</v>
      </c>
      <c r="BA23">
        <v>0.5</v>
      </c>
      <c r="BB23">
        <f t="shared" si="28"/>
        <v>1513.2180003289927</v>
      </c>
      <c r="BC23">
        <f t="shared" si="29"/>
        <v>1.7311917831970574</v>
      </c>
      <c r="BD23">
        <f t="shared" si="30"/>
        <v>54.269053823059693</v>
      </c>
      <c r="BE23">
        <f t="shared" si="31"/>
        <v>1.357783148886202E-3</v>
      </c>
      <c r="BF23">
        <f t="shared" si="32"/>
        <v>4.395151673472844</v>
      </c>
      <c r="BG23">
        <f t="shared" si="33"/>
        <v>227.60678496284197</v>
      </c>
      <c r="BH23" t="s">
        <v>422</v>
      </c>
      <c r="BI23">
        <v>602.61</v>
      </c>
      <c r="BJ23">
        <f t="shared" si="34"/>
        <v>602.61</v>
      </c>
      <c r="BK23">
        <f t="shared" si="35"/>
        <v>0.19769702392432187</v>
      </c>
      <c r="BL23">
        <f t="shared" si="36"/>
        <v>0.3628111413193808</v>
      </c>
      <c r="BM23">
        <f t="shared" si="37"/>
        <v>0.95695546773914864</v>
      </c>
      <c r="BN23">
        <f t="shared" si="38"/>
        <v>0.12001634570486003</v>
      </c>
      <c r="BO23">
        <f t="shared" si="39"/>
        <v>0.88029926431194772</v>
      </c>
      <c r="BP23">
        <f t="shared" si="40"/>
        <v>0.31357624211234936</v>
      </c>
      <c r="BQ23">
        <f t="shared" si="41"/>
        <v>0.68642375788765064</v>
      </c>
      <c r="BR23">
        <f t="shared" si="42"/>
        <v>1800.04</v>
      </c>
      <c r="BS23">
        <f t="shared" si="43"/>
        <v>1513.2180003289927</v>
      </c>
      <c r="BT23">
        <f t="shared" si="44"/>
        <v>0.84065798556087235</v>
      </c>
      <c r="BU23">
        <f t="shared" si="45"/>
        <v>0.16086991213248375</v>
      </c>
      <c r="BV23">
        <v>6</v>
      </c>
      <c r="BW23">
        <v>0.5</v>
      </c>
      <c r="BX23" t="s">
        <v>388</v>
      </c>
      <c r="BY23">
        <v>2</v>
      </c>
      <c r="BZ23">
        <v>1689261274</v>
      </c>
      <c r="CA23">
        <v>7.9042300000000001</v>
      </c>
      <c r="CB23">
        <v>10.0725</v>
      </c>
      <c r="CC23">
        <v>30.072500000000002</v>
      </c>
      <c r="CD23">
        <v>18.865400000000001</v>
      </c>
      <c r="CE23">
        <v>8.4331200000000006</v>
      </c>
      <c r="CF23">
        <v>29.8752</v>
      </c>
      <c r="CG23">
        <v>500.11799999999999</v>
      </c>
      <c r="CH23">
        <v>98.838999999999999</v>
      </c>
      <c r="CI23">
        <v>9.9967E-2</v>
      </c>
      <c r="CJ23">
        <v>32.577599999999997</v>
      </c>
      <c r="CK23">
        <v>31.965199999999999</v>
      </c>
      <c r="CL23">
        <v>999.9</v>
      </c>
      <c r="CM23">
        <v>0</v>
      </c>
      <c r="CN23">
        <v>0</v>
      </c>
      <c r="CO23">
        <v>10008.799999999999</v>
      </c>
      <c r="CP23">
        <v>0</v>
      </c>
      <c r="CQ23">
        <v>1300.33</v>
      </c>
      <c r="CR23">
        <v>-2.16832</v>
      </c>
      <c r="CS23">
        <v>8.1493000000000002</v>
      </c>
      <c r="CT23">
        <v>10.2662</v>
      </c>
      <c r="CU23">
        <v>11.207100000000001</v>
      </c>
      <c r="CV23">
        <v>10.0725</v>
      </c>
      <c r="CW23">
        <v>18.865400000000001</v>
      </c>
      <c r="CX23">
        <v>2.97234</v>
      </c>
      <c r="CY23">
        <v>1.8646400000000001</v>
      </c>
      <c r="CZ23">
        <v>23.873799999999999</v>
      </c>
      <c r="DA23">
        <v>16.339400000000001</v>
      </c>
      <c r="DB23">
        <v>1800.04</v>
      </c>
      <c r="DC23">
        <v>0.97800600000000004</v>
      </c>
      <c r="DD23">
        <v>2.1994300000000001E-2</v>
      </c>
      <c r="DE23">
        <v>0</v>
      </c>
      <c r="DF23">
        <v>696.98500000000001</v>
      </c>
      <c r="DG23">
        <v>4.9995000000000003</v>
      </c>
      <c r="DH23">
        <v>16019</v>
      </c>
      <c r="DI23">
        <v>16660.2</v>
      </c>
      <c r="DJ23">
        <v>48</v>
      </c>
      <c r="DK23">
        <v>49.561999999999998</v>
      </c>
      <c r="DL23">
        <v>48.811999999999998</v>
      </c>
      <c r="DM23">
        <v>48.625</v>
      </c>
      <c r="DN23">
        <v>49.561999999999998</v>
      </c>
      <c r="DO23">
        <v>1755.56</v>
      </c>
      <c r="DP23">
        <v>39.479999999999997</v>
      </c>
      <c r="DQ23">
        <v>0</v>
      </c>
      <c r="DR23">
        <v>169.4000000953674</v>
      </c>
      <c r="DS23">
        <v>0</v>
      </c>
      <c r="DT23">
        <v>697.22636</v>
      </c>
      <c r="DU23">
        <v>0.20423077947001109</v>
      </c>
      <c r="DV23">
        <v>17.753846058488659</v>
      </c>
      <c r="DW23">
        <v>16025.288</v>
      </c>
      <c r="DX23">
        <v>15</v>
      </c>
      <c r="DY23">
        <v>1689261228.5</v>
      </c>
      <c r="DZ23" t="s">
        <v>423</v>
      </c>
      <c r="EA23">
        <v>1689261217</v>
      </c>
      <c r="EB23">
        <v>1689261228.5</v>
      </c>
      <c r="EC23">
        <v>13</v>
      </c>
      <c r="ED23">
        <v>1.7000000000000001E-2</v>
      </c>
      <c r="EE23">
        <v>4.0000000000000001E-3</v>
      </c>
      <c r="EF23">
        <v>-0.53</v>
      </c>
      <c r="EG23">
        <v>6.9000000000000006E-2</v>
      </c>
      <c r="EH23">
        <v>10</v>
      </c>
      <c r="EI23">
        <v>19</v>
      </c>
      <c r="EJ23">
        <v>0.18</v>
      </c>
      <c r="EK23">
        <v>0.01</v>
      </c>
      <c r="EL23">
        <v>1.6549264200172571</v>
      </c>
      <c r="EM23">
        <v>-0.26770303693422992</v>
      </c>
      <c r="EN23">
        <v>0.18014399658658731</v>
      </c>
      <c r="EO23">
        <v>1</v>
      </c>
      <c r="EP23">
        <v>0.56733683473512886</v>
      </c>
      <c r="EQ23">
        <v>-2.9326901678075109E-2</v>
      </c>
      <c r="ER23">
        <v>5.3510778867394727E-3</v>
      </c>
      <c r="ES23">
        <v>1</v>
      </c>
      <c r="ET23">
        <v>2</v>
      </c>
      <c r="EU23">
        <v>2</v>
      </c>
      <c r="EV23" t="s">
        <v>390</v>
      </c>
      <c r="EW23">
        <v>2.9626800000000002</v>
      </c>
      <c r="EX23">
        <v>2.80837</v>
      </c>
      <c r="EY23">
        <v>2.42502E-3</v>
      </c>
      <c r="EZ23">
        <v>2.8593099999999999E-3</v>
      </c>
      <c r="FA23">
        <v>0.13916100000000001</v>
      </c>
      <c r="FB23">
        <v>9.9312499999999998E-2</v>
      </c>
      <c r="FC23">
        <v>29412.7</v>
      </c>
      <c r="FD23">
        <v>27257.7</v>
      </c>
      <c r="FE23">
        <v>26506.400000000001</v>
      </c>
      <c r="FF23">
        <v>25798.3</v>
      </c>
      <c r="FG23">
        <v>31082.2</v>
      </c>
      <c r="FH23">
        <v>32813.1</v>
      </c>
      <c r="FI23">
        <v>37570.1</v>
      </c>
      <c r="FJ23">
        <v>38268.5</v>
      </c>
      <c r="FK23">
        <v>1.9481999999999999</v>
      </c>
      <c r="FL23">
        <v>1.9117999999999999</v>
      </c>
      <c r="FM23">
        <v>4.24683E-2</v>
      </c>
      <c r="FN23">
        <v>0</v>
      </c>
      <c r="FO23">
        <v>31.2759</v>
      </c>
      <c r="FP23">
        <v>999.9</v>
      </c>
      <c r="FQ23">
        <v>41.7</v>
      </c>
      <c r="FR23">
        <v>40.299999999999997</v>
      </c>
      <c r="FS23">
        <v>31.783300000000001</v>
      </c>
      <c r="FT23">
        <v>61.970399999999998</v>
      </c>
      <c r="FU23">
        <v>15.572900000000001</v>
      </c>
      <c r="FV23">
        <v>1</v>
      </c>
      <c r="FW23">
        <v>0.45203500000000002</v>
      </c>
      <c r="FX23">
        <v>1.82307</v>
      </c>
      <c r="FY23">
        <v>20.236799999999999</v>
      </c>
      <c r="FZ23">
        <v>5.2068099999999999</v>
      </c>
      <c r="GA23">
        <v>11.9322</v>
      </c>
      <c r="GB23">
        <v>4.98705</v>
      </c>
      <c r="GC23">
        <v>3.2909999999999999</v>
      </c>
      <c r="GD23">
        <v>9999</v>
      </c>
      <c r="GE23">
        <v>9999</v>
      </c>
      <c r="GF23">
        <v>9999</v>
      </c>
      <c r="GG23">
        <v>999.9</v>
      </c>
      <c r="GH23">
        <v>1.87134</v>
      </c>
      <c r="GI23">
        <v>1.8773500000000001</v>
      </c>
      <c r="GJ23">
        <v>1.8751500000000001</v>
      </c>
      <c r="GK23">
        <v>1.8733200000000001</v>
      </c>
      <c r="GL23">
        <v>1.87392</v>
      </c>
      <c r="GM23">
        <v>1.8713200000000001</v>
      </c>
      <c r="GN23">
        <v>1.87714</v>
      </c>
      <c r="GO23">
        <v>1.87626</v>
      </c>
      <c r="GP23">
        <v>5</v>
      </c>
      <c r="GQ23">
        <v>0</v>
      </c>
      <c r="GR23">
        <v>0</v>
      </c>
      <c r="GS23">
        <v>0</v>
      </c>
      <c r="GT23" t="s">
        <v>391</v>
      </c>
      <c r="GU23" t="s">
        <v>392</v>
      </c>
      <c r="GV23" t="s">
        <v>393</v>
      </c>
      <c r="GW23" t="s">
        <v>393</v>
      </c>
      <c r="GX23" t="s">
        <v>393</v>
      </c>
      <c r="GY23" t="s">
        <v>393</v>
      </c>
      <c r="GZ23">
        <v>0</v>
      </c>
      <c r="HA23">
        <v>100</v>
      </c>
      <c r="HB23">
        <v>100</v>
      </c>
      <c r="HC23">
        <v>-0.52900000000000003</v>
      </c>
      <c r="HD23">
        <v>0.1973</v>
      </c>
      <c r="HE23">
        <v>-0.52515699705294172</v>
      </c>
      <c r="HF23">
        <v>-4.4049200664853048E-4</v>
      </c>
      <c r="HG23">
        <v>-3.0069193378276792E-7</v>
      </c>
      <c r="HH23">
        <v>5.1441627210662792E-11</v>
      </c>
      <c r="HI23">
        <v>0.19732296136416411</v>
      </c>
      <c r="HJ23">
        <v>0</v>
      </c>
      <c r="HK23">
        <v>0</v>
      </c>
      <c r="HL23">
        <v>0</v>
      </c>
      <c r="HM23">
        <v>8</v>
      </c>
      <c r="HN23">
        <v>2399</v>
      </c>
      <c r="HO23">
        <v>1</v>
      </c>
      <c r="HP23">
        <v>21</v>
      </c>
      <c r="HQ23">
        <v>0.9</v>
      </c>
      <c r="HR23">
        <v>0.8</v>
      </c>
      <c r="HS23">
        <v>0.161133</v>
      </c>
      <c r="HT23">
        <v>2.6098599999999998</v>
      </c>
      <c r="HU23">
        <v>1.6003400000000001</v>
      </c>
      <c r="HV23">
        <v>2.2802699999999998</v>
      </c>
      <c r="HW23">
        <v>1.5502899999999999</v>
      </c>
      <c r="HX23">
        <v>2.2888199999999999</v>
      </c>
      <c r="HY23">
        <v>47.063400000000001</v>
      </c>
      <c r="HZ23">
        <v>23.982399999999998</v>
      </c>
      <c r="IA23">
        <v>18</v>
      </c>
      <c r="IB23">
        <v>505.57799999999997</v>
      </c>
      <c r="IC23">
        <v>452.66300000000001</v>
      </c>
      <c r="ID23">
        <v>28.925999999999998</v>
      </c>
      <c r="IE23">
        <v>33.193100000000001</v>
      </c>
      <c r="IF23">
        <v>30.0001</v>
      </c>
      <c r="IG23">
        <v>33.047800000000002</v>
      </c>
      <c r="IH23">
        <v>32.996200000000002</v>
      </c>
      <c r="II23">
        <v>3.27746</v>
      </c>
      <c r="IJ23">
        <v>46.085999999999999</v>
      </c>
      <c r="IK23">
        <v>5.4306799999999997</v>
      </c>
      <c r="IL23">
        <v>28.924099999999999</v>
      </c>
      <c r="IM23">
        <v>10</v>
      </c>
      <c r="IN23">
        <v>18.848199999999999</v>
      </c>
      <c r="IO23">
        <v>99.036199999999994</v>
      </c>
      <c r="IP23">
        <v>99.305499999999995</v>
      </c>
    </row>
    <row r="24" spans="1:250" x14ac:dyDescent="0.3">
      <c r="A24">
        <v>8</v>
      </c>
      <c r="B24">
        <v>1689261463.5999999</v>
      </c>
      <c r="C24">
        <v>974.09999990463257</v>
      </c>
      <c r="D24" t="s">
        <v>424</v>
      </c>
      <c r="E24" t="s">
        <v>425</v>
      </c>
      <c r="F24" t="s">
        <v>378</v>
      </c>
      <c r="G24" t="s">
        <v>379</v>
      </c>
      <c r="H24" t="s">
        <v>380</v>
      </c>
      <c r="I24" t="s">
        <v>381</v>
      </c>
      <c r="J24" t="s">
        <v>382</v>
      </c>
      <c r="K24" t="s">
        <v>383</v>
      </c>
      <c r="L24" t="s">
        <v>384</v>
      </c>
      <c r="M24">
        <v>1689261463.5999999</v>
      </c>
      <c r="N24">
        <f t="shared" si="0"/>
        <v>8.327076088634729E-3</v>
      </c>
      <c r="O24">
        <f t="shared" si="1"/>
        <v>8.3270760886347297</v>
      </c>
      <c r="P24">
        <f t="shared" si="2"/>
        <v>52.635932917831667</v>
      </c>
      <c r="Q24">
        <f t="shared" si="3"/>
        <v>333.50799999999998</v>
      </c>
      <c r="R24">
        <f t="shared" si="4"/>
        <v>131.93432621143808</v>
      </c>
      <c r="S24">
        <f t="shared" si="5"/>
        <v>13.052976129065067</v>
      </c>
      <c r="T24">
        <f t="shared" si="6"/>
        <v>32.995749384247993</v>
      </c>
      <c r="U24">
        <f t="shared" si="7"/>
        <v>0.46601101812611234</v>
      </c>
      <c r="V24">
        <f t="shared" si="8"/>
        <v>2.9082733837547874</v>
      </c>
      <c r="W24">
        <f t="shared" si="9"/>
        <v>0.42815038344666156</v>
      </c>
      <c r="X24">
        <f t="shared" si="10"/>
        <v>0.27073882578383257</v>
      </c>
      <c r="Y24">
        <f t="shared" si="11"/>
        <v>289.58983263491729</v>
      </c>
      <c r="Z24">
        <f t="shared" si="12"/>
        <v>32.077848300959275</v>
      </c>
      <c r="AA24">
        <f t="shared" si="13"/>
        <v>32.067799999999998</v>
      </c>
      <c r="AB24">
        <f t="shared" si="14"/>
        <v>4.7934383369502607</v>
      </c>
      <c r="AC24">
        <f t="shared" si="15"/>
        <v>59.821285175044011</v>
      </c>
      <c r="AD24">
        <f t="shared" si="16"/>
        <v>2.9444957662908</v>
      </c>
      <c r="AE24">
        <f t="shared" si="17"/>
        <v>4.9221539752528951</v>
      </c>
      <c r="AF24">
        <f t="shared" si="18"/>
        <v>1.8489425706594607</v>
      </c>
      <c r="AG24">
        <f t="shared" si="19"/>
        <v>-367.22405550879154</v>
      </c>
      <c r="AH24">
        <f t="shared" si="20"/>
        <v>73.566259624812531</v>
      </c>
      <c r="AI24">
        <f t="shared" si="21"/>
        <v>5.753678168818702</v>
      </c>
      <c r="AJ24">
        <f t="shared" si="22"/>
        <v>1.6857149197569612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51292.715039523275</v>
      </c>
      <c r="AP24" t="s">
        <v>385</v>
      </c>
      <c r="AQ24">
        <v>10238.9</v>
      </c>
      <c r="AR24">
        <v>302.21199999999999</v>
      </c>
      <c r="AS24">
        <v>4052.3</v>
      </c>
      <c r="AT24">
        <f t="shared" si="26"/>
        <v>0.92542210596451402</v>
      </c>
      <c r="AU24">
        <v>-0.32343011824092421</v>
      </c>
      <c r="AV24" t="s">
        <v>426</v>
      </c>
      <c r="AW24">
        <v>10305.1</v>
      </c>
      <c r="AX24">
        <v>661.2083076923077</v>
      </c>
      <c r="AY24">
        <v>1111.5637746749121</v>
      </c>
      <c r="AZ24">
        <f t="shared" si="27"/>
        <v>0.40515486132526701</v>
      </c>
      <c r="BA24">
        <v>0.5</v>
      </c>
      <c r="BB24">
        <f t="shared" si="28"/>
        <v>1513.3104003289727</v>
      </c>
      <c r="BC24">
        <f t="shared" si="29"/>
        <v>52.635932917831667</v>
      </c>
      <c r="BD24">
        <f t="shared" si="30"/>
        <v>306.5625326936846</v>
      </c>
      <c r="BE24">
        <f t="shared" si="31"/>
        <v>3.499570413615076E-2</v>
      </c>
      <c r="BF24">
        <f t="shared" si="32"/>
        <v>2.6455847989334984</v>
      </c>
      <c r="BG24">
        <f t="shared" si="33"/>
        <v>252.41080692803973</v>
      </c>
      <c r="BH24" t="s">
        <v>427</v>
      </c>
      <c r="BI24">
        <v>537.41</v>
      </c>
      <c r="BJ24">
        <f t="shared" si="34"/>
        <v>537.41</v>
      </c>
      <c r="BK24">
        <f t="shared" si="35"/>
        <v>0.51652796515686128</v>
      </c>
      <c r="BL24">
        <f t="shared" si="36"/>
        <v>0.78438127004842428</v>
      </c>
      <c r="BM24">
        <f t="shared" si="37"/>
        <v>0.83665099770550078</v>
      </c>
      <c r="BN24">
        <f t="shared" si="38"/>
        <v>0.55643971024032934</v>
      </c>
      <c r="BO24">
        <f t="shared" si="39"/>
        <v>0.78417792471139025</v>
      </c>
      <c r="BP24">
        <f t="shared" si="40"/>
        <v>0.63752123715433417</v>
      </c>
      <c r="BQ24">
        <f t="shared" si="41"/>
        <v>0.36247876284566583</v>
      </c>
      <c r="BR24">
        <f t="shared" si="42"/>
        <v>1800.15</v>
      </c>
      <c r="BS24">
        <f t="shared" si="43"/>
        <v>1513.3104003289727</v>
      </c>
      <c r="BT24">
        <f t="shared" si="44"/>
        <v>0.84065794535398308</v>
      </c>
      <c r="BU24">
        <f t="shared" si="45"/>
        <v>0.16086983453318737</v>
      </c>
      <c r="BV24">
        <v>6</v>
      </c>
      <c r="BW24">
        <v>0.5</v>
      </c>
      <c r="BX24" t="s">
        <v>388</v>
      </c>
      <c r="BY24">
        <v>2</v>
      </c>
      <c r="BZ24">
        <v>1689261463.5999999</v>
      </c>
      <c r="CA24">
        <v>333.50799999999998</v>
      </c>
      <c r="CB24">
        <v>399.99</v>
      </c>
      <c r="CC24">
        <v>29.761800000000001</v>
      </c>
      <c r="CD24">
        <v>20.0687</v>
      </c>
      <c r="CE24">
        <v>334.43</v>
      </c>
      <c r="CF24">
        <v>29.561599999999999</v>
      </c>
      <c r="CG24">
        <v>500.10300000000001</v>
      </c>
      <c r="CH24">
        <v>98.835400000000007</v>
      </c>
      <c r="CI24">
        <v>0.100006</v>
      </c>
      <c r="CJ24">
        <v>32.536999999999999</v>
      </c>
      <c r="CK24">
        <v>32.067799999999998</v>
      </c>
      <c r="CL24">
        <v>999.9</v>
      </c>
      <c r="CM24">
        <v>0</v>
      </c>
      <c r="CN24">
        <v>0</v>
      </c>
      <c r="CO24">
        <v>9995.6200000000008</v>
      </c>
      <c r="CP24">
        <v>0</v>
      </c>
      <c r="CQ24">
        <v>1312.71</v>
      </c>
      <c r="CR24">
        <v>-66.481300000000005</v>
      </c>
      <c r="CS24">
        <v>343.73899999999998</v>
      </c>
      <c r="CT24">
        <v>408.18099999999998</v>
      </c>
      <c r="CU24">
        <v>9.6931600000000007</v>
      </c>
      <c r="CV24">
        <v>399.99</v>
      </c>
      <c r="CW24">
        <v>20.0687</v>
      </c>
      <c r="CX24">
        <v>2.9415200000000001</v>
      </c>
      <c r="CY24">
        <v>1.9835</v>
      </c>
      <c r="CZ24">
        <v>23.700600000000001</v>
      </c>
      <c r="DA24">
        <v>17.313199999999998</v>
      </c>
      <c r="DB24">
        <v>1800.15</v>
      </c>
      <c r="DC24">
        <v>0.97800600000000004</v>
      </c>
      <c r="DD24">
        <v>2.1994300000000001E-2</v>
      </c>
      <c r="DE24">
        <v>0</v>
      </c>
      <c r="DF24">
        <v>660.16200000000003</v>
      </c>
      <c r="DG24">
        <v>4.9995000000000003</v>
      </c>
      <c r="DH24">
        <v>15413.9</v>
      </c>
      <c r="DI24">
        <v>16661.2</v>
      </c>
      <c r="DJ24">
        <v>47.811999999999998</v>
      </c>
      <c r="DK24">
        <v>49.5</v>
      </c>
      <c r="DL24">
        <v>48.625</v>
      </c>
      <c r="DM24">
        <v>48.5</v>
      </c>
      <c r="DN24">
        <v>49.375</v>
      </c>
      <c r="DO24">
        <v>1755.67</v>
      </c>
      <c r="DP24">
        <v>39.479999999999997</v>
      </c>
      <c r="DQ24">
        <v>0</v>
      </c>
      <c r="DR24">
        <v>187.4000000953674</v>
      </c>
      <c r="DS24">
        <v>0</v>
      </c>
      <c r="DT24">
        <v>661.2083076923077</v>
      </c>
      <c r="DU24">
        <v>-9.2017777833779633</v>
      </c>
      <c r="DV24">
        <v>-208.20854674402329</v>
      </c>
      <c r="DW24">
        <v>15427.165384615389</v>
      </c>
      <c r="DX24">
        <v>15</v>
      </c>
      <c r="DY24">
        <v>1689261373</v>
      </c>
      <c r="DZ24" t="s">
        <v>428</v>
      </c>
      <c r="EA24">
        <v>1689261364</v>
      </c>
      <c r="EB24">
        <v>1689261373</v>
      </c>
      <c r="EC24">
        <v>14</v>
      </c>
      <c r="ED24">
        <v>-0.217</v>
      </c>
      <c r="EE24">
        <v>3.0000000000000001E-3</v>
      </c>
      <c r="EF24">
        <v>-0.96399999999999997</v>
      </c>
      <c r="EG24">
        <v>5.5E-2</v>
      </c>
      <c r="EH24">
        <v>400</v>
      </c>
      <c r="EI24">
        <v>19</v>
      </c>
      <c r="EJ24">
        <v>0.04</v>
      </c>
      <c r="EK24">
        <v>0.01</v>
      </c>
      <c r="EL24">
        <v>52.462499674490573</v>
      </c>
      <c r="EM24">
        <v>1.1153031491520571</v>
      </c>
      <c r="EN24">
        <v>0.1766755741120293</v>
      </c>
      <c r="EO24">
        <v>0</v>
      </c>
      <c r="EP24">
        <v>0.47427299843291709</v>
      </c>
      <c r="EQ24">
        <v>-3.9816432600673198E-2</v>
      </c>
      <c r="ER24">
        <v>6.1356792168849256E-3</v>
      </c>
      <c r="ES24">
        <v>1</v>
      </c>
      <c r="ET24">
        <v>1</v>
      </c>
      <c r="EU24">
        <v>2</v>
      </c>
      <c r="EV24" t="s">
        <v>429</v>
      </c>
      <c r="EW24">
        <v>2.9624999999999999</v>
      </c>
      <c r="EX24">
        <v>2.80829</v>
      </c>
      <c r="EY24">
        <v>8.3403699999999997E-2</v>
      </c>
      <c r="EZ24">
        <v>9.49681E-2</v>
      </c>
      <c r="FA24">
        <v>0.138095</v>
      </c>
      <c r="FB24">
        <v>0.10376199999999999</v>
      </c>
      <c r="FC24">
        <v>27020.7</v>
      </c>
      <c r="FD24">
        <v>24731.7</v>
      </c>
      <c r="FE24">
        <v>26502.2</v>
      </c>
      <c r="FF24">
        <v>25790.6</v>
      </c>
      <c r="FG24">
        <v>31122.799999999999</v>
      </c>
      <c r="FH24">
        <v>32649.8</v>
      </c>
      <c r="FI24">
        <v>37563.599999999999</v>
      </c>
      <c r="FJ24">
        <v>38259.1</v>
      </c>
      <c r="FK24">
        <v>1.94495</v>
      </c>
      <c r="FL24">
        <v>1.9084000000000001</v>
      </c>
      <c r="FM24">
        <v>4.4815199999999999E-2</v>
      </c>
      <c r="FN24">
        <v>0</v>
      </c>
      <c r="FO24">
        <v>31.340499999999999</v>
      </c>
      <c r="FP24">
        <v>999.9</v>
      </c>
      <c r="FQ24">
        <v>40.6</v>
      </c>
      <c r="FR24">
        <v>40.9</v>
      </c>
      <c r="FS24">
        <v>31.949000000000002</v>
      </c>
      <c r="FT24">
        <v>62.123199999999997</v>
      </c>
      <c r="FU24">
        <v>15.5489</v>
      </c>
      <c r="FV24">
        <v>1</v>
      </c>
      <c r="FW24">
        <v>0.46732000000000001</v>
      </c>
      <c r="FX24">
        <v>2.8323100000000001</v>
      </c>
      <c r="FY24">
        <v>20.222200000000001</v>
      </c>
      <c r="FZ24">
        <v>5.2056100000000001</v>
      </c>
      <c r="GA24">
        <v>11.933400000000001</v>
      </c>
      <c r="GB24">
        <v>4.9871499999999997</v>
      </c>
      <c r="GC24">
        <v>3.2909999999999999</v>
      </c>
      <c r="GD24">
        <v>9999</v>
      </c>
      <c r="GE24">
        <v>9999</v>
      </c>
      <c r="GF24">
        <v>9999</v>
      </c>
      <c r="GG24">
        <v>999.9</v>
      </c>
      <c r="GH24">
        <v>1.8713500000000001</v>
      </c>
      <c r="GI24">
        <v>1.87738</v>
      </c>
      <c r="GJ24">
        <v>1.8751500000000001</v>
      </c>
      <c r="GK24">
        <v>1.8733299999999999</v>
      </c>
      <c r="GL24">
        <v>1.8739300000000001</v>
      </c>
      <c r="GM24">
        <v>1.87134</v>
      </c>
      <c r="GN24">
        <v>1.87714</v>
      </c>
      <c r="GO24">
        <v>1.87635</v>
      </c>
      <c r="GP24">
        <v>5</v>
      </c>
      <c r="GQ24">
        <v>0</v>
      </c>
      <c r="GR24">
        <v>0</v>
      </c>
      <c r="GS24">
        <v>0</v>
      </c>
      <c r="GT24" t="s">
        <v>391</v>
      </c>
      <c r="GU24" t="s">
        <v>392</v>
      </c>
      <c r="GV24" t="s">
        <v>393</v>
      </c>
      <c r="GW24" t="s">
        <v>393</v>
      </c>
      <c r="GX24" t="s">
        <v>393</v>
      </c>
      <c r="GY24" t="s">
        <v>393</v>
      </c>
      <c r="GZ24">
        <v>0</v>
      </c>
      <c r="HA24">
        <v>100</v>
      </c>
      <c r="HB24">
        <v>100</v>
      </c>
      <c r="HC24">
        <v>-0.92200000000000004</v>
      </c>
      <c r="HD24">
        <v>0.20019999999999999</v>
      </c>
      <c r="HE24">
        <v>-0.74221324703488623</v>
      </c>
      <c r="HF24">
        <v>-4.4049200664853048E-4</v>
      </c>
      <c r="HG24">
        <v>-3.0069193378276792E-7</v>
      </c>
      <c r="HH24">
        <v>5.1441627210662792E-11</v>
      </c>
      <c r="HI24">
        <v>0.2002621601373962</v>
      </c>
      <c r="HJ24">
        <v>0</v>
      </c>
      <c r="HK24">
        <v>0</v>
      </c>
      <c r="HL24">
        <v>0</v>
      </c>
      <c r="HM24">
        <v>8</v>
      </c>
      <c r="HN24">
        <v>2399</v>
      </c>
      <c r="HO24">
        <v>1</v>
      </c>
      <c r="HP24">
        <v>21</v>
      </c>
      <c r="HQ24">
        <v>1.7</v>
      </c>
      <c r="HR24">
        <v>1.5</v>
      </c>
      <c r="HS24">
        <v>0.93872100000000003</v>
      </c>
      <c r="HT24">
        <v>2.5439500000000002</v>
      </c>
      <c r="HU24">
        <v>1.5991200000000001</v>
      </c>
      <c r="HV24">
        <v>2.2802699999999998</v>
      </c>
      <c r="HW24">
        <v>1.5502899999999999</v>
      </c>
      <c r="HX24">
        <v>2.4060100000000002</v>
      </c>
      <c r="HY24">
        <v>47.571800000000003</v>
      </c>
      <c r="HZ24">
        <v>23.991199999999999</v>
      </c>
      <c r="IA24">
        <v>18</v>
      </c>
      <c r="IB24">
        <v>504.56799999999998</v>
      </c>
      <c r="IC24">
        <v>451.62299999999999</v>
      </c>
      <c r="ID24">
        <v>28.164400000000001</v>
      </c>
      <c r="IE24">
        <v>33.332099999999997</v>
      </c>
      <c r="IF24">
        <v>30.000699999999998</v>
      </c>
      <c r="IG24">
        <v>33.1877</v>
      </c>
      <c r="IH24">
        <v>33.142299999999999</v>
      </c>
      <c r="II24">
        <v>18.821200000000001</v>
      </c>
      <c r="IJ24">
        <v>43.0214</v>
      </c>
      <c r="IK24">
        <v>0</v>
      </c>
      <c r="IL24">
        <v>28.1065</v>
      </c>
      <c r="IM24">
        <v>400</v>
      </c>
      <c r="IN24">
        <v>20.241199999999999</v>
      </c>
      <c r="IO24">
        <v>99.019800000000004</v>
      </c>
      <c r="IP24">
        <v>99.2791</v>
      </c>
    </row>
    <row r="25" spans="1:250" x14ac:dyDescent="0.3">
      <c r="A25">
        <v>9</v>
      </c>
      <c r="B25">
        <v>1689261575.5999999</v>
      </c>
      <c r="C25">
        <v>1086.099999904633</v>
      </c>
      <c r="D25" t="s">
        <v>430</v>
      </c>
      <c r="E25" t="s">
        <v>431</v>
      </c>
      <c r="F25" t="s">
        <v>378</v>
      </c>
      <c r="G25" t="s">
        <v>379</v>
      </c>
      <c r="H25" t="s">
        <v>380</v>
      </c>
      <c r="I25" t="s">
        <v>381</v>
      </c>
      <c r="J25" t="s">
        <v>382</v>
      </c>
      <c r="K25" t="s">
        <v>383</v>
      </c>
      <c r="L25" t="s">
        <v>384</v>
      </c>
      <c r="M25">
        <v>1689261575.5999999</v>
      </c>
      <c r="N25">
        <f t="shared" si="0"/>
        <v>7.4296430679441812E-3</v>
      </c>
      <c r="O25">
        <f t="shared" si="1"/>
        <v>7.4296430679441814</v>
      </c>
      <c r="P25">
        <f t="shared" si="2"/>
        <v>54.650933676805373</v>
      </c>
      <c r="Q25">
        <f t="shared" si="3"/>
        <v>331.40800000000002</v>
      </c>
      <c r="R25">
        <f t="shared" si="4"/>
        <v>97.311503806794107</v>
      </c>
      <c r="S25">
        <f t="shared" si="5"/>
        <v>9.6271207825843064</v>
      </c>
      <c r="T25">
        <f t="shared" si="6"/>
        <v>32.786512585903999</v>
      </c>
      <c r="U25">
        <f t="shared" si="7"/>
        <v>0.41005967368271679</v>
      </c>
      <c r="V25">
        <f t="shared" si="8"/>
        <v>2.9088474707463412</v>
      </c>
      <c r="W25">
        <f t="shared" si="9"/>
        <v>0.38044054640268032</v>
      </c>
      <c r="X25">
        <f t="shared" si="10"/>
        <v>0.24025797496414225</v>
      </c>
      <c r="Y25">
        <f t="shared" si="11"/>
        <v>289.57866063494191</v>
      </c>
      <c r="Z25">
        <f t="shared" si="12"/>
        <v>32.081255259291957</v>
      </c>
      <c r="AA25">
        <f t="shared" si="13"/>
        <v>32.020200000000003</v>
      </c>
      <c r="AB25">
        <f t="shared" si="14"/>
        <v>4.7805454490484749</v>
      </c>
      <c r="AC25">
        <f t="shared" si="15"/>
        <v>60.177684395732157</v>
      </c>
      <c r="AD25">
        <f t="shared" si="16"/>
        <v>2.9237463219242001</v>
      </c>
      <c r="AE25">
        <f t="shared" si="17"/>
        <v>4.858522476035243</v>
      </c>
      <c r="AF25">
        <f t="shared" si="18"/>
        <v>1.8567991271242748</v>
      </c>
      <c r="AG25">
        <f t="shared" si="19"/>
        <v>-327.6472592963384</v>
      </c>
      <c r="AH25">
        <f t="shared" si="20"/>
        <v>44.882394822030356</v>
      </c>
      <c r="AI25">
        <f t="shared" si="21"/>
        <v>3.5048003542832449</v>
      </c>
      <c r="AJ25">
        <f t="shared" si="22"/>
        <v>10.318596514917111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51347.535779557518</v>
      </c>
      <c r="AP25" t="s">
        <v>385</v>
      </c>
      <c r="AQ25">
        <v>10238.9</v>
      </c>
      <c r="AR25">
        <v>302.21199999999999</v>
      </c>
      <c r="AS25">
        <v>4052.3</v>
      </c>
      <c r="AT25">
        <f t="shared" si="26"/>
        <v>0.92542210596451402</v>
      </c>
      <c r="AU25">
        <v>-0.32343011824092421</v>
      </c>
      <c r="AV25" t="s">
        <v>432</v>
      </c>
      <c r="AW25">
        <v>10309.6</v>
      </c>
      <c r="AX25">
        <v>668.57699999999988</v>
      </c>
      <c r="AY25">
        <v>1137.752950362046</v>
      </c>
      <c r="AZ25">
        <f t="shared" si="27"/>
        <v>0.41237067345134015</v>
      </c>
      <c r="BA25">
        <v>0.5</v>
      </c>
      <c r="BB25">
        <f t="shared" si="28"/>
        <v>1513.2516003289854</v>
      </c>
      <c r="BC25">
        <f t="shared" si="29"/>
        <v>54.650933676805373</v>
      </c>
      <c r="BD25">
        <f t="shared" si="30"/>
        <v>312.010290764491</v>
      </c>
      <c r="BE25">
        <f t="shared" si="31"/>
        <v>3.6328634169687776E-2</v>
      </c>
      <c r="BF25">
        <f t="shared" si="32"/>
        <v>2.5616695159617136</v>
      </c>
      <c r="BG25">
        <f t="shared" si="33"/>
        <v>253.7370751027436</v>
      </c>
      <c r="BH25" t="s">
        <v>433</v>
      </c>
      <c r="BI25">
        <v>538.67999999999995</v>
      </c>
      <c r="BJ25">
        <f t="shared" si="34"/>
        <v>538.67999999999995</v>
      </c>
      <c r="BK25">
        <f t="shared" si="35"/>
        <v>0.5265404499029549</v>
      </c>
      <c r="BL25">
        <f t="shared" si="36"/>
        <v>0.78316997968027524</v>
      </c>
      <c r="BM25">
        <f t="shared" si="37"/>
        <v>0.82949978928795765</v>
      </c>
      <c r="BN25">
        <f t="shared" si="38"/>
        <v>0.56152358559894489</v>
      </c>
      <c r="BO25">
        <f t="shared" si="39"/>
        <v>0.77719430841035031</v>
      </c>
      <c r="BP25">
        <f t="shared" si="40"/>
        <v>0.63100885111837635</v>
      </c>
      <c r="BQ25">
        <f t="shared" si="41"/>
        <v>0.36899114888162365</v>
      </c>
      <c r="BR25">
        <f t="shared" si="42"/>
        <v>1800.08</v>
      </c>
      <c r="BS25">
        <f t="shared" si="43"/>
        <v>1513.2516003289854</v>
      </c>
      <c r="BT25">
        <f t="shared" si="44"/>
        <v>0.84065797093961681</v>
      </c>
      <c r="BU25">
        <f t="shared" si="45"/>
        <v>0.16086988391346047</v>
      </c>
      <c r="BV25">
        <v>6</v>
      </c>
      <c r="BW25">
        <v>0.5</v>
      </c>
      <c r="BX25" t="s">
        <v>388</v>
      </c>
      <c r="BY25">
        <v>2</v>
      </c>
      <c r="BZ25">
        <v>1689261575.5999999</v>
      </c>
      <c r="CA25">
        <v>331.40800000000002</v>
      </c>
      <c r="CB25">
        <v>399.93599999999998</v>
      </c>
      <c r="CC25">
        <v>29.5534</v>
      </c>
      <c r="CD25">
        <v>20.9023</v>
      </c>
      <c r="CE25">
        <v>332.387</v>
      </c>
      <c r="CF25">
        <v>29.391500000000001</v>
      </c>
      <c r="CG25">
        <v>500.05700000000002</v>
      </c>
      <c r="CH25">
        <v>98.830699999999993</v>
      </c>
      <c r="CI25">
        <v>0.100263</v>
      </c>
      <c r="CJ25">
        <v>32.306399999999996</v>
      </c>
      <c r="CK25">
        <v>32.020200000000003</v>
      </c>
      <c r="CL25">
        <v>999.9</v>
      </c>
      <c r="CM25">
        <v>0</v>
      </c>
      <c r="CN25">
        <v>0</v>
      </c>
      <c r="CO25">
        <v>9999.3799999999992</v>
      </c>
      <c r="CP25">
        <v>0</v>
      </c>
      <c r="CQ25">
        <v>1323.74</v>
      </c>
      <c r="CR25">
        <v>-68.528000000000006</v>
      </c>
      <c r="CS25">
        <v>341.50099999999998</v>
      </c>
      <c r="CT25">
        <v>408.47399999999999</v>
      </c>
      <c r="CU25">
        <v>8.6510899999999999</v>
      </c>
      <c r="CV25">
        <v>399.93599999999998</v>
      </c>
      <c r="CW25">
        <v>20.9023</v>
      </c>
      <c r="CX25">
        <v>2.9207900000000002</v>
      </c>
      <c r="CY25">
        <v>2.0657899999999998</v>
      </c>
      <c r="CZ25">
        <v>23.583100000000002</v>
      </c>
      <c r="DA25">
        <v>17.957799999999999</v>
      </c>
      <c r="DB25">
        <v>1800.08</v>
      </c>
      <c r="DC25">
        <v>0.97800600000000004</v>
      </c>
      <c r="DD25">
        <v>2.1994300000000001E-2</v>
      </c>
      <c r="DE25">
        <v>0</v>
      </c>
      <c r="DF25">
        <v>670.26599999999996</v>
      </c>
      <c r="DG25">
        <v>4.9995000000000003</v>
      </c>
      <c r="DH25">
        <v>15632.6</v>
      </c>
      <c r="DI25">
        <v>16660.599999999999</v>
      </c>
      <c r="DJ25">
        <v>47.875</v>
      </c>
      <c r="DK25">
        <v>49.561999999999998</v>
      </c>
      <c r="DL25">
        <v>48.686999999999998</v>
      </c>
      <c r="DM25">
        <v>48.561999999999998</v>
      </c>
      <c r="DN25">
        <v>49.436999999999998</v>
      </c>
      <c r="DO25">
        <v>1755.6</v>
      </c>
      <c r="DP25">
        <v>39.479999999999997</v>
      </c>
      <c r="DQ25">
        <v>0</v>
      </c>
      <c r="DR25">
        <v>109.7999999523163</v>
      </c>
      <c r="DS25">
        <v>0</v>
      </c>
      <c r="DT25">
        <v>668.57699999999988</v>
      </c>
      <c r="DU25">
        <v>13.613128214904229</v>
      </c>
      <c r="DV25">
        <v>265.75384666297828</v>
      </c>
      <c r="DW25">
        <v>15589.642307692309</v>
      </c>
      <c r="DX25">
        <v>15</v>
      </c>
      <c r="DY25">
        <v>1689261537.0999999</v>
      </c>
      <c r="DZ25" t="s">
        <v>434</v>
      </c>
      <c r="EA25">
        <v>1689261530.0999999</v>
      </c>
      <c r="EB25">
        <v>1689261537.0999999</v>
      </c>
      <c r="EC25">
        <v>15</v>
      </c>
      <c r="ED25">
        <v>-5.8999999999999997E-2</v>
      </c>
      <c r="EE25">
        <v>-3.7999999999999999E-2</v>
      </c>
      <c r="EF25">
        <v>-1.0229999999999999</v>
      </c>
      <c r="EG25">
        <v>9.8000000000000004E-2</v>
      </c>
      <c r="EH25">
        <v>400</v>
      </c>
      <c r="EI25">
        <v>20</v>
      </c>
      <c r="EJ25">
        <v>0.03</v>
      </c>
      <c r="EK25">
        <v>0.01</v>
      </c>
      <c r="EL25">
        <v>54.293351604283977</v>
      </c>
      <c r="EM25">
        <v>0.68554180114718211</v>
      </c>
      <c r="EN25">
        <v>0.16647589483589889</v>
      </c>
      <c r="EO25">
        <v>1</v>
      </c>
      <c r="EP25">
        <v>0.41392591077907093</v>
      </c>
      <c r="EQ25">
        <v>3.8575541655373788E-2</v>
      </c>
      <c r="ER25">
        <v>1.4353520961445701E-2</v>
      </c>
      <c r="ES25">
        <v>1</v>
      </c>
      <c r="ET25">
        <v>2</v>
      </c>
      <c r="EU25">
        <v>2</v>
      </c>
      <c r="EV25" t="s">
        <v>390</v>
      </c>
      <c r="EW25">
        <v>2.96224</v>
      </c>
      <c r="EX25">
        <v>2.8085800000000001</v>
      </c>
      <c r="EY25">
        <v>8.2960900000000004E-2</v>
      </c>
      <c r="EZ25">
        <v>9.4932000000000002E-2</v>
      </c>
      <c r="FA25">
        <v>0.13749700000000001</v>
      </c>
      <c r="FB25">
        <v>0.10677200000000001</v>
      </c>
      <c r="FC25">
        <v>27028.5</v>
      </c>
      <c r="FD25">
        <v>24723.5</v>
      </c>
      <c r="FE25">
        <v>26497.599999999999</v>
      </c>
      <c r="FF25">
        <v>25781.599999999999</v>
      </c>
      <c r="FG25">
        <v>31139.5</v>
      </c>
      <c r="FH25">
        <v>32529.3</v>
      </c>
      <c r="FI25">
        <v>37556.1</v>
      </c>
      <c r="FJ25">
        <v>38246.199999999997</v>
      </c>
      <c r="FK25">
        <v>1.9422299999999999</v>
      </c>
      <c r="FL25">
        <v>1.9047799999999999</v>
      </c>
      <c r="FM25">
        <v>3.8415199999999997E-2</v>
      </c>
      <c r="FN25">
        <v>0</v>
      </c>
      <c r="FO25">
        <v>31.396799999999999</v>
      </c>
      <c r="FP25">
        <v>999.9</v>
      </c>
      <c r="FQ25">
        <v>40.299999999999997</v>
      </c>
      <c r="FR25">
        <v>41.2</v>
      </c>
      <c r="FS25">
        <v>32.225499999999997</v>
      </c>
      <c r="FT25">
        <v>62.083199999999998</v>
      </c>
      <c r="FU25">
        <v>16.149799999999999</v>
      </c>
      <c r="FV25">
        <v>1</v>
      </c>
      <c r="FW25">
        <v>0.48041200000000001</v>
      </c>
      <c r="FX25">
        <v>2.8335499999999998</v>
      </c>
      <c r="FY25">
        <v>20.222300000000001</v>
      </c>
      <c r="FZ25">
        <v>5.2098000000000004</v>
      </c>
      <c r="GA25">
        <v>11.932700000000001</v>
      </c>
      <c r="GB25">
        <v>4.9874499999999999</v>
      </c>
      <c r="GC25">
        <v>3.2909299999999999</v>
      </c>
      <c r="GD25">
        <v>9999</v>
      </c>
      <c r="GE25">
        <v>9999</v>
      </c>
      <c r="GF25">
        <v>9999</v>
      </c>
      <c r="GG25">
        <v>999.9</v>
      </c>
      <c r="GH25">
        <v>1.87141</v>
      </c>
      <c r="GI25">
        <v>1.8774200000000001</v>
      </c>
      <c r="GJ25">
        <v>1.8751500000000001</v>
      </c>
      <c r="GK25">
        <v>1.87334</v>
      </c>
      <c r="GL25">
        <v>1.8739300000000001</v>
      </c>
      <c r="GM25">
        <v>1.87134</v>
      </c>
      <c r="GN25">
        <v>1.87714</v>
      </c>
      <c r="GO25">
        <v>1.8763700000000001</v>
      </c>
      <c r="GP25">
        <v>5</v>
      </c>
      <c r="GQ25">
        <v>0</v>
      </c>
      <c r="GR25">
        <v>0</v>
      </c>
      <c r="GS25">
        <v>0</v>
      </c>
      <c r="GT25" t="s">
        <v>391</v>
      </c>
      <c r="GU25" t="s">
        <v>392</v>
      </c>
      <c r="GV25" t="s">
        <v>393</v>
      </c>
      <c r="GW25" t="s">
        <v>393</v>
      </c>
      <c r="GX25" t="s">
        <v>393</v>
      </c>
      <c r="GY25" t="s">
        <v>393</v>
      </c>
      <c r="GZ25">
        <v>0</v>
      </c>
      <c r="HA25">
        <v>100</v>
      </c>
      <c r="HB25">
        <v>100</v>
      </c>
      <c r="HC25">
        <v>-0.97899999999999998</v>
      </c>
      <c r="HD25">
        <v>0.16189999999999999</v>
      </c>
      <c r="HE25">
        <v>-0.80078917581243403</v>
      </c>
      <c r="HF25">
        <v>-4.4049200664853048E-4</v>
      </c>
      <c r="HG25">
        <v>-3.0069193378276792E-7</v>
      </c>
      <c r="HH25">
        <v>5.1441627210662792E-11</v>
      </c>
      <c r="HI25">
        <v>0.16193617829707441</v>
      </c>
      <c r="HJ25">
        <v>0</v>
      </c>
      <c r="HK25">
        <v>0</v>
      </c>
      <c r="HL25">
        <v>0</v>
      </c>
      <c r="HM25">
        <v>8</v>
      </c>
      <c r="HN25">
        <v>2399</v>
      </c>
      <c r="HO25">
        <v>1</v>
      </c>
      <c r="HP25">
        <v>21</v>
      </c>
      <c r="HQ25">
        <v>0.8</v>
      </c>
      <c r="HR25">
        <v>0.6</v>
      </c>
      <c r="HS25">
        <v>0.93872100000000003</v>
      </c>
      <c r="HT25">
        <v>2.5488300000000002</v>
      </c>
      <c r="HU25">
        <v>1.5991200000000001</v>
      </c>
      <c r="HV25">
        <v>2.2790499999999998</v>
      </c>
      <c r="HW25">
        <v>1.5502899999999999</v>
      </c>
      <c r="HX25">
        <v>2.2936999999999999</v>
      </c>
      <c r="HY25">
        <v>47.874000000000002</v>
      </c>
      <c r="HZ25">
        <v>23.982399999999998</v>
      </c>
      <c r="IA25">
        <v>18</v>
      </c>
      <c r="IB25">
        <v>503.786</v>
      </c>
      <c r="IC25">
        <v>450.26900000000001</v>
      </c>
      <c r="ID25">
        <v>27.734000000000002</v>
      </c>
      <c r="IE25">
        <v>33.469000000000001</v>
      </c>
      <c r="IF25">
        <v>30.000599999999999</v>
      </c>
      <c r="IG25">
        <v>33.313400000000001</v>
      </c>
      <c r="IH25">
        <v>33.264400000000002</v>
      </c>
      <c r="II25">
        <v>18.833300000000001</v>
      </c>
      <c r="IJ25">
        <v>40.992100000000001</v>
      </c>
      <c r="IK25">
        <v>0</v>
      </c>
      <c r="IL25">
        <v>27.741800000000001</v>
      </c>
      <c r="IM25">
        <v>400</v>
      </c>
      <c r="IN25">
        <v>20.918099999999999</v>
      </c>
      <c r="IO25">
        <v>99.001099999999994</v>
      </c>
      <c r="IP25">
        <v>99.245099999999994</v>
      </c>
    </row>
    <row r="26" spans="1:250" x14ac:dyDescent="0.3">
      <c r="A26">
        <v>10</v>
      </c>
      <c r="B26">
        <v>1689261675.0999999</v>
      </c>
      <c r="C26">
        <v>1185.599999904633</v>
      </c>
      <c r="D26" t="s">
        <v>435</v>
      </c>
      <c r="E26" t="s">
        <v>436</v>
      </c>
      <c r="F26" t="s">
        <v>378</v>
      </c>
      <c r="G26" t="s">
        <v>379</v>
      </c>
      <c r="H26" t="s">
        <v>380</v>
      </c>
      <c r="I26" t="s">
        <v>381</v>
      </c>
      <c r="J26" t="s">
        <v>382</v>
      </c>
      <c r="K26" t="s">
        <v>383</v>
      </c>
      <c r="L26" t="s">
        <v>384</v>
      </c>
      <c r="M26">
        <v>1689261675.0999999</v>
      </c>
      <c r="N26">
        <f t="shared" si="0"/>
        <v>6.6365538786608176E-3</v>
      </c>
      <c r="O26">
        <f t="shared" si="1"/>
        <v>6.636553878660818</v>
      </c>
      <c r="P26">
        <f t="shared" si="2"/>
        <v>60.678016037790414</v>
      </c>
      <c r="Q26">
        <f t="shared" si="3"/>
        <v>423.87299999999999</v>
      </c>
      <c r="R26">
        <f t="shared" si="4"/>
        <v>125.81755601350314</v>
      </c>
      <c r="S26">
        <f t="shared" si="5"/>
        <v>12.445579611767775</v>
      </c>
      <c r="T26">
        <f t="shared" si="6"/>
        <v>41.928529959782999</v>
      </c>
      <c r="U26">
        <f t="shared" si="7"/>
        <v>0.35491356540332564</v>
      </c>
      <c r="V26">
        <f t="shared" si="8"/>
        <v>2.9077419251809564</v>
      </c>
      <c r="W26">
        <f t="shared" si="9"/>
        <v>0.3324838246202248</v>
      </c>
      <c r="X26">
        <f t="shared" si="10"/>
        <v>0.20969937907394615</v>
      </c>
      <c r="Y26">
        <f t="shared" si="11"/>
        <v>289.56429663497369</v>
      </c>
      <c r="Z26">
        <f t="shared" si="12"/>
        <v>32.257113426773181</v>
      </c>
      <c r="AA26">
        <f t="shared" si="13"/>
        <v>32.0167</v>
      </c>
      <c r="AB26">
        <f t="shared" si="14"/>
        <v>4.7795986352100339</v>
      </c>
      <c r="AC26">
        <f t="shared" si="15"/>
        <v>59.414024205200903</v>
      </c>
      <c r="AD26">
        <f t="shared" si="16"/>
        <v>2.8816102409693998</v>
      </c>
      <c r="AE26">
        <f t="shared" si="17"/>
        <v>4.8500506059260555</v>
      </c>
      <c r="AF26">
        <f t="shared" si="18"/>
        <v>1.8979883942406341</v>
      </c>
      <c r="AG26">
        <f t="shared" si="19"/>
        <v>-292.67202604894203</v>
      </c>
      <c r="AH26">
        <f t="shared" si="20"/>
        <v>40.570052875088187</v>
      </c>
      <c r="AI26">
        <f t="shared" si="21"/>
        <v>3.1687244318410381</v>
      </c>
      <c r="AJ26">
        <f t="shared" si="22"/>
        <v>40.631047892960886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51321.299032792886</v>
      </c>
      <c r="AP26" t="s">
        <v>385</v>
      </c>
      <c r="AQ26">
        <v>10238.9</v>
      </c>
      <c r="AR26">
        <v>302.21199999999999</v>
      </c>
      <c r="AS26">
        <v>4052.3</v>
      </c>
      <c r="AT26">
        <f t="shared" si="26"/>
        <v>0.92542210596451402</v>
      </c>
      <c r="AU26">
        <v>-0.32343011824092421</v>
      </c>
      <c r="AV26" t="s">
        <v>437</v>
      </c>
      <c r="AW26">
        <v>10306.4</v>
      </c>
      <c r="AX26">
        <v>693.57780769230772</v>
      </c>
      <c r="AY26">
        <v>1226.308928353079</v>
      </c>
      <c r="AZ26">
        <f t="shared" si="27"/>
        <v>0.43441836583235516</v>
      </c>
      <c r="BA26">
        <v>0.5</v>
      </c>
      <c r="BB26">
        <f t="shared" si="28"/>
        <v>1513.1760003290017</v>
      </c>
      <c r="BC26">
        <f t="shared" si="29"/>
        <v>60.678016037790414</v>
      </c>
      <c r="BD26">
        <f t="shared" si="30"/>
        <v>328.67572263983209</v>
      </c>
      <c r="BE26">
        <f t="shared" si="31"/>
        <v>4.0313516830010603E-2</v>
      </c>
      <c r="BF26">
        <f t="shared" si="32"/>
        <v>2.3044691319684021</v>
      </c>
      <c r="BG26">
        <f t="shared" si="33"/>
        <v>257.89033412553329</v>
      </c>
      <c r="BH26" t="s">
        <v>438</v>
      </c>
      <c r="BI26">
        <v>546.03</v>
      </c>
      <c r="BJ26">
        <f t="shared" si="34"/>
        <v>546.03</v>
      </c>
      <c r="BK26">
        <f t="shared" si="35"/>
        <v>0.55473699377422547</v>
      </c>
      <c r="BL26">
        <f t="shared" si="36"/>
        <v>0.78310689697604841</v>
      </c>
      <c r="BM26">
        <f t="shared" si="37"/>
        <v>0.805982160999273</v>
      </c>
      <c r="BN26">
        <f t="shared" si="38"/>
        <v>0.57648835778537</v>
      </c>
      <c r="BO26">
        <f t="shared" si="39"/>
        <v>0.75357993509670207</v>
      </c>
      <c r="BP26">
        <f t="shared" si="40"/>
        <v>0.61651317878603173</v>
      </c>
      <c r="BQ26">
        <f t="shared" si="41"/>
        <v>0.38348682121396827</v>
      </c>
      <c r="BR26">
        <f t="shared" si="42"/>
        <v>1799.99</v>
      </c>
      <c r="BS26">
        <f t="shared" si="43"/>
        <v>1513.1760003290017</v>
      </c>
      <c r="BT26">
        <f t="shared" si="44"/>
        <v>0.84065800383835565</v>
      </c>
      <c r="BU26">
        <f t="shared" si="45"/>
        <v>0.16086994740802654</v>
      </c>
      <c r="BV26">
        <v>6</v>
      </c>
      <c r="BW26">
        <v>0.5</v>
      </c>
      <c r="BX26" t="s">
        <v>388</v>
      </c>
      <c r="BY26">
        <v>2</v>
      </c>
      <c r="BZ26">
        <v>1689261675.0999999</v>
      </c>
      <c r="CA26">
        <v>423.87299999999999</v>
      </c>
      <c r="CB26">
        <v>500.03699999999998</v>
      </c>
      <c r="CC26">
        <v>29.131399999999999</v>
      </c>
      <c r="CD26">
        <v>21.402100000000001</v>
      </c>
      <c r="CE26">
        <v>424.976</v>
      </c>
      <c r="CF26">
        <v>28.999400000000001</v>
      </c>
      <c r="CG26">
        <v>500.166</v>
      </c>
      <c r="CH26">
        <v>98.817599999999999</v>
      </c>
      <c r="CI26">
        <v>0.10007099999999999</v>
      </c>
      <c r="CJ26">
        <v>32.275500000000001</v>
      </c>
      <c r="CK26">
        <v>32.0167</v>
      </c>
      <c r="CL26">
        <v>999.9</v>
      </c>
      <c r="CM26">
        <v>0</v>
      </c>
      <c r="CN26">
        <v>0</v>
      </c>
      <c r="CO26">
        <v>9994.3799999999992</v>
      </c>
      <c r="CP26">
        <v>0</v>
      </c>
      <c r="CQ26">
        <v>1337.11</v>
      </c>
      <c r="CR26">
        <v>-76.098699999999994</v>
      </c>
      <c r="CS26">
        <v>436.67200000000003</v>
      </c>
      <c r="CT26">
        <v>510.97300000000001</v>
      </c>
      <c r="CU26">
        <v>7.7591999999999999</v>
      </c>
      <c r="CV26">
        <v>500.03699999999998</v>
      </c>
      <c r="CW26">
        <v>21.402100000000001</v>
      </c>
      <c r="CX26">
        <v>2.88165</v>
      </c>
      <c r="CY26">
        <v>2.1149100000000001</v>
      </c>
      <c r="CZ26">
        <v>23.359400000000001</v>
      </c>
      <c r="DA26">
        <v>18.331900000000001</v>
      </c>
      <c r="DB26">
        <v>1799.99</v>
      </c>
      <c r="DC26">
        <v>0.97800600000000004</v>
      </c>
      <c r="DD26">
        <v>2.1994300000000001E-2</v>
      </c>
      <c r="DE26">
        <v>0</v>
      </c>
      <c r="DF26">
        <v>693.82</v>
      </c>
      <c r="DG26">
        <v>4.9995000000000003</v>
      </c>
      <c r="DH26">
        <v>16092.1</v>
      </c>
      <c r="DI26">
        <v>16659.8</v>
      </c>
      <c r="DJ26">
        <v>48</v>
      </c>
      <c r="DK26">
        <v>49.686999999999998</v>
      </c>
      <c r="DL26">
        <v>48.811999999999998</v>
      </c>
      <c r="DM26">
        <v>48.686999999999998</v>
      </c>
      <c r="DN26">
        <v>49.5</v>
      </c>
      <c r="DO26">
        <v>1755.51</v>
      </c>
      <c r="DP26">
        <v>39.479999999999997</v>
      </c>
      <c r="DQ26">
        <v>0</v>
      </c>
      <c r="DR26">
        <v>97.799999952316284</v>
      </c>
      <c r="DS26">
        <v>0</v>
      </c>
      <c r="DT26">
        <v>693.57780769230772</v>
      </c>
      <c r="DU26">
        <v>-1.781197772979233E-2</v>
      </c>
      <c r="DV26">
        <v>70.847863544304261</v>
      </c>
      <c r="DW26">
        <v>16078.26538461539</v>
      </c>
      <c r="DX26">
        <v>15</v>
      </c>
      <c r="DY26">
        <v>1689261707.0999999</v>
      </c>
      <c r="DZ26" t="s">
        <v>439</v>
      </c>
      <c r="EA26">
        <v>1689261701.5999999</v>
      </c>
      <c r="EB26">
        <v>1689261707.0999999</v>
      </c>
      <c r="EC26">
        <v>16</v>
      </c>
      <c r="ED26">
        <v>-1.2E-2</v>
      </c>
      <c r="EE26">
        <v>-0.03</v>
      </c>
      <c r="EF26">
        <v>-1.103</v>
      </c>
      <c r="EG26">
        <v>0.13200000000000001</v>
      </c>
      <c r="EH26">
        <v>500</v>
      </c>
      <c r="EI26">
        <v>21</v>
      </c>
      <c r="EJ26">
        <v>0.03</v>
      </c>
      <c r="EK26">
        <v>0.01</v>
      </c>
      <c r="EL26">
        <v>60.691467940548677</v>
      </c>
      <c r="EM26">
        <v>-0.23242051854939341</v>
      </c>
      <c r="EN26">
        <v>7.7088420640903127E-2</v>
      </c>
      <c r="EO26">
        <v>1</v>
      </c>
      <c r="EP26">
        <v>0.37091424424193098</v>
      </c>
      <c r="EQ26">
        <v>-4.9089409154127087E-2</v>
      </c>
      <c r="ER26">
        <v>7.2358136726601036E-3</v>
      </c>
      <c r="ES26">
        <v>1</v>
      </c>
      <c r="ET26">
        <v>2</v>
      </c>
      <c r="EU26">
        <v>2</v>
      </c>
      <c r="EV26" t="s">
        <v>390</v>
      </c>
      <c r="EW26">
        <v>2.9624000000000001</v>
      </c>
      <c r="EX26">
        <v>2.8083499999999999</v>
      </c>
      <c r="EY26">
        <v>0.100554</v>
      </c>
      <c r="EZ26">
        <v>0.112332</v>
      </c>
      <c r="FA26">
        <v>0.13616200000000001</v>
      </c>
      <c r="FB26">
        <v>0.108529</v>
      </c>
      <c r="FC26">
        <v>26505.599999999999</v>
      </c>
      <c r="FD26">
        <v>24240.1</v>
      </c>
      <c r="FE26">
        <v>26494.1</v>
      </c>
      <c r="FF26">
        <v>25774.1</v>
      </c>
      <c r="FG26">
        <v>31185.8</v>
      </c>
      <c r="FH26">
        <v>32458.1</v>
      </c>
      <c r="FI26">
        <v>37550.6</v>
      </c>
      <c r="FJ26">
        <v>38235.9</v>
      </c>
      <c r="FK26">
        <v>1.9397200000000001</v>
      </c>
      <c r="FL26">
        <v>1.9013</v>
      </c>
      <c r="FM26">
        <v>3.7878799999999997E-2</v>
      </c>
      <c r="FN26">
        <v>0</v>
      </c>
      <c r="FO26">
        <v>31.402000000000001</v>
      </c>
      <c r="FP26">
        <v>999.9</v>
      </c>
      <c r="FQ26">
        <v>40</v>
      </c>
      <c r="FR26">
        <v>41.5</v>
      </c>
      <c r="FS26">
        <v>32.498399999999997</v>
      </c>
      <c r="FT26">
        <v>62.043199999999999</v>
      </c>
      <c r="FU26">
        <v>15.653</v>
      </c>
      <c r="FV26">
        <v>1</v>
      </c>
      <c r="FW26">
        <v>0.49176599999999998</v>
      </c>
      <c r="FX26">
        <v>2.6440600000000001</v>
      </c>
      <c r="FY26">
        <v>20.2255</v>
      </c>
      <c r="FZ26">
        <v>5.2100999999999997</v>
      </c>
      <c r="GA26">
        <v>11.936999999999999</v>
      </c>
      <c r="GB26">
        <v>4.9873000000000003</v>
      </c>
      <c r="GC26">
        <v>3.2909999999999999</v>
      </c>
      <c r="GD26">
        <v>9999</v>
      </c>
      <c r="GE26">
        <v>9999</v>
      </c>
      <c r="GF26">
        <v>9999</v>
      </c>
      <c r="GG26">
        <v>999.9</v>
      </c>
      <c r="GH26">
        <v>1.87147</v>
      </c>
      <c r="GI26">
        <v>1.8774299999999999</v>
      </c>
      <c r="GJ26">
        <v>1.8751500000000001</v>
      </c>
      <c r="GK26">
        <v>1.8733200000000001</v>
      </c>
      <c r="GL26">
        <v>1.8739300000000001</v>
      </c>
      <c r="GM26">
        <v>1.87134</v>
      </c>
      <c r="GN26">
        <v>1.87714</v>
      </c>
      <c r="GO26">
        <v>1.8763700000000001</v>
      </c>
      <c r="GP26">
        <v>5</v>
      </c>
      <c r="GQ26">
        <v>0</v>
      </c>
      <c r="GR26">
        <v>0</v>
      </c>
      <c r="GS26">
        <v>0</v>
      </c>
      <c r="GT26" t="s">
        <v>391</v>
      </c>
      <c r="GU26" t="s">
        <v>392</v>
      </c>
      <c r="GV26" t="s">
        <v>393</v>
      </c>
      <c r="GW26" t="s">
        <v>393</v>
      </c>
      <c r="GX26" t="s">
        <v>393</v>
      </c>
      <c r="GY26" t="s">
        <v>393</v>
      </c>
      <c r="GZ26">
        <v>0</v>
      </c>
      <c r="HA26">
        <v>100</v>
      </c>
      <c r="HB26">
        <v>100</v>
      </c>
      <c r="HC26">
        <v>-1.103</v>
      </c>
      <c r="HD26">
        <v>0.13200000000000001</v>
      </c>
      <c r="HE26">
        <v>-0.80078917581243403</v>
      </c>
      <c r="HF26">
        <v>-4.4049200664853048E-4</v>
      </c>
      <c r="HG26">
        <v>-3.0069193378276792E-7</v>
      </c>
      <c r="HH26">
        <v>5.1441627210662792E-11</v>
      </c>
      <c r="HI26">
        <v>0.16193617829707441</v>
      </c>
      <c r="HJ26">
        <v>0</v>
      </c>
      <c r="HK26">
        <v>0</v>
      </c>
      <c r="HL26">
        <v>0</v>
      </c>
      <c r="HM26">
        <v>8</v>
      </c>
      <c r="HN26">
        <v>2399</v>
      </c>
      <c r="HO26">
        <v>1</v>
      </c>
      <c r="HP26">
        <v>21</v>
      </c>
      <c r="HQ26">
        <v>2.4</v>
      </c>
      <c r="HR26">
        <v>2.2999999999999998</v>
      </c>
      <c r="HS26">
        <v>1.1242700000000001</v>
      </c>
      <c r="HT26">
        <v>2.5402800000000001</v>
      </c>
      <c r="HU26">
        <v>1.5991200000000001</v>
      </c>
      <c r="HV26">
        <v>2.2790499999999998</v>
      </c>
      <c r="HW26">
        <v>1.5502899999999999</v>
      </c>
      <c r="HX26">
        <v>2.36328</v>
      </c>
      <c r="HY26">
        <v>48.1785</v>
      </c>
      <c r="HZ26">
        <v>23.991199999999999</v>
      </c>
      <c r="IA26">
        <v>18</v>
      </c>
      <c r="IB26">
        <v>503.11099999999999</v>
      </c>
      <c r="IC26">
        <v>449.017</v>
      </c>
      <c r="ID26">
        <v>27.881900000000002</v>
      </c>
      <c r="IE26">
        <v>33.6066</v>
      </c>
      <c r="IF26">
        <v>30.000599999999999</v>
      </c>
      <c r="IG26">
        <v>33.435000000000002</v>
      </c>
      <c r="IH26">
        <v>33.387999999999998</v>
      </c>
      <c r="II26">
        <v>22.546800000000001</v>
      </c>
      <c r="IJ26">
        <v>39.889200000000002</v>
      </c>
      <c r="IK26">
        <v>0</v>
      </c>
      <c r="IL26">
        <v>27.876300000000001</v>
      </c>
      <c r="IM26">
        <v>500</v>
      </c>
      <c r="IN26">
        <v>21.4941</v>
      </c>
      <c r="IO26">
        <v>98.987200000000001</v>
      </c>
      <c r="IP26">
        <v>99.217500000000001</v>
      </c>
    </row>
    <row r="27" spans="1:250" x14ac:dyDescent="0.3">
      <c r="A27">
        <v>11</v>
      </c>
      <c r="B27">
        <v>1689261888.0999999</v>
      </c>
      <c r="C27">
        <v>1398.599999904633</v>
      </c>
      <c r="D27" t="s">
        <v>440</v>
      </c>
      <c r="E27" t="s">
        <v>441</v>
      </c>
      <c r="F27" t="s">
        <v>378</v>
      </c>
      <c r="G27" t="s">
        <v>379</v>
      </c>
      <c r="H27" t="s">
        <v>380</v>
      </c>
      <c r="I27" t="s">
        <v>381</v>
      </c>
      <c r="J27" t="s">
        <v>382</v>
      </c>
      <c r="K27" t="s">
        <v>383</v>
      </c>
      <c r="L27" t="s">
        <v>384</v>
      </c>
      <c r="M27">
        <v>1689261888.0999999</v>
      </c>
      <c r="N27">
        <f t="shared" si="0"/>
        <v>4.5709572407806138E-3</v>
      </c>
      <c r="O27">
        <f t="shared" si="1"/>
        <v>4.5709572407806141</v>
      </c>
      <c r="P27">
        <f t="shared" si="2"/>
        <v>59.121060570532862</v>
      </c>
      <c r="Q27">
        <f t="shared" si="3"/>
        <v>526.16800000000001</v>
      </c>
      <c r="R27">
        <f t="shared" si="4"/>
        <v>109.51682306206266</v>
      </c>
      <c r="S27">
        <f t="shared" si="5"/>
        <v>10.832061515806908</v>
      </c>
      <c r="T27">
        <f t="shared" si="6"/>
        <v>52.042088003404004</v>
      </c>
      <c r="U27">
        <f t="shared" si="7"/>
        <v>0.24178507385020864</v>
      </c>
      <c r="V27">
        <f t="shared" si="8"/>
        <v>2.9077854015846811</v>
      </c>
      <c r="W27">
        <f t="shared" si="9"/>
        <v>0.23114537593822676</v>
      </c>
      <c r="X27">
        <f t="shared" si="10"/>
        <v>0.1453827757984964</v>
      </c>
      <c r="Y27">
        <f t="shared" si="11"/>
        <v>289.56429663497369</v>
      </c>
      <c r="Z27">
        <f t="shared" si="12"/>
        <v>32.635207479864889</v>
      </c>
      <c r="AA27">
        <f t="shared" si="13"/>
        <v>31.958600000000001</v>
      </c>
      <c r="AB27">
        <f t="shared" si="14"/>
        <v>4.7639053551272266</v>
      </c>
      <c r="AC27">
        <f t="shared" si="15"/>
        <v>59.998115061591385</v>
      </c>
      <c r="AD27">
        <f t="shared" si="16"/>
        <v>2.8835958296332</v>
      </c>
      <c r="AE27">
        <f t="shared" si="17"/>
        <v>4.8061440374802267</v>
      </c>
      <c r="AF27">
        <f t="shared" si="18"/>
        <v>1.8803095254940265</v>
      </c>
      <c r="AG27">
        <f t="shared" si="19"/>
        <v>-201.57921431842507</v>
      </c>
      <c r="AH27">
        <f t="shared" si="20"/>
        <v>24.45526614495677</v>
      </c>
      <c r="AI27">
        <f t="shared" si="21"/>
        <v>1.9079945620760754</v>
      </c>
      <c r="AJ27">
        <f t="shared" si="22"/>
        <v>114.34834302358144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51349.381132992079</v>
      </c>
      <c r="AP27" t="s">
        <v>385</v>
      </c>
      <c r="AQ27">
        <v>10238.9</v>
      </c>
      <c r="AR27">
        <v>302.21199999999999</v>
      </c>
      <c r="AS27">
        <v>4052.3</v>
      </c>
      <c r="AT27">
        <f t="shared" si="26"/>
        <v>0.92542210596451402</v>
      </c>
      <c r="AU27">
        <v>-0.32343011824092421</v>
      </c>
      <c r="AV27" t="s">
        <v>442</v>
      </c>
      <c r="AW27">
        <v>10303</v>
      </c>
      <c r="AX27">
        <v>684.03600000000006</v>
      </c>
      <c r="AY27">
        <v>1224.6530690466841</v>
      </c>
      <c r="AZ27">
        <f t="shared" si="27"/>
        <v>0.44144507755777773</v>
      </c>
      <c r="BA27">
        <v>0.5</v>
      </c>
      <c r="BB27">
        <f t="shared" si="28"/>
        <v>1513.1760003290017</v>
      </c>
      <c r="BC27">
        <f t="shared" si="29"/>
        <v>59.121060570532862</v>
      </c>
      <c r="BD27">
        <f t="shared" si="30"/>
        <v>333.99204841190203</v>
      </c>
      <c r="BE27">
        <f t="shared" si="31"/>
        <v>3.9284584658922088E-2</v>
      </c>
      <c r="BF27">
        <f t="shared" si="32"/>
        <v>2.3089371205793512</v>
      </c>
      <c r="BG27">
        <f t="shared" si="33"/>
        <v>257.81702515418868</v>
      </c>
      <c r="BH27" t="s">
        <v>443</v>
      </c>
      <c r="BI27">
        <v>541.57000000000005</v>
      </c>
      <c r="BJ27">
        <f t="shared" si="34"/>
        <v>541.57000000000005</v>
      </c>
      <c r="BK27">
        <f t="shared" si="35"/>
        <v>0.55777679925174362</v>
      </c>
      <c r="BL27">
        <f t="shared" si="36"/>
        <v>0.79143678645288829</v>
      </c>
      <c r="BM27">
        <f t="shared" si="37"/>
        <v>0.80542990516311874</v>
      </c>
      <c r="BN27">
        <f t="shared" si="38"/>
        <v>0.58607220253690129</v>
      </c>
      <c r="BO27">
        <f t="shared" si="39"/>
        <v>0.75402148721665085</v>
      </c>
      <c r="BP27">
        <f t="shared" si="40"/>
        <v>0.62660213854137892</v>
      </c>
      <c r="BQ27">
        <f t="shared" si="41"/>
        <v>0.37339786145862108</v>
      </c>
      <c r="BR27">
        <f t="shared" si="42"/>
        <v>1799.99</v>
      </c>
      <c r="BS27">
        <f t="shared" si="43"/>
        <v>1513.1760003290017</v>
      </c>
      <c r="BT27">
        <f t="shared" si="44"/>
        <v>0.84065800383835565</v>
      </c>
      <c r="BU27">
        <f t="shared" si="45"/>
        <v>0.16086994740802654</v>
      </c>
      <c r="BV27">
        <v>6</v>
      </c>
      <c r="BW27">
        <v>0.5</v>
      </c>
      <c r="BX27" t="s">
        <v>388</v>
      </c>
      <c r="BY27">
        <v>2</v>
      </c>
      <c r="BZ27">
        <v>1689261888.0999999</v>
      </c>
      <c r="CA27">
        <v>526.16800000000001</v>
      </c>
      <c r="CB27">
        <v>599.99199999999996</v>
      </c>
      <c r="CC27">
        <v>29.154399999999999</v>
      </c>
      <c r="CD27">
        <v>23.829699999999999</v>
      </c>
      <c r="CE27">
        <v>527.33100000000002</v>
      </c>
      <c r="CF27">
        <v>28.985399999999998</v>
      </c>
      <c r="CG27">
        <v>500.05</v>
      </c>
      <c r="CH27">
        <v>98.8078</v>
      </c>
      <c r="CI27">
        <v>9.9940500000000002E-2</v>
      </c>
      <c r="CJ27">
        <v>32.114600000000003</v>
      </c>
      <c r="CK27">
        <v>31.958600000000001</v>
      </c>
      <c r="CL27">
        <v>999.9</v>
      </c>
      <c r="CM27">
        <v>0</v>
      </c>
      <c r="CN27">
        <v>0</v>
      </c>
      <c r="CO27">
        <v>9995.6200000000008</v>
      </c>
      <c r="CP27">
        <v>0</v>
      </c>
      <c r="CQ27">
        <v>1360.57</v>
      </c>
      <c r="CR27">
        <v>-73.823700000000002</v>
      </c>
      <c r="CS27">
        <v>541.96900000000005</v>
      </c>
      <c r="CT27">
        <v>614.63900000000001</v>
      </c>
      <c r="CU27">
        <v>5.3246900000000004</v>
      </c>
      <c r="CV27">
        <v>599.99199999999996</v>
      </c>
      <c r="CW27">
        <v>23.829699999999999</v>
      </c>
      <c r="CX27">
        <v>2.8806799999999999</v>
      </c>
      <c r="CY27">
        <v>2.3545600000000002</v>
      </c>
      <c r="CZ27">
        <v>23.3538</v>
      </c>
      <c r="DA27">
        <v>20.054600000000001</v>
      </c>
      <c r="DB27">
        <v>1799.99</v>
      </c>
      <c r="DC27">
        <v>0.97800600000000004</v>
      </c>
      <c r="DD27">
        <v>2.1994300000000001E-2</v>
      </c>
      <c r="DE27">
        <v>0</v>
      </c>
      <c r="DF27">
        <v>683.47299999999996</v>
      </c>
      <c r="DG27">
        <v>4.9995000000000003</v>
      </c>
      <c r="DH27">
        <v>15900.1</v>
      </c>
      <c r="DI27">
        <v>16659.7</v>
      </c>
      <c r="DJ27">
        <v>47.936999999999998</v>
      </c>
      <c r="DK27">
        <v>49.686999999999998</v>
      </c>
      <c r="DL27">
        <v>48.75</v>
      </c>
      <c r="DM27">
        <v>48.686999999999998</v>
      </c>
      <c r="DN27">
        <v>49.436999999999998</v>
      </c>
      <c r="DO27">
        <v>1755.51</v>
      </c>
      <c r="DP27">
        <v>39.479999999999997</v>
      </c>
      <c r="DQ27">
        <v>0</v>
      </c>
      <c r="DR27">
        <v>211.19999980926511</v>
      </c>
      <c r="DS27">
        <v>0</v>
      </c>
      <c r="DT27">
        <v>684.03600000000006</v>
      </c>
      <c r="DU27">
        <v>-4.1545982962669239</v>
      </c>
      <c r="DV27">
        <v>-163.5623935016219</v>
      </c>
      <c r="DW27">
        <v>15911.892307692309</v>
      </c>
      <c r="DX27">
        <v>15</v>
      </c>
      <c r="DY27">
        <v>1689261777.5999999</v>
      </c>
      <c r="DZ27" t="s">
        <v>444</v>
      </c>
      <c r="EA27">
        <v>1689261772.0999999</v>
      </c>
      <c r="EB27">
        <v>1689261777.5999999</v>
      </c>
      <c r="EC27">
        <v>17</v>
      </c>
      <c r="ED27">
        <v>-4.1000000000000002E-2</v>
      </c>
      <c r="EE27">
        <v>3.6999999999999998E-2</v>
      </c>
      <c r="EF27">
        <v>-1.216</v>
      </c>
      <c r="EG27">
        <v>0.16900000000000001</v>
      </c>
      <c r="EH27">
        <v>600</v>
      </c>
      <c r="EI27">
        <v>22</v>
      </c>
      <c r="EJ27">
        <v>0.03</v>
      </c>
      <c r="EK27">
        <v>0.02</v>
      </c>
      <c r="EL27">
        <v>59.378210038008881</v>
      </c>
      <c r="EM27">
        <v>-1.13682207926405</v>
      </c>
      <c r="EN27">
        <v>0.17570334273865709</v>
      </c>
      <c r="EO27">
        <v>0</v>
      </c>
      <c r="EP27">
        <v>0.2459438607900383</v>
      </c>
      <c r="EQ27">
        <v>-1.226825518881623E-2</v>
      </c>
      <c r="ER27">
        <v>2.0470358898558791E-3</v>
      </c>
      <c r="ES27">
        <v>1</v>
      </c>
      <c r="ET27">
        <v>1</v>
      </c>
      <c r="EU27">
        <v>2</v>
      </c>
      <c r="EV27" t="s">
        <v>429</v>
      </c>
      <c r="EW27">
        <v>2.9619</v>
      </c>
      <c r="EX27">
        <v>2.80823</v>
      </c>
      <c r="EY27">
        <v>0.11805300000000001</v>
      </c>
      <c r="EZ27">
        <v>0.12812399999999999</v>
      </c>
      <c r="FA27">
        <v>0.13603799999999999</v>
      </c>
      <c r="FB27">
        <v>0.11697399999999999</v>
      </c>
      <c r="FC27">
        <v>25982.400000000001</v>
      </c>
      <c r="FD27">
        <v>23796.1</v>
      </c>
      <c r="FE27">
        <v>26487.8</v>
      </c>
      <c r="FF27">
        <v>25761.7</v>
      </c>
      <c r="FG27">
        <v>31185.4</v>
      </c>
      <c r="FH27">
        <v>32137.3</v>
      </c>
      <c r="FI27">
        <v>37541</v>
      </c>
      <c r="FJ27">
        <v>38218.400000000001</v>
      </c>
      <c r="FK27">
        <v>1.9351499999999999</v>
      </c>
      <c r="FL27">
        <v>1.8984799999999999</v>
      </c>
      <c r="FM27">
        <v>4.5597600000000002E-2</v>
      </c>
      <c r="FN27">
        <v>0</v>
      </c>
      <c r="FO27">
        <v>31.218399999999999</v>
      </c>
      <c r="FP27">
        <v>999.9</v>
      </c>
      <c r="FQ27">
        <v>39.4</v>
      </c>
      <c r="FR27">
        <v>42</v>
      </c>
      <c r="FS27">
        <v>32.868000000000002</v>
      </c>
      <c r="FT27">
        <v>62.043300000000002</v>
      </c>
      <c r="FU27">
        <v>16.017600000000002</v>
      </c>
      <c r="FV27">
        <v>1</v>
      </c>
      <c r="FW27">
        <v>0.50807400000000003</v>
      </c>
      <c r="FX27">
        <v>2.40808</v>
      </c>
      <c r="FY27">
        <v>20.229099999999999</v>
      </c>
      <c r="FZ27">
        <v>5.2056100000000001</v>
      </c>
      <c r="GA27">
        <v>11.9352</v>
      </c>
      <c r="GB27">
        <v>4.9871999999999996</v>
      </c>
      <c r="GC27">
        <v>3.2909999999999999</v>
      </c>
      <c r="GD27">
        <v>9999</v>
      </c>
      <c r="GE27">
        <v>9999</v>
      </c>
      <c r="GF27">
        <v>9999</v>
      </c>
      <c r="GG27">
        <v>999.9</v>
      </c>
      <c r="GH27">
        <v>1.8714900000000001</v>
      </c>
      <c r="GI27">
        <v>1.8774299999999999</v>
      </c>
      <c r="GJ27">
        <v>1.8752</v>
      </c>
      <c r="GK27">
        <v>1.87344</v>
      </c>
      <c r="GL27">
        <v>1.8739300000000001</v>
      </c>
      <c r="GM27">
        <v>1.87134</v>
      </c>
      <c r="GN27">
        <v>1.8772200000000001</v>
      </c>
      <c r="GO27">
        <v>1.8763700000000001</v>
      </c>
      <c r="GP27">
        <v>5</v>
      </c>
      <c r="GQ27">
        <v>0</v>
      </c>
      <c r="GR27">
        <v>0</v>
      </c>
      <c r="GS27">
        <v>0</v>
      </c>
      <c r="GT27" t="s">
        <v>391</v>
      </c>
      <c r="GU27" t="s">
        <v>392</v>
      </c>
      <c r="GV27" t="s">
        <v>393</v>
      </c>
      <c r="GW27" t="s">
        <v>393</v>
      </c>
      <c r="GX27" t="s">
        <v>393</v>
      </c>
      <c r="GY27" t="s">
        <v>393</v>
      </c>
      <c r="GZ27">
        <v>0</v>
      </c>
      <c r="HA27">
        <v>100</v>
      </c>
      <c r="HB27">
        <v>100</v>
      </c>
      <c r="HC27">
        <v>-1.163</v>
      </c>
      <c r="HD27">
        <v>0.16900000000000001</v>
      </c>
      <c r="HE27">
        <v>-0.85392228311289864</v>
      </c>
      <c r="HF27">
        <v>-4.4049200664853048E-4</v>
      </c>
      <c r="HG27">
        <v>-3.0069193378276792E-7</v>
      </c>
      <c r="HH27">
        <v>5.1441627210662792E-11</v>
      </c>
      <c r="HI27">
        <v>0.1689333333333316</v>
      </c>
      <c r="HJ27">
        <v>0</v>
      </c>
      <c r="HK27">
        <v>0</v>
      </c>
      <c r="HL27">
        <v>0</v>
      </c>
      <c r="HM27">
        <v>8</v>
      </c>
      <c r="HN27">
        <v>2399</v>
      </c>
      <c r="HO27">
        <v>1</v>
      </c>
      <c r="HP27">
        <v>21</v>
      </c>
      <c r="HQ27">
        <v>1.9</v>
      </c>
      <c r="HR27">
        <v>1.8</v>
      </c>
      <c r="HS27">
        <v>1.3073699999999999</v>
      </c>
      <c r="HT27">
        <v>2.5415000000000001</v>
      </c>
      <c r="HU27">
        <v>1.5991200000000001</v>
      </c>
      <c r="HV27">
        <v>2.2790499999999998</v>
      </c>
      <c r="HW27">
        <v>1.5502899999999999</v>
      </c>
      <c r="HX27">
        <v>2.2997999999999998</v>
      </c>
      <c r="HY27">
        <v>48.639699999999998</v>
      </c>
      <c r="HZ27">
        <v>23.991199999999999</v>
      </c>
      <c r="IA27">
        <v>18</v>
      </c>
      <c r="IB27">
        <v>501.76400000000001</v>
      </c>
      <c r="IC27">
        <v>448.76900000000001</v>
      </c>
      <c r="ID27">
        <v>27.839300000000001</v>
      </c>
      <c r="IE27">
        <v>33.802100000000003</v>
      </c>
      <c r="IF27">
        <v>30</v>
      </c>
      <c r="IG27">
        <v>33.643599999999999</v>
      </c>
      <c r="IH27">
        <v>33.596299999999999</v>
      </c>
      <c r="II27">
        <v>26.191600000000001</v>
      </c>
      <c r="IJ27">
        <v>33.871899999999997</v>
      </c>
      <c r="IK27">
        <v>0</v>
      </c>
      <c r="IL27">
        <v>27.8827</v>
      </c>
      <c r="IM27">
        <v>600</v>
      </c>
      <c r="IN27">
        <v>23.84</v>
      </c>
      <c r="IO27">
        <v>98.962500000000006</v>
      </c>
      <c r="IP27">
        <v>99.171099999999996</v>
      </c>
    </row>
    <row r="28" spans="1:250" x14ac:dyDescent="0.3">
      <c r="A28">
        <v>12</v>
      </c>
      <c r="B28">
        <v>1689262051.0999999</v>
      </c>
      <c r="C28">
        <v>1561.599999904633</v>
      </c>
      <c r="D28" t="s">
        <v>445</v>
      </c>
      <c r="E28" t="s">
        <v>446</v>
      </c>
      <c r="F28" t="s">
        <v>378</v>
      </c>
      <c r="G28" t="s">
        <v>379</v>
      </c>
      <c r="H28" t="s">
        <v>380</v>
      </c>
      <c r="I28" t="s">
        <v>381</v>
      </c>
      <c r="J28" t="s">
        <v>382</v>
      </c>
      <c r="K28" t="s">
        <v>383</v>
      </c>
      <c r="L28" t="s">
        <v>384</v>
      </c>
      <c r="M28">
        <v>1689262051.0999999</v>
      </c>
      <c r="N28">
        <f t="shared" si="0"/>
        <v>3.5038914036657791E-3</v>
      </c>
      <c r="O28">
        <f t="shared" si="1"/>
        <v>3.5038914036657789</v>
      </c>
      <c r="P28">
        <f t="shared" si="2"/>
        <v>62.0899174661606</v>
      </c>
      <c r="Q28">
        <f t="shared" si="3"/>
        <v>722.59799999999996</v>
      </c>
      <c r="R28">
        <f t="shared" si="4"/>
        <v>148.77600279749947</v>
      </c>
      <c r="S28">
        <f t="shared" si="5"/>
        <v>14.714820735689132</v>
      </c>
      <c r="T28">
        <f t="shared" si="6"/>
        <v>71.469187463249995</v>
      </c>
      <c r="U28">
        <f t="shared" si="7"/>
        <v>0.18267616981836138</v>
      </c>
      <c r="V28">
        <f t="shared" si="8"/>
        <v>2.9054522677055838</v>
      </c>
      <c r="W28">
        <f t="shared" si="9"/>
        <v>0.17652688918292481</v>
      </c>
      <c r="X28">
        <f t="shared" si="10"/>
        <v>0.11086454983460747</v>
      </c>
      <c r="Y28">
        <f t="shared" si="11"/>
        <v>289.55472063499491</v>
      </c>
      <c r="Z28">
        <f t="shared" si="12"/>
        <v>32.844025619054733</v>
      </c>
      <c r="AA28">
        <f t="shared" si="13"/>
        <v>32.002099999999999</v>
      </c>
      <c r="AB28">
        <f t="shared" si="14"/>
        <v>4.7756508294798525</v>
      </c>
      <c r="AC28">
        <f t="shared" si="15"/>
        <v>60.339839042768418</v>
      </c>
      <c r="AD28">
        <f t="shared" si="16"/>
        <v>2.8885262982</v>
      </c>
      <c r="AE28">
        <f t="shared" si="17"/>
        <v>4.7870964590287262</v>
      </c>
      <c r="AF28">
        <f t="shared" si="18"/>
        <v>1.8871245312798526</v>
      </c>
      <c r="AG28">
        <f t="shared" si="19"/>
        <v>-154.52161090166086</v>
      </c>
      <c r="AH28">
        <f t="shared" si="20"/>
        <v>6.6258188143724848</v>
      </c>
      <c r="AI28">
        <f t="shared" si="21"/>
        <v>0.51729210842153006</v>
      </c>
      <c r="AJ28">
        <f t="shared" si="22"/>
        <v>142.17622065612807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51295.37658168764</v>
      </c>
      <c r="AP28" t="s">
        <v>385</v>
      </c>
      <c r="AQ28">
        <v>10238.9</v>
      </c>
      <c r="AR28">
        <v>302.21199999999999</v>
      </c>
      <c r="AS28">
        <v>4052.3</v>
      </c>
      <c r="AT28">
        <f t="shared" si="26"/>
        <v>0.92542210596451402</v>
      </c>
      <c r="AU28">
        <v>-0.32343011824092421</v>
      </c>
      <c r="AV28" t="s">
        <v>447</v>
      </c>
      <c r="AW28">
        <v>10303.200000000001</v>
      </c>
      <c r="AX28">
        <v>693.01496153846142</v>
      </c>
      <c r="AY28">
        <v>1262.0384105394439</v>
      </c>
      <c r="AZ28">
        <f t="shared" si="27"/>
        <v>0.45087649016780706</v>
      </c>
      <c r="BA28">
        <v>0.5</v>
      </c>
      <c r="BB28">
        <f t="shared" si="28"/>
        <v>1513.125600329013</v>
      </c>
      <c r="BC28">
        <f t="shared" si="29"/>
        <v>62.0899174661606</v>
      </c>
      <c r="BD28">
        <f t="shared" si="30"/>
        <v>341.11637992970071</v>
      </c>
      <c r="BE28">
        <f t="shared" si="31"/>
        <v>4.12479622120136E-2</v>
      </c>
      <c r="BF28">
        <f t="shared" si="32"/>
        <v>2.2109165348365987</v>
      </c>
      <c r="BG28">
        <f t="shared" si="33"/>
        <v>259.43494038239498</v>
      </c>
      <c r="BH28" t="s">
        <v>448</v>
      </c>
      <c r="BI28">
        <v>545.41</v>
      </c>
      <c r="BJ28">
        <f t="shared" si="34"/>
        <v>545.41</v>
      </c>
      <c r="BK28">
        <f t="shared" si="35"/>
        <v>0.56783407268335773</v>
      </c>
      <c r="BL28">
        <f t="shared" si="36"/>
        <v>0.79402859366494916</v>
      </c>
      <c r="BM28">
        <f t="shared" si="37"/>
        <v>0.79565130057131983</v>
      </c>
      <c r="BN28">
        <f t="shared" si="38"/>
        <v>0.59283995809323331</v>
      </c>
      <c r="BO28">
        <f t="shared" si="39"/>
        <v>0.74405229676225093</v>
      </c>
      <c r="BP28">
        <f t="shared" si="40"/>
        <v>0.62490878163640484</v>
      </c>
      <c r="BQ28">
        <f t="shared" si="41"/>
        <v>0.37509121836359516</v>
      </c>
      <c r="BR28">
        <f t="shared" si="42"/>
        <v>1799.93</v>
      </c>
      <c r="BS28">
        <f t="shared" si="43"/>
        <v>1513.125600329013</v>
      </c>
      <c r="BT28">
        <f t="shared" si="44"/>
        <v>0.84065802577267612</v>
      </c>
      <c r="BU28">
        <f t="shared" si="45"/>
        <v>0.16086998974126487</v>
      </c>
      <c r="BV28">
        <v>6</v>
      </c>
      <c r="BW28">
        <v>0.5</v>
      </c>
      <c r="BX28" t="s">
        <v>388</v>
      </c>
      <c r="BY28">
        <v>2</v>
      </c>
      <c r="BZ28">
        <v>1689262051.0999999</v>
      </c>
      <c r="CA28">
        <v>722.59799999999996</v>
      </c>
      <c r="CB28">
        <v>800.12</v>
      </c>
      <c r="CC28">
        <v>29.204799999999999</v>
      </c>
      <c r="CD28">
        <v>25.124199999999998</v>
      </c>
      <c r="CE28">
        <v>723.87099999999998</v>
      </c>
      <c r="CF28">
        <v>28.957799999999999</v>
      </c>
      <c r="CG28">
        <v>500.15600000000001</v>
      </c>
      <c r="CH28">
        <v>98.805599999999998</v>
      </c>
      <c r="CI28">
        <v>0.100275</v>
      </c>
      <c r="CJ28">
        <v>32.044400000000003</v>
      </c>
      <c r="CK28">
        <v>32.002099999999999</v>
      </c>
      <c r="CL28">
        <v>999.9</v>
      </c>
      <c r="CM28">
        <v>0</v>
      </c>
      <c r="CN28">
        <v>0</v>
      </c>
      <c r="CO28">
        <v>9982.5</v>
      </c>
      <c r="CP28">
        <v>0</v>
      </c>
      <c r="CQ28">
        <v>1372.24</v>
      </c>
      <c r="CR28">
        <v>-77.560400000000001</v>
      </c>
      <c r="CS28">
        <v>744.23699999999997</v>
      </c>
      <c r="CT28">
        <v>820.74099999999999</v>
      </c>
      <c r="CU28">
        <v>4.0025000000000004</v>
      </c>
      <c r="CV28">
        <v>800.12</v>
      </c>
      <c r="CW28">
        <v>25.124199999999998</v>
      </c>
      <c r="CX28">
        <v>2.8778800000000002</v>
      </c>
      <c r="CY28">
        <v>2.4824099999999998</v>
      </c>
      <c r="CZ28">
        <v>23.337800000000001</v>
      </c>
      <c r="DA28">
        <v>20.9117</v>
      </c>
      <c r="DB28">
        <v>1799.93</v>
      </c>
      <c r="DC28">
        <v>0.97800600000000004</v>
      </c>
      <c r="DD28">
        <v>2.1994300000000001E-2</v>
      </c>
      <c r="DE28">
        <v>0</v>
      </c>
      <c r="DF28">
        <v>692.90200000000004</v>
      </c>
      <c r="DG28">
        <v>4.9995000000000003</v>
      </c>
      <c r="DH28">
        <v>16109.3</v>
      </c>
      <c r="DI28">
        <v>16659.2</v>
      </c>
      <c r="DJ28">
        <v>47.936999999999998</v>
      </c>
      <c r="DK28">
        <v>49.625</v>
      </c>
      <c r="DL28">
        <v>48.75</v>
      </c>
      <c r="DM28">
        <v>48.625</v>
      </c>
      <c r="DN28">
        <v>49.436999999999998</v>
      </c>
      <c r="DO28">
        <v>1755.45</v>
      </c>
      <c r="DP28">
        <v>39.479999999999997</v>
      </c>
      <c r="DQ28">
        <v>0</v>
      </c>
      <c r="DR28">
        <v>160.79999995231631</v>
      </c>
      <c r="DS28">
        <v>0</v>
      </c>
      <c r="DT28">
        <v>693.01496153846142</v>
      </c>
      <c r="DU28">
        <v>-1.1954529874213919</v>
      </c>
      <c r="DV28">
        <v>213.83589618676109</v>
      </c>
      <c r="DW28">
        <v>16102.434615384611</v>
      </c>
      <c r="DX28">
        <v>15</v>
      </c>
      <c r="DY28">
        <v>1689262082.0999999</v>
      </c>
      <c r="DZ28" t="s">
        <v>449</v>
      </c>
      <c r="EA28">
        <v>1689262082.0999999</v>
      </c>
      <c r="EB28">
        <v>1689262079.0999999</v>
      </c>
      <c r="EC28">
        <v>18</v>
      </c>
      <c r="ED28">
        <v>0.1</v>
      </c>
      <c r="EE28">
        <v>7.8E-2</v>
      </c>
      <c r="EF28">
        <v>-1.2729999999999999</v>
      </c>
      <c r="EG28">
        <v>0.247</v>
      </c>
      <c r="EH28">
        <v>800</v>
      </c>
      <c r="EI28">
        <v>25</v>
      </c>
      <c r="EJ28">
        <v>0.03</v>
      </c>
      <c r="EK28">
        <v>0.01</v>
      </c>
      <c r="EL28">
        <v>62.085796849191148</v>
      </c>
      <c r="EM28">
        <v>-0.99829640912506878</v>
      </c>
      <c r="EN28">
        <v>0.16005585512464429</v>
      </c>
      <c r="EO28">
        <v>1</v>
      </c>
      <c r="EP28">
        <v>0.1821361054296225</v>
      </c>
      <c r="EQ28">
        <v>-1.3586432552881569E-2</v>
      </c>
      <c r="ER28">
        <v>2.145702624429608E-3</v>
      </c>
      <c r="ES28">
        <v>1</v>
      </c>
      <c r="ET28">
        <v>2</v>
      </c>
      <c r="EU28">
        <v>2</v>
      </c>
      <c r="EV28" t="s">
        <v>390</v>
      </c>
      <c r="EW28">
        <v>2.9620799999999998</v>
      </c>
      <c r="EX28">
        <v>2.8084500000000001</v>
      </c>
      <c r="EY28">
        <v>0.14763799999999999</v>
      </c>
      <c r="EZ28">
        <v>0.15632199999999999</v>
      </c>
      <c r="FA28">
        <v>0.13591300000000001</v>
      </c>
      <c r="FB28">
        <v>0.12133099999999999</v>
      </c>
      <c r="FC28">
        <v>25107.3</v>
      </c>
      <c r="FD28">
        <v>23017.599999999999</v>
      </c>
      <c r="FE28">
        <v>26485.599999999999</v>
      </c>
      <c r="FF28">
        <v>25753.599999999999</v>
      </c>
      <c r="FG28">
        <v>31189.5</v>
      </c>
      <c r="FH28">
        <v>31971.1</v>
      </c>
      <c r="FI28">
        <v>37537</v>
      </c>
      <c r="FJ28">
        <v>38206.699999999997</v>
      </c>
      <c r="FK28">
        <v>1.9330700000000001</v>
      </c>
      <c r="FL28">
        <v>1.8963000000000001</v>
      </c>
      <c r="FM28">
        <v>4.7795499999999998E-2</v>
      </c>
      <c r="FN28">
        <v>0</v>
      </c>
      <c r="FO28">
        <v>31.226400000000002</v>
      </c>
      <c r="FP28">
        <v>999.9</v>
      </c>
      <c r="FQ28">
        <v>38.9</v>
      </c>
      <c r="FR28">
        <v>42.5</v>
      </c>
      <c r="FS28">
        <v>33.317300000000003</v>
      </c>
      <c r="FT28">
        <v>61.9133</v>
      </c>
      <c r="FU28">
        <v>15.400600000000001</v>
      </c>
      <c r="FV28">
        <v>1</v>
      </c>
      <c r="FW28">
        <v>0.52061000000000002</v>
      </c>
      <c r="FX28">
        <v>3.3392900000000001</v>
      </c>
      <c r="FY28">
        <v>20.212800000000001</v>
      </c>
      <c r="FZ28">
        <v>5.2039600000000004</v>
      </c>
      <c r="GA28">
        <v>11.937200000000001</v>
      </c>
      <c r="GB28">
        <v>4.9855499999999999</v>
      </c>
      <c r="GC28">
        <v>3.2902</v>
      </c>
      <c r="GD28">
        <v>9999</v>
      </c>
      <c r="GE28">
        <v>9999</v>
      </c>
      <c r="GF28">
        <v>9999</v>
      </c>
      <c r="GG28">
        <v>999.9</v>
      </c>
      <c r="GH28">
        <v>1.8714900000000001</v>
      </c>
      <c r="GI28">
        <v>1.8774200000000001</v>
      </c>
      <c r="GJ28">
        <v>1.8752</v>
      </c>
      <c r="GK28">
        <v>1.87341</v>
      </c>
      <c r="GL28">
        <v>1.8739399999999999</v>
      </c>
      <c r="GM28">
        <v>1.87134</v>
      </c>
      <c r="GN28">
        <v>1.8772</v>
      </c>
      <c r="GO28">
        <v>1.8763799999999999</v>
      </c>
      <c r="GP28">
        <v>5</v>
      </c>
      <c r="GQ28">
        <v>0</v>
      </c>
      <c r="GR28">
        <v>0</v>
      </c>
      <c r="GS28">
        <v>0</v>
      </c>
      <c r="GT28" t="s">
        <v>391</v>
      </c>
      <c r="GU28" t="s">
        <v>392</v>
      </c>
      <c r="GV28" t="s">
        <v>393</v>
      </c>
      <c r="GW28" t="s">
        <v>393</v>
      </c>
      <c r="GX28" t="s">
        <v>393</v>
      </c>
      <c r="GY28" t="s">
        <v>393</v>
      </c>
      <c r="GZ28">
        <v>0</v>
      </c>
      <c r="HA28">
        <v>100</v>
      </c>
      <c r="HB28">
        <v>100</v>
      </c>
      <c r="HC28">
        <v>-1.2729999999999999</v>
      </c>
      <c r="HD28">
        <v>0.247</v>
      </c>
      <c r="HE28">
        <v>-0.85392228311289864</v>
      </c>
      <c r="HF28">
        <v>-4.4049200664853048E-4</v>
      </c>
      <c r="HG28">
        <v>-3.0069193378276792E-7</v>
      </c>
      <c r="HH28">
        <v>5.1441627210662792E-11</v>
      </c>
      <c r="HI28">
        <v>0.1689333333333316</v>
      </c>
      <c r="HJ28">
        <v>0</v>
      </c>
      <c r="HK28">
        <v>0</v>
      </c>
      <c r="HL28">
        <v>0</v>
      </c>
      <c r="HM28">
        <v>8</v>
      </c>
      <c r="HN28">
        <v>2399</v>
      </c>
      <c r="HO28">
        <v>1</v>
      </c>
      <c r="HP28">
        <v>21</v>
      </c>
      <c r="HQ28">
        <v>4.7</v>
      </c>
      <c r="HR28">
        <v>4.5999999999999996</v>
      </c>
      <c r="HS28">
        <v>1.6589400000000001</v>
      </c>
      <c r="HT28">
        <v>2.5378400000000001</v>
      </c>
      <c r="HU28">
        <v>1.5991200000000001</v>
      </c>
      <c r="HV28">
        <v>2.2778299999999998</v>
      </c>
      <c r="HW28">
        <v>1.5502899999999999</v>
      </c>
      <c r="HX28">
        <v>2.4072300000000002</v>
      </c>
      <c r="HY28">
        <v>48.9191</v>
      </c>
      <c r="HZ28">
        <v>23.991199999999999</v>
      </c>
      <c r="IA28">
        <v>18</v>
      </c>
      <c r="IB28">
        <v>501.20800000000003</v>
      </c>
      <c r="IC28">
        <v>448.19</v>
      </c>
      <c r="ID28">
        <v>26.9971</v>
      </c>
      <c r="IE28">
        <v>33.8842</v>
      </c>
      <c r="IF28">
        <v>30.000499999999999</v>
      </c>
      <c r="IG28">
        <v>33.7455</v>
      </c>
      <c r="IH28">
        <v>33.7029</v>
      </c>
      <c r="II28">
        <v>33.212299999999999</v>
      </c>
      <c r="IJ28">
        <v>30.498799999999999</v>
      </c>
      <c r="IK28">
        <v>0</v>
      </c>
      <c r="IL28">
        <v>26.998200000000001</v>
      </c>
      <c r="IM28">
        <v>800</v>
      </c>
      <c r="IN28">
        <v>24.9922</v>
      </c>
      <c r="IO28">
        <v>98.953000000000003</v>
      </c>
      <c r="IP28">
        <v>99.140600000000006</v>
      </c>
    </row>
    <row r="29" spans="1:250" x14ac:dyDescent="0.3">
      <c r="A29">
        <v>13</v>
      </c>
      <c r="B29">
        <v>1689262221.5999999</v>
      </c>
      <c r="C29">
        <v>1732.099999904633</v>
      </c>
      <c r="D29" t="s">
        <v>450</v>
      </c>
      <c r="E29" t="s">
        <v>451</v>
      </c>
      <c r="F29" t="s">
        <v>378</v>
      </c>
      <c r="G29" t="s">
        <v>379</v>
      </c>
      <c r="H29" t="s">
        <v>380</v>
      </c>
      <c r="I29" t="s">
        <v>381</v>
      </c>
      <c r="J29" t="s">
        <v>382</v>
      </c>
      <c r="K29" t="s">
        <v>383</v>
      </c>
      <c r="L29" t="s">
        <v>384</v>
      </c>
      <c r="M29">
        <v>1689262221.5999999</v>
      </c>
      <c r="N29">
        <f t="shared" si="0"/>
        <v>2.4548151724129402E-3</v>
      </c>
      <c r="O29">
        <f t="shared" si="1"/>
        <v>2.4548151724129403</v>
      </c>
      <c r="P29">
        <f t="shared" si="2"/>
        <v>61.668512615205643</v>
      </c>
      <c r="Q29">
        <f t="shared" si="3"/>
        <v>1122.6600000000001</v>
      </c>
      <c r="R29">
        <f t="shared" si="4"/>
        <v>283.44428481277214</v>
      </c>
      <c r="S29">
        <f t="shared" si="5"/>
        <v>28.032699971549256</v>
      </c>
      <c r="T29">
        <f t="shared" si="6"/>
        <v>111.031312452984</v>
      </c>
      <c r="U29">
        <f t="shared" si="7"/>
        <v>0.12329745734741832</v>
      </c>
      <c r="V29">
        <f t="shared" si="8"/>
        <v>2.9085230700931723</v>
      </c>
      <c r="W29">
        <f t="shared" si="9"/>
        <v>0.12046561961542844</v>
      </c>
      <c r="X29">
        <f t="shared" si="10"/>
        <v>7.5540024494463925E-2</v>
      </c>
      <c r="Y29">
        <f t="shared" si="11"/>
        <v>289.55472063499491</v>
      </c>
      <c r="Z29">
        <f t="shared" si="12"/>
        <v>33.024407910046534</v>
      </c>
      <c r="AA29">
        <f t="shared" si="13"/>
        <v>32.042999999999999</v>
      </c>
      <c r="AB29">
        <f t="shared" si="14"/>
        <v>4.7867172621197405</v>
      </c>
      <c r="AC29">
        <f t="shared" si="15"/>
        <v>59.830198802012113</v>
      </c>
      <c r="AD29">
        <f t="shared" si="16"/>
        <v>2.8491568789041595</v>
      </c>
      <c r="AE29">
        <f t="shared" si="17"/>
        <v>4.762071555758129</v>
      </c>
      <c r="AF29">
        <f t="shared" si="18"/>
        <v>1.937560383215581</v>
      </c>
      <c r="AG29">
        <f t="shared" si="19"/>
        <v>-108.25734910341066</v>
      </c>
      <c r="AH29">
        <f t="shared" si="20"/>
        <v>-14.300551772843614</v>
      </c>
      <c r="AI29">
        <f t="shared" si="21"/>
        <v>-1.1150129480812452</v>
      </c>
      <c r="AJ29">
        <f t="shared" si="22"/>
        <v>165.88180681065938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51397.444191013339</v>
      </c>
      <c r="AP29" t="s">
        <v>385</v>
      </c>
      <c r="AQ29">
        <v>10238.9</v>
      </c>
      <c r="AR29">
        <v>302.21199999999999</v>
      </c>
      <c r="AS29">
        <v>4052.3</v>
      </c>
      <c r="AT29">
        <f t="shared" si="26"/>
        <v>0.92542210596451402</v>
      </c>
      <c r="AU29">
        <v>-0.32343011824092421</v>
      </c>
      <c r="AV29" t="s">
        <v>452</v>
      </c>
      <c r="AW29">
        <v>10303.299999999999</v>
      </c>
      <c r="AX29">
        <v>695.44126923076931</v>
      </c>
      <c r="AY29">
        <v>1274.5250257075361</v>
      </c>
      <c r="AZ29">
        <f t="shared" si="27"/>
        <v>0.45435259786703353</v>
      </c>
      <c r="BA29">
        <v>0.5</v>
      </c>
      <c r="BB29">
        <f t="shared" si="28"/>
        <v>1513.125600329013</v>
      </c>
      <c r="BC29">
        <f t="shared" si="29"/>
        <v>61.668512615205643</v>
      </c>
      <c r="BD29">
        <f t="shared" si="30"/>
        <v>343.74627370430085</v>
      </c>
      <c r="BE29">
        <f t="shared" si="31"/>
        <v>4.0969462627535404E-2</v>
      </c>
      <c r="BF29">
        <f t="shared" si="32"/>
        <v>2.1794589500119219</v>
      </c>
      <c r="BG29">
        <f t="shared" si="33"/>
        <v>259.95848808133019</v>
      </c>
      <c r="BH29" t="s">
        <v>453</v>
      </c>
      <c r="BI29">
        <v>549.5</v>
      </c>
      <c r="BJ29">
        <f t="shared" si="34"/>
        <v>549.5</v>
      </c>
      <c r="BK29">
        <f t="shared" si="35"/>
        <v>0.5688589953775508</v>
      </c>
      <c r="BL29">
        <f t="shared" si="36"/>
        <v>0.79870864583143397</v>
      </c>
      <c r="BM29">
        <f t="shared" si="37"/>
        <v>0.79301558019083707</v>
      </c>
      <c r="BN29">
        <f t="shared" si="38"/>
        <v>0.59557338137620564</v>
      </c>
      <c r="BO29">
        <f t="shared" si="39"/>
        <v>0.74072261085405577</v>
      </c>
      <c r="BP29">
        <f t="shared" si="40"/>
        <v>0.63109628419065722</v>
      </c>
      <c r="BQ29">
        <f t="shared" si="41"/>
        <v>0.36890371580934278</v>
      </c>
      <c r="BR29">
        <f t="shared" si="42"/>
        <v>1799.93</v>
      </c>
      <c r="BS29">
        <f t="shared" si="43"/>
        <v>1513.125600329013</v>
      </c>
      <c r="BT29">
        <f t="shared" si="44"/>
        <v>0.84065802577267612</v>
      </c>
      <c r="BU29">
        <f t="shared" si="45"/>
        <v>0.16086998974126487</v>
      </c>
      <c r="BV29">
        <v>6</v>
      </c>
      <c r="BW29">
        <v>0.5</v>
      </c>
      <c r="BX29" t="s">
        <v>388</v>
      </c>
      <c r="BY29">
        <v>2</v>
      </c>
      <c r="BZ29">
        <v>1689262221.5999999</v>
      </c>
      <c r="CA29">
        <v>1122.6600000000001</v>
      </c>
      <c r="CB29">
        <v>1199.95</v>
      </c>
      <c r="CC29">
        <v>28.808399999999999</v>
      </c>
      <c r="CD29">
        <v>25.9482</v>
      </c>
      <c r="CE29">
        <v>1124.1199999999999</v>
      </c>
      <c r="CF29">
        <v>28.576799999999999</v>
      </c>
      <c r="CG29">
        <v>500.125</v>
      </c>
      <c r="CH29">
        <v>98.800299999999993</v>
      </c>
      <c r="CI29">
        <v>9.9912399999999998E-2</v>
      </c>
      <c r="CJ29">
        <v>31.951799999999999</v>
      </c>
      <c r="CK29">
        <v>32.042999999999999</v>
      </c>
      <c r="CL29">
        <v>999.9</v>
      </c>
      <c r="CM29">
        <v>0</v>
      </c>
      <c r="CN29">
        <v>0</v>
      </c>
      <c r="CO29">
        <v>10000.6</v>
      </c>
      <c r="CP29">
        <v>0</v>
      </c>
      <c r="CQ29">
        <v>1388.79</v>
      </c>
      <c r="CR29">
        <v>-77.287999999999997</v>
      </c>
      <c r="CS29">
        <v>1155.96</v>
      </c>
      <c r="CT29">
        <v>1231.9100000000001</v>
      </c>
      <c r="CU29">
        <v>2.8602599999999998</v>
      </c>
      <c r="CV29">
        <v>1199.95</v>
      </c>
      <c r="CW29">
        <v>25.9482</v>
      </c>
      <c r="CX29">
        <v>2.8462800000000001</v>
      </c>
      <c r="CY29">
        <v>2.5636899999999998</v>
      </c>
      <c r="CZ29">
        <v>23.155000000000001</v>
      </c>
      <c r="DA29">
        <v>21.436599999999999</v>
      </c>
      <c r="DB29">
        <v>1799.93</v>
      </c>
      <c r="DC29">
        <v>0.97800600000000004</v>
      </c>
      <c r="DD29">
        <v>2.1994300000000001E-2</v>
      </c>
      <c r="DE29">
        <v>0</v>
      </c>
      <c r="DF29">
        <v>695.41700000000003</v>
      </c>
      <c r="DG29">
        <v>4.9995000000000003</v>
      </c>
      <c r="DH29">
        <v>16268.8</v>
      </c>
      <c r="DI29">
        <v>16659.2</v>
      </c>
      <c r="DJ29">
        <v>47.875</v>
      </c>
      <c r="DK29">
        <v>49.5</v>
      </c>
      <c r="DL29">
        <v>48.686999999999998</v>
      </c>
      <c r="DM29">
        <v>48.561999999999998</v>
      </c>
      <c r="DN29">
        <v>49.375</v>
      </c>
      <c r="DO29">
        <v>1755.45</v>
      </c>
      <c r="DP29">
        <v>39.479999999999997</v>
      </c>
      <c r="DQ29">
        <v>0</v>
      </c>
      <c r="DR29">
        <v>168.5999999046326</v>
      </c>
      <c r="DS29">
        <v>0</v>
      </c>
      <c r="DT29">
        <v>695.44126923076931</v>
      </c>
      <c r="DU29">
        <v>-2.1959316282544101</v>
      </c>
      <c r="DV29">
        <v>753.89059910171864</v>
      </c>
      <c r="DW29">
        <v>16196.24230769231</v>
      </c>
      <c r="DX29">
        <v>15</v>
      </c>
      <c r="DY29">
        <v>1689262157.0999999</v>
      </c>
      <c r="DZ29" t="s">
        <v>454</v>
      </c>
      <c r="EA29">
        <v>1689262157.0999999</v>
      </c>
      <c r="EB29">
        <v>1689262151.5999999</v>
      </c>
      <c r="EC29">
        <v>19</v>
      </c>
      <c r="ED29">
        <v>8.7999999999999995E-2</v>
      </c>
      <c r="EE29">
        <v>-1.4999999999999999E-2</v>
      </c>
      <c r="EF29">
        <v>-1.5389999999999999</v>
      </c>
      <c r="EG29">
        <v>0.23200000000000001</v>
      </c>
      <c r="EH29">
        <v>1200</v>
      </c>
      <c r="EI29">
        <v>25</v>
      </c>
      <c r="EJ29">
        <v>0.02</v>
      </c>
      <c r="EK29">
        <v>0.02</v>
      </c>
      <c r="EL29">
        <v>61.610470905139088</v>
      </c>
      <c r="EM29">
        <v>-0.89816572215306489</v>
      </c>
      <c r="EN29">
        <v>0.18413993171446291</v>
      </c>
      <c r="EO29">
        <v>1</v>
      </c>
      <c r="EP29">
        <v>0.12529910246077819</v>
      </c>
      <c r="EQ29">
        <v>-1.123609300277946E-2</v>
      </c>
      <c r="ER29">
        <v>2.231468789052306E-3</v>
      </c>
      <c r="ES29">
        <v>1</v>
      </c>
      <c r="ET29">
        <v>2</v>
      </c>
      <c r="EU29">
        <v>2</v>
      </c>
      <c r="EV29" t="s">
        <v>390</v>
      </c>
      <c r="EW29">
        <v>2.96191</v>
      </c>
      <c r="EX29">
        <v>2.8082400000000001</v>
      </c>
      <c r="EY29">
        <v>0.197379</v>
      </c>
      <c r="EZ29">
        <v>0.20355999999999999</v>
      </c>
      <c r="FA29">
        <v>0.13462299999999999</v>
      </c>
      <c r="FB29">
        <v>0.124039</v>
      </c>
      <c r="FC29">
        <v>23633.8</v>
      </c>
      <c r="FD29">
        <v>21718.9</v>
      </c>
      <c r="FE29">
        <v>26480.400000000001</v>
      </c>
      <c r="FF29">
        <v>25746.3</v>
      </c>
      <c r="FG29">
        <v>31233.5</v>
      </c>
      <c r="FH29">
        <v>31867.200000000001</v>
      </c>
      <c r="FI29">
        <v>37528.400000000001</v>
      </c>
      <c r="FJ29">
        <v>38196</v>
      </c>
      <c r="FK29">
        <v>1.93062</v>
      </c>
      <c r="FL29">
        <v>1.89425</v>
      </c>
      <c r="FM29">
        <v>5.7011800000000001E-2</v>
      </c>
      <c r="FN29">
        <v>0</v>
      </c>
      <c r="FO29">
        <v>31.117599999999999</v>
      </c>
      <c r="FP29">
        <v>999.9</v>
      </c>
      <c r="FQ29">
        <v>38.4</v>
      </c>
      <c r="FR29">
        <v>42.9</v>
      </c>
      <c r="FS29">
        <v>33.591299999999997</v>
      </c>
      <c r="FT29">
        <v>61.863300000000002</v>
      </c>
      <c r="FU29">
        <v>15.524800000000001</v>
      </c>
      <c r="FV29">
        <v>1</v>
      </c>
      <c r="FW29">
        <v>0.53032000000000001</v>
      </c>
      <c r="FX29">
        <v>3.3545600000000002</v>
      </c>
      <c r="FY29">
        <v>20.2121</v>
      </c>
      <c r="FZ29">
        <v>5.2083000000000004</v>
      </c>
      <c r="GA29">
        <v>11.937799999999999</v>
      </c>
      <c r="GB29">
        <v>4.9866999999999999</v>
      </c>
      <c r="GC29">
        <v>3.29095</v>
      </c>
      <c r="GD29">
        <v>9999</v>
      </c>
      <c r="GE29">
        <v>9999</v>
      </c>
      <c r="GF29">
        <v>9999</v>
      </c>
      <c r="GG29">
        <v>999.9</v>
      </c>
      <c r="GH29">
        <v>1.8714900000000001</v>
      </c>
      <c r="GI29">
        <v>1.87744</v>
      </c>
      <c r="GJ29">
        <v>1.87527</v>
      </c>
      <c r="GK29">
        <v>1.87347</v>
      </c>
      <c r="GL29">
        <v>1.87399</v>
      </c>
      <c r="GM29">
        <v>1.8713599999999999</v>
      </c>
      <c r="GN29">
        <v>1.87723</v>
      </c>
      <c r="GO29">
        <v>1.87639</v>
      </c>
      <c r="GP29">
        <v>5</v>
      </c>
      <c r="GQ29">
        <v>0</v>
      </c>
      <c r="GR29">
        <v>0</v>
      </c>
      <c r="GS29">
        <v>0</v>
      </c>
      <c r="GT29" t="s">
        <v>391</v>
      </c>
      <c r="GU29" t="s">
        <v>392</v>
      </c>
      <c r="GV29" t="s">
        <v>393</v>
      </c>
      <c r="GW29" t="s">
        <v>393</v>
      </c>
      <c r="GX29" t="s">
        <v>393</v>
      </c>
      <c r="GY29" t="s">
        <v>393</v>
      </c>
      <c r="GZ29">
        <v>0</v>
      </c>
      <c r="HA29">
        <v>100</v>
      </c>
      <c r="HB29">
        <v>100</v>
      </c>
      <c r="HC29">
        <v>-1.46</v>
      </c>
      <c r="HD29">
        <v>0.2316</v>
      </c>
      <c r="HE29">
        <v>-0.66486837992045611</v>
      </c>
      <c r="HF29">
        <v>-4.4049200664853048E-4</v>
      </c>
      <c r="HG29">
        <v>-3.0069193378276792E-7</v>
      </c>
      <c r="HH29">
        <v>5.1441627210662792E-11</v>
      </c>
      <c r="HI29">
        <v>0.23165999999999801</v>
      </c>
      <c r="HJ29">
        <v>0</v>
      </c>
      <c r="HK29">
        <v>0</v>
      </c>
      <c r="HL29">
        <v>0</v>
      </c>
      <c r="HM29">
        <v>8</v>
      </c>
      <c r="HN29">
        <v>2399</v>
      </c>
      <c r="HO29">
        <v>1</v>
      </c>
      <c r="HP29">
        <v>21</v>
      </c>
      <c r="HQ29">
        <v>1.1000000000000001</v>
      </c>
      <c r="HR29">
        <v>1.2</v>
      </c>
      <c r="HS29">
        <v>2.32544</v>
      </c>
      <c r="HT29">
        <v>2.52319</v>
      </c>
      <c r="HU29">
        <v>1.5991200000000001</v>
      </c>
      <c r="HV29">
        <v>2.2778299999999998</v>
      </c>
      <c r="HW29">
        <v>1.5502899999999999</v>
      </c>
      <c r="HX29">
        <v>2.4291999999999998</v>
      </c>
      <c r="HY29">
        <v>49.200600000000001</v>
      </c>
      <c r="HZ29">
        <v>23.991199999999999</v>
      </c>
      <c r="IA29">
        <v>18</v>
      </c>
      <c r="IB29">
        <v>500.45299999999997</v>
      </c>
      <c r="IC29">
        <v>447.69200000000001</v>
      </c>
      <c r="ID29">
        <v>27.0412</v>
      </c>
      <c r="IE29">
        <v>33.9771</v>
      </c>
      <c r="IF29">
        <v>30.0001</v>
      </c>
      <c r="IG29">
        <v>33.853499999999997</v>
      </c>
      <c r="IH29">
        <v>33.810299999999998</v>
      </c>
      <c r="II29">
        <v>46.549300000000002</v>
      </c>
      <c r="IJ29">
        <v>28.5442</v>
      </c>
      <c r="IK29">
        <v>0</v>
      </c>
      <c r="IL29">
        <v>27.037400000000002</v>
      </c>
      <c r="IM29">
        <v>1200</v>
      </c>
      <c r="IN29">
        <v>26.005400000000002</v>
      </c>
      <c r="IO29">
        <v>98.931799999999996</v>
      </c>
      <c r="IP29">
        <v>99.1126</v>
      </c>
    </row>
    <row r="30" spans="1:250" x14ac:dyDescent="0.3">
      <c r="A30">
        <v>14</v>
      </c>
      <c r="B30">
        <v>1689262365.0999999</v>
      </c>
      <c r="C30">
        <v>1875.599999904633</v>
      </c>
      <c r="D30" t="s">
        <v>455</v>
      </c>
      <c r="E30" t="s">
        <v>456</v>
      </c>
      <c r="F30" t="s">
        <v>378</v>
      </c>
      <c r="G30" t="s">
        <v>379</v>
      </c>
      <c r="H30" t="s">
        <v>380</v>
      </c>
      <c r="I30" t="s">
        <v>381</v>
      </c>
      <c r="J30" t="s">
        <v>382</v>
      </c>
      <c r="K30" t="s">
        <v>383</v>
      </c>
      <c r="L30" t="s">
        <v>384</v>
      </c>
      <c r="M30">
        <v>1689262365.0999999</v>
      </c>
      <c r="N30">
        <f t="shared" si="0"/>
        <v>2.2863987819876147E-3</v>
      </c>
      <c r="O30">
        <f t="shared" si="1"/>
        <v>2.2863987819876148</v>
      </c>
      <c r="P30">
        <f t="shared" si="2"/>
        <v>62.976498648938581</v>
      </c>
      <c r="Q30">
        <f t="shared" si="3"/>
        <v>1420.57</v>
      </c>
      <c r="R30">
        <f t="shared" si="4"/>
        <v>491.6636120581411</v>
      </c>
      <c r="S30">
        <f t="shared" si="5"/>
        <v>48.62528127076979</v>
      </c>
      <c r="T30">
        <f t="shared" si="6"/>
        <v>140.493650782212</v>
      </c>
      <c r="U30">
        <f t="shared" si="7"/>
        <v>0.11433482658855933</v>
      </c>
      <c r="V30">
        <f t="shared" si="8"/>
        <v>2.9092811455005205</v>
      </c>
      <c r="W30">
        <f t="shared" si="9"/>
        <v>0.11189595716525487</v>
      </c>
      <c r="X30">
        <f t="shared" si="10"/>
        <v>7.0149762985331002E-2</v>
      </c>
      <c r="Y30">
        <f t="shared" si="11"/>
        <v>289.55472063499491</v>
      </c>
      <c r="Z30">
        <f t="shared" si="12"/>
        <v>32.983446469985807</v>
      </c>
      <c r="AA30">
        <f t="shared" si="13"/>
        <v>32.047499999999999</v>
      </c>
      <c r="AB30">
        <f t="shared" si="14"/>
        <v>4.787936202388698</v>
      </c>
      <c r="AC30">
        <f t="shared" si="15"/>
        <v>60.031911729370201</v>
      </c>
      <c r="AD30">
        <f t="shared" si="16"/>
        <v>2.8450812346538399</v>
      </c>
      <c r="AE30">
        <f t="shared" si="17"/>
        <v>4.7392814133252124</v>
      </c>
      <c r="AF30">
        <f t="shared" si="18"/>
        <v>1.9428549677348581</v>
      </c>
      <c r="AG30">
        <f t="shared" si="19"/>
        <v>-100.83018628565381</v>
      </c>
      <c r="AH30">
        <f t="shared" si="20"/>
        <v>-28.294867786966634</v>
      </c>
      <c r="AI30">
        <f t="shared" si="21"/>
        <v>-2.2047041722005836</v>
      </c>
      <c r="AJ30">
        <f t="shared" si="22"/>
        <v>158.22496239017386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51433.104936988449</v>
      </c>
      <c r="AP30" t="s">
        <v>385</v>
      </c>
      <c r="AQ30">
        <v>10238.9</v>
      </c>
      <c r="AR30">
        <v>302.21199999999999</v>
      </c>
      <c r="AS30">
        <v>4052.3</v>
      </c>
      <c r="AT30">
        <f t="shared" si="26"/>
        <v>0.92542210596451402</v>
      </c>
      <c r="AU30">
        <v>-0.32343011824092421</v>
      </c>
      <c r="AV30" t="s">
        <v>457</v>
      </c>
      <c r="AW30">
        <v>10303.4</v>
      </c>
      <c r="AX30">
        <v>698.60307692307697</v>
      </c>
      <c r="AY30">
        <v>1285.369951575314</v>
      </c>
      <c r="AZ30">
        <f t="shared" si="27"/>
        <v>0.45649649265031578</v>
      </c>
      <c r="BA30">
        <v>0.5</v>
      </c>
      <c r="BB30">
        <f t="shared" si="28"/>
        <v>1513.125600329013</v>
      </c>
      <c r="BC30">
        <f t="shared" si="29"/>
        <v>62.976498648938581</v>
      </c>
      <c r="BD30">
        <f t="shared" si="30"/>
        <v>345.36826474479898</v>
      </c>
      <c r="BE30">
        <f t="shared" si="31"/>
        <v>4.1833889237889839E-2</v>
      </c>
      <c r="BF30">
        <f t="shared" si="32"/>
        <v>2.1526332127444032</v>
      </c>
      <c r="BG30">
        <f t="shared" si="33"/>
        <v>260.40662022958645</v>
      </c>
      <c r="BH30" t="s">
        <v>458</v>
      </c>
      <c r="BI30">
        <v>548.97</v>
      </c>
      <c r="BJ30">
        <f t="shared" si="34"/>
        <v>548.97</v>
      </c>
      <c r="BK30">
        <f t="shared" si="35"/>
        <v>0.57290895175572021</v>
      </c>
      <c r="BL30">
        <f t="shared" si="36"/>
        <v>0.79680460787241991</v>
      </c>
      <c r="BM30">
        <f t="shared" si="37"/>
        <v>0.78980000411742146</v>
      </c>
      <c r="BN30">
        <f t="shared" si="38"/>
        <v>0.59681852108510181</v>
      </c>
      <c r="BO30">
        <f t="shared" si="39"/>
        <v>0.73783069848619176</v>
      </c>
      <c r="BP30">
        <f t="shared" si="40"/>
        <v>0.62613784569959297</v>
      </c>
      <c r="BQ30">
        <f t="shared" si="41"/>
        <v>0.37386215430040703</v>
      </c>
      <c r="BR30">
        <f t="shared" si="42"/>
        <v>1799.93</v>
      </c>
      <c r="BS30">
        <f t="shared" si="43"/>
        <v>1513.125600329013</v>
      </c>
      <c r="BT30">
        <f t="shared" si="44"/>
        <v>0.84065802577267612</v>
      </c>
      <c r="BU30">
        <f t="shared" si="45"/>
        <v>0.16086998974126487</v>
      </c>
      <c r="BV30">
        <v>6</v>
      </c>
      <c r="BW30">
        <v>0.5</v>
      </c>
      <c r="BX30" t="s">
        <v>388</v>
      </c>
      <c r="BY30">
        <v>2</v>
      </c>
      <c r="BZ30">
        <v>1689262365.0999999</v>
      </c>
      <c r="CA30">
        <v>1420.57</v>
      </c>
      <c r="CB30">
        <v>1500.02</v>
      </c>
      <c r="CC30">
        <v>28.767399999999999</v>
      </c>
      <c r="CD30">
        <v>26.103300000000001</v>
      </c>
      <c r="CE30">
        <v>1422.3</v>
      </c>
      <c r="CF30">
        <v>28.502500000000001</v>
      </c>
      <c r="CG30">
        <v>500.12200000000001</v>
      </c>
      <c r="CH30">
        <v>98.799700000000001</v>
      </c>
      <c r="CI30">
        <v>9.9791599999999994E-2</v>
      </c>
      <c r="CJ30">
        <v>31.867100000000001</v>
      </c>
      <c r="CK30">
        <v>32.047499999999999</v>
      </c>
      <c r="CL30">
        <v>999.9</v>
      </c>
      <c r="CM30">
        <v>0</v>
      </c>
      <c r="CN30">
        <v>0</v>
      </c>
      <c r="CO30">
        <v>10005</v>
      </c>
      <c r="CP30">
        <v>0</v>
      </c>
      <c r="CQ30">
        <v>1400.11</v>
      </c>
      <c r="CR30">
        <v>-79.447900000000004</v>
      </c>
      <c r="CS30">
        <v>1462.65</v>
      </c>
      <c r="CT30">
        <v>1540.23</v>
      </c>
      <c r="CU30">
        <v>2.6640999999999999</v>
      </c>
      <c r="CV30">
        <v>1500.02</v>
      </c>
      <c r="CW30">
        <v>26.103300000000001</v>
      </c>
      <c r="CX30">
        <v>2.8422100000000001</v>
      </c>
      <c r="CY30">
        <v>2.5790000000000002</v>
      </c>
      <c r="CZ30">
        <v>23.1313</v>
      </c>
      <c r="DA30">
        <v>21.533799999999999</v>
      </c>
      <c r="DB30">
        <v>1799.93</v>
      </c>
      <c r="DC30">
        <v>0.97800600000000004</v>
      </c>
      <c r="DD30">
        <v>2.1994300000000001E-2</v>
      </c>
      <c r="DE30">
        <v>0</v>
      </c>
      <c r="DF30">
        <v>698.46799999999996</v>
      </c>
      <c r="DG30">
        <v>4.9995000000000003</v>
      </c>
      <c r="DH30">
        <v>16220.6</v>
      </c>
      <c r="DI30">
        <v>16659.2</v>
      </c>
      <c r="DJ30">
        <v>47.936999999999998</v>
      </c>
      <c r="DK30">
        <v>49.625</v>
      </c>
      <c r="DL30">
        <v>48.75</v>
      </c>
      <c r="DM30">
        <v>48.625</v>
      </c>
      <c r="DN30">
        <v>49.436999999999998</v>
      </c>
      <c r="DO30">
        <v>1755.45</v>
      </c>
      <c r="DP30">
        <v>39.479999999999997</v>
      </c>
      <c r="DQ30">
        <v>0</v>
      </c>
      <c r="DR30">
        <v>141.79999995231631</v>
      </c>
      <c r="DS30">
        <v>0</v>
      </c>
      <c r="DT30">
        <v>698.60307692307697</v>
      </c>
      <c r="DU30">
        <v>-1.1589059826887891</v>
      </c>
      <c r="DV30">
        <v>4.263249243693072</v>
      </c>
      <c r="DW30">
        <v>16311.22692307692</v>
      </c>
      <c r="DX30">
        <v>15</v>
      </c>
      <c r="DY30">
        <v>1689262315.5999999</v>
      </c>
      <c r="DZ30" t="s">
        <v>459</v>
      </c>
      <c r="EA30">
        <v>1689262315.5999999</v>
      </c>
      <c r="EB30">
        <v>1689262305.0999999</v>
      </c>
      <c r="EC30">
        <v>20</v>
      </c>
      <c r="ED30">
        <v>2.4E-2</v>
      </c>
      <c r="EE30">
        <v>3.3000000000000002E-2</v>
      </c>
      <c r="EF30">
        <v>-1.8080000000000001</v>
      </c>
      <c r="EG30">
        <v>0.26500000000000001</v>
      </c>
      <c r="EH30">
        <v>1500</v>
      </c>
      <c r="EI30">
        <v>26</v>
      </c>
      <c r="EJ30">
        <v>0.04</v>
      </c>
      <c r="EK30">
        <v>0.03</v>
      </c>
      <c r="EL30">
        <v>63.06790378453811</v>
      </c>
      <c r="EM30">
        <v>-0.99501409862381207</v>
      </c>
      <c r="EN30">
        <v>0.1774551829418366</v>
      </c>
      <c r="EO30">
        <v>1</v>
      </c>
      <c r="EP30">
        <v>0.11752112140416569</v>
      </c>
      <c r="EQ30">
        <v>-1.08944919421489E-2</v>
      </c>
      <c r="ER30">
        <v>1.693436621813446E-3</v>
      </c>
      <c r="ES30">
        <v>1</v>
      </c>
      <c r="ET30">
        <v>2</v>
      </c>
      <c r="EU30">
        <v>2</v>
      </c>
      <c r="EV30" t="s">
        <v>390</v>
      </c>
      <c r="EW30">
        <v>2.96183</v>
      </c>
      <c r="EX30">
        <v>2.80816</v>
      </c>
      <c r="EY30">
        <v>0.22861400000000001</v>
      </c>
      <c r="EZ30">
        <v>0.233736</v>
      </c>
      <c r="FA30">
        <v>0.134354</v>
      </c>
      <c r="FB30">
        <v>0.124528</v>
      </c>
      <c r="FC30">
        <v>22709.1</v>
      </c>
      <c r="FD30">
        <v>20889.400000000001</v>
      </c>
      <c r="FE30">
        <v>26478.5</v>
      </c>
      <c r="FF30">
        <v>25742.1</v>
      </c>
      <c r="FG30">
        <v>31243.5</v>
      </c>
      <c r="FH30">
        <v>31846.7</v>
      </c>
      <c r="FI30">
        <v>37525.199999999997</v>
      </c>
      <c r="FJ30">
        <v>38189.9</v>
      </c>
      <c r="FK30">
        <v>1.9294</v>
      </c>
      <c r="FL30">
        <v>1.89123</v>
      </c>
      <c r="FM30">
        <v>5.6058200000000002E-2</v>
      </c>
      <c r="FN30">
        <v>0</v>
      </c>
      <c r="FO30">
        <v>31.137599999999999</v>
      </c>
      <c r="FP30">
        <v>999.9</v>
      </c>
      <c r="FQ30">
        <v>38.1</v>
      </c>
      <c r="FR30">
        <v>43.2</v>
      </c>
      <c r="FS30">
        <v>33.851199999999999</v>
      </c>
      <c r="FT30">
        <v>62.013399999999997</v>
      </c>
      <c r="FU30">
        <v>15.885400000000001</v>
      </c>
      <c r="FV30">
        <v>1</v>
      </c>
      <c r="FW30">
        <v>0.53499200000000002</v>
      </c>
      <c r="FX30">
        <v>3.0916800000000002</v>
      </c>
      <c r="FY30">
        <v>20.217400000000001</v>
      </c>
      <c r="FZ30">
        <v>5.2068099999999999</v>
      </c>
      <c r="GA30">
        <v>11.9373</v>
      </c>
      <c r="GB30">
        <v>4.9869000000000003</v>
      </c>
      <c r="GC30">
        <v>3.2909999999999999</v>
      </c>
      <c r="GD30">
        <v>9999</v>
      </c>
      <c r="GE30">
        <v>9999</v>
      </c>
      <c r="GF30">
        <v>9999</v>
      </c>
      <c r="GG30">
        <v>999.9</v>
      </c>
      <c r="GH30">
        <v>1.8714900000000001</v>
      </c>
      <c r="GI30">
        <v>1.87744</v>
      </c>
      <c r="GJ30">
        <v>1.8751899999999999</v>
      </c>
      <c r="GK30">
        <v>1.87344</v>
      </c>
      <c r="GL30">
        <v>1.8739399999999999</v>
      </c>
      <c r="GM30">
        <v>1.87134</v>
      </c>
      <c r="GN30">
        <v>1.8772</v>
      </c>
      <c r="GO30">
        <v>1.8763700000000001</v>
      </c>
      <c r="GP30">
        <v>5</v>
      </c>
      <c r="GQ30">
        <v>0</v>
      </c>
      <c r="GR30">
        <v>0</v>
      </c>
      <c r="GS30">
        <v>0</v>
      </c>
      <c r="GT30" t="s">
        <v>391</v>
      </c>
      <c r="GU30" t="s">
        <v>392</v>
      </c>
      <c r="GV30" t="s">
        <v>393</v>
      </c>
      <c r="GW30" t="s">
        <v>393</v>
      </c>
      <c r="GX30" t="s">
        <v>393</v>
      </c>
      <c r="GY30" t="s">
        <v>393</v>
      </c>
      <c r="GZ30">
        <v>0</v>
      </c>
      <c r="HA30">
        <v>100</v>
      </c>
      <c r="HB30">
        <v>100</v>
      </c>
      <c r="HC30">
        <v>-1.73</v>
      </c>
      <c r="HD30">
        <v>0.26490000000000002</v>
      </c>
      <c r="HE30">
        <v>-0.64273592271228408</v>
      </c>
      <c r="HF30">
        <v>-4.4049200664853048E-4</v>
      </c>
      <c r="HG30">
        <v>-3.0069193378276792E-7</v>
      </c>
      <c r="HH30">
        <v>5.1441627210662792E-11</v>
      </c>
      <c r="HI30">
        <v>0.26488499999999959</v>
      </c>
      <c r="HJ30">
        <v>0</v>
      </c>
      <c r="HK30">
        <v>0</v>
      </c>
      <c r="HL30">
        <v>0</v>
      </c>
      <c r="HM30">
        <v>8</v>
      </c>
      <c r="HN30">
        <v>2399</v>
      </c>
      <c r="HO30">
        <v>1</v>
      </c>
      <c r="HP30">
        <v>21</v>
      </c>
      <c r="HQ30">
        <v>0.8</v>
      </c>
      <c r="HR30">
        <v>1</v>
      </c>
      <c r="HS30">
        <v>2.7990699999999999</v>
      </c>
      <c r="HT30">
        <v>2.51831</v>
      </c>
      <c r="HU30">
        <v>1.5991200000000001</v>
      </c>
      <c r="HV30">
        <v>2.2778299999999998</v>
      </c>
      <c r="HW30">
        <v>1.5502899999999999</v>
      </c>
      <c r="HX30">
        <v>2.36572</v>
      </c>
      <c r="HY30">
        <v>49.452599999999997</v>
      </c>
      <c r="HZ30">
        <v>24.017499999999998</v>
      </c>
      <c r="IA30">
        <v>18</v>
      </c>
      <c r="IB30">
        <v>500.26600000000002</v>
      </c>
      <c r="IC30">
        <v>446.40100000000001</v>
      </c>
      <c r="ID30">
        <v>27.1099</v>
      </c>
      <c r="IE30">
        <v>34.052599999999998</v>
      </c>
      <c r="IF30">
        <v>30.000699999999998</v>
      </c>
      <c r="IG30">
        <v>33.932499999999997</v>
      </c>
      <c r="IH30">
        <v>33.890900000000002</v>
      </c>
      <c r="II30">
        <v>56.0321</v>
      </c>
      <c r="IJ30">
        <v>28.860900000000001</v>
      </c>
      <c r="IK30">
        <v>0</v>
      </c>
      <c r="IL30">
        <v>27.090199999999999</v>
      </c>
      <c r="IM30">
        <v>1500</v>
      </c>
      <c r="IN30">
        <v>26.046800000000001</v>
      </c>
      <c r="IO30">
        <v>98.9238</v>
      </c>
      <c r="IP30">
        <v>99.096699999999998</v>
      </c>
    </row>
    <row r="31" spans="1:250" x14ac:dyDescent="0.3">
      <c r="A31">
        <v>15</v>
      </c>
      <c r="B31">
        <v>1689263599.5</v>
      </c>
      <c r="C31">
        <v>3110</v>
      </c>
      <c r="D31" t="s">
        <v>460</v>
      </c>
      <c r="E31" t="s">
        <v>461</v>
      </c>
      <c r="F31" t="s">
        <v>378</v>
      </c>
      <c r="G31" t="s">
        <v>379</v>
      </c>
      <c r="H31" t="s">
        <v>462</v>
      </c>
      <c r="I31" t="s">
        <v>381</v>
      </c>
      <c r="J31" t="s">
        <v>31</v>
      </c>
      <c r="K31" t="s">
        <v>463</v>
      </c>
      <c r="L31" t="s">
        <v>464</v>
      </c>
      <c r="M31">
        <v>1689263599.5</v>
      </c>
      <c r="N31">
        <f t="shared" si="0"/>
        <v>6.8975645056902355E-3</v>
      </c>
      <c r="O31">
        <f t="shared" si="1"/>
        <v>6.8975645056902355</v>
      </c>
      <c r="P31">
        <f t="shared" si="2"/>
        <v>56.385606900699251</v>
      </c>
      <c r="Q31">
        <f t="shared" si="3"/>
        <v>329.65</v>
      </c>
      <c r="R31">
        <f t="shared" si="4"/>
        <v>71.225502217025451</v>
      </c>
      <c r="S31">
        <f t="shared" si="5"/>
        <v>7.0459675218264675</v>
      </c>
      <c r="T31">
        <f t="shared" si="6"/>
        <v>32.61055550711</v>
      </c>
      <c r="U31">
        <f t="shared" si="7"/>
        <v>0.37970564061598172</v>
      </c>
      <c r="V31">
        <f t="shared" si="8"/>
        <v>2.9170397033065605</v>
      </c>
      <c r="W31">
        <f t="shared" si="9"/>
        <v>0.35422940824310467</v>
      </c>
      <c r="X31">
        <f t="shared" si="10"/>
        <v>0.22353971745689338</v>
      </c>
      <c r="Y31">
        <f t="shared" si="11"/>
        <v>289.56371763481286</v>
      </c>
      <c r="Z31">
        <f t="shared" si="12"/>
        <v>32.22406674027286</v>
      </c>
      <c r="AA31">
        <f t="shared" si="13"/>
        <v>32.005699999999997</v>
      </c>
      <c r="AB31">
        <f t="shared" si="14"/>
        <v>4.776623997257273</v>
      </c>
      <c r="AC31">
        <f t="shared" si="15"/>
        <v>60.197317059300474</v>
      </c>
      <c r="AD31">
        <f t="shared" si="16"/>
        <v>2.9253443989775603</v>
      </c>
      <c r="AE31">
        <f t="shared" si="17"/>
        <v>4.8595926560909666</v>
      </c>
      <c r="AF31">
        <f t="shared" si="18"/>
        <v>1.8512795982797128</v>
      </c>
      <c r="AG31">
        <f t="shared" si="19"/>
        <v>-304.18259470093938</v>
      </c>
      <c r="AH31">
        <f t="shared" si="20"/>
        <v>47.902445190028544</v>
      </c>
      <c r="AI31">
        <f t="shared" si="21"/>
        <v>3.7299322032940241</v>
      </c>
      <c r="AJ31">
        <f t="shared" si="22"/>
        <v>37.013500327196056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51577.840522929371</v>
      </c>
      <c r="AP31" t="s">
        <v>385</v>
      </c>
      <c r="AQ31">
        <v>10238.9</v>
      </c>
      <c r="AR31">
        <v>302.21199999999999</v>
      </c>
      <c r="AS31">
        <v>4052.3</v>
      </c>
      <c r="AT31">
        <f t="shared" si="26"/>
        <v>0.92542210596451402</v>
      </c>
      <c r="AU31">
        <v>-0.32343011824092421</v>
      </c>
      <c r="AV31" t="s">
        <v>465</v>
      </c>
      <c r="AW31">
        <v>10303.5</v>
      </c>
      <c r="AX31">
        <v>649.62095999999985</v>
      </c>
      <c r="AY31">
        <v>1112.461611370785</v>
      </c>
      <c r="AZ31">
        <f t="shared" si="27"/>
        <v>0.41605089707362475</v>
      </c>
      <c r="BA31">
        <v>0.5</v>
      </c>
      <c r="BB31">
        <f t="shared" si="28"/>
        <v>1513.1757003289185</v>
      </c>
      <c r="BC31">
        <f t="shared" si="29"/>
        <v>56.385606900699251</v>
      </c>
      <c r="BD31">
        <f t="shared" si="30"/>
        <v>314.77905377592845</v>
      </c>
      <c r="BE31">
        <f t="shared" si="31"/>
        <v>3.7476835642161942E-2</v>
      </c>
      <c r="BF31">
        <f t="shared" si="32"/>
        <v>2.6426425492621899</v>
      </c>
      <c r="BG31">
        <f t="shared" si="33"/>
        <v>252.45707414994837</v>
      </c>
      <c r="BH31" t="s">
        <v>466</v>
      </c>
      <c r="BI31">
        <v>506.56</v>
      </c>
      <c r="BJ31">
        <f t="shared" si="34"/>
        <v>506.56</v>
      </c>
      <c r="BK31">
        <f t="shared" si="35"/>
        <v>0.54464945592521408</v>
      </c>
      <c r="BL31">
        <f t="shared" si="36"/>
        <v>0.76388747394755996</v>
      </c>
      <c r="BM31">
        <f t="shared" si="37"/>
        <v>0.82911843187295597</v>
      </c>
      <c r="BN31">
        <f t="shared" si="38"/>
        <v>0.57123217941166138</v>
      </c>
      <c r="BO31">
        <f t="shared" si="39"/>
        <v>0.78393850721082137</v>
      </c>
      <c r="BP31">
        <f t="shared" si="40"/>
        <v>0.59566249032801544</v>
      </c>
      <c r="BQ31">
        <f t="shared" si="41"/>
        <v>0.40433750967198456</v>
      </c>
      <c r="BR31">
        <f t="shared" si="42"/>
        <v>1799.99</v>
      </c>
      <c r="BS31">
        <f t="shared" si="43"/>
        <v>1513.1757003289185</v>
      </c>
      <c r="BT31">
        <f t="shared" si="44"/>
        <v>0.84065783717071674</v>
      </c>
      <c r="BU31">
        <f t="shared" si="45"/>
        <v>0.16086962573948346</v>
      </c>
      <c r="BV31">
        <v>6</v>
      </c>
      <c r="BW31">
        <v>0.5</v>
      </c>
      <c r="BX31" t="s">
        <v>388</v>
      </c>
      <c r="BY31">
        <v>2</v>
      </c>
      <c r="BZ31">
        <v>1689263599.5</v>
      </c>
      <c r="CA31">
        <v>329.65</v>
      </c>
      <c r="CB31">
        <v>400.02100000000002</v>
      </c>
      <c r="CC31">
        <v>29.571400000000001</v>
      </c>
      <c r="CD31">
        <v>21.541399999999999</v>
      </c>
      <c r="CE31">
        <v>330.56099999999998</v>
      </c>
      <c r="CF31">
        <v>29.447800000000001</v>
      </c>
      <c r="CG31">
        <v>500.14400000000001</v>
      </c>
      <c r="CH31">
        <v>98.825100000000006</v>
      </c>
      <c r="CI31">
        <v>9.9685399999999993E-2</v>
      </c>
      <c r="CJ31">
        <v>32.310299999999998</v>
      </c>
      <c r="CK31">
        <v>32.005699999999997</v>
      </c>
      <c r="CL31">
        <v>999.9</v>
      </c>
      <c r="CM31">
        <v>0</v>
      </c>
      <c r="CN31">
        <v>0</v>
      </c>
      <c r="CO31">
        <v>10046.9</v>
      </c>
      <c r="CP31">
        <v>0</v>
      </c>
      <c r="CQ31">
        <v>154.458</v>
      </c>
      <c r="CR31">
        <v>-70.371200000000002</v>
      </c>
      <c r="CS31">
        <v>339.69499999999999</v>
      </c>
      <c r="CT31">
        <v>408.82799999999997</v>
      </c>
      <c r="CU31">
        <v>8.0300100000000008</v>
      </c>
      <c r="CV31">
        <v>400.02100000000002</v>
      </c>
      <c r="CW31">
        <v>21.541399999999999</v>
      </c>
      <c r="CX31">
        <v>2.9224000000000001</v>
      </c>
      <c r="CY31">
        <v>2.1288299999999998</v>
      </c>
      <c r="CZ31">
        <v>23.592300000000002</v>
      </c>
      <c r="DA31">
        <v>18.436599999999999</v>
      </c>
      <c r="DB31">
        <v>1799.99</v>
      </c>
      <c r="DC31">
        <v>0.97800900000000002</v>
      </c>
      <c r="DD31">
        <v>2.1990800000000001E-2</v>
      </c>
      <c r="DE31">
        <v>0</v>
      </c>
      <c r="DF31">
        <v>649.54</v>
      </c>
      <c r="DG31">
        <v>4.9995000000000003</v>
      </c>
      <c r="DH31">
        <v>15724</v>
      </c>
      <c r="DI31">
        <v>16659.7</v>
      </c>
      <c r="DJ31">
        <v>48.25</v>
      </c>
      <c r="DK31">
        <v>50.375</v>
      </c>
      <c r="DL31">
        <v>49.25</v>
      </c>
      <c r="DM31">
        <v>49.125</v>
      </c>
      <c r="DN31">
        <v>49.75</v>
      </c>
      <c r="DO31">
        <v>1755.52</v>
      </c>
      <c r="DP31">
        <v>39.47</v>
      </c>
      <c r="DQ31">
        <v>0</v>
      </c>
      <c r="DR31">
        <v>1232.3999998569491</v>
      </c>
      <c r="DS31">
        <v>0</v>
      </c>
      <c r="DT31">
        <v>649.62095999999985</v>
      </c>
      <c r="DU31">
        <v>-1.3518461642141311</v>
      </c>
      <c r="DV31">
        <v>50.638463012505731</v>
      </c>
      <c r="DW31">
        <v>15741.031999999999</v>
      </c>
      <c r="DX31">
        <v>15</v>
      </c>
      <c r="DY31">
        <v>1689263557.5</v>
      </c>
      <c r="DZ31" t="s">
        <v>467</v>
      </c>
      <c r="EA31">
        <v>1689263550.5</v>
      </c>
      <c r="EB31">
        <v>1689263557.5</v>
      </c>
      <c r="EC31">
        <v>22</v>
      </c>
      <c r="ED31">
        <v>0.28899999999999998</v>
      </c>
      <c r="EE31">
        <v>-0.215</v>
      </c>
      <c r="EF31">
        <v>-0.95599999999999996</v>
      </c>
      <c r="EG31">
        <v>0.115</v>
      </c>
      <c r="EH31">
        <v>400</v>
      </c>
      <c r="EI31">
        <v>21</v>
      </c>
      <c r="EJ31">
        <v>0.02</v>
      </c>
      <c r="EK31">
        <v>0.01</v>
      </c>
      <c r="EL31">
        <v>56.31842452094817</v>
      </c>
      <c r="EM31">
        <v>-0.86627208065447814</v>
      </c>
      <c r="EN31">
        <v>0.1856399493304271</v>
      </c>
      <c r="EO31">
        <v>1</v>
      </c>
      <c r="EP31">
        <v>0.37839267767164542</v>
      </c>
      <c r="EQ31">
        <v>2.3425291785344381E-2</v>
      </c>
      <c r="ER31">
        <v>5.2993828598651999E-3</v>
      </c>
      <c r="ES31">
        <v>1</v>
      </c>
      <c r="ET31">
        <v>2</v>
      </c>
      <c r="EU31">
        <v>2</v>
      </c>
      <c r="EV31" t="s">
        <v>390</v>
      </c>
      <c r="EW31">
        <v>2.9616400000000001</v>
      </c>
      <c r="EX31">
        <v>2.8084199999999999</v>
      </c>
      <c r="EY31">
        <v>8.2377699999999998E-2</v>
      </c>
      <c r="EZ31">
        <v>9.4713199999999997E-2</v>
      </c>
      <c r="FA31">
        <v>0.13736799999999999</v>
      </c>
      <c r="FB31">
        <v>0.108821</v>
      </c>
      <c r="FC31">
        <v>27015.1</v>
      </c>
      <c r="FD31">
        <v>24668.1</v>
      </c>
      <c r="FE31">
        <v>26470.9</v>
      </c>
      <c r="FF31">
        <v>25721.8</v>
      </c>
      <c r="FG31">
        <v>31115.200000000001</v>
      </c>
      <c r="FH31">
        <v>32383.1</v>
      </c>
      <c r="FI31">
        <v>37511.4</v>
      </c>
      <c r="FJ31">
        <v>38160.300000000003</v>
      </c>
      <c r="FK31">
        <v>1.9302999999999999</v>
      </c>
      <c r="FL31">
        <v>1.8608499999999999</v>
      </c>
      <c r="FM31">
        <v>1.46106E-2</v>
      </c>
      <c r="FN31">
        <v>0</v>
      </c>
      <c r="FO31">
        <v>31.768599999999999</v>
      </c>
      <c r="FP31">
        <v>999.9</v>
      </c>
      <c r="FQ31">
        <v>35.700000000000003</v>
      </c>
      <c r="FR31">
        <v>45.3</v>
      </c>
      <c r="FS31">
        <v>35.3626</v>
      </c>
      <c r="FT31">
        <v>61.523600000000002</v>
      </c>
      <c r="FU31">
        <v>15.665100000000001</v>
      </c>
      <c r="FV31">
        <v>1</v>
      </c>
      <c r="FW31">
        <v>0.56622700000000004</v>
      </c>
      <c r="FX31">
        <v>2.8194599999999999</v>
      </c>
      <c r="FY31">
        <v>20.223500000000001</v>
      </c>
      <c r="FZ31">
        <v>5.2053099999999999</v>
      </c>
      <c r="GA31">
        <v>11.937900000000001</v>
      </c>
      <c r="GB31">
        <v>4.9859</v>
      </c>
      <c r="GC31">
        <v>3.29095</v>
      </c>
      <c r="GD31">
        <v>9999</v>
      </c>
      <c r="GE31">
        <v>9999</v>
      </c>
      <c r="GF31">
        <v>9999</v>
      </c>
      <c r="GG31">
        <v>999.9</v>
      </c>
      <c r="GH31">
        <v>1.8711800000000001</v>
      </c>
      <c r="GI31">
        <v>1.87714</v>
      </c>
      <c r="GJ31">
        <v>1.8749199999999999</v>
      </c>
      <c r="GK31">
        <v>1.8730899999999999</v>
      </c>
      <c r="GL31">
        <v>1.87364</v>
      </c>
      <c r="GM31">
        <v>1.87103</v>
      </c>
      <c r="GN31">
        <v>1.87686</v>
      </c>
      <c r="GO31">
        <v>1.8760699999999999</v>
      </c>
      <c r="GP31">
        <v>5</v>
      </c>
      <c r="GQ31">
        <v>0</v>
      </c>
      <c r="GR31">
        <v>0</v>
      </c>
      <c r="GS31">
        <v>0</v>
      </c>
      <c r="GT31" t="s">
        <v>391</v>
      </c>
      <c r="GU31" t="s">
        <v>392</v>
      </c>
      <c r="GV31" t="s">
        <v>393</v>
      </c>
      <c r="GW31" t="s">
        <v>393</v>
      </c>
      <c r="GX31" t="s">
        <v>393</v>
      </c>
      <c r="GY31" t="s">
        <v>393</v>
      </c>
      <c r="GZ31">
        <v>0</v>
      </c>
      <c r="HA31">
        <v>100</v>
      </c>
      <c r="HB31">
        <v>100</v>
      </c>
      <c r="HC31">
        <v>-0.91100000000000003</v>
      </c>
      <c r="HD31">
        <v>0.1236</v>
      </c>
      <c r="HE31">
        <v>-0.7342335784360362</v>
      </c>
      <c r="HF31">
        <v>-4.4049200664853048E-4</v>
      </c>
      <c r="HG31">
        <v>-3.0069193378276792E-7</v>
      </c>
      <c r="HH31">
        <v>5.1441627210662792E-11</v>
      </c>
      <c r="HI31">
        <v>0.1236783040252446</v>
      </c>
      <c r="HJ31">
        <v>0</v>
      </c>
      <c r="HK31">
        <v>0</v>
      </c>
      <c r="HL31">
        <v>0</v>
      </c>
      <c r="HM31">
        <v>8</v>
      </c>
      <c r="HN31">
        <v>2399</v>
      </c>
      <c r="HO31">
        <v>1</v>
      </c>
      <c r="HP31">
        <v>21</v>
      </c>
      <c r="HQ31">
        <v>0.8</v>
      </c>
      <c r="HR31">
        <v>0.7</v>
      </c>
      <c r="HS31">
        <v>0.94238299999999997</v>
      </c>
      <c r="HT31">
        <v>2.5427200000000001</v>
      </c>
      <c r="HU31">
        <v>1.5991200000000001</v>
      </c>
      <c r="HV31">
        <v>2.2741699999999998</v>
      </c>
      <c r="HW31">
        <v>1.5502899999999999</v>
      </c>
      <c r="HX31">
        <v>2.3339799999999999</v>
      </c>
      <c r="HY31">
        <v>48.670699999999997</v>
      </c>
      <c r="HZ31">
        <v>24.183800000000002</v>
      </c>
      <c r="IA31">
        <v>18</v>
      </c>
      <c r="IB31">
        <v>503.58199999999999</v>
      </c>
      <c r="IC31">
        <v>430.41899999999998</v>
      </c>
      <c r="ID31">
        <v>27.755700000000001</v>
      </c>
      <c r="IE31">
        <v>34.374699999999997</v>
      </c>
      <c r="IF31">
        <v>30.0002</v>
      </c>
      <c r="IG31">
        <v>34.288400000000003</v>
      </c>
      <c r="IH31">
        <v>34.246499999999997</v>
      </c>
      <c r="II31">
        <v>18.9069</v>
      </c>
      <c r="IJ31">
        <v>44.8812</v>
      </c>
      <c r="IK31">
        <v>0</v>
      </c>
      <c r="IL31">
        <v>27.756799999999998</v>
      </c>
      <c r="IM31">
        <v>400</v>
      </c>
      <c r="IN31">
        <v>21.4514</v>
      </c>
      <c r="IO31">
        <v>98.890699999999995</v>
      </c>
      <c r="IP31">
        <v>99.019300000000001</v>
      </c>
    </row>
    <row r="32" spans="1:250" x14ac:dyDescent="0.3">
      <c r="A32">
        <v>16</v>
      </c>
      <c r="B32">
        <v>1689263786.5</v>
      </c>
      <c r="C32">
        <v>3297</v>
      </c>
      <c r="D32" t="s">
        <v>468</v>
      </c>
      <c r="E32" t="s">
        <v>469</v>
      </c>
      <c r="F32" t="s">
        <v>378</v>
      </c>
      <c r="G32" t="s">
        <v>379</v>
      </c>
      <c r="H32" t="s">
        <v>462</v>
      </c>
      <c r="I32" t="s">
        <v>381</v>
      </c>
      <c r="J32" t="s">
        <v>31</v>
      </c>
      <c r="K32" t="s">
        <v>463</v>
      </c>
      <c r="L32" t="s">
        <v>464</v>
      </c>
      <c r="M32">
        <v>1689263786.5</v>
      </c>
      <c r="N32">
        <f t="shared" si="0"/>
        <v>7.6641284801276929E-3</v>
      </c>
      <c r="O32">
        <f t="shared" si="1"/>
        <v>7.664128480127693</v>
      </c>
      <c r="P32">
        <f t="shared" si="2"/>
        <v>46.366575664592759</v>
      </c>
      <c r="Q32">
        <f t="shared" si="3"/>
        <v>242.13399999999999</v>
      </c>
      <c r="R32">
        <f t="shared" si="4"/>
        <v>51.948637365998373</v>
      </c>
      <c r="S32">
        <f t="shared" si="5"/>
        <v>5.1392835933747225</v>
      </c>
      <c r="T32">
        <f t="shared" si="6"/>
        <v>23.954339453236202</v>
      </c>
      <c r="U32">
        <f t="shared" si="7"/>
        <v>0.42729884513034222</v>
      </c>
      <c r="V32">
        <f t="shared" si="8"/>
        <v>2.9119039315858708</v>
      </c>
      <c r="W32">
        <f t="shared" si="9"/>
        <v>0.39527221193083145</v>
      </c>
      <c r="X32">
        <f t="shared" si="10"/>
        <v>0.24972226340186132</v>
      </c>
      <c r="Y32">
        <f t="shared" si="11"/>
        <v>289.58460663525301</v>
      </c>
      <c r="Z32">
        <f t="shared" si="12"/>
        <v>32.03661498524442</v>
      </c>
      <c r="AA32">
        <f t="shared" si="13"/>
        <v>31.985499999999998</v>
      </c>
      <c r="AB32">
        <f t="shared" si="14"/>
        <v>4.7711656773070708</v>
      </c>
      <c r="AC32">
        <f t="shared" si="15"/>
        <v>60.201876634401721</v>
      </c>
      <c r="AD32">
        <f t="shared" si="16"/>
        <v>2.9275987085821802</v>
      </c>
      <c r="AE32">
        <f t="shared" si="17"/>
        <v>4.8629691834377722</v>
      </c>
      <c r="AF32">
        <f t="shared" si="18"/>
        <v>1.8435669687248906</v>
      </c>
      <c r="AG32">
        <f t="shared" si="19"/>
        <v>-337.98806597363125</v>
      </c>
      <c r="AH32">
        <f t="shared" si="20"/>
        <v>52.920170980481018</v>
      </c>
      <c r="AI32">
        <f t="shared" si="21"/>
        <v>4.1277458651626979</v>
      </c>
      <c r="AJ32">
        <f t="shared" si="22"/>
        <v>8.6444575072654715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51430.971262525025</v>
      </c>
      <c r="AP32" t="s">
        <v>385</v>
      </c>
      <c r="AQ32">
        <v>10238.9</v>
      </c>
      <c r="AR32">
        <v>302.21199999999999</v>
      </c>
      <c r="AS32">
        <v>4052.3</v>
      </c>
      <c r="AT32">
        <f t="shared" si="26"/>
        <v>0.92542210596451402</v>
      </c>
      <c r="AU32">
        <v>-0.32343011824092421</v>
      </c>
      <c r="AV32" t="s">
        <v>470</v>
      </c>
      <c r="AW32">
        <v>10298.9</v>
      </c>
      <c r="AX32">
        <v>639.69957692307685</v>
      </c>
      <c r="AY32">
        <v>997.3381223620471</v>
      </c>
      <c r="AZ32">
        <f t="shared" si="27"/>
        <v>0.35859307632997772</v>
      </c>
      <c r="BA32">
        <v>0.5</v>
      </c>
      <c r="BB32">
        <f t="shared" si="28"/>
        <v>1513.2774003291465</v>
      </c>
      <c r="BC32">
        <f t="shared" si="29"/>
        <v>46.366575664592759</v>
      </c>
      <c r="BD32">
        <f t="shared" si="30"/>
        <v>271.32539916232997</v>
      </c>
      <c r="BE32">
        <f t="shared" si="31"/>
        <v>3.0853567080746949E-2</v>
      </c>
      <c r="BF32">
        <f t="shared" si="32"/>
        <v>3.0631155163333474</v>
      </c>
      <c r="BG32">
        <f t="shared" si="33"/>
        <v>246.01268821412063</v>
      </c>
      <c r="BH32" t="s">
        <v>471</v>
      </c>
      <c r="BI32">
        <v>498.77</v>
      </c>
      <c r="BJ32">
        <f t="shared" si="34"/>
        <v>498.77</v>
      </c>
      <c r="BK32">
        <f t="shared" si="35"/>
        <v>0.49989879177711827</v>
      </c>
      <c r="BL32">
        <f t="shared" si="36"/>
        <v>0.71733135232272738</v>
      </c>
      <c r="BM32">
        <f t="shared" si="37"/>
        <v>0.85969778716880196</v>
      </c>
      <c r="BN32">
        <f t="shared" si="38"/>
        <v>0.51449446932552334</v>
      </c>
      <c r="BO32">
        <f t="shared" si="39"/>
        <v>0.81463738387951234</v>
      </c>
      <c r="BP32">
        <f t="shared" si="40"/>
        <v>0.5592990389628314</v>
      </c>
      <c r="BQ32">
        <f t="shared" si="41"/>
        <v>0.4407009610371686</v>
      </c>
      <c r="BR32">
        <f t="shared" si="42"/>
        <v>1800.11</v>
      </c>
      <c r="BS32">
        <f t="shared" si="43"/>
        <v>1513.2774003291465</v>
      </c>
      <c r="BT32">
        <f t="shared" si="44"/>
        <v>0.84065829328715835</v>
      </c>
      <c r="BU32">
        <f t="shared" si="45"/>
        <v>0.16087050604421566</v>
      </c>
      <c r="BV32">
        <v>6</v>
      </c>
      <c r="BW32">
        <v>0.5</v>
      </c>
      <c r="BX32" t="s">
        <v>388</v>
      </c>
      <c r="BY32">
        <v>2</v>
      </c>
      <c r="BZ32">
        <v>1689263786.5</v>
      </c>
      <c r="CA32">
        <v>242.13399999999999</v>
      </c>
      <c r="CB32">
        <v>299.995</v>
      </c>
      <c r="CC32">
        <v>29.592600000000001</v>
      </c>
      <c r="CD32">
        <v>20.668700000000001</v>
      </c>
      <c r="CE32">
        <v>242.88300000000001</v>
      </c>
      <c r="CF32">
        <v>29.467500000000001</v>
      </c>
      <c r="CG32">
        <v>500.05</v>
      </c>
      <c r="CH32">
        <v>98.830500000000001</v>
      </c>
      <c r="CI32">
        <v>9.9594299999999997E-2</v>
      </c>
      <c r="CJ32">
        <v>32.322600000000001</v>
      </c>
      <c r="CK32">
        <v>31.985499999999998</v>
      </c>
      <c r="CL32">
        <v>999.9</v>
      </c>
      <c r="CM32">
        <v>0</v>
      </c>
      <c r="CN32">
        <v>0</v>
      </c>
      <c r="CO32">
        <v>10016.9</v>
      </c>
      <c r="CP32">
        <v>0</v>
      </c>
      <c r="CQ32">
        <v>161.74600000000001</v>
      </c>
      <c r="CR32">
        <v>-57.860700000000001</v>
      </c>
      <c r="CS32">
        <v>249.518</v>
      </c>
      <c r="CT32">
        <v>306.32600000000002</v>
      </c>
      <c r="CU32">
        <v>8.9238900000000001</v>
      </c>
      <c r="CV32">
        <v>299.995</v>
      </c>
      <c r="CW32">
        <v>20.668700000000001</v>
      </c>
      <c r="CX32">
        <v>2.9246500000000002</v>
      </c>
      <c r="CY32">
        <v>2.0427</v>
      </c>
      <c r="CZ32">
        <v>23.605</v>
      </c>
      <c r="DA32">
        <v>17.779299999999999</v>
      </c>
      <c r="DB32">
        <v>1800.11</v>
      </c>
      <c r="DC32">
        <v>0.97799599999999998</v>
      </c>
      <c r="DD32">
        <v>2.20045E-2</v>
      </c>
      <c r="DE32">
        <v>0</v>
      </c>
      <c r="DF32">
        <v>639.726</v>
      </c>
      <c r="DG32">
        <v>4.9995000000000003</v>
      </c>
      <c r="DH32">
        <v>15659.6</v>
      </c>
      <c r="DI32">
        <v>16660.8</v>
      </c>
      <c r="DJ32">
        <v>48.375</v>
      </c>
      <c r="DK32">
        <v>50.561999999999998</v>
      </c>
      <c r="DL32">
        <v>49.375</v>
      </c>
      <c r="DM32">
        <v>49.25</v>
      </c>
      <c r="DN32">
        <v>49.875</v>
      </c>
      <c r="DO32">
        <v>1755.61</v>
      </c>
      <c r="DP32">
        <v>39.5</v>
      </c>
      <c r="DQ32">
        <v>0</v>
      </c>
      <c r="DR32">
        <v>185</v>
      </c>
      <c r="DS32">
        <v>0</v>
      </c>
      <c r="DT32">
        <v>639.69957692307685</v>
      </c>
      <c r="DU32">
        <v>8.8239317252183522E-2</v>
      </c>
      <c r="DV32">
        <v>-603.71623843460998</v>
      </c>
      <c r="DW32">
        <v>15832.48076923077</v>
      </c>
      <c r="DX32">
        <v>15</v>
      </c>
      <c r="DY32">
        <v>1689263676</v>
      </c>
      <c r="DZ32" t="s">
        <v>472</v>
      </c>
      <c r="EA32">
        <v>1689263664</v>
      </c>
      <c r="EB32">
        <v>1689263676</v>
      </c>
      <c r="EC32">
        <v>23</v>
      </c>
      <c r="ED32">
        <v>0.109</v>
      </c>
      <c r="EE32">
        <v>1E-3</v>
      </c>
      <c r="EF32">
        <v>-0.78400000000000003</v>
      </c>
      <c r="EG32">
        <v>0.125</v>
      </c>
      <c r="EH32">
        <v>300</v>
      </c>
      <c r="EI32">
        <v>21</v>
      </c>
      <c r="EJ32">
        <v>0.04</v>
      </c>
      <c r="EK32">
        <v>0.02</v>
      </c>
      <c r="EL32">
        <v>46.149432594043773</v>
      </c>
      <c r="EM32">
        <v>0.97996134323792061</v>
      </c>
      <c r="EN32">
        <v>0.14579675941294651</v>
      </c>
      <c r="EO32">
        <v>1</v>
      </c>
      <c r="EP32">
        <v>0.4234572306974525</v>
      </c>
      <c r="EQ32">
        <v>1.9845661383068831E-2</v>
      </c>
      <c r="ER32">
        <v>3.2092757104012349E-3</v>
      </c>
      <c r="ES32">
        <v>1</v>
      </c>
      <c r="ET32">
        <v>2</v>
      </c>
      <c r="EU32">
        <v>2</v>
      </c>
      <c r="EV32" t="s">
        <v>390</v>
      </c>
      <c r="EW32">
        <v>2.9613900000000002</v>
      </c>
      <c r="EX32">
        <v>2.8080699999999998</v>
      </c>
      <c r="EY32">
        <v>6.3707799999999995E-2</v>
      </c>
      <c r="EZ32">
        <v>7.5251600000000002E-2</v>
      </c>
      <c r="FA32">
        <v>0.137432</v>
      </c>
      <c r="FB32">
        <v>0.10567600000000001</v>
      </c>
      <c r="FC32">
        <v>27567.5</v>
      </c>
      <c r="FD32">
        <v>25199.8</v>
      </c>
      <c r="FE32">
        <v>26473.3</v>
      </c>
      <c r="FF32">
        <v>25722.799999999999</v>
      </c>
      <c r="FG32">
        <v>31114.5</v>
      </c>
      <c r="FH32">
        <v>32497.1</v>
      </c>
      <c r="FI32">
        <v>37514.9</v>
      </c>
      <c r="FJ32">
        <v>38161.699999999997</v>
      </c>
      <c r="FK32">
        <v>1.9309000000000001</v>
      </c>
      <c r="FL32">
        <v>1.8587</v>
      </c>
      <c r="FM32">
        <v>9.5255700000000006E-3</v>
      </c>
      <c r="FN32">
        <v>0</v>
      </c>
      <c r="FO32">
        <v>31.831</v>
      </c>
      <c r="FP32">
        <v>999.9</v>
      </c>
      <c r="FQ32">
        <v>35.299999999999997</v>
      </c>
      <c r="FR32">
        <v>45.5</v>
      </c>
      <c r="FS32">
        <v>35.323</v>
      </c>
      <c r="FT32">
        <v>61.6937</v>
      </c>
      <c r="FU32">
        <v>15.713100000000001</v>
      </c>
      <c r="FV32">
        <v>1</v>
      </c>
      <c r="FW32">
        <v>0.56484999999999996</v>
      </c>
      <c r="FX32">
        <v>2.61816</v>
      </c>
      <c r="FY32">
        <v>20.2257</v>
      </c>
      <c r="FZ32">
        <v>5.2056100000000001</v>
      </c>
      <c r="GA32">
        <v>11.9369</v>
      </c>
      <c r="GB32">
        <v>4.9863</v>
      </c>
      <c r="GC32">
        <v>3.2899699999999998</v>
      </c>
      <c r="GD32">
        <v>9999</v>
      </c>
      <c r="GE32">
        <v>9999</v>
      </c>
      <c r="GF32">
        <v>9999</v>
      </c>
      <c r="GG32">
        <v>999.9</v>
      </c>
      <c r="GH32">
        <v>1.8711899999999999</v>
      </c>
      <c r="GI32">
        <v>1.87714</v>
      </c>
      <c r="GJ32">
        <v>1.8748499999999999</v>
      </c>
      <c r="GK32">
        <v>1.8731199999999999</v>
      </c>
      <c r="GL32">
        <v>1.8736299999999999</v>
      </c>
      <c r="GM32">
        <v>1.87103</v>
      </c>
      <c r="GN32">
        <v>1.8768400000000001</v>
      </c>
      <c r="GO32">
        <v>1.8760699999999999</v>
      </c>
      <c r="GP32">
        <v>5</v>
      </c>
      <c r="GQ32">
        <v>0</v>
      </c>
      <c r="GR32">
        <v>0</v>
      </c>
      <c r="GS32">
        <v>0</v>
      </c>
      <c r="GT32" t="s">
        <v>391</v>
      </c>
      <c r="GU32" t="s">
        <v>392</v>
      </c>
      <c r="GV32" t="s">
        <v>393</v>
      </c>
      <c r="GW32" t="s">
        <v>393</v>
      </c>
      <c r="GX32" t="s">
        <v>393</v>
      </c>
      <c r="GY32" t="s">
        <v>393</v>
      </c>
      <c r="GZ32">
        <v>0</v>
      </c>
      <c r="HA32">
        <v>100</v>
      </c>
      <c r="HB32">
        <v>100</v>
      </c>
      <c r="HC32">
        <v>-0.749</v>
      </c>
      <c r="HD32">
        <v>0.12509999999999999</v>
      </c>
      <c r="HE32">
        <v>-0.62547670873929062</v>
      </c>
      <c r="HF32">
        <v>-4.4049200664853048E-4</v>
      </c>
      <c r="HG32">
        <v>-3.0069193378276792E-7</v>
      </c>
      <c r="HH32">
        <v>5.1441627210662792E-11</v>
      </c>
      <c r="HI32">
        <v>0.1250950000000017</v>
      </c>
      <c r="HJ32">
        <v>0</v>
      </c>
      <c r="HK32">
        <v>0</v>
      </c>
      <c r="HL32">
        <v>0</v>
      </c>
      <c r="HM32">
        <v>8</v>
      </c>
      <c r="HN32">
        <v>2399</v>
      </c>
      <c r="HO32">
        <v>1</v>
      </c>
      <c r="HP32">
        <v>21</v>
      </c>
      <c r="HQ32">
        <v>2</v>
      </c>
      <c r="HR32">
        <v>1.8</v>
      </c>
      <c r="HS32">
        <v>0.74951199999999996</v>
      </c>
      <c r="HT32">
        <v>2.5488300000000002</v>
      </c>
      <c r="HU32">
        <v>1.6003400000000001</v>
      </c>
      <c r="HV32">
        <v>2.2741699999999998</v>
      </c>
      <c r="HW32">
        <v>1.5502899999999999</v>
      </c>
      <c r="HX32">
        <v>2.2900399999999999</v>
      </c>
      <c r="HY32">
        <v>48.608800000000002</v>
      </c>
      <c r="HZ32">
        <v>24.183800000000002</v>
      </c>
      <c r="IA32">
        <v>18</v>
      </c>
      <c r="IB32">
        <v>504.16399999999999</v>
      </c>
      <c r="IC32">
        <v>429.34</v>
      </c>
      <c r="ID32">
        <v>27.947900000000001</v>
      </c>
      <c r="IE32">
        <v>34.381900000000002</v>
      </c>
      <c r="IF32">
        <v>30.000499999999999</v>
      </c>
      <c r="IG32">
        <v>34.313200000000002</v>
      </c>
      <c r="IH32">
        <v>34.277299999999997</v>
      </c>
      <c r="II32">
        <v>15.0289</v>
      </c>
      <c r="IJ32">
        <v>46.431699999999999</v>
      </c>
      <c r="IK32">
        <v>0</v>
      </c>
      <c r="IL32">
        <v>27.947700000000001</v>
      </c>
      <c r="IM32">
        <v>300</v>
      </c>
      <c r="IN32">
        <v>20.6631</v>
      </c>
      <c r="IO32">
        <v>98.899900000000002</v>
      </c>
      <c r="IP32">
        <v>99.022999999999996</v>
      </c>
    </row>
    <row r="33" spans="1:250" x14ac:dyDescent="0.3">
      <c r="A33">
        <v>17</v>
      </c>
      <c r="B33">
        <v>1689263938</v>
      </c>
      <c r="C33">
        <v>3448.5</v>
      </c>
      <c r="D33" t="s">
        <v>473</v>
      </c>
      <c r="E33" t="s">
        <v>474</v>
      </c>
      <c r="F33" t="s">
        <v>378</v>
      </c>
      <c r="G33" t="s">
        <v>379</v>
      </c>
      <c r="H33" t="s">
        <v>462</v>
      </c>
      <c r="I33" t="s">
        <v>381</v>
      </c>
      <c r="J33" t="s">
        <v>31</v>
      </c>
      <c r="K33" t="s">
        <v>463</v>
      </c>
      <c r="L33" t="s">
        <v>464</v>
      </c>
      <c r="M33">
        <v>1689263938</v>
      </c>
      <c r="N33">
        <f t="shared" si="0"/>
        <v>8.4954800193809341E-3</v>
      </c>
      <c r="O33">
        <f t="shared" si="1"/>
        <v>8.4954800193809348</v>
      </c>
      <c r="P33">
        <f t="shared" si="2"/>
        <v>33.696360910444156</v>
      </c>
      <c r="Q33">
        <f t="shared" si="3"/>
        <v>158.017</v>
      </c>
      <c r="R33">
        <f t="shared" si="4"/>
        <v>34.364803649366117</v>
      </c>
      <c r="S33">
        <f t="shared" si="5"/>
        <v>3.3997851155642445</v>
      </c>
      <c r="T33">
        <f t="shared" si="6"/>
        <v>15.6329670929467</v>
      </c>
      <c r="U33">
        <f t="shared" si="7"/>
        <v>0.48154446448023308</v>
      </c>
      <c r="V33">
        <f t="shared" si="8"/>
        <v>2.9091938062668938</v>
      </c>
      <c r="W33">
        <f t="shared" si="9"/>
        <v>0.44124623376408384</v>
      </c>
      <c r="X33">
        <f t="shared" si="10"/>
        <v>0.27911796000027184</v>
      </c>
      <c r="Y33">
        <f t="shared" si="11"/>
        <v>289.56705063529182</v>
      </c>
      <c r="Z33">
        <f t="shared" si="12"/>
        <v>31.897889215525723</v>
      </c>
      <c r="AA33">
        <f t="shared" si="13"/>
        <v>31.952000000000002</v>
      </c>
      <c r="AB33">
        <f t="shared" si="14"/>
        <v>4.7621254822609256</v>
      </c>
      <c r="AC33">
        <f t="shared" si="15"/>
        <v>60.014057114117989</v>
      </c>
      <c r="AD33">
        <f t="shared" si="16"/>
        <v>2.9314101106055501</v>
      </c>
      <c r="AE33">
        <f t="shared" si="17"/>
        <v>4.8845391422736384</v>
      </c>
      <c r="AF33">
        <f t="shared" si="18"/>
        <v>1.8307153716553755</v>
      </c>
      <c r="AG33">
        <f t="shared" si="19"/>
        <v>-374.65066885469918</v>
      </c>
      <c r="AH33">
        <f t="shared" si="20"/>
        <v>70.421364961074147</v>
      </c>
      <c r="AI33">
        <f t="shared" si="21"/>
        <v>5.4991617100905081</v>
      </c>
      <c r="AJ33">
        <f t="shared" si="22"/>
        <v>-9.1630915482427042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51341.422671897752</v>
      </c>
      <c r="AP33" t="s">
        <v>385</v>
      </c>
      <c r="AQ33">
        <v>10238.9</v>
      </c>
      <c r="AR33">
        <v>302.21199999999999</v>
      </c>
      <c r="AS33">
        <v>4052.3</v>
      </c>
      <c r="AT33">
        <f t="shared" si="26"/>
        <v>0.92542210596451402</v>
      </c>
      <c r="AU33">
        <v>-0.32343011824092421</v>
      </c>
      <c r="AV33" t="s">
        <v>475</v>
      </c>
      <c r="AW33">
        <v>10297.1</v>
      </c>
      <c r="AX33">
        <v>642.97608000000002</v>
      </c>
      <c r="AY33">
        <v>901.87479061699833</v>
      </c>
      <c r="AZ33">
        <f t="shared" si="27"/>
        <v>0.28706724404601469</v>
      </c>
      <c r="BA33">
        <v>0.5</v>
      </c>
      <c r="BB33">
        <f t="shared" si="28"/>
        <v>1513.1850003291668</v>
      </c>
      <c r="BC33">
        <f t="shared" si="29"/>
        <v>33.696360910444156</v>
      </c>
      <c r="BD33">
        <f t="shared" si="30"/>
        <v>217.19292388813088</v>
      </c>
      <c r="BE33">
        <f t="shared" si="31"/>
        <v>2.2482241775648497E-2</v>
      </c>
      <c r="BF33">
        <f t="shared" si="32"/>
        <v>3.4931957763535069</v>
      </c>
      <c r="BG33">
        <f t="shared" si="33"/>
        <v>239.75276436743698</v>
      </c>
      <c r="BH33" t="s">
        <v>476</v>
      </c>
      <c r="BI33">
        <v>502.82</v>
      </c>
      <c r="BJ33">
        <f t="shared" si="34"/>
        <v>502.82</v>
      </c>
      <c r="BK33">
        <f t="shared" si="35"/>
        <v>0.44247249703475311</v>
      </c>
      <c r="BL33">
        <f t="shared" si="36"/>
        <v>0.6487798585670459</v>
      </c>
      <c r="BM33">
        <f t="shared" si="37"/>
        <v>0.88757373175310239</v>
      </c>
      <c r="BN33">
        <f t="shared" si="38"/>
        <v>0.43174049593875108</v>
      </c>
      <c r="BO33">
        <f t="shared" si="39"/>
        <v>0.84009367497056109</v>
      </c>
      <c r="BP33">
        <f t="shared" si="40"/>
        <v>0.50735866952419439</v>
      </c>
      <c r="BQ33">
        <f t="shared" si="41"/>
        <v>0.49264133047580561</v>
      </c>
      <c r="BR33">
        <f t="shared" si="42"/>
        <v>1800</v>
      </c>
      <c r="BS33">
        <f t="shared" si="43"/>
        <v>1513.1850003291668</v>
      </c>
      <c r="BT33">
        <f t="shared" si="44"/>
        <v>0.84065833351620378</v>
      </c>
      <c r="BU33">
        <f t="shared" si="45"/>
        <v>0.16087058368627324</v>
      </c>
      <c r="BV33">
        <v>6</v>
      </c>
      <c r="BW33">
        <v>0.5</v>
      </c>
      <c r="BX33" t="s">
        <v>388</v>
      </c>
      <c r="BY33">
        <v>2</v>
      </c>
      <c r="BZ33">
        <v>1689263938</v>
      </c>
      <c r="CA33">
        <v>158.017</v>
      </c>
      <c r="CB33">
        <v>200.05799999999999</v>
      </c>
      <c r="CC33">
        <v>29.630500000000001</v>
      </c>
      <c r="CD33">
        <v>19.7393</v>
      </c>
      <c r="CE33">
        <v>158.58099999999999</v>
      </c>
      <c r="CF33">
        <v>29.551500000000001</v>
      </c>
      <c r="CG33">
        <v>500.06599999999997</v>
      </c>
      <c r="CH33">
        <v>98.832300000000004</v>
      </c>
      <c r="CI33">
        <v>9.9885100000000004E-2</v>
      </c>
      <c r="CJ33">
        <v>32.401000000000003</v>
      </c>
      <c r="CK33">
        <v>31.952000000000002</v>
      </c>
      <c r="CL33">
        <v>999.9</v>
      </c>
      <c r="CM33">
        <v>0</v>
      </c>
      <c r="CN33">
        <v>0</v>
      </c>
      <c r="CO33">
        <v>10001.200000000001</v>
      </c>
      <c r="CP33">
        <v>0</v>
      </c>
      <c r="CQ33">
        <v>159.82900000000001</v>
      </c>
      <c r="CR33">
        <v>-42.179299999999998</v>
      </c>
      <c r="CS33">
        <v>162.70699999999999</v>
      </c>
      <c r="CT33">
        <v>204.08600000000001</v>
      </c>
      <c r="CU33">
        <v>9.9373000000000005</v>
      </c>
      <c r="CV33">
        <v>200.05799999999999</v>
      </c>
      <c r="CW33">
        <v>19.7393</v>
      </c>
      <c r="CX33">
        <v>2.9330099999999999</v>
      </c>
      <c r="CY33">
        <v>1.9508799999999999</v>
      </c>
      <c r="CZ33">
        <v>23.6524</v>
      </c>
      <c r="DA33">
        <v>17.051200000000001</v>
      </c>
      <c r="DB33">
        <v>1800</v>
      </c>
      <c r="DC33">
        <v>0.97799599999999998</v>
      </c>
      <c r="DD33">
        <v>2.20045E-2</v>
      </c>
      <c r="DE33">
        <v>0</v>
      </c>
      <c r="DF33">
        <v>642.90300000000002</v>
      </c>
      <c r="DG33">
        <v>4.9995000000000003</v>
      </c>
      <c r="DH33">
        <v>16156.8</v>
      </c>
      <c r="DI33">
        <v>16659.8</v>
      </c>
      <c r="DJ33">
        <v>48.561999999999998</v>
      </c>
      <c r="DK33">
        <v>50.75</v>
      </c>
      <c r="DL33">
        <v>49.561999999999998</v>
      </c>
      <c r="DM33">
        <v>49.436999999999998</v>
      </c>
      <c r="DN33">
        <v>50</v>
      </c>
      <c r="DO33">
        <v>1755.5</v>
      </c>
      <c r="DP33">
        <v>39.5</v>
      </c>
      <c r="DQ33">
        <v>0</v>
      </c>
      <c r="DR33">
        <v>149.5999999046326</v>
      </c>
      <c r="DS33">
        <v>0</v>
      </c>
      <c r="DT33">
        <v>642.97608000000002</v>
      </c>
      <c r="DU33">
        <v>-1.688538457754909</v>
      </c>
      <c r="DV33">
        <v>-148.26153823345729</v>
      </c>
      <c r="DW33">
        <v>16130.864</v>
      </c>
      <c r="DX33">
        <v>15</v>
      </c>
      <c r="DY33">
        <v>1689263977</v>
      </c>
      <c r="DZ33" t="s">
        <v>477</v>
      </c>
      <c r="EA33">
        <v>1689263961</v>
      </c>
      <c r="EB33">
        <v>1689263977</v>
      </c>
      <c r="EC33">
        <v>24</v>
      </c>
      <c r="ED33">
        <v>0.161</v>
      </c>
      <c r="EE33">
        <v>0.05</v>
      </c>
      <c r="EF33">
        <v>-0.56399999999999995</v>
      </c>
      <c r="EG33">
        <v>7.9000000000000001E-2</v>
      </c>
      <c r="EH33">
        <v>200</v>
      </c>
      <c r="EI33">
        <v>20</v>
      </c>
      <c r="EJ33">
        <v>0.04</v>
      </c>
      <c r="EK33">
        <v>0.01</v>
      </c>
      <c r="EL33">
        <v>33.522850612951387</v>
      </c>
      <c r="EM33">
        <v>0.97181448686076355</v>
      </c>
      <c r="EN33">
        <v>0.14308917233396931</v>
      </c>
      <c r="EO33">
        <v>1</v>
      </c>
      <c r="EP33">
        <v>0.48283874287934048</v>
      </c>
      <c r="EQ33">
        <v>1.2382001728284721E-2</v>
      </c>
      <c r="ER33">
        <v>2.2467502331001499E-3</v>
      </c>
      <c r="ES33">
        <v>1</v>
      </c>
      <c r="ET33">
        <v>2</v>
      </c>
      <c r="EU33">
        <v>2</v>
      </c>
      <c r="EV33" t="s">
        <v>390</v>
      </c>
      <c r="EW33">
        <v>2.9613800000000001</v>
      </c>
      <c r="EX33">
        <v>2.8082199999999999</v>
      </c>
      <c r="EY33">
        <v>4.3547000000000002E-2</v>
      </c>
      <c r="EZ33">
        <v>5.3141599999999997E-2</v>
      </c>
      <c r="FA33">
        <v>0.13768900000000001</v>
      </c>
      <c r="FB33">
        <v>0.102258</v>
      </c>
      <c r="FC33">
        <v>28158.2</v>
      </c>
      <c r="FD33">
        <v>25797.7</v>
      </c>
      <c r="FE33">
        <v>26470.799999999999</v>
      </c>
      <c r="FF33">
        <v>25718.400000000001</v>
      </c>
      <c r="FG33">
        <v>31100.400000000001</v>
      </c>
      <c r="FH33">
        <v>32614.2</v>
      </c>
      <c r="FI33">
        <v>37510.199999999997</v>
      </c>
      <c r="FJ33">
        <v>38155.199999999997</v>
      </c>
      <c r="FK33">
        <v>1.93123</v>
      </c>
      <c r="FL33">
        <v>1.8551800000000001</v>
      </c>
      <c r="FM33">
        <v>7.2196099999999996E-3</v>
      </c>
      <c r="FN33">
        <v>0</v>
      </c>
      <c r="FO33">
        <v>31.834900000000001</v>
      </c>
      <c r="FP33">
        <v>999.9</v>
      </c>
      <c r="FQ33">
        <v>35</v>
      </c>
      <c r="FR33">
        <v>45.8</v>
      </c>
      <c r="FS33">
        <v>35.565600000000003</v>
      </c>
      <c r="FT33">
        <v>61.95</v>
      </c>
      <c r="FU33">
        <v>16.398199999999999</v>
      </c>
      <c r="FV33">
        <v>1</v>
      </c>
      <c r="FW33">
        <v>0.56981700000000002</v>
      </c>
      <c r="FX33">
        <v>2.1913</v>
      </c>
      <c r="FY33">
        <v>20.2287</v>
      </c>
      <c r="FZ33">
        <v>5.2098000000000004</v>
      </c>
      <c r="GA33">
        <v>11.937900000000001</v>
      </c>
      <c r="GB33">
        <v>4.9858500000000001</v>
      </c>
      <c r="GC33">
        <v>3.2909799999999998</v>
      </c>
      <c r="GD33">
        <v>9999</v>
      </c>
      <c r="GE33">
        <v>9999</v>
      </c>
      <c r="GF33">
        <v>9999</v>
      </c>
      <c r="GG33">
        <v>999.9</v>
      </c>
      <c r="GH33">
        <v>1.8711800000000001</v>
      </c>
      <c r="GI33">
        <v>1.87713</v>
      </c>
      <c r="GJ33">
        <v>1.8748499999999999</v>
      </c>
      <c r="GK33">
        <v>1.8730800000000001</v>
      </c>
      <c r="GL33">
        <v>1.87364</v>
      </c>
      <c r="GM33">
        <v>1.87103</v>
      </c>
      <c r="GN33">
        <v>1.87683</v>
      </c>
      <c r="GO33">
        <v>1.8760699999999999</v>
      </c>
      <c r="GP33">
        <v>5</v>
      </c>
      <c r="GQ33">
        <v>0</v>
      </c>
      <c r="GR33">
        <v>0</v>
      </c>
      <c r="GS33">
        <v>0</v>
      </c>
      <c r="GT33" t="s">
        <v>391</v>
      </c>
      <c r="GU33" t="s">
        <v>392</v>
      </c>
      <c r="GV33" t="s">
        <v>393</v>
      </c>
      <c r="GW33" t="s">
        <v>393</v>
      </c>
      <c r="GX33" t="s">
        <v>393</v>
      </c>
      <c r="GY33" t="s">
        <v>393</v>
      </c>
      <c r="GZ33">
        <v>0</v>
      </c>
      <c r="HA33">
        <v>100</v>
      </c>
      <c r="HB33">
        <v>100</v>
      </c>
      <c r="HC33">
        <v>-0.56399999999999995</v>
      </c>
      <c r="HD33">
        <v>7.9000000000000001E-2</v>
      </c>
      <c r="HE33">
        <v>-0.62547670873929062</v>
      </c>
      <c r="HF33">
        <v>-4.4049200664853048E-4</v>
      </c>
      <c r="HG33">
        <v>-3.0069193378276792E-7</v>
      </c>
      <c r="HH33">
        <v>5.1441627210662792E-11</v>
      </c>
      <c r="HI33">
        <v>0.1250950000000017</v>
      </c>
      <c r="HJ33">
        <v>0</v>
      </c>
      <c r="HK33">
        <v>0</v>
      </c>
      <c r="HL33">
        <v>0</v>
      </c>
      <c r="HM33">
        <v>8</v>
      </c>
      <c r="HN33">
        <v>2399</v>
      </c>
      <c r="HO33">
        <v>1</v>
      </c>
      <c r="HP33">
        <v>21</v>
      </c>
      <c r="HQ33">
        <v>4.5999999999999996</v>
      </c>
      <c r="HR33">
        <v>4.4000000000000004</v>
      </c>
      <c r="HS33">
        <v>0.546875</v>
      </c>
      <c r="HT33">
        <v>2.5439500000000002</v>
      </c>
      <c r="HU33">
        <v>1.5991200000000001</v>
      </c>
      <c r="HV33">
        <v>2.2741699999999998</v>
      </c>
      <c r="HW33">
        <v>1.5502899999999999</v>
      </c>
      <c r="HX33">
        <v>2.4145500000000002</v>
      </c>
      <c r="HY33">
        <v>48.608800000000002</v>
      </c>
      <c r="HZ33">
        <v>24.192599999999999</v>
      </c>
      <c r="IA33">
        <v>18</v>
      </c>
      <c r="IB33">
        <v>504.83199999999999</v>
      </c>
      <c r="IC33">
        <v>427.62799999999999</v>
      </c>
      <c r="ID33">
        <v>28.3171</v>
      </c>
      <c r="IE33">
        <v>34.449399999999997</v>
      </c>
      <c r="IF33">
        <v>30.000299999999999</v>
      </c>
      <c r="IG33">
        <v>34.372599999999998</v>
      </c>
      <c r="IH33">
        <v>34.335999999999999</v>
      </c>
      <c r="II33">
        <v>10.9918</v>
      </c>
      <c r="IJ33">
        <v>48.946899999999999</v>
      </c>
      <c r="IK33">
        <v>0</v>
      </c>
      <c r="IL33">
        <v>28.3338</v>
      </c>
      <c r="IM33">
        <v>200</v>
      </c>
      <c r="IN33">
        <v>19.670000000000002</v>
      </c>
      <c r="IO33">
        <v>98.8887</v>
      </c>
      <c r="IP33">
        <v>99.006100000000004</v>
      </c>
    </row>
    <row r="34" spans="1:250" x14ac:dyDescent="0.3">
      <c r="A34">
        <v>18</v>
      </c>
      <c r="B34">
        <v>1689264098</v>
      </c>
      <c r="C34">
        <v>3608.5</v>
      </c>
      <c r="D34" t="s">
        <v>478</v>
      </c>
      <c r="E34" t="s">
        <v>479</v>
      </c>
      <c r="F34" t="s">
        <v>378</v>
      </c>
      <c r="G34" t="s">
        <v>379</v>
      </c>
      <c r="H34" t="s">
        <v>462</v>
      </c>
      <c r="I34" t="s">
        <v>381</v>
      </c>
      <c r="J34" t="s">
        <v>31</v>
      </c>
      <c r="K34" t="s">
        <v>463</v>
      </c>
      <c r="L34" t="s">
        <v>464</v>
      </c>
      <c r="M34">
        <v>1689264098</v>
      </c>
      <c r="N34">
        <f t="shared" si="0"/>
        <v>9.2310018793440272E-3</v>
      </c>
      <c r="O34">
        <f t="shared" si="1"/>
        <v>9.2310018793440278</v>
      </c>
      <c r="P34">
        <f t="shared" si="2"/>
        <v>21.192386203422508</v>
      </c>
      <c r="Q34">
        <f t="shared" si="3"/>
        <v>93.531300000000002</v>
      </c>
      <c r="R34">
        <f t="shared" si="4"/>
        <v>23.310244577094661</v>
      </c>
      <c r="S34">
        <f t="shared" si="5"/>
        <v>2.3061402960944277</v>
      </c>
      <c r="T34">
        <f t="shared" si="6"/>
        <v>9.2532834292114803</v>
      </c>
      <c r="U34">
        <f t="shared" si="7"/>
        <v>0.53842879216279182</v>
      </c>
      <c r="V34">
        <f t="shared" si="8"/>
        <v>2.9118188920328274</v>
      </c>
      <c r="W34">
        <f t="shared" si="9"/>
        <v>0.48861521801627217</v>
      </c>
      <c r="X34">
        <f t="shared" si="10"/>
        <v>0.30947510445880005</v>
      </c>
      <c r="Y34">
        <f t="shared" si="11"/>
        <v>289.59577863522833</v>
      </c>
      <c r="Z34">
        <f t="shared" si="12"/>
        <v>31.823496238208904</v>
      </c>
      <c r="AA34">
        <f t="shared" si="13"/>
        <v>31.9711</v>
      </c>
      <c r="AB34">
        <f t="shared" si="14"/>
        <v>4.7672779136284893</v>
      </c>
      <c r="AC34">
        <f t="shared" si="15"/>
        <v>60.432487355910972</v>
      </c>
      <c r="AD34">
        <f t="shared" si="16"/>
        <v>2.9713281990584397</v>
      </c>
      <c r="AE34">
        <f t="shared" si="17"/>
        <v>4.9167729627925212</v>
      </c>
      <c r="AF34">
        <f t="shared" si="18"/>
        <v>1.7959497145700496</v>
      </c>
      <c r="AG34">
        <f t="shared" si="19"/>
        <v>-407.08718287907158</v>
      </c>
      <c r="AH34">
        <f t="shared" si="20"/>
        <v>85.79065212862541</v>
      </c>
      <c r="AI34">
        <f t="shared" si="21"/>
        <v>6.6977674956919762</v>
      </c>
      <c r="AJ34">
        <f t="shared" si="22"/>
        <v>-25.00298461952589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51395.793366031437</v>
      </c>
      <c r="AP34" t="s">
        <v>385</v>
      </c>
      <c r="AQ34">
        <v>10238.9</v>
      </c>
      <c r="AR34">
        <v>302.21199999999999</v>
      </c>
      <c r="AS34">
        <v>4052.3</v>
      </c>
      <c r="AT34">
        <f t="shared" si="26"/>
        <v>0.92542210596451402</v>
      </c>
      <c r="AU34">
        <v>-0.32343011824092421</v>
      </c>
      <c r="AV34" t="s">
        <v>480</v>
      </c>
      <c r="AW34">
        <v>10297.1</v>
      </c>
      <c r="AX34">
        <v>656.08284615384628</v>
      </c>
      <c r="AY34">
        <v>822.64611731641162</v>
      </c>
      <c r="AZ34">
        <f t="shared" si="27"/>
        <v>0.20247256706920147</v>
      </c>
      <c r="BA34">
        <v>0.5</v>
      </c>
      <c r="BB34">
        <f t="shared" si="28"/>
        <v>1513.3362003291338</v>
      </c>
      <c r="BC34">
        <f t="shared" si="29"/>
        <v>21.192386203422508</v>
      </c>
      <c r="BD34">
        <f t="shared" si="30"/>
        <v>153.20453265969553</v>
      </c>
      <c r="BE34">
        <f t="shared" si="31"/>
        <v>1.4217472837155406E-2</v>
      </c>
      <c r="BF34">
        <f t="shared" si="32"/>
        <v>3.9259334174203335</v>
      </c>
      <c r="BG34">
        <f t="shared" si="33"/>
        <v>233.76766794551136</v>
      </c>
      <c r="BH34" t="s">
        <v>481</v>
      </c>
      <c r="BI34">
        <v>519.21</v>
      </c>
      <c r="BJ34">
        <f t="shared" si="34"/>
        <v>519.21</v>
      </c>
      <c r="BK34">
        <f t="shared" si="35"/>
        <v>0.36885376461298236</v>
      </c>
      <c r="BL34">
        <f t="shared" si="36"/>
        <v>0.54892368329667074</v>
      </c>
      <c r="BM34">
        <f t="shared" si="37"/>
        <v>0.91411593893265908</v>
      </c>
      <c r="BN34">
        <f t="shared" si="38"/>
        <v>0.32004679482090681</v>
      </c>
      <c r="BO34">
        <f t="shared" si="39"/>
        <v>0.86122082540025413</v>
      </c>
      <c r="BP34">
        <f t="shared" si="40"/>
        <v>0.43440651935233288</v>
      </c>
      <c r="BQ34">
        <f t="shared" si="41"/>
        <v>0.56559348064766712</v>
      </c>
      <c r="BR34">
        <f t="shared" si="42"/>
        <v>1800.18</v>
      </c>
      <c r="BS34">
        <f t="shared" si="43"/>
        <v>1513.3362003291338</v>
      </c>
      <c r="BT34">
        <f t="shared" si="44"/>
        <v>0.84065826768941654</v>
      </c>
      <c r="BU34">
        <f t="shared" si="45"/>
        <v>0.16087045664057389</v>
      </c>
      <c r="BV34">
        <v>6</v>
      </c>
      <c r="BW34">
        <v>0.5</v>
      </c>
      <c r="BX34" t="s">
        <v>388</v>
      </c>
      <c r="BY34">
        <v>2</v>
      </c>
      <c r="BZ34">
        <v>1689264098</v>
      </c>
      <c r="CA34">
        <v>93.531300000000002</v>
      </c>
      <c r="CB34">
        <v>119.995</v>
      </c>
      <c r="CC34">
        <v>30.033899999999999</v>
      </c>
      <c r="CD34">
        <v>19.290700000000001</v>
      </c>
      <c r="CE34">
        <v>93.946700000000007</v>
      </c>
      <c r="CF34">
        <v>29.864699999999999</v>
      </c>
      <c r="CG34">
        <v>500.06099999999998</v>
      </c>
      <c r="CH34">
        <v>98.832599999999999</v>
      </c>
      <c r="CI34">
        <v>9.9879599999999999E-2</v>
      </c>
      <c r="CJ34">
        <v>32.517600000000002</v>
      </c>
      <c r="CK34">
        <v>31.9711</v>
      </c>
      <c r="CL34">
        <v>999.9</v>
      </c>
      <c r="CM34">
        <v>0</v>
      </c>
      <c r="CN34">
        <v>0</v>
      </c>
      <c r="CO34">
        <v>10016.200000000001</v>
      </c>
      <c r="CP34">
        <v>0</v>
      </c>
      <c r="CQ34">
        <v>160.51499999999999</v>
      </c>
      <c r="CR34">
        <v>-26.4635</v>
      </c>
      <c r="CS34">
        <v>96.427400000000006</v>
      </c>
      <c r="CT34">
        <v>122.355</v>
      </c>
      <c r="CU34">
        <v>10.7433</v>
      </c>
      <c r="CV34">
        <v>119.995</v>
      </c>
      <c r="CW34">
        <v>19.290700000000001</v>
      </c>
      <c r="CX34">
        <v>2.9683299999999999</v>
      </c>
      <c r="CY34">
        <v>1.90655</v>
      </c>
      <c r="CZ34">
        <v>23.851299999999998</v>
      </c>
      <c r="DA34">
        <v>16.688800000000001</v>
      </c>
      <c r="DB34">
        <v>1800.18</v>
      </c>
      <c r="DC34">
        <v>0.97799899999999995</v>
      </c>
      <c r="DD34">
        <v>2.2001099999999999E-2</v>
      </c>
      <c r="DE34">
        <v>0</v>
      </c>
      <c r="DF34">
        <v>655.36</v>
      </c>
      <c r="DG34">
        <v>4.9995000000000003</v>
      </c>
      <c r="DH34">
        <v>16599.8</v>
      </c>
      <c r="DI34">
        <v>16661.5</v>
      </c>
      <c r="DJ34">
        <v>48.686999999999998</v>
      </c>
      <c r="DK34">
        <v>50.875</v>
      </c>
      <c r="DL34">
        <v>49.686999999999998</v>
      </c>
      <c r="DM34">
        <v>49.5</v>
      </c>
      <c r="DN34">
        <v>50.186999999999998</v>
      </c>
      <c r="DO34">
        <v>1755.68</v>
      </c>
      <c r="DP34">
        <v>39.5</v>
      </c>
      <c r="DQ34">
        <v>0</v>
      </c>
      <c r="DR34">
        <v>158</v>
      </c>
      <c r="DS34">
        <v>0</v>
      </c>
      <c r="DT34">
        <v>656.08284615384628</v>
      </c>
      <c r="DU34">
        <v>-2.931692321662132</v>
      </c>
      <c r="DV34">
        <v>458.57093850786941</v>
      </c>
      <c r="DW34">
        <v>16465.123076923079</v>
      </c>
      <c r="DX34">
        <v>15</v>
      </c>
      <c r="DY34">
        <v>1689264056.5</v>
      </c>
      <c r="DZ34" t="s">
        <v>482</v>
      </c>
      <c r="EA34">
        <v>1689264038</v>
      </c>
      <c r="EB34">
        <v>1689264056.5</v>
      </c>
      <c r="EC34">
        <v>25</v>
      </c>
      <c r="ED34">
        <v>9.2999999999999999E-2</v>
      </c>
      <c r="EE34">
        <v>-6.0000000000000001E-3</v>
      </c>
      <c r="EF34">
        <v>-0.42899999999999999</v>
      </c>
      <c r="EG34">
        <v>8.4000000000000005E-2</v>
      </c>
      <c r="EH34">
        <v>120</v>
      </c>
      <c r="EI34">
        <v>20</v>
      </c>
      <c r="EJ34">
        <v>0.06</v>
      </c>
      <c r="EK34">
        <v>0.01</v>
      </c>
      <c r="EL34">
        <v>21.05630205310586</v>
      </c>
      <c r="EM34">
        <v>-0.2056696599206328</v>
      </c>
      <c r="EN34">
        <v>0.19996264051485579</v>
      </c>
      <c r="EO34">
        <v>1</v>
      </c>
      <c r="EP34">
        <v>0.5381611344468985</v>
      </c>
      <c r="EQ34">
        <v>2.215427638543473E-2</v>
      </c>
      <c r="ER34">
        <v>8.7965736072306809E-3</v>
      </c>
      <c r="ES34">
        <v>1</v>
      </c>
      <c r="ET34">
        <v>2</v>
      </c>
      <c r="EU34">
        <v>2</v>
      </c>
      <c r="EV34" t="s">
        <v>390</v>
      </c>
      <c r="EW34">
        <v>2.9612799999999999</v>
      </c>
      <c r="EX34">
        <v>2.8083399999999998</v>
      </c>
      <c r="EY34">
        <v>2.6512500000000001E-2</v>
      </c>
      <c r="EZ34">
        <v>3.3140500000000003E-2</v>
      </c>
      <c r="FA34">
        <v>0.13867599999999999</v>
      </c>
      <c r="FB34">
        <v>0.10057199999999999</v>
      </c>
      <c r="FC34">
        <v>28656.9</v>
      </c>
      <c r="FD34">
        <v>26336.9</v>
      </c>
      <c r="FE34">
        <v>26468.6</v>
      </c>
      <c r="FF34">
        <v>25713.200000000001</v>
      </c>
      <c r="FG34">
        <v>31061.9</v>
      </c>
      <c r="FH34">
        <v>32666.9</v>
      </c>
      <c r="FI34">
        <v>37507.1</v>
      </c>
      <c r="FJ34">
        <v>38146.800000000003</v>
      </c>
      <c r="FK34">
        <v>1.93015</v>
      </c>
      <c r="FL34">
        <v>1.8521000000000001</v>
      </c>
      <c r="FM34">
        <v>1.58325E-3</v>
      </c>
      <c r="FN34">
        <v>0</v>
      </c>
      <c r="FO34">
        <v>31.945499999999999</v>
      </c>
      <c r="FP34">
        <v>999.9</v>
      </c>
      <c r="FQ34">
        <v>34.799999999999997</v>
      </c>
      <c r="FR34">
        <v>46</v>
      </c>
      <c r="FS34">
        <v>35.728000000000002</v>
      </c>
      <c r="FT34">
        <v>61.82</v>
      </c>
      <c r="FU34">
        <v>15.885400000000001</v>
      </c>
      <c r="FV34">
        <v>1</v>
      </c>
      <c r="FW34">
        <v>0.57994900000000005</v>
      </c>
      <c r="FX34">
        <v>2.63937</v>
      </c>
      <c r="FY34">
        <v>20.225999999999999</v>
      </c>
      <c r="FZ34">
        <v>5.2072599999999998</v>
      </c>
      <c r="GA34">
        <v>11.937799999999999</v>
      </c>
      <c r="GB34">
        <v>4.9860499999999996</v>
      </c>
      <c r="GC34">
        <v>3.2909999999999999</v>
      </c>
      <c r="GD34">
        <v>9999</v>
      </c>
      <c r="GE34">
        <v>9999</v>
      </c>
      <c r="GF34">
        <v>9999</v>
      </c>
      <c r="GG34">
        <v>999.9</v>
      </c>
      <c r="GH34">
        <v>1.87117</v>
      </c>
      <c r="GI34">
        <v>1.87713</v>
      </c>
      <c r="GJ34">
        <v>1.8748899999999999</v>
      </c>
      <c r="GK34">
        <v>1.8731199999999999</v>
      </c>
      <c r="GL34">
        <v>1.87365</v>
      </c>
      <c r="GM34">
        <v>1.87103</v>
      </c>
      <c r="GN34">
        <v>1.87683</v>
      </c>
      <c r="GO34">
        <v>1.8760699999999999</v>
      </c>
      <c r="GP34">
        <v>5</v>
      </c>
      <c r="GQ34">
        <v>0</v>
      </c>
      <c r="GR34">
        <v>0</v>
      </c>
      <c r="GS34">
        <v>0</v>
      </c>
      <c r="GT34" t="s">
        <v>391</v>
      </c>
      <c r="GU34" t="s">
        <v>392</v>
      </c>
      <c r="GV34" t="s">
        <v>393</v>
      </c>
      <c r="GW34" t="s">
        <v>393</v>
      </c>
      <c r="GX34" t="s">
        <v>393</v>
      </c>
      <c r="GY34" t="s">
        <v>393</v>
      </c>
      <c r="GZ34">
        <v>0</v>
      </c>
      <c r="HA34">
        <v>100</v>
      </c>
      <c r="HB34">
        <v>100</v>
      </c>
      <c r="HC34">
        <v>-0.41499999999999998</v>
      </c>
      <c r="HD34">
        <v>0.16919999999999999</v>
      </c>
      <c r="HE34">
        <v>-0.37139814372787838</v>
      </c>
      <c r="HF34">
        <v>-4.4049200664853048E-4</v>
      </c>
      <c r="HG34">
        <v>-3.0069193378276792E-7</v>
      </c>
      <c r="HH34">
        <v>5.1441627210662792E-11</v>
      </c>
      <c r="HI34">
        <v>0.16920062931768329</v>
      </c>
      <c r="HJ34">
        <v>0</v>
      </c>
      <c r="HK34">
        <v>0</v>
      </c>
      <c r="HL34">
        <v>0</v>
      </c>
      <c r="HM34">
        <v>8</v>
      </c>
      <c r="HN34">
        <v>2399</v>
      </c>
      <c r="HO34">
        <v>1</v>
      </c>
      <c r="HP34">
        <v>21</v>
      </c>
      <c r="HQ34">
        <v>1</v>
      </c>
      <c r="HR34">
        <v>0.7</v>
      </c>
      <c r="HS34">
        <v>0.380859</v>
      </c>
      <c r="HT34">
        <v>2.5708000000000002</v>
      </c>
      <c r="HU34">
        <v>1.5991200000000001</v>
      </c>
      <c r="HV34">
        <v>2.2741699999999998</v>
      </c>
      <c r="HW34">
        <v>1.5502899999999999</v>
      </c>
      <c r="HX34">
        <v>2.3645</v>
      </c>
      <c r="HY34">
        <v>48.639699999999998</v>
      </c>
      <c r="HZ34">
        <v>24.192599999999999</v>
      </c>
      <c r="IA34">
        <v>18</v>
      </c>
      <c r="IB34">
        <v>504.77800000000002</v>
      </c>
      <c r="IC34">
        <v>426.31799999999998</v>
      </c>
      <c r="ID34">
        <v>28.0852</v>
      </c>
      <c r="IE34">
        <v>34.538600000000002</v>
      </c>
      <c r="IF34">
        <v>30</v>
      </c>
      <c r="IG34">
        <v>34.456800000000001</v>
      </c>
      <c r="IH34">
        <v>34.414400000000001</v>
      </c>
      <c r="II34">
        <v>7.6709699999999996</v>
      </c>
      <c r="IJ34">
        <v>50.006500000000003</v>
      </c>
      <c r="IK34">
        <v>0</v>
      </c>
      <c r="IL34">
        <v>28.096399999999999</v>
      </c>
      <c r="IM34">
        <v>120</v>
      </c>
      <c r="IN34">
        <v>19.2042</v>
      </c>
      <c r="IO34">
        <v>98.880600000000001</v>
      </c>
      <c r="IP34">
        <v>98.984999999999999</v>
      </c>
    </row>
    <row r="35" spans="1:250" x14ac:dyDescent="0.3">
      <c r="A35">
        <v>19</v>
      </c>
      <c r="B35">
        <v>1689264226</v>
      </c>
      <c r="C35">
        <v>3736.5</v>
      </c>
      <c r="D35" t="s">
        <v>483</v>
      </c>
      <c r="E35" t="s">
        <v>484</v>
      </c>
      <c r="F35" t="s">
        <v>378</v>
      </c>
      <c r="G35" t="s">
        <v>379</v>
      </c>
      <c r="H35" t="s">
        <v>462</v>
      </c>
      <c r="I35" t="s">
        <v>381</v>
      </c>
      <c r="J35" t="s">
        <v>31</v>
      </c>
      <c r="K35" t="s">
        <v>463</v>
      </c>
      <c r="L35" t="s">
        <v>464</v>
      </c>
      <c r="M35">
        <v>1689264226</v>
      </c>
      <c r="N35">
        <f t="shared" si="0"/>
        <v>9.4659257318568096E-3</v>
      </c>
      <c r="O35">
        <f t="shared" si="1"/>
        <v>9.4659257318568102</v>
      </c>
      <c r="P35">
        <f t="shared" si="2"/>
        <v>12.6715241184092</v>
      </c>
      <c r="Q35">
        <f t="shared" si="3"/>
        <v>54.209099999999999</v>
      </c>
      <c r="R35">
        <f t="shared" si="4"/>
        <v>13.414369843392215</v>
      </c>
      <c r="S35">
        <f t="shared" si="5"/>
        <v>1.327099786336823</v>
      </c>
      <c r="T35">
        <f t="shared" si="6"/>
        <v>5.3629716391745994</v>
      </c>
      <c r="U35">
        <f t="shared" si="7"/>
        <v>0.55548354583943216</v>
      </c>
      <c r="V35">
        <f t="shared" si="8"/>
        <v>2.9107116047331005</v>
      </c>
      <c r="W35">
        <f t="shared" si="9"/>
        <v>0.50261184411811521</v>
      </c>
      <c r="X35">
        <f t="shared" si="10"/>
        <v>0.3184622974626754</v>
      </c>
      <c r="Y35">
        <f t="shared" si="11"/>
        <v>289.55849163514864</v>
      </c>
      <c r="Z35">
        <f t="shared" si="12"/>
        <v>31.792421316118322</v>
      </c>
      <c r="AA35">
        <f t="shared" si="13"/>
        <v>31.984200000000001</v>
      </c>
      <c r="AB35">
        <f t="shared" si="14"/>
        <v>4.7708145853371136</v>
      </c>
      <c r="AC35">
        <f t="shared" si="15"/>
        <v>60.51635331211542</v>
      </c>
      <c r="AD35">
        <f t="shared" si="16"/>
        <v>2.9805894812473999</v>
      </c>
      <c r="AE35">
        <f t="shared" si="17"/>
        <v>4.9252628721279601</v>
      </c>
      <c r="AF35">
        <f t="shared" si="18"/>
        <v>1.7902251040897137</v>
      </c>
      <c r="AG35">
        <f t="shared" si="19"/>
        <v>-417.44732477488532</v>
      </c>
      <c r="AH35">
        <f t="shared" si="20"/>
        <v>88.504168195385205</v>
      </c>
      <c r="AI35">
        <f t="shared" si="21"/>
        <v>6.9137279669651512</v>
      </c>
      <c r="AJ35">
        <f t="shared" si="22"/>
        <v>-32.470936977386316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51359.417809310653</v>
      </c>
      <c r="AP35" t="s">
        <v>385</v>
      </c>
      <c r="AQ35">
        <v>10238.9</v>
      </c>
      <c r="AR35">
        <v>302.21199999999999</v>
      </c>
      <c r="AS35">
        <v>4052.3</v>
      </c>
      <c r="AT35">
        <f t="shared" si="26"/>
        <v>0.92542210596451402</v>
      </c>
      <c r="AU35">
        <v>-0.32343011824092421</v>
      </c>
      <c r="AV35" t="s">
        <v>485</v>
      </c>
      <c r="AW35">
        <v>10299.200000000001</v>
      </c>
      <c r="AX35">
        <v>669.00164000000007</v>
      </c>
      <c r="AY35">
        <v>771.19221884922399</v>
      </c>
      <c r="AZ35">
        <f t="shared" si="27"/>
        <v>0.13250986764585504</v>
      </c>
      <c r="BA35">
        <v>0.5</v>
      </c>
      <c r="BB35">
        <f t="shared" si="28"/>
        <v>1513.1427003290926</v>
      </c>
      <c r="BC35">
        <f t="shared" si="29"/>
        <v>12.6715241184092</v>
      </c>
      <c r="BD35">
        <f t="shared" si="30"/>
        <v>100.25316947494987</v>
      </c>
      <c r="BE35">
        <f t="shared" si="31"/>
        <v>8.588055993544997E-3</v>
      </c>
      <c r="BF35">
        <f t="shared" si="32"/>
        <v>4.2545913988173503</v>
      </c>
      <c r="BG35">
        <f t="shared" si="33"/>
        <v>229.41801549480985</v>
      </c>
      <c r="BH35" t="s">
        <v>486</v>
      </c>
      <c r="BI35">
        <v>540.54999999999995</v>
      </c>
      <c r="BJ35">
        <f t="shared" si="34"/>
        <v>540.54999999999995</v>
      </c>
      <c r="BK35">
        <f t="shared" si="35"/>
        <v>0.29907228471961145</v>
      </c>
      <c r="BL35">
        <f t="shared" si="36"/>
        <v>0.44306970059123557</v>
      </c>
      <c r="BM35">
        <f t="shared" si="37"/>
        <v>0.93432271122681743</v>
      </c>
      <c r="BN35">
        <f t="shared" si="38"/>
        <v>0.2178995504330172</v>
      </c>
      <c r="BO35">
        <f t="shared" si="39"/>
        <v>0.87494154301199756</v>
      </c>
      <c r="BP35">
        <f t="shared" si="40"/>
        <v>0.35799811590087033</v>
      </c>
      <c r="BQ35">
        <f t="shared" si="41"/>
        <v>0.64200188409912973</v>
      </c>
      <c r="BR35">
        <f t="shared" si="42"/>
        <v>1799.95</v>
      </c>
      <c r="BS35">
        <f t="shared" si="43"/>
        <v>1513.1427003290926</v>
      </c>
      <c r="BT35">
        <f t="shared" si="44"/>
        <v>0.84065818513241619</v>
      </c>
      <c r="BU35">
        <f t="shared" si="45"/>
        <v>0.16087029730556329</v>
      </c>
      <c r="BV35">
        <v>6</v>
      </c>
      <c r="BW35">
        <v>0.5</v>
      </c>
      <c r="BX35" t="s">
        <v>388</v>
      </c>
      <c r="BY35">
        <v>2</v>
      </c>
      <c r="BZ35">
        <v>1689264226</v>
      </c>
      <c r="CA35">
        <v>54.209099999999999</v>
      </c>
      <c r="CB35">
        <v>70.03</v>
      </c>
      <c r="CC35">
        <v>30.1279</v>
      </c>
      <c r="CD35">
        <v>19.111499999999999</v>
      </c>
      <c r="CE35">
        <v>54.633299999999998</v>
      </c>
      <c r="CF35">
        <v>29.9313</v>
      </c>
      <c r="CG35">
        <v>500.02199999999999</v>
      </c>
      <c r="CH35">
        <v>98.831199999999995</v>
      </c>
      <c r="CI35">
        <v>0.100006</v>
      </c>
      <c r="CJ35">
        <v>32.548200000000001</v>
      </c>
      <c r="CK35">
        <v>31.984200000000001</v>
      </c>
      <c r="CL35">
        <v>999.9</v>
      </c>
      <c r="CM35">
        <v>0</v>
      </c>
      <c r="CN35">
        <v>0</v>
      </c>
      <c r="CO35">
        <v>10010</v>
      </c>
      <c r="CP35">
        <v>0</v>
      </c>
      <c r="CQ35">
        <v>150.56200000000001</v>
      </c>
      <c r="CR35">
        <v>-15.8209</v>
      </c>
      <c r="CS35">
        <v>55.893099999999997</v>
      </c>
      <c r="CT35">
        <v>71.394499999999994</v>
      </c>
      <c r="CU35">
        <v>11.016299999999999</v>
      </c>
      <c r="CV35">
        <v>70.03</v>
      </c>
      <c r="CW35">
        <v>19.111499999999999</v>
      </c>
      <c r="CX35">
        <v>2.9775700000000001</v>
      </c>
      <c r="CY35">
        <v>1.8888199999999999</v>
      </c>
      <c r="CZ35">
        <v>23.902999999999999</v>
      </c>
      <c r="DA35">
        <v>16.541899999999998</v>
      </c>
      <c r="DB35">
        <v>1799.95</v>
      </c>
      <c r="DC35">
        <v>0.97799899999999995</v>
      </c>
      <c r="DD35">
        <v>2.2001E-2</v>
      </c>
      <c r="DE35">
        <v>0</v>
      </c>
      <c r="DF35">
        <v>668.50599999999997</v>
      </c>
      <c r="DG35">
        <v>4.9995000000000003</v>
      </c>
      <c r="DH35">
        <v>16033</v>
      </c>
      <c r="DI35">
        <v>16659.3</v>
      </c>
      <c r="DJ35">
        <v>48.75</v>
      </c>
      <c r="DK35">
        <v>51</v>
      </c>
      <c r="DL35">
        <v>49.811999999999998</v>
      </c>
      <c r="DM35">
        <v>49.561999999999998</v>
      </c>
      <c r="DN35">
        <v>50.25</v>
      </c>
      <c r="DO35">
        <v>1755.46</v>
      </c>
      <c r="DP35">
        <v>39.49</v>
      </c>
      <c r="DQ35">
        <v>0</v>
      </c>
      <c r="DR35">
        <v>126.19999980926509</v>
      </c>
      <c r="DS35">
        <v>0</v>
      </c>
      <c r="DT35">
        <v>669.00164000000007</v>
      </c>
      <c r="DU35">
        <v>-4.2096153857315572</v>
      </c>
      <c r="DV35">
        <v>-3318.0615458392172</v>
      </c>
      <c r="DW35">
        <v>16359.572</v>
      </c>
      <c r="DX35">
        <v>15</v>
      </c>
      <c r="DY35">
        <v>1689264181.5</v>
      </c>
      <c r="DZ35" t="s">
        <v>487</v>
      </c>
      <c r="EA35">
        <v>1689264164</v>
      </c>
      <c r="EB35">
        <v>1689264181.5</v>
      </c>
      <c r="EC35">
        <v>26</v>
      </c>
      <c r="ED35">
        <v>-2.8000000000000001E-2</v>
      </c>
      <c r="EE35">
        <v>2.7E-2</v>
      </c>
      <c r="EF35">
        <v>-0.432</v>
      </c>
      <c r="EG35">
        <v>5.6000000000000001E-2</v>
      </c>
      <c r="EH35">
        <v>70</v>
      </c>
      <c r="EI35">
        <v>19</v>
      </c>
      <c r="EJ35">
        <v>0.18</v>
      </c>
      <c r="EK35">
        <v>0.01</v>
      </c>
      <c r="EL35">
        <v>12.602423862932291</v>
      </c>
      <c r="EM35">
        <v>-0.36274606986780539</v>
      </c>
      <c r="EN35">
        <v>0.16954063770006109</v>
      </c>
      <c r="EO35">
        <v>1</v>
      </c>
      <c r="EP35">
        <v>0.55380408868587749</v>
      </c>
      <c r="EQ35">
        <v>-4.3121668374956866E-3</v>
      </c>
      <c r="ER35">
        <v>1.8447931262646901E-3</v>
      </c>
      <c r="ES35">
        <v>1</v>
      </c>
      <c r="ET35">
        <v>2</v>
      </c>
      <c r="EU35">
        <v>2</v>
      </c>
      <c r="EV35" t="s">
        <v>390</v>
      </c>
      <c r="EW35">
        <v>2.9611499999999999</v>
      </c>
      <c r="EX35">
        <v>2.8084199999999999</v>
      </c>
      <c r="EY35">
        <v>1.5578399999999999E-2</v>
      </c>
      <c r="EZ35">
        <v>1.9660500000000001E-2</v>
      </c>
      <c r="FA35">
        <v>0.138875</v>
      </c>
      <c r="FB35">
        <v>9.9889699999999998E-2</v>
      </c>
      <c r="FC35">
        <v>28978.1</v>
      </c>
      <c r="FD35">
        <v>26702.9</v>
      </c>
      <c r="FE35">
        <v>26468.400000000001</v>
      </c>
      <c r="FF35">
        <v>25712.3</v>
      </c>
      <c r="FG35">
        <v>31053.5</v>
      </c>
      <c r="FH35">
        <v>32689.9</v>
      </c>
      <c r="FI35">
        <v>37506.199999999997</v>
      </c>
      <c r="FJ35">
        <v>38145.800000000003</v>
      </c>
      <c r="FK35">
        <v>1.9298500000000001</v>
      </c>
      <c r="FL35">
        <v>1.8507</v>
      </c>
      <c r="FM35">
        <v>-6.8508099999999997E-3</v>
      </c>
      <c r="FN35">
        <v>0</v>
      </c>
      <c r="FO35">
        <v>32.095300000000002</v>
      </c>
      <c r="FP35">
        <v>999.9</v>
      </c>
      <c r="FQ35">
        <v>34.5</v>
      </c>
      <c r="FR35">
        <v>46.2</v>
      </c>
      <c r="FS35">
        <v>35.782899999999998</v>
      </c>
      <c r="FT35">
        <v>61.74</v>
      </c>
      <c r="FU35">
        <v>16.494399999999999</v>
      </c>
      <c r="FV35">
        <v>1</v>
      </c>
      <c r="FW35">
        <v>0.58432200000000001</v>
      </c>
      <c r="FX35">
        <v>3.07185</v>
      </c>
      <c r="FY35">
        <v>20.219100000000001</v>
      </c>
      <c r="FZ35">
        <v>5.2092000000000001</v>
      </c>
      <c r="GA35">
        <v>11.9381</v>
      </c>
      <c r="GB35">
        <v>4.9871499999999997</v>
      </c>
      <c r="GC35">
        <v>3.2909000000000002</v>
      </c>
      <c r="GD35">
        <v>9999</v>
      </c>
      <c r="GE35">
        <v>9999</v>
      </c>
      <c r="GF35">
        <v>9999</v>
      </c>
      <c r="GG35">
        <v>999.9</v>
      </c>
      <c r="GH35">
        <v>1.8711899999999999</v>
      </c>
      <c r="GI35">
        <v>1.87714</v>
      </c>
      <c r="GJ35">
        <v>1.8749400000000001</v>
      </c>
      <c r="GK35">
        <v>1.87317</v>
      </c>
      <c r="GL35">
        <v>1.87365</v>
      </c>
      <c r="GM35">
        <v>1.87103</v>
      </c>
      <c r="GN35">
        <v>1.8768400000000001</v>
      </c>
      <c r="GO35">
        <v>1.8760699999999999</v>
      </c>
      <c r="GP35">
        <v>5</v>
      </c>
      <c r="GQ35">
        <v>0</v>
      </c>
      <c r="GR35">
        <v>0</v>
      </c>
      <c r="GS35">
        <v>0</v>
      </c>
      <c r="GT35" t="s">
        <v>391</v>
      </c>
      <c r="GU35" t="s">
        <v>392</v>
      </c>
      <c r="GV35" t="s">
        <v>393</v>
      </c>
      <c r="GW35" t="s">
        <v>393</v>
      </c>
      <c r="GX35" t="s">
        <v>393</v>
      </c>
      <c r="GY35" t="s">
        <v>393</v>
      </c>
      <c r="GZ35">
        <v>0</v>
      </c>
      <c r="HA35">
        <v>100</v>
      </c>
      <c r="HB35">
        <v>100</v>
      </c>
      <c r="HC35">
        <v>-0.42399999999999999</v>
      </c>
      <c r="HD35">
        <v>0.1966</v>
      </c>
      <c r="HE35">
        <v>-0.39924902837110382</v>
      </c>
      <c r="HF35">
        <v>-4.4049200664853048E-4</v>
      </c>
      <c r="HG35">
        <v>-3.0069193378276792E-7</v>
      </c>
      <c r="HH35">
        <v>5.1441627210662792E-11</v>
      </c>
      <c r="HI35">
        <v>0.19655473705089541</v>
      </c>
      <c r="HJ35">
        <v>0</v>
      </c>
      <c r="HK35">
        <v>0</v>
      </c>
      <c r="HL35">
        <v>0</v>
      </c>
      <c r="HM35">
        <v>8</v>
      </c>
      <c r="HN35">
        <v>2399</v>
      </c>
      <c r="HO35">
        <v>1</v>
      </c>
      <c r="HP35">
        <v>21</v>
      </c>
      <c r="HQ35">
        <v>1</v>
      </c>
      <c r="HR35">
        <v>0.7</v>
      </c>
      <c r="HS35">
        <v>0.27710000000000001</v>
      </c>
      <c r="HT35">
        <v>2.5756800000000002</v>
      </c>
      <c r="HU35">
        <v>1.5991200000000001</v>
      </c>
      <c r="HV35">
        <v>2.2741699999999998</v>
      </c>
      <c r="HW35">
        <v>1.5502899999999999</v>
      </c>
      <c r="HX35">
        <v>2.4182100000000002</v>
      </c>
      <c r="HY35">
        <v>48.732599999999998</v>
      </c>
      <c r="HZ35">
        <v>24.192599999999999</v>
      </c>
      <c r="IA35">
        <v>18</v>
      </c>
      <c r="IB35">
        <v>504.91800000000001</v>
      </c>
      <c r="IC35">
        <v>425.79899999999998</v>
      </c>
      <c r="ID35">
        <v>27.617799999999999</v>
      </c>
      <c r="IE35">
        <v>34.5747</v>
      </c>
      <c r="IF35">
        <v>30</v>
      </c>
      <c r="IG35">
        <v>34.500500000000002</v>
      </c>
      <c r="IH35">
        <v>34.4617</v>
      </c>
      <c r="II35">
        <v>5.5983599999999996</v>
      </c>
      <c r="IJ35">
        <v>50.587000000000003</v>
      </c>
      <c r="IK35">
        <v>0</v>
      </c>
      <c r="IL35">
        <v>28.006499999999999</v>
      </c>
      <c r="IM35">
        <v>70</v>
      </c>
      <c r="IN35">
        <v>19.036300000000001</v>
      </c>
      <c r="IO35">
        <v>98.878900000000002</v>
      </c>
      <c r="IP35">
        <v>98.982100000000003</v>
      </c>
    </row>
    <row r="36" spans="1:250" x14ac:dyDescent="0.3">
      <c r="A36">
        <v>20</v>
      </c>
      <c r="B36">
        <v>1689264362</v>
      </c>
      <c r="C36">
        <v>3872.5</v>
      </c>
      <c r="D36" t="s">
        <v>488</v>
      </c>
      <c r="E36" t="s">
        <v>489</v>
      </c>
      <c r="F36" t="s">
        <v>378</v>
      </c>
      <c r="G36" t="s">
        <v>379</v>
      </c>
      <c r="H36" t="s">
        <v>462</v>
      </c>
      <c r="I36" t="s">
        <v>381</v>
      </c>
      <c r="J36" t="s">
        <v>31</v>
      </c>
      <c r="K36" t="s">
        <v>463</v>
      </c>
      <c r="L36" t="s">
        <v>464</v>
      </c>
      <c r="M36">
        <v>1689264362</v>
      </c>
      <c r="N36">
        <f t="shared" si="0"/>
        <v>9.8203456606890047E-3</v>
      </c>
      <c r="O36">
        <f t="shared" si="1"/>
        <v>9.8203456606890054</v>
      </c>
      <c r="P36">
        <f t="shared" si="2"/>
        <v>5.4711165021385355</v>
      </c>
      <c r="Q36">
        <f t="shared" si="3"/>
        <v>23.1919</v>
      </c>
      <c r="R36">
        <f t="shared" si="4"/>
        <v>6.1863174647659234</v>
      </c>
      <c r="S36">
        <f t="shared" si="5"/>
        <v>0.61206486532034632</v>
      </c>
      <c r="T36">
        <f t="shared" si="6"/>
        <v>2.2945714038877001</v>
      </c>
      <c r="U36">
        <f t="shared" si="7"/>
        <v>0.57792210498308849</v>
      </c>
      <c r="V36">
        <f t="shared" si="8"/>
        <v>2.9083264198164365</v>
      </c>
      <c r="W36">
        <f t="shared" si="9"/>
        <v>0.52088507643982418</v>
      </c>
      <c r="X36">
        <f t="shared" si="10"/>
        <v>0.33020736665171158</v>
      </c>
      <c r="Y36">
        <f t="shared" si="11"/>
        <v>289.55370363515925</v>
      </c>
      <c r="Z36">
        <f t="shared" si="12"/>
        <v>31.724695909195152</v>
      </c>
      <c r="AA36">
        <f t="shared" si="13"/>
        <v>31.9863</v>
      </c>
      <c r="AB36">
        <f t="shared" si="14"/>
        <v>4.7713817450837395</v>
      </c>
      <c r="AC36">
        <f t="shared" si="15"/>
        <v>60.400655484400112</v>
      </c>
      <c r="AD36">
        <f t="shared" si="16"/>
        <v>2.9791366616129999</v>
      </c>
      <c r="AE36">
        <f t="shared" si="17"/>
        <v>4.9322919390873698</v>
      </c>
      <c r="AF36">
        <f t="shared" si="18"/>
        <v>1.7922450834707395</v>
      </c>
      <c r="AG36">
        <f t="shared" si="19"/>
        <v>-433.07724363638511</v>
      </c>
      <c r="AH36">
        <f t="shared" si="20"/>
        <v>92.069257084588841</v>
      </c>
      <c r="AI36">
        <f t="shared" si="21"/>
        <v>7.1990921400857388</v>
      </c>
      <c r="AJ36">
        <f t="shared" si="22"/>
        <v>-44.255190776551288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51288.144978666242</v>
      </c>
      <c r="AP36" t="s">
        <v>385</v>
      </c>
      <c r="AQ36">
        <v>10238.9</v>
      </c>
      <c r="AR36">
        <v>302.21199999999999</v>
      </c>
      <c r="AS36">
        <v>4052.3</v>
      </c>
      <c r="AT36">
        <f t="shared" si="26"/>
        <v>0.92542210596451402</v>
      </c>
      <c r="AU36">
        <v>-0.32343011824092421</v>
      </c>
      <c r="AV36" t="s">
        <v>490</v>
      </c>
      <c r="AW36">
        <v>10317</v>
      </c>
      <c r="AX36">
        <v>684.83038461538467</v>
      </c>
      <c r="AY36">
        <v>755.60813450013882</v>
      </c>
      <c r="AZ36">
        <f t="shared" si="27"/>
        <v>9.3669915202244436E-2</v>
      </c>
      <c r="BA36">
        <v>0.5</v>
      </c>
      <c r="BB36">
        <f t="shared" si="28"/>
        <v>1513.117500329098</v>
      </c>
      <c r="BC36">
        <f t="shared" si="29"/>
        <v>5.4711165021385355</v>
      </c>
      <c r="BD36">
        <f t="shared" si="30"/>
        <v>70.866793973429338</v>
      </c>
      <c r="BE36">
        <f t="shared" si="31"/>
        <v>3.8295417369233818E-3</v>
      </c>
      <c r="BF36">
        <f t="shared" si="32"/>
        <v>4.3629650277398593</v>
      </c>
      <c r="BG36">
        <f t="shared" si="33"/>
        <v>228.01900621969909</v>
      </c>
      <c r="BH36" t="s">
        <v>491</v>
      </c>
      <c r="BI36">
        <v>559.03</v>
      </c>
      <c r="BJ36">
        <f t="shared" si="34"/>
        <v>559.03</v>
      </c>
      <c r="BK36">
        <f t="shared" si="35"/>
        <v>0.26015883832455322</v>
      </c>
      <c r="BL36">
        <f t="shared" si="36"/>
        <v>0.36004894473502164</v>
      </c>
      <c r="BM36">
        <f t="shared" si="37"/>
        <v>0.94372661303015826</v>
      </c>
      <c r="BN36">
        <f t="shared" si="38"/>
        <v>0.15610576381023927</v>
      </c>
      <c r="BO36">
        <f t="shared" si="39"/>
        <v>0.87909720131897195</v>
      </c>
      <c r="BP36">
        <f t="shared" si="40"/>
        <v>0.2939095082474491</v>
      </c>
      <c r="BQ36">
        <f t="shared" si="41"/>
        <v>0.7060904917525509</v>
      </c>
      <c r="BR36">
        <f t="shared" si="42"/>
        <v>1799.92</v>
      </c>
      <c r="BS36">
        <f t="shared" si="43"/>
        <v>1513.117500329098</v>
      </c>
      <c r="BT36">
        <f t="shared" si="44"/>
        <v>0.84065819610265902</v>
      </c>
      <c r="BU36">
        <f t="shared" si="45"/>
        <v>0.16087031847813194</v>
      </c>
      <c r="BV36">
        <v>6</v>
      </c>
      <c r="BW36">
        <v>0.5</v>
      </c>
      <c r="BX36" t="s">
        <v>388</v>
      </c>
      <c r="BY36">
        <v>2</v>
      </c>
      <c r="BZ36">
        <v>1689264362</v>
      </c>
      <c r="CA36">
        <v>23.1919</v>
      </c>
      <c r="CB36">
        <v>30.029900000000001</v>
      </c>
      <c r="CC36">
        <v>30.111000000000001</v>
      </c>
      <c r="CD36">
        <v>18.682500000000001</v>
      </c>
      <c r="CE36">
        <v>23.627700000000001</v>
      </c>
      <c r="CF36">
        <v>29.9054</v>
      </c>
      <c r="CG36">
        <v>500.04700000000003</v>
      </c>
      <c r="CH36">
        <v>98.838399999999993</v>
      </c>
      <c r="CI36">
        <v>0.10008300000000001</v>
      </c>
      <c r="CJ36">
        <v>32.573500000000003</v>
      </c>
      <c r="CK36">
        <v>31.9863</v>
      </c>
      <c r="CL36">
        <v>999.9</v>
      </c>
      <c r="CM36">
        <v>0</v>
      </c>
      <c r="CN36">
        <v>0</v>
      </c>
      <c r="CO36">
        <v>9995.6200000000008</v>
      </c>
      <c r="CP36">
        <v>0</v>
      </c>
      <c r="CQ36">
        <v>170.82400000000001</v>
      </c>
      <c r="CR36">
        <v>-6.8379399999999997</v>
      </c>
      <c r="CS36">
        <v>23.911999999999999</v>
      </c>
      <c r="CT36">
        <v>30.601600000000001</v>
      </c>
      <c r="CU36">
        <v>11.4285</v>
      </c>
      <c r="CV36">
        <v>30.029900000000001</v>
      </c>
      <c r="CW36">
        <v>18.682500000000001</v>
      </c>
      <c r="CX36">
        <v>2.9761199999999999</v>
      </c>
      <c r="CY36">
        <v>1.8465499999999999</v>
      </c>
      <c r="CZ36">
        <v>23.8949</v>
      </c>
      <c r="DA36">
        <v>16.186499999999999</v>
      </c>
      <c r="DB36">
        <v>1799.92</v>
      </c>
      <c r="DC36">
        <v>0.97799899999999995</v>
      </c>
      <c r="DD36">
        <v>2.2001E-2</v>
      </c>
      <c r="DE36">
        <v>0</v>
      </c>
      <c r="DF36">
        <v>684.25699999999995</v>
      </c>
      <c r="DG36">
        <v>4.9995000000000003</v>
      </c>
      <c r="DH36">
        <v>17358.8</v>
      </c>
      <c r="DI36">
        <v>16659.099999999999</v>
      </c>
      <c r="DJ36">
        <v>48.936999999999998</v>
      </c>
      <c r="DK36">
        <v>51.186999999999998</v>
      </c>
      <c r="DL36">
        <v>50</v>
      </c>
      <c r="DM36">
        <v>49.811999999999998</v>
      </c>
      <c r="DN36">
        <v>50.436999999999998</v>
      </c>
      <c r="DO36">
        <v>1755.43</v>
      </c>
      <c r="DP36">
        <v>39.49</v>
      </c>
      <c r="DQ36">
        <v>0</v>
      </c>
      <c r="DR36">
        <v>133.79999995231631</v>
      </c>
      <c r="DS36">
        <v>0</v>
      </c>
      <c r="DT36">
        <v>684.83038461538467</v>
      </c>
      <c r="DU36">
        <v>-1.8602393204962999</v>
      </c>
      <c r="DV36">
        <v>484.44444007943349</v>
      </c>
      <c r="DW36">
        <v>17234.484615384619</v>
      </c>
      <c r="DX36">
        <v>15</v>
      </c>
      <c r="DY36">
        <v>1689264317</v>
      </c>
      <c r="DZ36" t="s">
        <v>492</v>
      </c>
      <c r="EA36">
        <v>1689264307.5</v>
      </c>
      <c r="EB36">
        <v>1689264317</v>
      </c>
      <c r="EC36">
        <v>27</v>
      </c>
      <c r="ED36">
        <v>-2.5999999999999999E-2</v>
      </c>
      <c r="EE36">
        <v>8.9999999999999993E-3</v>
      </c>
      <c r="EF36">
        <v>-0.439</v>
      </c>
      <c r="EG36">
        <v>5.0999999999999997E-2</v>
      </c>
      <c r="EH36">
        <v>30</v>
      </c>
      <c r="EI36">
        <v>19</v>
      </c>
      <c r="EJ36">
        <v>0.16</v>
      </c>
      <c r="EK36">
        <v>0.02</v>
      </c>
      <c r="EL36">
        <v>5.4286371233784552</v>
      </c>
      <c r="EM36">
        <v>-0.15944012222517789</v>
      </c>
      <c r="EN36">
        <v>0.1394171036626777</v>
      </c>
      <c r="EO36">
        <v>1</v>
      </c>
      <c r="EP36">
        <v>0.5762129836253328</v>
      </c>
      <c r="EQ36">
        <v>-2.4820221655576361E-3</v>
      </c>
      <c r="ER36">
        <v>1.8695193758279209E-3</v>
      </c>
      <c r="ES36">
        <v>1</v>
      </c>
      <c r="ET36">
        <v>2</v>
      </c>
      <c r="EU36">
        <v>2</v>
      </c>
      <c r="EV36" t="s">
        <v>390</v>
      </c>
      <c r="EW36">
        <v>2.9611100000000001</v>
      </c>
      <c r="EX36">
        <v>2.80837</v>
      </c>
      <c r="EY36">
        <v>6.7599899999999996E-3</v>
      </c>
      <c r="EZ36">
        <v>8.4804200000000007E-3</v>
      </c>
      <c r="FA36">
        <v>0.13877100000000001</v>
      </c>
      <c r="FB36">
        <v>9.8260100000000003E-2</v>
      </c>
      <c r="FC36">
        <v>29231.9</v>
      </c>
      <c r="FD36">
        <v>27000.799999999999</v>
      </c>
      <c r="FE36">
        <v>26463.7</v>
      </c>
      <c r="FF36">
        <v>25706.7</v>
      </c>
      <c r="FG36">
        <v>31051.3</v>
      </c>
      <c r="FH36">
        <v>32741.9</v>
      </c>
      <c r="FI36">
        <v>37498.6</v>
      </c>
      <c r="FJ36">
        <v>38138.1</v>
      </c>
      <c r="FK36">
        <v>1.9286799999999999</v>
      </c>
      <c r="FL36">
        <v>1.8472200000000001</v>
      </c>
      <c r="FM36">
        <v>-1.13361E-2</v>
      </c>
      <c r="FN36">
        <v>0</v>
      </c>
      <c r="FO36">
        <v>32.170200000000001</v>
      </c>
      <c r="FP36">
        <v>999.9</v>
      </c>
      <c r="FQ36">
        <v>34.200000000000003</v>
      </c>
      <c r="FR36">
        <v>46.4</v>
      </c>
      <c r="FS36">
        <v>35.834099999999999</v>
      </c>
      <c r="FT36">
        <v>61.880099999999999</v>
      </c>
      <c r="FU36">
        <v>16.386199999999999</v>
      </c>
      <c r="FV36">
        <v>1</v>
      </c>
      <c r="FW36">
        <v>0.59336900000000004</v>
      </c>
      <c r="FX36">
        <v>2.8195999999999999</v>
      </c>
      <c r="FY36">
        <v>20.223199999999999</v>
      </c>
      <c r="FZ36">
        <v>5.2090500000000004</v>
      </c>
      <c r="GA36">
        <v>11.9381</v>
      </c>
      <c r="GB36">
        <v>4.9869000000000003</v>
      </c>
      <c r="GC36">
        <v>3.29088</v>
      </c>
      <c r="GD36">
        <v>9999</v>
      </c>
      <c r="GE36">
        <v>9999</v>
      </c>
      <c r="GF36">
        <v>9999</v>
      </c>
      <c r="GG36">
        <v>999.9</v>
      </c>
      <c r="GH36">
        <v>1.87117</v>
      </c>
      <c r="GI36">
        <v>1.87713</v>
      </c>
      <c r="GJ36">
        <v>1.8749100000000001</v>
      </c>
      <c r="GK36">
        <v>1.8731599999999999</v>
      </c>
      <c r="GL36">
        <v>1.87364</v>
      </c>
      <c r="GM36">
        <v>1.87103</v>
      </c>
      <c r="GN36">
        <v>1.8768499999999999</v>
      </c>
      <c r="GO36">
        <v>1.8760699999999999</v>
      </c>
      <c r="GP36">
        <v>5</v>
      </c>
      <c r="GQ36">
        <v>0</v>
      </c>
      <c r="GR36">
        <v>0</v>
      </c>
      <c r="GS36">
        <v>0</v>
      </c>
      <c r="GT36" t="s">
        <v>391</v>
      </c>
      <c r="GU36" t="s">
        <v>392</v>
      </c>
      <c r="GV36" t="s">
        <v>393</v>
      </c>
      <c r="GW36" t="s">
        <v>393</v>
      </c>
      <c r="GX36" t="s">
        <v>393</v>
      </c>
      <c r="GY36" t="s">
        <v>393</v>
      </c>
      <c r="GZ36">
        <v>0</v>
      </c>
      <c r="HA36">
        <v>100</v>
      </c>
      <c r="HB36">
        <v>100</v>
      </c>
      <c r="HC36">
        <v>-0.436</v>
      </c>
      <c r="HD36">
        <v>0.2056</v>
      </c>
      <c r="HE36">
        <v>-0.42518716594099121</v>
      </c>
      <c r="HF36">
        <v>-4.4049200664853048E-4</v>
      </c>
      <c r="HG36">
        <v>-3.0069193378276792E-7</v>
      </c>
      <c r="HH36">
        <v>5.1441627210662792E-11</v>
      </c>
      <c r="HI36">
        <v>0.20561113968338141</v>
      </c>
      <c r="HJ36">
        <v>0</v>
      </c>
      <c r="HK36">
        <v>0</v>
      </c>
      <c r="HL36">
        <v>0</v>
      </c>
      <c r="HM36">
        <v>8</v>
      </c>
      <c r="HN36">
        <v>2399</v>
      </c>
      <c r="HO36">
        <v>1</v>
      </c>
      <c r="HP36">
        <v>21</v>
      </c>
      <c r="HQ36">
        <v>0.9</v>
      </c>
      <c r="HR36">
        <v>0.8</v>
      </c>
      <c r="HS36">
        <v>0.19531200000000001</v>
      </c>
      <c r="HT36">
        <v>2.6000999999999999</v>
      </c>
      <c r="HU36">
        <v>1.5991200000000001</v>
      </c>
      <c r="HV36">
        <v>2.2741699999999998</v>
      </c>
      <c r="HW36">
        <v>1.5502899999999999</v>
      </c>
      <c r="HX36">
        <v>2.4230999999999998</v>
      </c>
      <c r="HY36">
        <v>48.825800000000001</v>
      </c>
      <c r="HZ36">
        <v>24.192599999999999</v>
      </c>
      <c r="IA36">
        <v>18</v>
      </c>
      <c r="IB36">
        <v>504.88299999999998</v>
      </c>
      <c r="IC36">
        <v>424.358</v>
      </c>
      <c r="ID36">
        <v>27.805499999999999</v>
      </c>
      <c r="IE36">
        <v>34.683300000000003</v>
      </c>
      <c r="IF36">
        <v>29.9999</v>
      </c>
      <c r="IG36">
        <v>34.596400000000003</v>
      </c>
      <c r="IH36">
        <v>34.555799999999998</v>
      </c>
      <c r="II36">
        <v>3.95932</v>
      </c>
      <c r="IJ36">
        <v>51.683500000000002</v>
      </c>
      <c r="IK36">
        <v>0</v>
      </c>
      <c r="IL36">
        <v>27.824300000000001</v>
      </c>
      <c r="IM36">
        <v>30</v>
      </c>
      <c r="IN36">
        <v>18.6418</v>
      </c>
      <c r="IO36">
        <v>98.859899999999996</v>
      </c>
      <c r="IP36">
        <v>98.961500000000001</v>
      </c>
    </row>
    <row r="37" spans="1:250" x14ac:dyDescent="0.3">
      <c r="A37">
        <v>21</v>
      </c>
      <c r="B37">
        <v>1689264487</v>
      </c>
      <c r="C37">
        <v>3997.5</v>
      </c>
      <c r="D37" t="s">
        <v>493</v>
      </c>
      <c r="E37" t="s">
        <v>494</v>
      </c>
      <c r="F37" t="s">
        <v>378</v>
      </c>
      <c r="G37" t="s">
        <v>379</v>
      </c>
      <c r="H37" t="s">
        <v>462</v>
      </c>
      <c r="I37" t="s">
        <v>381</v>
      </c>
      <c r="J37" t="s">
        <v>31</v>
      </c>
      <c r="K37" t="s">
        <v>463</v>
      </c>
      <c r="L37" t="s">
        <v>464</v>
      </c>
      <c r="M37">
        <v>1689264487</v>
      </c>
      <c r="N37">
        <f t="shared" si="0"/>
        <v>9.8532959341287897E-3</v>
      </c>
      <c r="O37">
        <f t="shared" si="1"/>
        <v>9.8532959341287896</v>
      </c>
      <c r="P37">
        <f t="shared" si="2"/>
        <v>1.7462533930712349</v>
      </c>
      <c r="Q37">
        <f t="shared" si="3"/>
        <v>7.8113400000000004</v>
      </c>
      <c r="R37">
        <f t="shared" si="4"/>
        <v>2.4171066806573913</v>
      </c>
      <c r="S37">
        <f t="shared" si="5"/>
        <v>0.23917509511929202</v>
      </c>
      <c r="T37">
        <f t="shared" si="6"/>
        <v>0.77293981372845599</v>
      </c>
      <c r="U37">
        <f t="shared" si="7"/>
        <v>0.58335776519247773</v>
      </c>
      <c r="V37">
        <f t="shared" si="8"/>
        <v>2.9105274094410833</v>
      </c>
      <c r="W37">
        <f t="shared" si="9"/>
        <v>0.52533959255812335</v>
      </c>
      <c r="X37">
        <f t="shared" si="10"/>
        <v>0.33306778605113763</v>
      </c>
      <c r="Y37">
        <f t="shared" si="11"/>
        <v>289.5457236351769</v>
      </c>
      <c r="Z37">
        <f t="shared" si="12"/>
        <v>31.689439652709581</v>
      </c>
      <c r="AA37">
        <f t="shared" si="13"/>
        <v>31.965</v>
      </c>
      <c r="AB37">
        <f t="shared" si="14"/>
        <v>4.7656318455029654</v>
      </c>
      <c r="AC37">
        <f t="shared" si="15"/>
        <v>60.558848109299724</v>
      </c>
      <c r="AD37">
        <f t="shared" si="16"/>
        <v>2.9823630001783199</v>
      </c>
      <c r="AE37">
        <f t="shared" si="17"/>
        <v>4.9247353496479951</v>
      </c>
      <c r="AF37">
        <f t="shared" si="18"/>
        <v>1.7832688453246455</v>
      </c>
      <c r="AG37">
        <f t="shared" si="19"/>
        <v>-434.53035069507962</v>
      </c>
      <c r="AH37">
        <f t="shared" si="20"/>
        <v>91.213151204524365</v>
      </c>
      <c r="AI37">
        <f t="shared" si="21"/>
        <v>7.1250595934538437</v>
      </c>
      <c r="AJ37">
        <f t="shared" si="22"/>
        <v>-46.646416261924514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51354.979053942232</v>
      </c>
      <c r="AP37" t="s">
        <v>385</v>
      </c>
      <c r="AQ37">
        <v>10238.9</v>
      </c>
      <c r="AR37">
        <v>302.21199999999999</v>
      </c>
      <c r="AS37">
        <v>4052.3</v>
      </c>
      <c r="AT37">
        <f t="shared" si="26"/>
        <v>0.92542210596451402</v>
      </c>
      <c r="AU37">
        <v>-0.32343011824092421</v>
      </c>
      <c r="AV37" t="s">
        <v>495</v>
      </c>
      <c r="AW37">
        <v>10333.299999999999</v>
      </c>
      <c r="AX37">
        <v>691.34807692307686</v>
      </c>
      <c r="AY37">
        <v>750.72799304564626</v>
      </c>
      <c r="AZ37">
        <f t="shared" si="27"/>
        <v>7.9096445946646554E-2</v>
      </c>
      <c r="BA37">
        <v>0.5</v>
      </c>
      <c r="BB37">
        <f t="shared" si="28"/>
        <v>1513.0755003291072</v>
      </c>
      <c r="BC37">
        <f t="shared" si="29"/>
        <v>1.7462533930712349</v>
      </c>
      <c r="BD37">
        <f t="shared" si="30"/>
        <v>59.839447262488207</v>
      </c>
      <c r="BE37">
        <f t="shared" si="31"/>
        <v>1.3678653252015415E-3</v>
      </c>
      <c r="BF37">
        <f t="shared" si="32"/>
        <v>4.3978272257573989</v>
      </c>
      <c r="BG37">
        <f t="shared" si="33"/>
        <v>227.5725856798546</v>
      </c>
      <c r="BH37" t="s">
        <v>496</v>
      </c>
      <c r="BI37">
        <v>570.74</v>
      </c>
      <c r="BJ37">
        <f t="shared" si="34"/>
        <v>570.74</v>
      </c>
      <c r="BK37">
        <f t="shared" si="35"/>
        <v>0.23975127438028343</v>
      </c>
      <c r="BL37">
        <f t="shared" si="36"/>
        <v>0.3299104296779965</v>
      </c>
      <c r="BM37">
        <f t="shared" si="37"/>
        <v>0.94830248709037146</v>
      </c>
      <c r="BN37">
        <f t="shared" si="38"/>
        <v>0.13239197050555609</v>
      </c>
      <c r="BO37">
        <f t="shared" si="39"/>
        <v>0.88039854183537924</v>
      </c>
      <c r="BP37">
        <f t="shared" si="40"/>
        <v>0.27235640760359014</v>
      </c>
      <c r="BQ37">
        <f t="shared" si="41"/>
        <v>0.72764359239640986</v>
      </c>
      <c r="BR37">
        <f t="shared" si="42"/>
        <v>1799.87</v>
      </c>
      <c r="BS37">
        <f t="shared" si="43"/>
        <v>1513.0755003291072</v>
      </c>
      <c r="BT37">
        <f t="shared" si="44"/>
        <v>0.84065821438720978</v>
      </c>
      <c r="BU37">
        <f t="shared" si="45"/>
        <v>0.16087035376731482</v>
      </c>
      <c r="BV37">
        <v>6</v>
      </c>
      <c r="BW37">
        <v>0.5</v>
      </c>
      <c r="BX37" t="s">
        <v>388</v>
      </c>
      <c r="BY37">
        <v>2</v>
      </c>
      <c r="BZ37">
        <v>1689264487</v>
      </c>
      <c r="CA37">
        <v>7.8113400000000004</v>
      </c>
      <c r="CB37">
        <v>9.9991699999999994</v>
      </c>
      <c r="CC37">
        <v>30.139800000000001</v>
      </c>
      <c r="CD37">
        <v>18.6724</v>
      </c>
      <c r="CE37">
        <v>8.3476900000000001</v>
      </c>
      <c r="CF37">
        <v>29.932700000000001</v>
      </c>
      <c r="CG37">
        <v>500.00799999999998</v>
      </c>
      <c r="CH37">
        <v>98.851399999999998</v>
      </c>
      <c r="CI37">
        <v>9.9588399999999994E-2</v>
      </c>
      <c r="CJ37">
        <v>32.546300000000002</v>
      </c>
      <c r="CK37">
        <v>31.965</v>
      </c>
      <c r="CL37">
        <v>999.9</v>
      </c>
      <c r="CM37">
        <v>0</v>
      </c>
      <c r="CN37">
        <v>0</v>
      </c>
      <c r="CO37">
        <v>10006.9</v>
      </c>
      <c r="CP37">
        <v>0</v>
      </c>
      <c r="CQ37">
        <v>177.517</v>
      </c>
      <c r="CR37">
        <v>-2.1878299999999999</v>
      </c>
      <c r="CS37">
        <v>8.0540900000000004</v>
      </c>
      <c r="CT37">
        <v>10.189399999999999</v>
      </c>
      <c r="CU37">
        <v>11.4674</v>
      </c>
      <c r="CV37">
        <v>9.9991699999999994</v>
      </c>
      <c r="CW37">
        <v>18.6724</v>
      </c>
      <c r="CX37">
        <v>2.9793599999999998</v>
      </c>
      <c r="CY37">
        <v>1.84579</v>
      </c>
      <c r="CZ37">
        <v>23.913</v>
      </c>
      <c r="DA37">
        <v>16.180099999999999</v>
      </c>
      <c r="DB37">
        <v>1799.87</v>
      </c>
      <c r="DC37">
        <v>0.97799899999999995</v>
      </c>
      <c r="DD37">
        <v>2.2001E-2</v>
      </c>
      <c r="DE37">
        <v>0</v>
      </c>
      <c r="DF37">
        <v>690.97699999999998</v>
      </c>
      <c r="DG37">
        <v>4.9995000000000003</v>
      </c>
      <c r="DH37">
        <v>17523.400000000001</v>
      </c>
      <c r="DI37">
        <v>16658.5</v>
      </c>
      <c r="DJ37">
        <v>49.061999999999998</v>
      </c>
      <c r="DK37">
        <v>51.311999999999998</v>
      </c>
      <c r="DL37">
        <v>50.061999999999998</v>
      </c>
      <c r="DM37">
        <v>50</v>
      </c>
      <c r="DN37">
        <v>50.561999999999998</v>
      </c>
      <c r="DO37">
        <v>1755.38</v>
      </c>
      <c r="DP37">
        <v>39.49</v>
      </c>
      <c r="DQ37">
        <v>0</v>
      </c>
      <c r="DR37">
        <v>123</v>
      </c>
      <c r="DS37">
        <v>0</v>
      </c>
      <c r="DT37">
        <v>691.34807692307686</v>
      </c>
      <c r="DU37">
        <v>-1.950905992697801</v>
      </c>
      <c r="DV37">
        <v>150.51281881218179</v>
      </c>
      <c r="DW37">
        <v>17486.98076923077</v>
      </c>
      <c r="DX37">
        <v>15</v>
      </c>
      <c r="DY37">
        <v>1689264442</v>
      </c>
      <c r="DZ37" t="s">
        <v>497</v>
      </c>
      <c r="EA37">
        <v>1689264425</v>
      </c>
      <c r="EB37">
        <v>1689264442</v>
      </c>
      <c r="EC37">
        <v>28</v>
      </c>
      <c r="ED37">
        <v>-0.107</v>
      </c>
      <c r="EE37">
        <v>1E-3</v>
      </c>
      <c r="EF37">
        <v>-0.53700000000000003</v>
      </c>
      <c r="EG37">
        <v>4.8000000000000001E-2</v>
      </c>
      <c r="EH37">
        <v>10</v>
      </c>
      <c r="EI37">
        <v>19</v>
      </c>
      <c r="EJ37">
        <v>0.27</v>
      </c>
      <c r="EK37">
        <v>0.02</v>
      </c>
      <c r="EL37">
        <v>1.7189575925764411</v>
      </c>
      <c r="EM37">
        <v>-0.56651511465165094</v>
      </c>
      <c r="EN37">
        <v>0.1963713299929398</v>
      </c>
      <c r="EO37">
        <v>1</v>
      </c>
      <c r="EP37">
        <v>0.58537481996005203</v>
      </c>
      <c r="EQ37">
        <v>-9.2324512337084788E-3</v>
      </c>
      <c r="ER37">
        <v>2.3504847324223761E-3</v>
      </c>
      <c r="ES37">
        <v>1</v>
      </c>
      <c r="ET37">
        <v>2</v>
      </c>
      <c r="EU37">
        <v>2</v>
      </c>
      <c r="EV37" t="s">
        <v>390</v>
      </c>
      <c r="EW37">
        <v>2.9609200000000002</v>
      </c>
      <c r="EX37">
        <v>2.8079700000000001</v>
      </c>
      <c r="EY37">
        <v>2.3879800000000001E-3</v>
      </c>
      <c r="EZ37">
        <v>2.82365E-3</v>
      </c>
      <c r="FA37">
        <v>0.13885</v>
      </c>
      <c r="FB37">
        <v>9.8215399999999994E-2</v>
      </c>
      <c r="FC37">
        <v>29357.7</v>
      </c>
      <c r="FD37">
        <v>27148.7</v>
      </c>
      <c r="FE37">
        <v>26461.5</v>
      </c>
      <c r="FF37">
        <v>25701.4</v>
      </c>
      <c r="FG37">
        <v>31046.2</v>
      </c>
      <c r="FH37">
        <v>32736.6</v>
      </c>
      <c r="FI37">
        <v>37495.4</v>
      </c>
      <c r="FJ37">
        <v>38130.5</v>
      </c>
      <c r="FK37">
        <v>1.9277500000000001</v>
      </c>
      <c r="FL37">
        <v>1.84562</v>
      </c>
      <c r="FM37">
        <v>-9.9576999999999999E-3</v>
      </c>
      <c r="FN37">
        <v>0</v>
      </c>
      <c r="FO37">
        <v>32.1265</v>
      </c>
      <c r="FP37">
        <v>999.9</v>
      </c>
      <c r="FQ37">
        <v>34</v>
      </c>
      <c r="FR37">
        <v>46.6</v>
      </c>
      <c r="FS37">
        <v>35.9863</v>
      </c>
      <c r="FT37">
        <v>61.830100000000002</v>
      </c>
      <c r="FU37">
        <v>16.1098</v>
      </c>
      <c r="FV37">
        <v>1</v>
      </c>
      <c r="FW37">
        <v>0.602302</v>
      </c>
      <c r="FX37">
        <v>2.6213299999999999</v>
      </c>
      <c r="FY37">
        <v>20.224799999999998</v>
      </c>
      <c r="FZ37">
        <v>5.2053099999999999</v>
      </c>
      <c r="GA37">
        <v>11.9381</v>
      </c>
      <c r="GB37">
        <v>4.9847999999999999</v>
      </c>
      <c r="GC37">
        <v>3.2900800000000001</v>
      </c>
      <c r="GD37">
        <v>9999</v>
      </c>
      <c r="GE37">
        <v>9999</v>
      </c>
      <c r="GF37">
        <v>9999</v>
      </c>
      <c r="GG37">
        <v>999.9</v>
      </c>
      <c r="GH37">
        <v>1.8711899999999999</v>
      </c>
      <c r="GI37">
        <v>1.87714</v>
      </c>
      <c r="GJ37">
        <v>1.8748899999999999</v>
      </c>
      <c r="GK37">
        <v>1.87313</v>
      </c>
      <c r="GL37">
        <v>1.8736600000000001</v>
      </c>
      <c r="GM37">
        <v>1.87103</v>
      </c>
      <c r="GN37">
        <v>1.8768499999999999</v>
      </c>
      <c r="GO37">
        <v>1.8760699999999999</v>
      </c>
      <c r="GP37">
        <v>5</v>
      </c>
      <c r="GQ37">
        <v>0</v>
      </c>
      <c r="GR37">
        <v>0</v>
      </c>
      <c r="GS37">
        <v>0</v>
      </c>
      <c r="GT37" t="s">
        <v>391</v>
      </c>
      <c r="GU37" t="s">
        <v>392</v>
      </c>
      <c r="GV37" t="s">
        <v>393</v>
      </c>
      <c r="GW37" t="s">
        <v>393</v>
      </c>
      <c r="GX37" t="s">
        <v>393</v>
      </c>
      <c r="GY37" t="s">
        <v>393</v>
      </c>
      <c r="GZ37">
        <v>0</v>
      </c>
      <c r="HA37">
        <v>100</v>
      </c>
      <c r="HB37">
        <v>100</v>
      </c>
      <c r="HC37">
        <v>-0.53600000000000003</v>
      </c>
      <c r="HD37">
        <v>0.20710000000000001</v>
      </c>
      <c r="HE37">
        <v>-0.53265189588983575</v>
      </c>
      <c r="HF37">
        <v>-4.4049200664853048E-4</v>
      </c>
      <c r="HG37">
        <v>-3.0069193378276792E-7</v>
      </c>
      <c r="HH37">
        <v>5.1441627210662792E-11</v>
      </c>
      <c r="HI37">
        <v>0.2071015820975815</v>
      </c>
      <c r="HJ37">
        <v>0</v>
      </c>
      <c r="HK37">
        <v>0</v>
      </c>
      <c r="HL37">
        <v>0</v>
      </c>
      <c r="HM37">
        <v>8</v>
      </c>
      <c r="HN37">
        <v>2399</v>
      </c>
      <c r="HO37">
        <v>1</v>
      </c>
      <c r="HP37">
        <v>21</v>
      </c>
      <c r="HQ37">
        <v>1</v>
      </c>
      <c r="HR37">
        <v>0.8</v>
      </c>
      <c r="HS37">
        <v>0.155029</v>
      </c>
      <c r="HT37">
        <v>2.6257299999999999</v>
      </c>
      <c r="HU37">
        <v>1.5991200000000001</v>
      </c>
      <c r="HV37">
        <v>2.2741699999999998</v>
      </c>
      <c r="HW37">
        <v>1.5502899999999999</v>
      </c>
      <c r="HX37">
        <v>2.3339799999999999</v>
      </c>
      <c r="HY37">
        <v>48.887999999999998</v>
      </c>
      <c r="HZ37">
        <v>24.183800000000002</v>
      </c>
      <c r="IA37">
        <v>18</v>
      </c>
      <c r="IB37">
        <v>504.93900000000002</v>
      </c>
      <c r="IC37">
        <v>423.97</v>
      </c>
      <c r="ID37">
        <v>27.721599999999999</v>
      </c>
      <c r="IE37">
        <v>34.774299999999997</v>
      </c>
      <c r="IF37">
        <v>29.9998</v>
      </c>
      <c r="IG37">
        <v>34.6828</v>
      </c>
      <c r="IH37">
        <v>34.640999999999998</v>
      </c>
      <c r="II37">
        <v>3.1483699999999999</v>
      </c>
      <c r="IJ37">
        <v>52.0456</v>
      </c>
      <c r="IK37">
        <v>0</v>
      </c>
      <c r="IL37">
        <v>27.923200000000001</v>
      </c>
      <c r="IM37">
        <v>10</v>
      </c>
      <c r="IN37">
        <v>18.452300000000001</v>
      </c>
      <c r="IO37">
        <v>98.851399999999998</v>
      </c>
      <c r="IP37">
        <v>98.941500000000005</v>
      </c>
    </row>
    <row r="38" spans="1:250" x14ac:dyDescent="0.3">
      <c r="A38">
        <v>22</v>
      </c>
      <c r="B38">
        <v>1689264668</v>
      </c>
      <c r="C38">
        <v>4178.5</v>
      </c>
      <c r="D38" t="s">
        <v>498</v>
      </c>
      <c r="E38" t="s">
        <v>499</v>
      </c>
      <c r="F38" t="s">
        <v>378</v>
      </c>
      <c r="G38" t="s">
        <v>379</v>
      </c>
      <c r="H38" t="s">
        <v>462</v>
      </c>
      <c r="I38" t="s">
        <v>381</v>
      </c>
      <c r="J38" t="s">
        <v>31</v>
      </c>
      <c r="K38" t="s">
        <v>463</v>
      </c>
      <c r="L38" t="s">
        <v>464</v>
      </c>
      <c r="M38">
        <v>1689264668</v>
      </c>
      <c r="N38">
        <f t="shared" si="0"/>
        <v>9.24615460443029E-3</v>
      </c>
      <c r="O38">
        <f t="shared" si="1"/>
        <v>9.2461546044302896</v>
      </c>
      <c r="P38">
        <f t="shared" si="2"/>
        <v>52.27518033786663</v>
      </c>
      <c r="Q38">
        <f t="shared" si="3"/>
        <v>333.52300000000002</v>
      </c>
      <c r="R38">
        <f t="shared" si="4"/>
        <v>155.31000427861045</v>
      </c>
      <c r="S38">
        <f t="shared" si="5"/>
        <v>15.369757892039001</v>
      </c>
      <c r="T38">
        <f t="shared" si="6"/>
        <v>33.006037088446007</v>
      </c>
      <c r="U38">
        <f t="shared" si="7"/>
        <v>0.53186780672643386</v>
      </c>
      <c r="V38">
        <f t="shared" si="8"/>
        <v>2.9128940270777779</v>
      </c>
      <c r="W38">
        <f t="shared" si="9"/>
        <v>0.4832183686828585</v>
      </c>
      <c r="X38">
        <f t="shared" si="10"/>
        <v>0.30601075350182927</v>
      </c>
      <c r="Y38">
        <f t="shared" si="11"/>
        <v>289.57124693277899</v>
      </c>
      <c r="Z38">
        <f t="shared" si="12"/>
        <v>31.92939715731282</v>
      </c>
      <c r="AA38">
        <f t="shared" si="13"/>
        <v>32.043700000000001</v>
      </c>
      <c r="AB38">
        <f t="shared" si="14"/>
        <v>4.7869068573055795</v>
      </c>
      <c r="AC38">
        <f t="shared" si="15"/>
        <v>59.982763988810852</v>
      </c>
      <c r="AD38">
        <f t="shared" si="16"/>
        <v>2.9675081794928002</v>
      </c>
      <c r="AE38">
        <f t="shared" si="17"/>
        <v>4.9472681519750532</v>
      </c>
      <c r="AF38">
        <f t="shared" si="18"/>
        <v>1.8193986778127793</v>
      </c>
      <c r="AG38">
        <f t="shared" si="19"/>
        <v>-407.7554180553758</v>
      </c>
      <c r="AH38">
        <f t="shared" si="20"/>
        <v>91.648510610969637</v>
      </c>
      <c r="AI38">
        <f t="shared" si="21"/>
        <v>7.1588659975820175</v>
      </c>
      <c r="AJ38">
        <f t="shared" si="22"/>
        <v>-19.37679451404513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51408.265848931689</v>
      </c>
      <c r="AP38" t="s">
        <v>385</v>
      </c>
      <c r="AQ38">
        <v>10238.9</v>
      </c>
      <c r="AR38">
        <v>302.21199999999999</v>
      </c>
      <c r="AS38">
        <v>4052.3</v>
      </c>
      <c r="AT38">
        <f t="shared" si="26"/>
        <v>0.92542210596451402</v>
      </c>
      <c r="AU38">
        <v>-0.32343011824092421</v>
      </c>
      <c r="AV38" t="s">
        <v>500</v>
      </c>
      <c r="AW38">
        <v>10303.4</v>
      </c>
      <c r="AX38">
        <v>640.25463999999999</v>
      </c>
      <c r="AY38">
        <v>1086.765554542508</v>
      </c>
      <c r="AZ38">
        <f t="shared" si="27"/>
        <v>0.41086222568995034</v>
      </c>
      <c r="BA38">
        <v>0.5</v>
      </c>
      <c r="BB38">
        <f t="shared" si="28"/>
        <v>1513.2098937475539</v>
      </c>
      <c r="BC38">
        <f t="shared" si="29"/>
        <v>52.27518033786663</v>
      </c>
      <c r="BD38">
        <f t="shared" si="30"/>
        <v>310.86039244058662</v>
      </c>
      <c r="BE38">
        <f t="shared" si="31"/>
        <v>3.4759626323777187E-2</v>
      </c>
      <c r="BF38">
        <f t="shared" si="32"/>
        <v>2.7287711071279612</v>
      </c>
      <c r="BG38">
        <f t="shared" si="33"/>
        <v>251.10967405117452</v>
      </c>
      <c r="BH38" t="s">
        <v>501</v>
      </c>
      <c r="BI38">
        <v>505.31</v>
      </c>
      <c r="BJ38">
        <f t="shared" si="34"/>
        <v>505.31</v>
      </c>
      <c r="BK38">
        <f t="shared" si="35"/>
        <v>0.53503311005038379</v>
      </c>
      <c r="BL38">
        <f t="shared" si="36"/>
        <v>0.76791925204640077</v>
      </c>
      <c r="BM38">
        <f t="shared" si="37"/>
        <v>0.83607070937823114</v>
      </c>
      <c r="BN38">
        <f t="shared" si="38"/>
        <v>0.56912738710728195</v>
      </c>
      <c r="BO38">
        <f t="shared" si="39"/>
        <v>0.79079062823525537</v>
      </c>
      <c r="BP38">
        <f t="shared" si="40"/>
        <v>0.60606710675547271</v>
      </c>
      <c r="BQ38">
        <f t="shared" si="41"/>
        <v>0.39393289324452729</v>
      </c>
      <c r="BR38">
        <f t="shared" si="42"/>
        <v>1800.03</v>
      </c>
      <c r="BS38">
        <f t="shared" si="43"/>
        <v>1513.2098937475539</v>
      </c>
      <c r="BT38">
        <f t="shared" si="44"/>
        <v>0.84065815222388174</v>
      </c>
      <c r="BU38">
        <f t="shared" si="45"/>
        <v>0.16087023379209178</v>
      </c>
      <c r="BV38">
        <v>6</v>
      </c>
      <c r="BW38">
        <v>0.5</v>
      </c>
      <c r="BX38" t="s">
        <v>388</v>
      </c>
      <c r="BY38">
        <v>2</v>
      </c>
      <c r="BZ38">
        <v>1689264668</v>
      </c>
      <c r="CA38">
        <v>333.52300000000002</v>
      </c>
      <c r="CB38">
        <v>399.94900000000001</v>
      </c>
      <c r="CC38">
        <v>29.9864</v>
      </c>
      <c r="CD38">
        <v>19.224499999999999</v>
      </c>
      <c r="CE38">
        <v>334.38499999999999</v>
      </c>
      <c r="CF38">
        <v>29.7773</v>
      </c>
      <c r="CG38">
        <v>500.036</v>
      </c>
      <c r="CH38">
        <v>98.861800000000002</v>
      </c>
      <c r="CI38">
        <v>0.10000199999999999</v>
      </c>
      <c r="CJ38">
        <v>32.627299999999998</v>
      </c>
      <c r="CK38">
        <v>32.043700000000001</v>
      </c>
      <c r="CL38">
        <v>999.9</v>
      </c>
      <c r="CM38">
        <v>0</v>
      </c>
      <c r="CN38">
        <v>0</v>
      </c>
      <c r="CO38">
        <v>10019.4</v>
      </c>
      <c r="CP38">
        <v>0</v>
      </c>
      <c r="CQ38">
        <v>209.16900000000001</v>
      </c>
      <c r="CR38">
        <v>-66.425299999999993</v>
      </c>
      <c r="CS38">
        <v>343.834</v>
      </c>
      <c r="CT38">
        <v>407.78800000000001</v>
      </c>
      <c r="CU38">
        <v>10.761900000000001</v>
      </c>
      <c r="CV38">
        <v>399.94900000000001</v>
      </c>
      <c r="CW38">
        <v>19.224499999999999</v>
      </c>
      <c r="CX38">
        <v>2.9645100000000002</v>
      </c>
      <c r="CY38">
        <v>1.9005700000000001</v>
      </c>
      <c r="CZ38">
        <v>23.829899999999999</v>
      </c>
      <c r="DA38">
        <v>16.639399999999998</v>
      </c>
      <c r="DB38">
        <v>1800.03</v>
      </c>
      <c r="DC38">
        <v>0.97800299999999996</v>
      </c>
      <c r="DD38">
        <v>2.19975E-2</v>
      </c>
      <c r="DE38">
        <v>0</v>
      </c>
      <c r="DF38">
        <v>638.98800000000006</v>
      </c>
      <c r="DG38">
        <v>4.9995000000000003</v>
      </c>
      <c r="DH38">
        <v>16895.5</v>
      </c>
      <c r="DI38">
        <v>16660.099999999999</v>
      </c>
      <c r="DJ38">
        <v>49.186999999999998</v>
      </c>
      <c r="DK38">
        <v>51.375</v>
      </c>
      <c r="DL38">
        <v>50.25</v>
      </c>
      <c r="DM38">
        <v>50</v>
      </c>
      <c r="DN38">
        <v>50.625</v>
      </c>
      <c r="DO38">
        <v>1755.55</v>
      </c>
      <c r="DP38">
        <v>39.49</v>
      </c>
      <c r="DQ38">
        <v>0</v>
      </c>
      <c r="DR38">
        <v>179</v>
      </c>
      <c r="DS38">
        <v>0</v>
      </c>
      <c r="DT38">
        <v>640.25463999999999</v>
      </c>
      <c r="DU38">
        <v>-12.51284612708954</v>
      </c>
      <c r="DV38">
        <v>-111.492307862549</v>
      </c>
      <c r="DW38">
        <v>16913.784</v>
      </c>
      <c r="DX38">
        <v>15</v>
      </c>
      <c r="DY38">
        <v>1689264611.5</v>
      </c>
      <c r="DZ38" t="s">
        <v>502</v>
      </c>
      <c r="EA38">
        <v>1689264601</v>
      </c>
      <c r="EB38">
        <v>1689264611.5</v>
      </c>
      <c r="EC38">
        <v>29</v>
      </c>
      <c r="ED38">
        <v>-0.15</v>
      </c>
      <c r="EE38">
        <v>2E-3</v>
      </c>
      <c r="EF38">
        <v>-0.90400000000000003</v>
      </c>
      <c r="EG38">
        <v>4.1000000000000002E-2</v>
      </c>
      <c r="EH38">
        <v>400</v>
      </c>
      <c r="EI38">
        <v>18</v>
      </c>
      <c r="EJ38">
        <v>0.04</v>
      </c>
      <c r="EK38">
        <v>0.01</v>
      </c>
      <c r="EL38">
        <v>52.159226312735917</v>
      </c>
      <c r="EM38">
        <v>0.9574188296645133</v>
      </c>
      <c r="EN38">
        <v>0.14986068224806029</v>
      </c>
      <c r="EO38">
        <v>1</v>
      </c>
      <c r="EP38">
        <v>0.54180247449615782</v>
      </c>
      <c r="EQ38">
        <v>-4.3617998590524773E-2</v>
      </c>
      <c r="ER38">
        <v>6.3773612116750783E-3</v>
      </c>
      <c r="ES38">
        <v>1</v>
      </c>
      <c r="ET38">
        <v>2</v>
      </c>
      <c r="EU38">
        <v>2</v>
      </c>
      <c r="EV38" t="s">
        <v>390</v>
      </c>
      <c r="EW38">
        <v>2.9608599999999998</v>
      </c>
      <c r="EX38">
        <v>2.8085</v>
      </c>
      <c r="EY38">
        <v>8.30621E-2</v>
      </c>
      <c r="EZ38">
        <v>9.4587699999999997E-2</v>
      </c>
      <c r="FA38">
        <v>0.138321</v>
      </c>
      <c r="FB38">
        <v>0.10027</v>
      </c>
      <c r="FC38">
        <v>26976.6</v>
      </c>
      <c r="FD38">
        <v>24640.6</v>
      </c>
      <c r="FE38">
        <v>26454.799999999999</v>
      </c>
      <c r="FF38">
        <v>25692.2</v>
      </c>
      <c r="FG38">
        <v>31064.6</v>
      </c>
      <c r="FH38">
        <v>32658.7</v>
      </c>
      <c r="FI38">
        <v>37485.599999999999</v>
      </c>
      <c r="FJ38">
        <v>38118.699999999997</v>
      </c>
      <c r="FK38">
        <v>1.9254</v>
      </c>
      <c r="FL38">
        <v>1.8449199999999999</v>
      </c>
      <c r="FM38">
        <v>-7.20844E-3</v>
      </c>
      <c r="FN38">
        <v>0</v>
      </c>
      <c r="FO38">
        <v>32.160600000000002</v>
      </c>
      <c r="FP38">
        <v>999.9</v>
      </c>
      <c r="FQ38">
        <v>33.799999999999997</v>
      </c>
      <c r="FR38">
        <v>46.8</v>
      </c>
      <c r="FS38">
        <v>36.137799999999999</v>
      </c>
      <c r="FT38">
        <v>61.700099999999999</v>
      </c>
      <c r="FU38">
        <v>16.265999999999998</v>
      </c>
      <c r="FV38">
        <v>1</v>
      </c>
      <c r="FW38">
        <v>0.61850099999999997</v>
      </c>
      <c r="FX38">
        <v>3.6609600000000002</v>
      </c>
      <c r="FY38">
        <v>20.206800000000001</v>
      </c>
      <c r="FZ38">
        <v>5.2056100000000001</v>
      </c>
      <c r="GA38">
        <v>11.9381</v>
      </c>
      <c r="GB38">
        <v>4.9872500000000004</v>
      </c>
      <c r="GC38">
        <v>3.2907999999999999</v>
      </c>
      <c r="GD38">
        <v>9999</v>
      </c>
      <c r="GE38">
        <v>9999</v>
      </c>
      <c r="GF38">
        <v>9999</v>
      </c>
      <c r="GG38">
        <v>999.9</v>
      </c>
      <c r="GH38">
        <v>1.8711899999999999</v>
      </c>
      <c r="GI38">
        <v>1.87714</v>
      </c>
      <c r="GJ38">
        <v>1.8749400000000001</v>
      </c>
      <c r="GK38">
        <v>1.87314</v>
      </c>
      <c r="GL38">
        <v>1.87365</v>
      </c>
      <c r="GM38">
        <v>1.87103</v>
      </c>
      <c r="GN38">
        <v>1.8768899999999999</v>
      </c>
      <c r="GO38">
        <v>1.8760699999999999</v>
      </c>
      <c r="GP38">
        <v>5</v>
      </c>
      <c r="GQ38">
        <v>0</v>
      </c>
      <c r="GR38">
        <v>0</v>
      </c>
      <c r="GS38">
        <v>0</v>
      </c>
      <c r="GT38" t="s">
        <v>391</v>
      </c>
      <c r="GU38" t="s">
        <v>392</v>
      </c>
      <c r="GV38" t="s">
        <v>393</v>
      </c>
      <c r="GW38" t="s">
        <v>393</v>
      </c>
      <c r="GX38" t="s">
        <v>393</v>
      </c>
      <c r="GY38" t="s">
        <v>393</v>
      </c>
      <c r="GZ38">
        <v>0</v>
      </c>
      <c r="HA38">
        <v>100</v>
      </c>
      <c r="HB38">
        <v>100</v>
      </c>
      <c r="HC38">
        <v>-0.86199999999999999</v>
      </c>
      <c r="HD38">
        <v>0.20910000000000001</v>
      </c>
      <c r="HE38">
        <v>-0.68238093218561435</v>
      </c>
      <c r="HF38">
        <v>-4.4049200664853048E-4</v>
      </c>
      <c r="HG38">
        <v>-3.0069193378276792E-7</v>
      </c>
      <c r="HH38">
        <v>5.1441627210662792E-11</v>
      </c>
      <c r="HI38">
        <v>0.20909646126087239</v>
      </c>
      <c r="HJ38">
        <v>0</v>
      </c>
      <c r="HK38">
        <v>0</v>
      </c>
      <c r="HL38">
        <v>0</v>
      </c>
      <c r="HM38">
        <v>8</v>
      </c>
      <c r="HN38">
        <v>2399</v>
      </c>
      <c r="HO38">
        <v>1</v>
      </c>
      <c r="HP38">
        <v>21</v>
      </c>
      <c r="HQ38">
        <v>1.1000000000000001</v>
      </c>
      <c r="HR38">
        <v>0.9</v>
      </c>
      <c r="HS38">
        <v>0.94116200000000005</v>
      </c>
      <c r="HT38">
        <v>2.5573700000000001</v>
      </c>
      <c r="HU38">
        <v>1.5991200000000001</v>
      </c>
      <c r="HV38">
        <v>2.2729499999999998</v>
      </c>
      <c r="HW38">
        <v>1.5502899999999999</v>
      </c>
      <c r="HX38">
        <v>2.4206500000000002</v>
      </c>
      <c r="HY38">
        <v>49.012700000000002</v>
      </c>
      <c r="HZ38">
        <v>24.183800000000002</v>
      </c>
      <c r="IA38">
        <v>18</v>
      </c>
      <c r="IB38">
        <v>504.43299999999999</v>
      </c>
      <c r="IC38">
        <v>424.44299999999998</v>
      </c>
      <c r="ID38">
        <v>27.374300000000002</v>
      </c>
      <c r="IE38">
        <v>34.918900000000001</v>
      </c>
      <c r="IF38">
        <v>30.0002</v>
      </c>
      <c r="IG38">
        <v>34.818100000000001</v>
      </c>
      <c r="IH38">
        <v>34.776000000000003</v>
      </c>
      <c r="II38">
        <v>18.870200000000001</v>
      </c>
      <c r="IJ38">
        <v>50.180100000000003</v>
      </c>
      <c r="IK38">
        <v>0</v>
      </c>
      <c r="IL38">
        <v>27.357900000000001</v>
      </c>
      <c r="IM38">
        <v>400</v>
      </c>
      <c r="IN38">
        <v>19.3429</v>
      </c>
      <c r="IO38">
        <v>98.826099999999997</v>
      </c>
      <c r="IP38">
        <v>98.908900000000003</v>
      </c>
    </row>
    <row r="39" spans="1:250" x14ac:dyDescent="0.3">
      <c r="A39">
        <v>23</v>
      </c>
      <c r="B39">
        <v>1689264833.5</v>
      </c>
      <c r="C39">
        <v>4344</v>
      </c>
      <c r="D39" t="s">
        <v>503</v>
      </c>
      <c r="E39" t="s">
        <v>504</v>
      </c>
      <c r="F39" t="s">
        <v>378</v>
      </c>
      <c r="G39" t="s">
        <v>379</v>
      </c>
      <c r="H39" t="s">
        <v>462</v>
      </c>
      <c r="I39" t="s">
        <v>381</v>
      </c>
      <c r="J39" t="s">
        <v>31</v>
      </c>
      <c r="K39" t="s">
        <v>463</v>
      </c>
      <c r="L39" t="s">
        <v>464</v>
      </c>
      <c r="M39">
        <v>1689264833.5</v>
      </c>
      <c r="N39">
        <f t="shared" si="0"/>
        <v>8.447458119924596E-3</v>
      </c>
      <c r="O39">
        <f t="shared" si="1"/>
        <v>8.4474581199245957</v>
      </c>
      <c r="P39">
        <f t="shared" si="2"/>
        <v>59.6611700575287</v>
      </c>
      <c r="Q39">
        <f t="shared" si="3"/>
        <v>325.21499999999997</v>
      </c>
      <c r="R39">
        <f t="shared" si="4"/>
        <v>98.899193351559603</v>
      </c>
      <c r="S39">
        <f t="shared" si="5"/>
        <v>9.7876206600514912</v>
      </c>
      <c r="T39">
        <f t="shared" si="6"/>
        <v>32.185106319761999</v>
      </c>
      <c r="U39">
        <f t="shared" si="7"/>
        <v>0.4674493420808099</v>
      </c>
      <c r="V39">
        <f t="shared" si="8"/>
        <v>2.9111121669112134</v>
      </c>
      <c r="W39">
        <f t="shared" si="9"/>
        <v>0.42939876231673835</v>
      </c>
      <c r="X39">
        <f t="shared" si="10"/>
        <v>0.27153434137364818</v>
      </c>
      <c r="Y39">
        <f t="shared" si="11"/>
        <v>289.53876063503014</v>
      </c>
      <c r="Z39">
        <f t="shared" si="12"/>
        <v>31.830516551575016</v>
      </c>
      <c r="AA39">
        <f t="shared" si="13"/>
        <v>32.0304</v>
      </c>
      <c r="AB39">
        <f t="shared" si="14"/>
        <v>4.7833056664389648</v>
      </c>
      <c r="AC39">
        <f t="shared" si="15"/>
        <v>59.888032733185923</v>
      </c>
      <c r="AD39">
        <f t="shared" si="16"/>
        <v>2.9120734651526803</v>
      </c>
      <c r="AE39">
        <f t="shared" si="17"/>
        <v>4.862529844863321</v>
      </c>
      <c r="AF39">
        <f t="shared" si="18"/>
        <v>1.8712322012862845</v>
      </c>
      <c r="AG39">
        <f t="shared" si="19"/>
        <v>-372.53290308867469</v>
      </c>
      <c r="AH39">
        <f t="shared" si="20"/>
        <v>45.607891278815188</v>
      </c>
      <c r="AI39">
        <f t="shared" si="21"/>
        <v>3.5591165319402145</v>
      </c>
      <c r="AJ39">
        <f t="shared" si="22"/>
        <v>-33.827134642889135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51409.667633263998</v>
      </c>
      <c r="AP39" t="s">
        <v>385</v>
      </c>
      <c r="AQ39">
        <v>10238.9</v>
      </c>
      <c r="AR39">
        <v>302.21199999999999</v>
      </c>
      <c r="AS39">
        <v>4052.3</v>
      </c>
      <c r="AT39">
        <f t="shared" si="26"/>
        <v>0.92542210596451402</v>
      </c>
      <c r="AU39">
        <v>-0.32343011824092421</v>
      </c>
      <c r="AV39" t="s">
        <v>505</v>
      </c>
      <c r="AW39">
        <v>10297</v>
      </c>
      <c r="AX39">
        <v>638.57547999999997</v>
      </c>
      <c r="AY39">
        <v>1121.703255649757</v>
      </c>
      <c r="AZ39">
        <f t="shared" si="27"/>
        <v>0.43070907855206397</v>
      </c>
      <c r="BA39">
        <v>0.5</v>
      </c>
      <c r="BB39">
        <f t="shared" si="28"/>
        <v>1513.0416003290311</v>
      </c>
      <c r="BC39">
        <f t="shared" si="29"/>
        <v>59.6611700575287</v>
      </c>
      <c r="BD39">
        <f t="shared" si="30"/>
        <v>325.84037674432864</v>
      </c>
      <c r="BE39">
        <f t="shared" si="31"/>
        <v>3.9645043574958662E-2</v>
      </c>
      <c r="BF39">
        <f t="shared" si="32"/>
        <v>2.6126310408653204</v>
      </c>
      <c r="BG39">
        <f t="shared" si="33"/>
        <v>252.92997934780428</v>
      </c>
      <c r="BH39" t="s">
        <v>506</v>
      </c>
      <c r="BI39">
        <v>505.94</v>
      </c>
      <c r="BJ39">
        <f t="shared" si="34"/>
        <v>505.94</v>
      </c>
      <c r="BK39">
        <f t="shared" si="35"/>
        <v>0.54895379196619198</v>
      </c>
      <c r="BL39">
        <f t="shared" si="36"/>
        <v>0.78459987863348202</v>
      </c>
      <c r="BM39">
        <f t="shared" si="37"/>
        <v>0.8263675273661566</v>
      </c>
      <c r="BN39">
        <f t="shared" si="38"/>
        <v>0.58954598028833805</v>
      </c>
      <c r="BO39">
        <f t="shared" si="39"/>
        <v>0.78147412656722803</v>
      </c>
      <c r="BP39">
        <f t="shared" si="40"/>
        <v>0.62163436434456254</v>
      </c>
      <c r="BQ39">
        <f t="shared" si="41"/>
        <v>0.37836563565543746</v>
      </c>
      <c r="BR39">
        <f t="shared" si="42"/>
        <v>1799.83</v>
      </c>
      <c r="BS39">
        <f t="shared" si="43"/>
        <v>1513.0416003290311</v>
      </c>
      <c r="BT39">
        <f t="shared" si="44"/>
        <v>0.84065806233312657</v>
      </c>
      <c r="BU39">
        <f t="shared" si="45"/>
        <v>0.16087006030293424</v>
      </c>
      <c r="BV39">
        <v>6</v>
      </c>
      <c r="BW39">
        <v>0.5</v>
      </c>
      <c r="BX39" t="s">
        <v>388</v>
      </c>
      <c r="BY39">
        <v>2</v>
      </c>
      <c r="BZ39">
        <v>1689264833.5</v>
      </c>
      <c r="CA39">
        <v>325.21499999999997</v>
      </c>
      <c r="CB39">
        <v>400.1</v>
      </c>
      <c r="CC39">
        <v>29.4251</v>
      </c>
      <c r="CD39">
        <v>19.5871</v>
      </c>
      <c r="CE39">
        <v>326.09800000000001</v>
      </c>
      <c r="CF39">
        <v>29.244800000000001</v>
      </c>
      <c r="CG39">
        <v>500.03399999999999</v>
      </c>
      <c r="CH39">
        <v>98.865700000000004</v>
      </c>
      <c r="CI39">
        <v>9.9926799999999996E-2</v>
      </c>
      <c r="CJ39">
        <v>32.320999999999998</v>
      </c>
      <c r="CK39">
        <v>32.0304</v>
      </c>
      <c r="CL39">
        <v>999.9</v>
      </c>
      <c r="CM39">
        <v>0</v>
      </c>
      <c r="CN39">
        <v>0</v>
      </c>
      <c r="CO39">
        <v>10008.799999999999</v>
      </c>
      <c r="CP39">
        <v>0</v>
      </c>
      <c r="CQ39">
        <v>223.108</v>
      </c>
      <c r="CR39">
        <v>-74.884900000000002</v>
      </c>
      <c r="CS39">
        <v>335.07499999999999</v>
      </c>
      <c r="CT39">
        <v>408.09300000000002</v>
      </c>
      <c r="CU39">
        <v>9.8380200000000002</v>
      </c>
      <c r="CV39">
        <v>400.1</v>
      </c>
      <c r="CW39">
        <v>19.5871</v>
      </c>
      <c r="CX39">
        <v>2.9091399999999998</v>
      </c>
      <c r="CY39">
        <v>1.93649</v>
      </c>
      <c r="CZ39">
        <v>23.5168</v>
      </c>
      <c r="DA39">
        <v>16.9344</v>
      </c>
      <c r="DB39">
        <v>1799.83</v>
      </c>
      <c r="DC39">
        <v>0.97800299999999996</v>
      </c>
      <c r="DD39">
        <v>2.1997300000000001E-2</v>
      </c>
      <c r="DE39">
        <v>0</v>
      </c>
      <c r="DF39">
        <v>638.49400000000003</v>
      </c>
      <c r="DG39">
        <v>4.9995000000000003</v>
      </c>
      <c r="DH39">
        <v>17271.900000000001</v>
      </c>
      <c r="DI39">
        <v>16658.2</v>
      </c>
      <c r="DJ39">
        <v>49.436999999999998</v>
      </c>
      <c r="DK39">
        <v>51.75</v>
      </c>
      <c r="DL39">
        <v>50.5</v>
      </c>
      <c r="DM39">
        <v>50.311999999999998</v>
      </c>
      <c r="DN39">
        <v>50.875</v>
      </c>
      <c r="DO39">
        <v>1755.35</v>
      </c>
      <c r="DP39">
        <v>39.479999999999997</v>
      </c>
      <c r="DQ39">
        <v>0</v>
      </c>
      <c r="DR39">
        <v>163.39999985694891</v>
      </c>
      <c r="DS39">
        <v>0</v>
      </c>
      <c r="DT39">
        <v>638.57547999999997</v>
      </c>
      <c r="DU39">
        <v>-0.47115384862815313</v>
      </c>
      <c r="DV39">
        <v>37.353846319424058</v>
      </c>
      <c r="DW39">
        <v>17271.828000000001</v>
      </c>
      <c r="DX39">
        <v>15</v>
      </c>
      <c r="DY39">
        <v>1689264740.5</v>
      </c>
      <c r="DZ39" t="s">
        <v>507</v>
      </c>
      <c r="EA39">
        <v>1689264734</v>
      </c>
      <c r="EB39">
        <v>1689264740.5</v>
      </c>
      <c r="EC39">
        <v>30</v>
      </c>
      <c r="ED39">
        <v>-2.5999999999999999E-2</v>
      </c>
      <c r="EE39">
        <v>-2.9000000000000001E-2</v>
      </c>
      <c r="EF39">
        <v>-0.93100000000000005</v>
      </c>
      <c r="EG39">
        <v>5.8000000000000003E-2</v>
      </c>
      <c r="EH39">
        <v>400</v>
      </c>
      <c r="EI39">
        <v>19</v>
      </c>
      <c r="EJ39">
        <v>0.05</v>
      </c>
      <c r="EK39">
        <v>0.01</v>
      </c>
      <c r="EL39">
        <v>59.349759173086007</v>
      </c>
      <c r="EM39">
        <v>0.9629700359043154</v>
      </c>
      <c r="EN39">
        <v>0.1470394056676097</v>
      </c>
      <c r="EO39">
        <v>1</v>
      </c>
      <c r="EP39">
        <v>0.47489763951422409</v>
      </c>
      <c r="EQ39">
        <v>-9.8633980953520065E-3</v>
      </c>
      <c r="ER39">
        <v>2.8473795763971879E-3</v>
      </c>
      <c r="ES39">
        <v>1</v>
      </c>
      <c r="ET39">
        <v>2</v>
      </c>
      <c r="EU39">
        <v>2</v>
      </c>
      <c r="EV39" t="s">
        <v>390</v>
      </c>
      <c r="EW39">
        <v>2.9606499999999998</v>
      </c>
      <c r="EX39">
        <v>2.8083200000000001</v>
      </c>
      <c r="EY39">
        <v>8.13556E-2</v>
      </c>
      <c r="EZ39">
        <v>9.4577700000000001E-2</v>
      </c>
      <c r="FA39">
        <v>0.136542</v>
      </c>
      <c r="FB39">
        <v>0.101579</v>
      </c>
      <c r="FC39">
        <v>27018.1</v>
      </c>
      <c r="FD39">
        <v>24629</v>
      </c>
      <c r="FE39">
        <v>26447.1</v>
      </c>
      <c r="FF39">
        <v>25680.799999999999</v>
      </c>
      <c r="FG39">
        <v>31121.1</v>
      </c>
      <c r="FH39">
        <v>32598.3</v>
      </c>
      <c r="FI39">
        <v>37474.6</v>
      </c>
      <c r="FJ39">
        <v>38103.300000000003</v>
      </c>
      <c r="FK39">
        <v>1.92127</v>
      </c>
      <c r="FL39">
        <v>1.8411200000000001</v>
      </c>
      <c r="FM39">
        <v>-2.0712600000000001E-2</v>
      </c>
      <c r="FN39">
        <v>0</v>
      </c>
      <c r="FO39">
        <v>32.366199999999999</v>
      </c>
      <c r="FP39">
        <v>999.9</v>
      </c>
      <c r="FQ39">
        <v>33.6</v>
      </c>
      <c r="FR39">
        <v>47.1</v>
      </c>
      <c r="FS39">
        <v>36.475700000000003</v>
      </c>
      <c r="FT39">
        <v>62.0002</v>
      </c>
      <c r="FU39">
        <v>15.9976</v>
      </c>
      <c r="FV39">
        <v>1</v>
      </c>
      <c r="FW39">
        <v>0.63767300000000005</v>
      </c>
      <c r="FX39">
        <v>3.9136099999999998</v>
      </c>
      <c r="FY39">
        <v>20.201699999999999</v>
      </c>
      <c r="FZ39">
        <v>5.2098000000000004</v>
      </c>
      <c r="GA39">
        <v>11.9381</v>
      </c>
      <c r="GB39">
        <v>4.9867999999999997</v>
      </c>
      <c r="GC39">
        <v>3.29095</v>
      </c>
      <c r="GD39">
        <v>9999</v>
      </c>
      <c r="GE39">
        <v>9999</v>
      </c>
      <c r="GF39">
        <v>9999</v>
      </c>
      <c r="GG39">
        <v>999.9</v>
      </c>
      <c r="GH39">
        <v>1.8711899999999999</v>
      </c>
      <c r="GI39">
        <v>1.87714</v>
      </c>
      <c r="GJ39">
        <v>1.87496</v>
      </c>
      <c r="GK39">
        <v>1.87317</v>
      </c>
      <c r="GL39">
        <v>1.8736699999999999</v>
      </c>
      <c r="GM39">
        <v>1.8710599999999999</v>
      </c>
      <c r="GN39">
        <v>1.8768899999999999</v>
      </c>
      <c r="GO39">
        <v>1.87609</v>
      </c>
      <c r="GP39">
        <v>5</v>
      </c>
      <c r="GQ39">
        <v>0</v>
      </c>
      <c r="GR39">
        <v>0</v>
      </c>
      <c r="GS39">
        <v>0</v>
      </c>
      <c r="GT39" t="s">
        <v>391</v>
      </c>
      <c r="GU39" t="s">
        <v>392</v>
      </c>
      <c r="GV39" t="s">
        <v>393</v>
      </c>
      <c r="GW39" t="s">
        <v>393</v>
      </c>
      <c r="GX39" t="s">
        <v>393</v>
      </c>
      <c r="GY39" t="s">
        <v>393</v>
      </c>
      <c r="GZ39">
        <v>0</v>
      </c>
      <c r="HA39">
        <v>100</v>
      </c>
      <c r="HB39">
        <v>100</v>
      </c>
      <c r="HC39">
        <v>-0.88300000000000001</v>
      </c>
      <c r="HD39">
        <v>0.18029999999999999</v>
      </c>
      <c r="HE39">
        <v>-0.70885512815790663</v>
      </c>
      <c r="HF39">
        <v>-4.4049200664853048E-4</v>
      </c>
      <c r="HG39">
        <v>-3.0069193378276792E-7</v>
      </c>
      <c r="HH39">
        <v>5.1441627210662792E-11</v>
      </c>
      <c r="HI39">
        <v>0.18036025447825471</v>
      </c>
      <c r="HJ39">
        <v>0</v>
      </c>
      <c r="HK39">
        <v>0</v>
      </c>
      <c r="HL39">
        <v>0</v>
      </c>
      <c r="HM39">
        <v>8</v>
      </c>
      <c r="HN39">
        <v>2399</v>
      </c>
      <c r="HO39">
        <v>1</v>
      </c>
      <c r="HP39">
        <v>21</v>
      </c>
      <c r="HQ39">
        <v>1.7</v>
      </c>
      <c r="HR39">
        <v>1.6</v>
      </c>
      <c r="HS39">
        <v>0.93994100000000003</v>
      </c>
      <c r="HT39">
        <v>2.5598100000000001</v>
      </c>
      <c r="HU39">
        <v>1.5991200000000001</v>
      </c>
      <c r="HV39">
        <v>2.2741699999999998</v>
      </c>
      <c r="HW39">
        <v>1.5502899999999999</v>
      </c>
      <c r="HX39">
        <v>2.3303199999999999</v>
      </c>
      <c r="HY39">
        <v>49.200600000000001</v>
      </c>
      <c r="HZ39">
        <v>24.183800000000002</v>
      </c>
      <c r="IA39">
        <v>18</v>
      </c>
      <c r="IB39">
        <v>503.13200000000001</v>
      </c>
      <c r="IC39">
        <v>423.41</v>
      </c>
      <c r="ID39">
        <v>26.8262</v>
      </c>
      <c r="IE39">
        <v>35.141199999999998</v>
      </c>
      <c r="IF39">
        <v>30.002199999999998</v>
      </c>
      <c r="IG39">
        <v>35.002499999999998</v>
      </c>
      <c r="IH39">
        <v>34.962699999999998</v>
      </c>
      <c r="II39">
        <v>18.863099999999999</v>
      </c>
      <c r="IJ39">
        <v>49.818100000000001</v>
      </c>
      <c r="IK39">
        <v>0</v>
      </c>
      <c r="IL39">
        <v>26.768699999999999</v>
      </c>
      <c r="IM39">
        <v>400</v>
      </c>
      <c r="IN39">
        <v>19.641999999999999</v>
      </c>
      <c r="IO39">
        <v>98.796999999999997</v>
      </c>
      <c r="IP39">
        <v>98.8673</v>
      </c>
    </row>
    <row r="40" spans="1:250" x14ac:dyDescent="0.3">
      <c r="A40">
        <v>24</v>
      </c>
      <c r="B40">
        <v>1689264960.0999999</v>
      </c>
      <c r="C40">
        <v>4470.5999999046326</v>
      </c>
      <c r="D40" t="s">
        <v>508</v>
      </c>
      <c r="E40" t="s">
        <v>509</v>
      </c>
      <c r="F40" t="s">
        <v>378</v>
      </c>
      <c r="G40" t="s">
        <v>379</v>
      </c>
      <c r="H40" t="s">
        <v>462</v>
      </c>
      <c r="I40" t="s">
        <v>381</v>
      </c>
      <c r="J40" t="s">
        <v>31</v>
      </c>
      <c r="K40" t="s">
        <v>463</v>
      </c>
      <c r="L40" t="s">
        <v>464</v>
      </c>
      <c r="M40">
        <v>1689264960.0999999</v>
      </c>
      <c r="N40">
        <f t="shared" si="0"/>
        <v>7.381343269482859E-3</v>
      </c>
      <c r="O40">
        <f t="shared" si="1"/>
        <v>7.3813432694828593</v>
      </c>
      <c r="P40">
        <f t="shared" si="2"/>
        <v>64.325393174019013</v>
      </c>
      <c r="Q40">
        <f t="shared" si="3"/>
        <v>419.14100000000002</v>
      </c>
      <c r="R40">
        <f t="shared" si="4"/>
        <v>137.47142201062178</v>
      </c>
      <c r="S40">
        <f t="shared" si="5"/>
        <v>13.606098446679189</v>
      </c>
      <c r="T40">
        <f t="shared" si="6"/>
        <v>41.484067201974007</v>
      </c>
      <c r="U40">
        <f t="shared" si="7"/>
        <v>0.40170995844799817</v>
      </c>
      <c r="V40">
        <f t="shared" si="8"/>
        <v>2.9089539316456365</v>
      </c>
      <c r="W40">
        <f t="shared" si="9"/>
        <v>0.37324085575748045</v>
      </c>
      <c r="X40">
        <f t="shared" si="10"/>
        <v>0.23566502043036228</v>
      </c>
      <c r="Y40">
        <f t="shared" si="11"/>
        <v>289.59781263489964</v>
      </c>
      <c r="Z40">
        <f t="shared" si="12"/>
        <v>31.988657141315681</v>
      </c>
      <c r="AA40">
        <f t="shared" si="13"/>
        <v>32.011800000000001</v>
      </c>
      <c r="AB40">
        <f t="shared" si="14"/>
        <v>4.7782733700913047</v>
      </c>
      <c r="AC40">
        <f t="shared" si="15"/>
        <v>59.979251307531023</v>
      </c>
      <c r="AD40">
        <f t="shared" si="16"/>
        <v>2.8968209287590003</v>
      </c>
      <c r="AE40">
        <f t="shared" si="17"/>
        <v>4.8297050490112969</v>
      </c>
      <c r="AF40">
        <f t="shared" si="18"/>
        <v>1.8814524413323044</v>
      </c>
      <c r="AG40">
        <f t="shared" si="19"/>
        <v>-325.51723818419407</v>
      </c>
      <c r="AH40">
        <f t="shared" si="20"/>
        <v>29.687450361892449</v>
      </c>
      <c r="AI40">
        <f t="shared" si="21"/>
        <v>2.3168689713889248</v>
      </c>
      <c r="AJ40">
        <f t="shared" si="22"/>
        <v>-3.9151062160130401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51369.169450882335</v>
      </c>
      <c r="AP40" t="s">
        <v>385</v>
      </c>
      <c r="AQ40">
        <v>10238.9</v>
      </c>
      <c r="AR40">
        <v>302.21199999999999</v>
      </c>
      <c r="AS40">
        <v>4052.3</v>
      </c>
      <c r="AT40">
        <f t="shared" si="26"/>
        <v>0.92542210596451402</v>
      </c>
      <c r="AU40">
        <v>-0.32343011824092421</v>
      </c>
      <c r="AV40" t="s">
        <v>510</v>
      </c>
      <c r="AW40">
        <v>10291.4</v>
      </c>
      <c r="AX40">
        <v>647.23350000000005</v>
      </c>
      <c r="AY40">
        <v>1170.17159906965</v>
      </c>
      <c r="AZ40">
        <f t="shared" si="27"/>
        <v>0.44689009670497404</v>
      </c>
      <c r="BA40">
        <v>0.5</v>
      </c>
      <c r="BB40">
        <f t="shared" si="28"/>
        <v>1513.3524003289638</v>
      </c>
      <c r="BC40">
        <f t="shared" si="29"/>
        <v>64.325393174019013</v>
      </c>
      <c r="BD40">
        <f t="shared" si="30"/>
        <v>338.15110026585762</v>
      </c>
      <c r="BE40">
        <f t="shared" si="31"/>
        <v>4.2718948526600249E-2</v>
      </c>
      <c r="BF40">
        <f t="shared" si="32"/>
        <v>2.4629963701236628</v>
      </c>
      <c r="BG40">
        <f t="shared" si="33"/>
        <v>255.31452961505153</v>
      </c>
      <c r="BH40" t="s">
        <v>511</v>
      </c>
      <c r="BI40">
        <v>509.59</v>
      </c>
      <c r="BJ40">
        <f t="shared" si="34"/>
        <v>509.59</v>
      </c>
      <c r="BK40">
        <f t="shared" si="35"/>
        <v>0.56451686196695272</v>
      </c>
      <c r="BL40">
        <f t="shared" si="36"/>
        <v>0.79163285778190839</v>
      </c>
      <c r="BM40">
        <f t="shared" si="37"/>
        <v>0.81353777219426648</v>
      </c>
      <c r="BN40">
        <f t="shared" si="38"/>
        <v>0.60249129064322549</v>
      </c>
      <c r="BO40">
        <f t="shared" si="39"/>
        <v>0.7685495382855948</v>
      </c>
      <c r="BP40">
        <f t="shared" si="40"/>
        <v>0.62328076033932522</v>
      </c>
      <c r="BQ40">
        <f t="shared" si="41"/>
        <v>0.37671923966067478</v>
      </c>
      <c r="BR40">
        <f t="shared" si="42"/>
        <v>1800.2</v>
      </c>
      <c r="BS40">
        <f t="shared" si="43"/>
        <v>1513.3524003289638</v>
      </c>
      <c r="BT40">
        <f t="shared" si="44"/>
        <v>0.84065792707974873</v>
      </c>
      <c r="BU40">
        <f t="shared" si="45"/>
        <v>0.16086979926391493</v>
      </c>
      <c r="BV40">
        <v>6</v>
      </c>
      <c r="BW40">
        <v>0.5</v>
      </c>
      <c r="BX40" t="s">
        <v>388</v>
      </c>
      <c r="BY40">
        <v>2</v>
      </c>
      <c r="BZ40">
        <v>1689264960.0999999</v>
      </c>
      <c r="CA40">
        <v>419.14100000000002</v>
      </c>
      <c r="CB40">
        <v>500.03500000000003</v>
      </c>
      <c r="CC40">
        <v>29.2685</v>
      </c>
      <c r="CD40">
        <v>20.671099999999999</v>
      </c>
      <c r="CE40">
        <v>420.05500000000001</v>
      </c>
      <c r="CF40">
        <v>29.1113</v>
      </c>
      <c r="CG40">
        <v>500.05599999999998</v>
      </c>
      <c r="CH40">
        <v>98.873900000000006</v>
      </c>
      <c r="CI40">
        <v>0.10011399999999999</v>
      </c>
      <c r="CJ40">
        <v>32.201099999999997</v>
      </c>
      <c r="CK40">
        <v>32.011800000000001</v>
      </c>
      <c r="CL40">
        <v>999.9</v>
      </c>
      <c r="CM40">
        <v>0</v>
      </c>
      <c r="CN40">
        <v>0</v>
      </c>
      <c r="CO40">
        <v>9995.6200000000008</v>
      </c>
      <c r="CP40">
        <v>0</v>
      </c>
      <c r="CQ40">
        <v>226.149</v>
      </c>
      <c r="CR40">
        <v>-80.894599999999997</v>
      </c>
      <c r="CS40">
        <v>431.77800000000002</v>
      </c>
      <c r="CT40">
        <v>510.59</v>
      </c>
      <c r="CU40">
        <v>8.5973600000000001</v>
      </c>
      <c r="CV40">
        <v>500.03500000000003</v>
      </c>
      <c r="CW40">
        <v>20.671099999999999</v>
      </c>
      <c r="CX40">
        <v>2.8938899999999999</v>
      </c>
      <c r="CY40">
        <v>2.0438299999999998</v>
      </c>
      <c r="CZ40">
        <v>23.429600000000001</v>
      </c>
      <c r="DA40">
        <v>17.7881</v>
      </c>
      <c r="DB40">
        <v>1800.2</v>
      </c>
      <c r="DC40">
        <v>0.97801000000000005</v>
      </c>
      <c r="DD40">
        <v>2.19905E-2</v>
      </c>
      <c r="DE40">
        <v>0</v>
      </c>
      <c r="DF40">
        <v>646.90499999999997</v>
      </c>
      <c r="DG40">
        <v>4.9995000000000003</v>
      </c>
      <c r="DH40">
        <v>17584.2</v>
      </c>
      <c r="DI40">
        <v>16661.7</v>
      </c>
      <c r="DJ40">
        <v>49.625</v>
      </c>
      <c r="DK40">
        <v>52</v>
      </c>
      <c r="DL40">
        <v>50.686999999999998</v>
      </c>
      <c r="DM40">
        <v>50.561999999999998</v>
      </c>
      <c r="DN40">
        <v>51</v>
      </c>
      <c r="DO40">
        <v>1755.72</v>
      </c>
      <c r="DP40">
        <v>39.479999999999997</v>
      </c>
      <c r="DQ40">
        <v>0</v>
      </c>
      <c r="DR40">
        <v>124.3999998569489</v>
      </c>
      <c r="DS40">
        <v>0</v>
      </c>
      <c r="DT40">
        <v>647.23350000000005</v>
      </c>
      <c r="DU40">
        <v>-1.851247852821764</v>
      </c>
      <c r="DV40">
        <v>33.658119851262803</v>
      </c>
      <c r="DW40">
        <v>17577.43461538462</v>
      </c>
      <c r="DX40">
        <v>15</v>
      </c>
      <c r="DY40">
        <v>1689264916</v>
      </c>
      <c r="DZ40" t="s">
        <v>512</v>
      </c>
      <c r="EA40">
        <v>1689264908</v>
      </c>
      <c r="EB40">
        <v>1689264916</v>
      </c>
      <c r="EC40">
        <v>31</v>
      </c>
      <c r="ED40">
        <v>2.8000000000000001E-2</v>
      </c>
      <c r="EE40">
        <v>-2.3E-2</v>
      </c>
      <c r="EF40">
        <v>-0.97</v>
      </c>
      <c r="EG40">
        <v>7.1999999999999995E-2</v>
      </c>
      <c r="EH40">
        <v>500</v>
      </c>
      <c r="EI40">
        <v>20</v>
      </c>
      <c r="EJ40">
        <v>0.02</v>
      </c>
      <c r="EK40">
        <v>0.01</v>
      </c>
      <c r="EL40">
        <v>64.281944309609784</v>
      </c>
      <c r="EM40">
        <v>-0.48178204330160118</v>
      </c>
      <c r="EN40">
        <v>0.17637254203222719</v>
      </c>
      <c r="EO40">
        <v>1</v>
      </c>
      <c r="EP40">
        <v>0.40958666208640843</v>
      </c>
      <c r="EQ40">
        <v>-2.3893694900365341E-2</v>
      </c>
      <c r="ER40">
        <v>4.361250561008596E-3</v>
      </c>
      <c r="ES40">
        <v>1</v>
      </c>
      <c r="ET40">
        <v>2</v>
      </c>
      <c r="EU40">
        <v>2</v>
      </c>
      <c r="EV40" t="s">
        <v>390</v>
      </c>
      <c r="EW40">
        <v>2.9605299999999999</v>
      </c>
      <c r="EX40">
        <v>2.8083999999999998</v>
      </c>
      <c r="EY40">
        <v>9.9286899999999997E-2</v>
      </c>
      <c r="EZ40">
        <v>0.111915</v>
      </c>
      <c r="FA40">
        <v>0.13606499999999999</v>
      </c>
      <c r="FB40">
        <v>0.105522</v>
      </c>
      <c r="FC40">
        <v>26484.6</v>
      </c>
      <c r="FD40">
        <v>24147.3</v>
      </c>
      <c r="FE40">
        <v>26442.1</v>
      </c>
      <c r="FF40">
        <v>25671.599999999999</v>
      </c>
      <c r="FG40">
        <v>31134.799999999999</v>
      </c>
      <c r="FH40">
        <v>32445.8</v>
      </c>
      <c r="FI40">
        <v>37467</v>
      </c>
      <c r="FJ40">
        <v>38090.300000000003</v>
      </c>
      <c r="FK40">
        <v>1.9179299999999999</v>
      </c>
      <c r="FL40">
        <v>1.8392999999999999</v>
      </c>
      <c r="FM40">
        <v>-1.7791999999999999E-2</v>
      </c>
      <c r="FN40">
        <v>0</v>
      </c>
      <c r="FO40">
        <v>32.300400000000003</v>
      </c>
      <c r="FP40">
        <v>999.9</v>
      </c>
      <c r="FQ40">
        <v>33.5</v>
      </c>
      <c r="FR40">
        <v>47.3</v>
      </c>
      <c r="FS40">
        <v>36.734200000000001</v>
      </c>
      <c r="FT40">
        <v>62.080199999999998</v>
      </c>
      <c r="FU40">
        <v>15.9696</v>
      </c>
      <c r="FV40">
        <v>1</v>
      </c>
      <c r="FW40">
        <v>0.65681699999999998</v>
      </c>
      <c r="FX40">
        <v>4.5115400000000001</v>
      </c>
      <c r="FY40">
        <v>20.1877</v>
      </c>
      <c r="FZ40">
        <v>5.2100999999999997</v>
      </c>
      <c r="GA40">
        <v>11.9381</v>
      </c>
      <c r="GB40">
        <v>4.9871499999999997</v>
      </c>
      <c r="GC40">
        <v>3.2905000000000002</v>
      </c>
      <c r="GD40">
        <v>9999</v>
      </c>
      <c r="GE40">
        <v>9999</v>
      </c>
      <c r="GF40">
        <v>9999</v>
      </c>
      <c r="GG40">
        <v>999.9</v>
      </c>
      <c r="GH40">
        <v>1.8711899999999999</v>
      </c>
      <c r="GI40">
        <v>1.87714</v>
      </c>
      <c r="GJ40">
        <v>1.8749899999999999</v>
      </c>
      <c r="GK40">
        <v>1.8731599999999999</v>
      </c>
      <c r="GL40">
        <v>1.8736900000000001</v>
      </c>
      <c r="GM40">
        <v>1.87107</v>
      </c>
      <c r="GN40">
        <v>1.8768800000000001</v>
      </c>
      <c r="GO40">
        <v>1.8761399999999999</v>
      </c>
      <c r="GP40">
        <v>5</v>
      </c>
      <c r="GQ40">
        <v>0</v>
      </c>
      <c r="GR40">
        <v>0</v>
      </c>
      <c r="GS40">
        <v>0</v>
      </c>
      <c r="GT40" t="s">
        <v>391</v>
      </c>
      <c r="GU40" t="s">
        <v>392</v>
      </c>
      <c r="GV40" t="s">
        <v>393</v>
      </c>
      <c r="GW40" t="s">
        <v>393</v>
      </c>
      <c r="GX40" t="s">
        <v>393</v>
      </c>
      <c r="GY40" t="s">
        <v>393</v>
      </c>
      <c r="GZ40">
        <v>0</v>
      </c>
      <c r="HA40">
        <v>100</v>
      </c>
      <c r="HB40">
        <v>100</v>
      </c>
      <c r="HC40">
        <v>-0.91400000000000003</v>
      </c>
      <c r="HD40">
        <v>0.15720000000000001</v>
      </c>
      <c r="HE40">
        <v>-0.68041882628179728</v>
      </c>
      <c r="HF40">
        <v>-4.4049200664853048E-4</v>
      </c>
      <c r="HG40">
        <v>-3.0069193378276792E-7</v>
      </c>
      <c r="HH40">
        <v>5.1441627210662792E-11</v>
      </c>
      <c r="HI40">
        <v>0.15721333338970669</v>
      </c>
      <c r="HJ40">
        <v>0</v>
      </c>
      <c r="HK40">
        <v>0</v>
      </c>
      <c r="HL40">
        <v>0</v>
      </c>
      <c r="HM40">
        <v>8</v>
      </c>
      <c r="HN40">
        <v>2399</v>
      </c>
      <c r="HO40">
        <v>1</v>
      </c>
      <c r="HP40">
        <v>21</v>
      </c>
      <c r="HQ40">
        <v>0.9</v>
      </c>
      <c r="HR40">
        <v>0.7</v>
      </c>
      <c r="HS40">
        <v>1.1279300000000001</v>
      </c>
      <c r="HT40">
        <v>2.5524900000000001</v>
      </c>
      <c r="HU40">
        <v>1.5991200000000001</v>
      </c>
      <c r="HV40">
        <v>2.2741699999999998</v>
      </c>
      <c r="HW40">
        <v>1.5502899999999999</v>
      </c>
      <c r="HX40">
        <v>2.4035600000000001</v>
      </c>
      <c r="HY40">
        <v>49.389400000000002</v>
      </c>
      <c r="HZ40">
        <v>24.183800000000002</v>
      </c>
      <c r="IA40">
        <v>18</v>
      </c>
      <c r="IB40">
        <v>502.26400000000001</v>
      </c>
      <c r="IC40">
        <v>423.43799999999999</v>
      </c>
      <c r="ID40">
        <v>26.097300000000001</v>
      </c>
      <c r="IE40">
        <v>35.323099999999997</v>
      </c>
      <c r="IF40">
        <v>30.000699999999998</v>
      </c>
      <c r="IG40">
        <v>35.177500000000002</v>
      </c>
      <c r="IH40">
        <v>35.132800000000003</v>
      </c>
      <c r="II40">
        <v>22.616099999999999</v>
      </c>
      <c r="IJ40">
        <v>47.540799999999997</v>
      </c>
      <c r="IK40">
        <v>0</v>
      </c>
      <c r="IL40">
        <v>26.089600000000001</v>
      </c>
      <c r="IM40">
        <v>500</v>
      </c>
      <c r="IN40">
        <v>20.753699999999998</v>
      </c>
      <c r="IO40">
        <v>98.777600000000007</v>
      </c>
      <c r="IP40">
        <v>98.832899999999995</v>
      </c>
    </row>
    <row r="41" spans="1:250" x14ac:dyDescent="0.3">
      <c r="A41">
        <v>25</v>
      </c>
      <c r="B41">
        <v>1689265077.5999999</v>
      </c>
      <c r="C41">
        <v>4588.0999999046326</v>
      </c>
      <c r="D41" t="s">
        <v>513</v>
      </c>
      <c r="E41" t="s">
        <v>514</v>
      </c>
      <c r="F41" t="s">
        <v>378</v>
      </c>
      <c r="G41" t="s">
        <v>379</v>
      </c>
      <c r="H41" t="s">
        <v>462</v>
      </c>
      <c r="I41" t="s">
        <v>381</v>
      </c>
      <c r="J41" t="s">
        <v>31</v>
      </c>
      <c r="K41" t="s">
        <v>463</v>
      </c>
      <c r="L41" t="s">
        <v>464</v>
      </c>
      <c r="M41">
        <v>1689265077.5999999</v>
      </c>
      <c r="N41">
        <f t="shared" si="0"/>
        <v>6.3987235238529283E-3</v>
      </c>
      <c r="O41">
        <f t="shared" si="1"/>
        <v>6.3987235238529285</v>
      </c>
      <c r="P41">
        <f t="shared" si="2"/>
        <v>66.925608449836162</v>
      </c>
      <c r="Q41">
        <f t="shared" si="3"/>
        <v>515.505</v>
      </c>
      <c r="R41">
        <f t="shared" si="4"/>
        <v>173.70391056396309</v>
      </c>
      <c r="S41">
        <f t="shared" si="5"/>
        <v>17.192390232196725</v>
      </c>
      <c r="T41">
        <f t="shared" si="6"/>
        <v>51.022242952814992</v>
      </c>
      <c r="U41">
        <f t="shared" si="7"/>
        <v>0.34160770526826989</v>
      </c>
      <c r="V41">
        <f t="shared" si="8"/>
        <v>2.9087530408655029</v>
      </c>
      <c r="W41">
        <f t="shared" si="9"/>
        <v>0.32078205329872472</v>
      </c>
      <c r="X41">
        <f t="shared" si="10"/>
        <v>0.20225399865851013</v>
      </c>
      <c r="Y41">
        <f t="shared" si="11"/>
        <v>289.56385863529886</v>
      </c>
      <c r="Z41">
        <f t="shared" si="12"/>
        <v>32.157154892750974</v>
      </c>
      <c r="AA41">
        <f t="shared" si="13"/>
        <v>32.012</v>
      </c>
      <c r="AB41">
        <f t="shared" si="14"/>
        <v>4.7783274562824829</v>
      </c>
      <c r="AC41">
        <f t="shared" si="15"/>
        <v>59.935922894439678</v>
      </c>
      <c r="AD41">
        <f t="shared" si="16"/>
        <v>2.8804275914574999</v>
      </c>
      <c r="AE41">
        <f t="shared" si="17"/>
        <v>4.8058450631194347</v>
      </c>
      <c r="AF41">
        <f t="shared" si="18"/>
        <v>1.897899864824983</v>
      </c>
      <c r="AG41">
        <f t="shared" si="19"/>
        <v>-282.18370740191415</v>
      </c>
      <c r="AH41">
        <f t="shared" si="20"/>
        <v>15.916894434823044</v>
      </c>
      <c r="AI41">
        <f t="shared" si="21"/>
        <v>1.2417387904046358</v>
      </c>
      <c r="AJ41">
        <f t="shared" si="22"/>
        <v>24.538784458612362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51378.270886385086</v>
      </c>
      <c r="AP41" t="s">
        <v>385</v>
      </c>
      <c r="AQ41">
        <v>10238.9</v>
      </c>
      <c r="AR41">
        <v>302.21199999999999</v>
      </c>
      <c r="AS41">
        <v>4052.3</v>
      </c>
      <c r="AT41">
        <f t="shared" si="26"/>
        <v>0.92542210596451402</v>
      </c>
      <c r="AU41">
        <v>-0.32343011824092421</v>
      </c>
      <c r="AV41" t="s">
        <v>515</v>
      </c>
      <c r="AW41">
        <v>10290</v>
      </c>
      <c r="AX41">
        <v>651.04434615384605</v>
      </c>
      <c r="AY41">
        <v>1203.7628311824401</v>
      </c>
      <c r="AZ41">
        <f t="shared" si="27"/>
        <v>0.45915895615888558</v>
      </c>
      <c r="BA41">
        <v>0.5</v>
      </c>
      <c r="BB41">
        <f t="shared" si="28"/>
        <v>1513.1682003291703</v>
      </c>
      <c r="BC41">
        <f t="shared" si="29"/>
        <v>66.925608449836162</v>
      </c>
      <c r="BD41">
        <f t="shared" si="30"/>
        <v>347.39236567798065</v>
      </c>
      <c r="BE41">
        <f t="shared" si="31"/>
        <v>4.4442540197083123E-2</v>
      </c>
      <c r="BF41">
        <f t="shared" si="32"/>
        <v>2.3663607938612627</v>
      </c>
      <c r="BG41">
        <f t="shared" si="33"/>
        <v>256.87853700581286</v>
      </c>
      <c r="BH41" t="s">
        <v>516</v>
      </c>
      <c r="BI41">
        <v>507.97</v>
      </c>
      <c r="BJ41">
        <f t="shared" si="34"/>
        <v>507.97</v>
      </c>
      <c r="BK41">
        <f t="shared" si="35"/>
        <v>0.57801488229950748</v>
      </c>
      <c r="BL41">
        <f t="shared" si="36"/>
        <v>0.79437220427996724</v>
      </c>
      <c r="BM41">
        <f t="shared" si="37"/>
        <v>0.80368847393373644</v>
      </c>
      <c r="BN41">
        <f t="shared" si="38"/>
        <v>0.61307523204617242</v>
      </c>
      <c r="BO41">
        <f t="shared" si="39"/>
        <v>0.75959208659038402</v>
      </c>
      <c r="BP41">
        <f t="shared" si="40"/>
        <v>0.61979994295617646</v>
      </c>
      <c r="BQ41">
        <f t="shared" si="41"/>
        <v>0.38020005704382354</v>
      </c>
      <c r="BR41">
        <f t="shared" si="42"/>
        <v>1799.98</v>
      </c>
      <c r="BS41">
        <f t="shared" si="43"/>
        <v>1513.1682003291703</v>
      </c>
      <c r="BT41">
        <f t="shared" si="44"/>
        <v>0.8406583408311038</v>
      </c>
      <c r="BU41">
        <f t="shared" si="45"/>
        <v>0.16087059780403051</v>
      </c>
      <c r="BV41">
        <v>6</v>
      </c>
      <c r="BW41">
        <v>0.5</v>
      </c>
      <c r="BX41" t="s">
        <v>388</v>
      </c>
      <c r="BY41">
        <v>2</v>
      </c>
      <c r="BZ41">
        <v>1689265077.5999999</v>
      </c>
      <c r="CA41">
        <v>515.505</v>
      </c>
      <c r="CB41">
        <v>599.75699999999995</v>
      </c>
      <c r="CC41">
        <v>29.102499999999999</v>
      </c>
      <c r="CD41">
        <v>21.649000000000001</v>
      </c>
      <c r="CE41">
        <v>516.42999999999995</v>
      </c>
      <c r="CF41">
        <v>28.9801</v>
      </c>
      <c r="CG41">
        <v>500.101</v>
      </c>
      <c r="CH41">
        <v>98.874799999999993</v>
      </c>
      <c r="CI41">
        <v>0.100463</v>
      </c>
      <c r="CJ41">
        <v>32.113500000000002</v>
      </c>
      <c r="CK41">
        <v>32.012</v>
      </c>
      <c r="CL41">
        <v>999.9</v>
      </c>
      <c r="CM41">
        <v>0</v>
      </c>
      <c r="CN41">
        <v>0</v>
      </c>
      <c r="CO41">
        <v>9994.3799999999992</v>
      </c>
      <c r="CP41">
        <v>0</v>
      </c>
      <c r="CQ41">
        <v>231.43700000000001</v>
      </c>
      <c r="CR41">
        <v>-84.252300000000005</v>
      </c>
      <c r="CS41">
        <v>530.95699999999999</v>
      </c>
      <c r="CT41">
        <v>613.02800000000002</v>
      </c>
      <c r="CU41">
        <v>7.4534799999999999</v>
      </c>
      <c r="CV41">
        <v>599.75699999999995</v>
      </c>
      <c r="CW41">
        <v>21.649000000000001</v>
      </c>
      <c r="CX41">
        <v>2.8774999999999999</v>
      </c>
      <c r="CY41">
        <v>2.1405400000000001</v>
      </c>
      <c r="CZ41">
        <v>23.335599999999999</v>
      </c>
      <c r="DA41">
        <v>18.524100000000001</v>
      </c>
      <c r="DB41">
        <v>1799.98</v>
      </c>
      <c r="DC41">
        <v>0.97799199999999997</v>
      </c>
      <c r="DD41">
        <v>2.2007599999999999E-2</v>
      </c>
      <c r="DE41">
        <v>0</v>
      </c>
      <c r="DF41">
        <v>650.83799999999997</v>
      </c>
      <c r="DG41">
        <v>4.9995000000000003</v>
      </c>
      <c r="DH41">
        <v>17620.099999999999</v>
      </c>
      <c r="DI41">
        <v>16659.5</v>
      </c>
      <c r="DJ41">
        <v>49.811999999999998</v>
      </c>
      <c r="DK41">
        <v>52.25</v>
      </c>
      <c r="DL41">
        <v>50.875</v>
      </c>
      <c r="DM41">
        <v>50.811999999999998</v>
      </c>
      <c r="DN41">
        <v>51.186999999999998</v>
      </c>
      <c r="DO41">
        <v>1755.48</v>
      </c>
      <c r="DP41">
        <v>39.5</v>
      </c>
      <c r="DQ41">
        <v>0</v>
      </c>
      <c r="DR41">
        <v>115.7999999523163</v>
      </c>
      <c r="DS41">
        <v>0</v>
      </c>
      <c r="DT41">
        <v>651.04434615384605</v>
      </c>
      <c r="DU41">
        <v>-1.611042742073465</v>
      </c>
      <c r="DV41">
        <v>15.23760666433844</v>
      </c>
      <c r="DW41">
        <v>17623.119230769229</v>
      </c>
      <c r="DX41">
        <v>15</v>
      </c>
      <c r="DY41">
        <v>1689265038.5999999</v>
      </c>
      <c r="DZ41" t="s">
        <v>517</v>
      </c>
      <c r="EA41">
        <v>1689265038.5999999</v>
      </c>
      <c r="EB41">
        <v>1689265034.5999999</v>
      </c>
      <c r="EC41">
        <v>32</v>
      </c>
      <c r="ED41">
        <v>5.6000000000000001E-2</v>
      </c>
      <c r="EE41">
        <v>-3.5000000000000003E-2</v>
      </c>
      <c r="EF41">
        <v>-0.98699999999999999</v>
      </c>
      <c r="EG41">
        <v>9.0999999999999998E-2</v>
      </c>
      <c r="EH41">
        <v>600</v>
      </c>
      <c r="EI41">
        <v>21</v>
      </c>
      <c r="EJ41">
        <v>0.03</v>
      </c>
      <c r="EK41">
        <v>0.01</v>
      </c>
      <c r="EL41">
        <v>66.981233155692976</v>
      </c>
      <c r="EM41">
        <v>-0.7013043302006905</v>
      </c>
      <c r="EN41">
        <v>0.19524841097219031</v>
      </c>
      <c r="EO41">
        <v>1</v>
      </c>
      <c r="EP41">
        <v>0.35269181631991792</v>
      </c>
      <c r="EQ41">
        <v>3.105217387568868E-2</v>
      </c>
      <c r="ER41">
        <v>1.0677137567881179E-2</v>
      </c>
      <c r="ES41">
        <v>1</v>
      </c>
      <c r="ET41">
        <v>2</v>
      </c>
      <c r="EU41">
        <v>2</v>
      </c>
      <c r="EV41" t="s">
        <v>390</v>
      </c>
      <c r="EW41">
        <v>2.9604699999999999</v>
      </c>
      <c r="EX41">
        <v>2.8087399999999998</v>
      </c>
      <c r="EY41">
        <v>0.115867</v>
      </c>
      <c r="EZ41">
        <v>0.127632</v>
      </c>
      <c r="FA41">
        <v>0.13558300000000001</v>
      </c>
      <c r="FB41">
        <v>0.108991</v>
      </c>
      <c r="FC41">
        <v>25988</v>
      </c>
      <c r="FD41">
        <v>23708.3</v>
      </c>
      <c r="FE41">
        <v>26434.3</v>
      </c>
      <c r="FF41">
        <v>25660.6</v>
      </c>
      <c r="FG41">
        <v>31145.9</v>
      </c>
      <c r="FH41">
        <v>32308.3</v>
      </c>
      <c r="FI41">
        <v>37456</v>
      </c>
      <c r="FJ41">
        <v>38074.9</v>
      </c>
      <c r="FK41">
        <v>1.9146000000000001</v>
      </c>
      <c r="FL41">
        <v>1.83727</v>
      </c>
      <c r="FM41">
        <v>-2.0075599999999999E-2</v>
      </c>
      <c r="FN41">
        <v>0</v>
      </c>
      <c r="FO41">
        <v>32.337600000000002</v>
      </c>
      <c r="FP41">
        <v>999.9</v>
      </c>
      <c r="FQ41">
        <v>33.4</v>
      </c>
      <c r="FR41">
        <v>47.5</v>
      </c>
      <c r="FS41">
        <v>36.994799999999998</v>
      </c>
      <c r="FT41">
        <v>62.050199999999997</v>
      </c>
      <c r="FU41">
        <v>16.073699999999999</v>
      </c>
      <c r="FV41">
        <v>1</v>
      </c>
      <c r="FW41">
        <v>0.675122</v>
      </c>
      <c r="FX41">
        <v>4.8222300000000002</v>
      </c>
      <c r="FY41">
        <v>20.1785</v>
      </c>
      <c r="FZ41">
        <v>5.2057599999999997</v>
      </c>
      <c r="GA41">
        <v>11.9381</v>
      </c>
      <c r="GB41">
        <v>4.9871499999999997</v>
      </c>
      <c r="GC41">
        <v>3.2906499999999999</v>
      </c>
      <c r="GD41">
        <v>9999</v>
      </c>
      <c r="GE41">
        <v>9999</v>
      </c>
      <c r="GF41">
        <v>9999</v>
      </c>
      <c r="GG41">
        <v>999.9</v>
      </c>
      <c r="GH41">
        <v>1.8712200000000001</v>
      </c>
      <c r="GI41">
        <v>1.87714</v>
      </c>
      <c r="GJ41">
        <v>1.8749899999999999</v>
      </c>
      <c r="GK41">
        <v>1.87317</v>
      </c>
      <c r="GL41">
        <v>1.87375</v>
      </c>
      <c r="GM41">
        <v>1.8710500000000001</v>
      </c>
      <c r="GN41">
        <v>1.87697</v>
      </c>
      <c r="GO41">
        <v>1.8761399999999999</v>
      </c>
      <c r="GP41">
        <v>5</v>
      </c>
      <c r="GQ41">
        <v>0</v>
      </c>
      <c r="GR41">
        <v>0</v>
      </c>
      <c r="GS41">
        <v>0</v>
      </c>
      <c r="GT41" t="s">
        <v>391</v>
      </c>
      <c r="GU41" t="s">
        <v>392</v>
      </c>
      <c r="GV41" t="s">
        <v>393</v>
      </c>
      <c r="GW41" t="s">
        <v>393</v>
      </c>
      <c r="GX41" t="s">
        <v>393</v>
      </c>
      <c r="GY41" t="s">
        <v>393</v>
      </c>
      <c r="GZ41">
        <v>0</v>
      </c>
      <c r="HA41">
        <v>100</v>
      </c>
      <c r="HB41">
        <v>100</v>
      </c>
      <c r="HC41">
        <v>-0.92500000000000004</v>
      </c>
      <c r="HD41">
        <v>0.12239999999999999</v>
      </c>
      <c r="HE41">
        <v>-0.62492134770091534</v>
      </c>
      <c r="HF41">
        <v>-4.4049200664853048E-4</v>
      </c>
      <c r="HG41">
        <v>-3.0069193378276792E-7</v>
      </c>
      <c r="HH41">
        <v>5.1441627210662792E-11</v>
      </c>
      <c r="HI41">
        <v>0.1223943261844659</v>
      </c>
      <c r="HJ41">
        <v>0</v>
      </c>
      <c r="HK41">
        <v>0</v>
      </c>
      <c r="HL41">
        <v>0</v>
      </c>
      <c r="HM41">
        <v>8</v>
      </c>
      <c r="HN41">
        <v>2399</v>
      </c>
      <c r="HO41">
        <v>1</v>
      </c>
      <c r="HP41">
        <v>21</v>
      </c>
      <c r="HQ41">
        <v>0.7</v>
      </c>
      <c r="HR41">
        <v>0.7</v>
      </c>
      <c r="HS41">
        <v>1.3098099999999999</v>
      </c>
      <c r="HT41">
        <v>2.5463900000000002</v>
      </c>
      <c r="HU41">
        <v>1.5991200000000001</v>
      </c>
      <c r="HV41">
        <v>2.2741699999999998</v>
      </c>
      <c r="HW41">
        <v>1.5502899999999999</v>
      </c>
      <c r="HX41">
        <v>2.4243199999999998</v>
      </c>
      <c r="HY41">
        <v>49.5792</v>
      </c>
      <c r="HZ41">
        <v>24.183800000000002</v>
      </c>
      <c r="IA41">
        <v>18</v>
      </c>
      <c r="IB41">
        <v>501.43900000000002</v>
      </c>
      <c r="IC41">
        <v>423.399</v>
      </c>
      <c r="ID41">
        <v>25.8185</v>
      </c>
      <c r="IE41">
        <v>35.514400000000002</v>
      </c>
      <c r="IF41">
        <v>30.000800000000002</v>
      </c>
      <c r="IG41">
        <v>35.356999999999999</v>
      </c>
      <c r="IH41">
        <v>35.311999999999998</v>
      </c>
      <c r="II41">
        <v>26.247800000000002</v>
      </c>
      <c r="IJ41">
        <v>45.247199999999999</v>
      </c>
      <c r="IK41">
        <v>0</v>
      </c>
      <c r="IL41">
        <v>25.819800000000001</v>
      </c>
      <c r="IM41">
        <v>600</v>
      </c>
      <c r="IN41">
        <v>21.535399999999999</v>
      </c>
      <c r="IO41">
        <v>98.748500000000007</v>
      </c>
      <c r="IP41">
        <v>98.792100000000005</v>
      </c>
    </row>
    <row r="42" spans="1:250" x14ac:dyDescent="0.3">
      <c r="A42">
        <v>26</v>
      </c>
      <c r="B42">
        <v>1689265243.5999999</v>
      </c>
      <c r="C42">
        <v>4754.0999999046326</v>
      </c>
      <c r="D42" t="s">
        <v>518</v>
      </c>
      <c r="E42" t="s">
        <v>519</v>
      </c>
      <c r="F42" t="s">
        <v>378</v>
      </c>
      <c r="G42" t="s">
        <v>379</v>
      </c>
      <c r="H42" t="s">
        <v>462</v>
      </c>
      <c r="I42" t="s">
        <v>381</v>
      </c>
      <c r="J42" t="s">
        <v>31</v>
      </c>
      <c r="K42" t="s">
        <v>463</v>
      </c>
      <c r="L42" t="s">
        <v>464</v>
      </c>
      <c r="M42">
        <v>1689265243.5999999</v>
      </c>
      <c r="N42">
        <f t="shared" si="0"/>
        <v>5.3116133266206001E-3</v>
      </c>
      <c r="O42">
        <f t="shared" si="1"/>
        <v>5.3116133266206003</v>
      </c>
      <c r="P42">
        <f t="shared" si="2"/>
        <v>67.420718804262791</v>
      </c>
      <c r="Q42">
        <f t="shared" si="3"/>
        <v>714.49</v>
      </c>
      <c r="R42">
        <f t="shared" si="4"/>
        <v>292.46031000291811</v>
      </c>
      <c r="S42">
        <f t="shared" si="5"/>
        <v>28.94750828052284</v>
      </c>
      <c r="T42">
        <f t="shared" si="6"/>
        <v>70.719699336790001</v>
      </c>
      <c r="U42">
        <f t="shared" si="7"/>
        <v>0.27777544013668587</v>
      </c>
      <c r="V42">
        <f t="shared" si="8"/>
        <v>2.9083883484318642</v>
      </c>
      <c r="W42">
        <f t="shared" si="9"/>
        <v>0.26383338948680113</v>
      </c>
      <c r="X42">
        <f t="shared" si="10"/>
        <v>0.16609017282095861</v>
      </c>
      <c r="Y42">
        <f t="shared" si="11"/>
        <v>289.54731963517338</v>
      </c>
      <c r="Z42">
        <f t="shared" si="12"/>
        <v>32.092758861742624</v>
      </c>
      <c r="AA42">
        <f t="shared" si="13"/>
        <v>31.865200000000002</v>
      </c>
      <c r="AB42">
        <f t="shared" si="14"/>
        <v>4.7387712731165879</v>
      </c>
      <c r="AC42">
        <f t="shared" si="15"/>
        <v>59.89271092000061</v>
      </c>
      <c r="AD42">
        <f t="shared" si="16"/>
        <v>2.8221860560958998</v>
      </c>
      <c r="AE42">
        <f t="shared" si="17"/>
        <v>4.7120693198635246</v>
      </c>
      <c r="AF42">
        <f t="shared" si="18"/>
        <v>1.9165852170206881</v>
      </c>
      <c r="AG42">
        <f t="shared" si="19"/>
        <v>-234.24214770396847</v>
      </c>
      <c r="AH42">
        <f t="shared" si="20"/>
        <v>-15.632664154274002</v>
      </c>
      <c r="AI42">
        <f t="shared" si="21"/>
        <v>-1.2167527089637193</v>
      </c>
      <c r="AJ42">
        <f t="shared" si="22"/>
        <v>38.455755067967182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51426.727389508989</v>
      </c>
      <c r="AP42" t="s">
        <v>385</v>
      </c>
      <c r="AQ42">
        <v>10238.9</v>
      </c>
      <c r="AR42">
        <v>302.21199999999999</v>
      </c>
      <c r="AS42">
        <v>4052.3</v>
      </c>
      <c r="AT42">
        <f t="shared" si="26"/>
        <v>0.92542210596451402</v>
      </c>
      <c r="AU42">
        <v>-0.32343011824092421</v>
      </c>
      <c r="AV42" t="s">
        <v>520</v>
      </c>
      <c r="AW42">
        <v>10288.4</v>
      </c>
      <c r="AX42">
        <v>650.57150000000001</v>
      </c>
      <c r="AY42">
        <v>1216.622000636828</v>
      </c>
      <c r="AZ42">
        <f t="shared" si="27"/>
        <v>0.46526406750867144</v>
      </c>
      <c r="BA42">
        <v>0.5</v>
      </c>
      <c r="BB42">
        <f t="shared" si="28"/>
        <v>1513.0839003291053</v>
      </c>
      <c r="BC42">
        <f t="shared" si="29"/>
        <v>67.420718804262791</v>
      </c>
      <c r="BD42">
        <f t="shared" si="30"/>
        <v>351.99178497450237</v>
      </c>
      <c r="BE42">
        <f t="shared" si="31"/>
        <v>4.4772235635954442E-2</v>
      </c>
      <c r="BF42">
        <f t="shared" si="32"/>
        <v>2.3307798131867301</v>
      </c>
      <c r="BG42">
        <f t="shared" si="33"/>
        <v>257.45923807151723</v>
      </c>
      <c r="BH42" t="s">
        <v>521</v>
      </c>
      <c r="BI42">
        <v>511.68</v>
      </c>
      <c r="BJ42">
        <f t="shared" si="34"/>
        <v>511.68</v>
      </c>
      <c r="BK42">
        <f t="shared" si="35"/>
        <v>0.5794256558469546</v>
      </c>
      <c r="BL42">
        <f t="shared" si="36"/>
        <v>0.80297457113559889</v>
      </c>
      <c r="BM42">
        <f t="shared" si="37"/>
        <v>0.80089871247498234</v>
      </c>
      <c r="BN42">
        <f t="shared" si="38"/>
        <v>0.61903358476242609</v>
      </c>
      <c r="BO42">
        <f t="shared" si="39"/>
        <v>0.7561630552038171</v>
      </c>
      <c r="BP42">
        <f t="shared" si="40"/>
        <v>0.63154630745223739</v>
      </c>
      <c r="BQ42">
        <f t="shared" si="41"/>
        <v>0.36845369254776261</v>
      </c>
      <c r="BR42">
        <f t="shared" si="42"/>
        <v>1799.88</v>
      </c>
      <c r="BS42">
        <f t="shared" si="43"/>
        <v>1513.0839003291053</v>
      </c>
      <c r="BT42">
        <f t="shared" si="44"/>
        <v>0.84065821073021829</v>
      </c>
      <c r="BU42">
        <f t="shared" si="45"/>
        <v>0.16087034670932138</v>
      </c>
      <c r="BV42">
        <v>6</v>
      </c>
      <c r="BW42">
        <v>0.5</v>
      </c>
      <c r="BX42" t="s">
        <v>388</v>
      </c>
      <c r="BY42">
        <v>2</v>
      </c>
      <c r="BZ42">
        <v>1689265243.5999999</v>
      </c>
      <c r="CA42">
        <v>714.49</v>
      </c>
      <c r="CB42">
        <v>799.90899999999999</v>
      </c>
      <c r="CC42">
        <v>28.512899999999998</v>
      </c>
      <c r="CD42">
        <v>22.323599999999999</v>
      </c>
      <c r="CE42">
        <v>715.38800000000003</v>
      </c>
      <c r="CF42">
        <v>28.3979</v>
      </c>
      <c r="CG42">
        <v>500.23399999999998</v>
      </c>
      <c r="CH42">
        <v>98.878900000000002</v>
      </c>
      <c r="CI42">
        <v>0.100371</v>
      </c>
      <c r="CJ42">
        <v>31.765499999999999</v>
      </c>
      <c r="CK42">
        <v>31.865200000000002</v>
      </c>
      <c r="CL42">
        <v>999.9</v>
      </c>
      <c r="CM42">
        <v>0</v>
      </c>
      <c r="CN42">
        <v>0</v>
      </c>
      <c r="CO42">
        <v>9991.8799999999992</v>
      </c>
      <c r="CP42">
        <v>0</v>
      </c>
      <c r="CQ42">
        <v>145.63399999999999</v>
      </c>
      <c r="CR42">
        <v>-85.419399999999996</v>
      </c>
      <c r="CS42">
        <v>735.46</v>
      </c>
      <c r="CT42">
        <v>818.17399999999998</v>
      </c>
      <c r="CU42">
        <v>6.1893399999999996</v>
      </c>
      <c r="CV42">
        <v>799.90899999999999</v>
      </c>
      <c r="CW42">
        <v>22.323599999999999</v>
      </c>
      <c r="CX42">
        <v>2.8193299999999999</v>
      </c>
      <c r="CY42">
        <v>2.2073299999999998</v>
      </c>
      <c r="CZ42">
        <v>22.997699999999998</v>
      </c>
      <c r="DA42">
        <v>19.015599999999999</v>
      </c>
      <c r="DB42">
        <v>1799.88</v>
      </c>
      <c r="DC42">
        <v>0.97799899999999995</v>
      </c>
      <c r="DD42">
        <v>2.2000599999999999E-2</v>
      </c>
      <c r="DE42">
        <v>0</v>
      </c>
      <c r="DF42">
        <v>650.101</v>
      </c>
      <c r="DG42">
        <v>4.9995000000000003</v>
      </c>
      <c r="DH42">
        <v>14008.7</v>
      </c>
      <c r="DI42">
        <v>16658.7</v>
      </c>
      <c r="DJ42">
        <v>49.875</v>
      </c>
      <c r="DK42">
        <v>52.186999999999998</v>
      </c>
      <c r="DL42">
        <v>50.936999999999998</v>
      </c>
      <c r="DM42">
        <v>50.811999999999998</v>
      </c>
      <c r="DN42">
        <v>51.311999999999998</v>
      </c>
      <c r="DO42">
        <v>1755.39</v>
      </c>
      <c r="DP42">
        <v>39.49</v>
      </c>
      <c r="DQ42">
        <v>0</v>
      </c>
      <c r="DR42">
        <v>163.79999995231631</v>
      </c>
      <c r="DS42">
        <v>0</v>
      </c>
      <c r="DT42">
        <v>650.57150000000001</v>
      </c>
      <c r="DU42">
        <v>-3.3304273570317702</v>
      </c>
      <c r="DV42">
        <v>349.00170894676421</v>
      </c>
      <c r="DW42">
        <v>13903.426923076921</v>
      </c>
      <c r="DX42">
        <v>15</v>
      </c>
      <c r="DY42">
        <v>1689265195.5999999</v>
      </c>
      <c r="DZ42" t="s">
        <v>522</v>
      </c>
      <c r="EA42">
        <v>1689265195.5999999</v>
      </c>
      <c r="EB42">
        <v>1689265186.0999999</v>
      </c>
      <c r="EC42">
        <v>33</v>
      </c>
      <c r="ED42">
        <v>0.17699999999999999</v>
      </c>
      <c r="EE42">
        <v>-7.0000000000000001E-3</v>
      </c>
      <c r="EF42">
        <v>-0.96799999999999997</v>
      </c>
      <c r="EG42">
        <v>0.115</v>
      </c>
      <c r="EH42">
        <v>800</v>
      </c>
      <c r="EI42">
        <v>22</v>
      </c>
      <c r="EJ42">
        <v>0.03</v>
      </c>
      <c r="EK42">
        <v>0.01</v>
      </c>
      <c r="EL42">
        <v>67.665102553461637</v>
      </c>
      <c r="EM42">
        <v>-0.99912888689170609</v>
      </c>
      <c r="EN42">
        <v>0.1717826006294072</v>
      </c>
      <c r="EO42">
        <v>1</v>
      </c>
      <c r="EP42">
        <v>0.28393829691799849</v>
      </c>
      <c r="EQ42">
        <v>-2.548517700205688E-2</v>
      </c>
      <c r="ER42">
        <v>3.7191742904864838E-3</v>
      </c>
      <c r="ES42">
        <v>1</v>
      </c>
      <c r="ET42">
        <v>2</v>
      </c>
      <c r="EU42">
        <v>2</v>
      </c>
      <c r="EV42" t="s">
        <v>390</v>
      </c>
      <c r="EW42">
        <v>2.9605800000000002</v>
      </c>
      <c r="EX42">
        <v>2.80863</v>
      </c>
      <c r="EY42">
        <v>0.14593999999999999</v>
      </c>
      <c r="EZ42">
        <v>0.155719</v>
      </c>
      <c r="FA42">
        <v>0.133608</v>
      </c>
      <c r="FB42">
        <v>0.111322</v>
      </c>
      <c r="FC42">
        <v>25093.5</v>
      </c>
      <c r="FD42">
        <v>22930</v>
      </c>
      <c r="FE42">
        <v>26425.9</v>
      </c>
      <c r="FF42">
        <v>25647.200000000001</v>
      </c>
      <c r="FG42">
        <v>31209.4</v>
      </c>
      <c r="FH42">
        <v>32210.5</v>
      </c>
      <c r="FI42">
        <v>37442.199999999997</v>
      </c>
      <c r="FJ42">
        <v>38056.400000000001</v>
      </c>
      <c r="FK42">
        <v>1.9099299999999999</v>
      </c>
      <c r="FL42">
        <v>1.8348</v>
      </c>
      <c r="FM42">
        <v>-1.0389799999999999E-2</v>
      </c>
      <c r="FN42">
        <v>0</v>
      </c>
      <c r="FO42">
        <v>32.033799999999999</v>
      </c>
      <c r="FP42">
        <v>999.9</v>
      </c>
      <c r="FQ42">
        <v>33.1</v>
      </c>
      <c r="FR42">
        <v>47.8</v>
      </c>
      <c r="FS42">
        <v>37.223100000000002</v>
      </c>
      <c r="FT42">
        <v>61.9803</v>
      </c>
      <c r="FU42">
        <v>15.2644</v>
      </c>
      <c r="FV42">
        <v>1</v>
      </c>
      <c r="FW42">
        <v>0.69043699999999997</v>
      </c>
      <c r="FX42">
        <v>3.9054000000000002</v>
      </c>
      <c r="FY42">
        <v>20.2026</v>
      </c>
      <c r="FZ42">
        <v>5.2098000000000004</v>
      </c>
      <c r="GA42">
        <v>11.9381</v>
      </c>
      <c r="GB42">
        <v>4.9871499999999997</v>
      </c>
      <c r="GC42">
        <v>3.29067</v>
      </c>
      <c r="GD42">
        <v>9999</v>
      </c>
      <c r="GE42">
        <v>9999</v>
      </c>
      <c r="GF42">
        <v>9999</v>
      </c>
      <c r="GG42">
        <v>999.9</v>
      </c>
      <c r="GH42">
        <v>1.8712299999999999</v>
      </c>
      <c r="GI42">
        <v>1.8771500000000001</v>
      </c>
      <c r="GJ42">
        <v>1.875</v>
      </c>
      <c r="GK42">
        <v>1.8731800000000001</v>
      </c>
      <c r="GL42">
        <v>1.8737600000000001</v>
      </c>
      <c r="GM42">
        <v>1.8710899999999999</v>
      </c>
      <c r="GN42">
        <v>1.87697</v>
      </c>
      <c r="GO42">
        <v>1.87619</v>
      </c>
      <c r="GP42">
        <v>5</v>
      </c>
      <c r="GQ42">
        <v>0</v>
      </c>
      <c r="GR42">
        <v>0</v>
      </c>
      <c r="GS42">
        <v>0</v>
      </c>
      <c r="GT42" t="s">
        <v>391</v>
      </c>
      <c r="GU42" t="s">
        <v>392</v>
      </c>
      <c r="GV42" t="s">
        <v>393</v>
      </c>
      <c r="GW42" t="s">
        <v>393</v>
      </c>
      <c r="GX42" t="s">
        <v>393</v>
      </c>
      <c r="GY42" t="s">
        <v>393</v>
      </c>
      <c r="GZ42">
        <v>0</v>
      </c>
      <c r="HA42">
        <v>100</v>
      </c>
      <c r="HB42">
        <v>100</v>
      </c>
      <c r="HC42">
        <v>-0.89800000000000002</v>
      </c>
      <c r="HD42">
        <v>0.115</v>
      </c>
      <c r="HE42">
        <v>-0.44825317852119823</v>
      </c>
      <c r="HF42">
        <v>-4.4049200664853048E-4</v>
      </c>
      <c r="HG42">
        <v>-3.0069193378276792E-7</v>
      </c>
      <c r="HH42">
        <v>5.1441627210662792E-11</v>
      </c>
      <c r="HI42">
        <v>0.1150100000000016</v>
      </c>
      <c r="HJ42">
        <v>0</v>
      </c>
      <c r="HK42">
        <v>0</v>
      </c>
      <c r="HL42">
        <v>0</v>
      </c>
      <c r="HM42">
        <v>8</v>
      </c>
      <c r="HN42">
        <v>2399</v>
      </c>
      <c r="HO42">
        <v>1</v>
      </c>
      <c r="HP42">
        <v>21</v>
      </c>
      <c r="HQ42">
        <v>0.8</v>
      </c>
      <c r="HR42">
        <v>1</v>
      </c>
      <c r="HS42">
        <v>1.6626000000000001</v>
      </c>
      <c r="HT42">
        <v>2.5537100000000001</v>
      </c>
      <c r="HU42">
        <v>1.5991200000000001</v>
      </c>
      <c r="HV42">
        <v>2.2729499999999998</v>
      </c>
      <c r="HW42">
        <v>1.5502899999999999</v>
      </c>
      <c r="HX42">
        <v>2.2924799999999999</v>
      </c>
      <c r="HY42">
        <v>49.8337</v>
      </c>
      <c r="HZ42">
        <v>24.183800000000002</v>
      </c>
      <c r="IA42">
        <v>18</v>
      </c>
      <c r="IB42">
        <v>500.17</v>
      </c>
      <c r="IC42">
        <v>423.42899999999997</v>
      </c>
      <c r="ID42">
        <v>25.894300000000001</v>
      </c>
      <c r="IE42">
        <v>35.760300000000001</v>
      </c>
      <c r="IF42">
        <v>29.999500000000001</v>
      </c>
      <c r="IG42">
        <v>35.596200000000003</v>
      </c>
      <c r="IH42">
        <v>35.543500000000002</v>
      </c>
      <c r="II42">
        <v>33.285200000000003</v>
      </c>
      <c r="IJ42">
        <v>44.427500000000002</v>
      </c>
      <c r="IK42">
        <v>0</v>
      </c>
      <c r="IL42">
        <v>25.965199999999999</v>
      </c>
      <c r="IM42">
        <v>800</v>
      </c>
      <c r="IN42">
        <v>22.411899999999999</v>
      </c>
      <c r="IO42">
        <v>98.714100000000002</v>
      </c>
      <c r="IP42">
        <v>98.742500000000007</v>
      </c>
    </row>
    <row r="43" spans="1:250" x14ac:dyDescent="0.3">
      <c r="A43">
        <v>27</v>
      </c>
      <c r="B43">
        <v>1689265372.5999999</v>
      </c>
      <c r="C43">
        <v>4883.0999999046326</v>
      </c>
      <c r="D43" t="s">
        <v>523</v>
      </c>
      <c r="E43" t="s">
        <v>524</v>
      </c>
      <c r="F43" t="s">
        <v>378</v>
      </c>
      <c r="G43" t="s">
        <v>379</v>
      </c>
      <c r="H43" t="s">
        <v>462</v>
      </c>
      <c r="I43" t="s">
        <v>381</v>
      </c>
      <c r="J43" t="s">
        <v>31</v>
      </c>
      <c r="K43" t="s">
        <v>463</v>
      </c>
      <c r="L43" t="s">
        <v>464</v>
      </c>
      <c r="M43">
        <v>1689265372.5999999</v>
      </c>
      <c r="N43">
        <f t="shared" si="0"/>
        <v>4.4944641013256893E-3</v>
      </c>
      <c r="O43">
        <f t="shared" si="1"/>
        <v>4.494464101325689</v>
      </c>
      <c r="P43">
        <f t="shared" si="2"/>
        <v>68.486808366325718</v>
      </c>
      <c r="Q43">
        <f t="shared" si="3"/>
        <v>1111.8699999999999</v>
      </c>
      <c r="R43">
        <f t="shared" si="4"/>
        <v>581.39357313871187</v>
      </c>
      <c r="S43">
        <f t="shared" si="5"/>
        <v>57.547811504297684</v>
      </c>
      <c r="T43">
        <f t="shared" si="6"/>
        <v>110.05571463724699</v>
      </c>
      <c r="U43">
        <f t="shared" si="7"/>
        <v>0.22607964083289542</v>
      </c>
      <c r="V43">
        <f t="shared" si="8"/>
        <v>2.9097649869145661</v>
      </c>
      <c r="W43">
        <f t="shared" si="9"/>
        <v>0.21675467107481636</v>
      </c>
      <c r="X43">
        <f t="shared" si="10"/>
        <v>0.13627743077263305</v>
      </c>
      <c r="Y43">
        <f t="shared" si="11"/>
        <v>289.57024263528479</v>
      </c>
      <c r="Z43">
        <f t="shared" si="12"/>
        <v>32.456737749445914</v>
      </c>
      <c r="AA43">
        <f t="shared" si="13"/>
        <v>32.157200000000003</v>
      </c>
      <c r="AB43">
        <f t="shared" si="14"/>
        <v>4.8177349610551818</v>
      </c>
      <c r="AC43">
        <f t="shared" si="15"/>
        <v>59.857492587815152</v>
      </c>
      <c r="AD43">
        <f t="shared" si="16"/>
        <v>2.8447482467401897</v>
      </c>
      <c r="AE43">
        <f t="shared" si="17"/>
        <v>4.7525349354832125</v>
      </c>
      <c r="AF43">
        <f t="shared" si="18"/>
        <v>1.9729867143149922</v>
      </c>
      <c r="AG43">
        <f t="shared" si="19"/>
        <v>-198.20586686846289</v>
      </c>
      <c r="AH43">
        <f t="shared" si="20"/>
        <v>-37.774596993869352</v>
      </c>
      <c r="AI43">
        <f t="shared" si="21"/>
        <v>-2.9451668961768989</v>
      </c>
      <c r="AJ43">
        <f t="shared" si="22"/>
        <v>50.644611876775656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51440.210443683085</v>
      </c>
      <c r="AP43" t="s">
        <v>385</v>
      </c>
      <c r="AQ43">
        <v>10238.9</v>
      </c>
      <c r="AR43">
        <v>302.21199999999999</v>
      </c>
      <c r="AS43">
        <v>4052.3</v>
      </c>
      <c r="AT43">
        <f t="shared" si="26"/>
        <v>0.92542210596451402</v>
      </c>
      <c r="AU43">
        <v>-0.32343011824092421</v>
      </c>
      <c r="AV43" t="s">
        <v>525</v>
      </c>
      <c r="AW43">
        <v>10290.4</v>
      </c>
      <c r="AX43">
        <v>653.24899999999991</v>
      </c>
      <c r="AY43">
        <v>1245.897607755006</v>
      </c>
      <c r="AZ43">
        <f t="shared" si="27"/>
        <v>0.47568002704725065</v>
      </c>
      <c r="BA43">
        <v>0.5</v>
      </c>
      <c r="BB43">
        <f t="shared" si="28"/>
        <v>1513.2018003291632</v>
      </c>
      <c r="BC43">
        <f t="shared" si="29"/>
        <v>68.486808366325718</v>
      </c>
      <c r="BD43">
        <f t="shared" si="30"/>
        <v>359.89993665426238</v>
      </c>
      <c r="BE43">
        <f t="shared" si="31"/>
        <v>4.547327294323765E-2</v>
      </c>
      <c r="BF43">
        <f t="shared" si="32"/>
        <v>2.2525144721177175</v>
      </c>
      <c r="BG43">
        <f t="shared" si="33"/>
        <v>258.74585652526571</v>
      </c>
      <c r="BH43" t="s">
        <v>526</v>
      </c>
      <c r="BI43">
        <v>510.6</v>
      </c>
      <c r="BJ43">
        <f t="shared" si="34"/>
        <v>510.6</v>
      </c>
      <c r="BK43">
        <f t="shared" si="35"/>
        <v>0.5901749896445706</v>
      </c>
      <c r="BL43">
        <f t="shared" si="36"/>
        <v>0.80599828083824099</v>
      </c>
      <c r="BM43">
        <f t="shared" si="37"/>
        <v>0.79238851180082837</v>
      </c>
      <c r="BN43">
        <f t="shared" si="38"/>
        <v>0.62801488428428587</v>
      </c>
      <c r="BO43">
        <f t="shared" si="39"/>
        <v>0.74835640983491425</v>
      </c>
      <c r="BP43">
        <f t="shared" si="40"/>
        <v>0.62999365050081346</v>
      </c>
      <c r="BQ43">
        <f t="shared" si="41"/>
        <v>0.37000634949918654</v>
      </c>
      <c r="BR43">
        <f t="shared" si="42"/>
        <v>1800.02</v>
      </c>
      <c r="BS43">
        <f t="shared" si="43"/>
        <v>1513.2018003291632</v>
      </c>
      <c r="BT43">
        <f t="shared" si="44"/>
        <v>0.84065832620146619</v>
      </c>
      <c r="BU43">
        <f t="shared" si="45"/>
        <v>0.16087056956882967</v>
      </c>
      <c r="BV43">
        <v>6</v>
      </c>
      <c r="BW43">
        <v>0.5</v>
      </c>
      <c r="BX43" t="s">
        <v>388</v>
      </c>
      <c r="BY43">
        <v>2</v>
      </c>
      <c r="BZ43">
        <v>1689265372.5999999</v>
      </c>
      <c r="CA43">
        <v>1111.8699999999999</v>
      </c>
      <c r="CB43">
        <v>1200.05</v>
      </c>
      <c r="CC43">
        <v>28.739899999999999</v>
      </c>
      <c r="CD43">
        <v>23.5016</v>
      </c>
      <c r="CE43">
        <v>1112.99</v>
      </c>
      <c r="CF43">
        <v>28.613499999999998</v>
      </c>
      <c r="CG43">
        <v>500.005</v>
      </c>
      <c r="CH43">
        <v>98.882599999999996</v>
      </c>
      <c r="CI43">
        <v>9.9938100000000002E-2</v>
      </c>
      <c r="CJ43">
        <v>31.916399999999999</v>
      </c>
      <c r="CK43">
        <v>32.157200000000003</v>
      </c>
      <c r="CL43">
        <v>999.9</v>
      </c>
      <c r="CM43">
        <v>0</v>
      </c>
      <c r="CN43">
        <v>0</v>
      </c>
      <c r="CO43">
        <v>9999.3799999999992</v>
      </c>
      <c r="CP43">
        <v>0</v>
      </c>
      <c r="CQ43">
        <v>224.38900000000001</v>
      </c>
      <c r="CR43">
        <v>-88.182599999999994</v>
      </c>
      <c r="CS43">
        <v>1144.77</v>
      </c>
      <c r="CT43">
        <v>1228.94</v>
      </c>
      <c r="CU43">
        <v>5.2383100000000002</v>
      </c>
      <c r="CV43">
        <v>1200.05</v>
      </c>
      <c r="CW43">
        <v>23.5016</v>
      </c>
      <c r="CX43">
        <v>2.8418800000000002</v>
      </c>
      <c r="CY43">
        <v>2.3239000000000001</v>
      </c>
      <c r="CZ43">
        <v>23.1294</v>
      </c>
      <c r="DA43">
        <v>19.843</v>
      </c>
      <c r="DB43">
        <v>1800.02</v>
      </c>
      <c r="DC43">
        <v>0.97799199999999997</v>
      </c>
      <c r="DD43">
        <v>2.2007599999999999E-2</v>
      </c>
      <c r="DE43">
        <v>0</v>
      </c>
      <c r="DF43">
        <v>653.25199999999995</v>
      </c>
      <c r="DG43">
        <v>4.9995000000000003</v>
      </c>
      <c r="DH43">
        <v>17862.400000000001</v>
      </c>
      <c r="DI43">
        <v>16660</v>
      </c>
      <c r="DJ43">
        <v>49.811999999999998</v>
      </c>
      <c r="DK43">
        <v>52</v>
      </c>
      <c r="DL43">
        <v>50.875</v>
      </c>
      <c r="DM43">
        <v>50.625</v>
      </c>
      <c r="DN43">
        <v>51.186999999999998</v>
      </c>
      <c r="DO43">
        <v>1755.52</v>
      </c>
      <c r="DP43">
        <v>39.5</v>
      </c>
      <c r="DQ43">
        <v>0</v>
      </c>
      <c r="DR43">
        <v>127.19999980926509</v>
      </c>
      <c r="DS43">
        <v>0</v>
      </c>
      <c r="DT43">
        <v>653.24899999999991</v>
      </c>
      <c r="DU43">
        <v>-1.4458119762732839</v>
      </c>
      <c r="DV43">
        <v>-6331.9897491640822</v>
      </c>
      <c r="DW43">
        <v>17276.25</v>
      </c>
      <c r="DX43">
        <v>15</v>
      </c>
      <c r="DY43">
        <v>1689265325.5999999</v>
      </c>
      <c r="DZ43" t="s">
        <v>527</v>
      </c>
      <c r="EA43">
        <v>1689265325.5999999</v>
      </c>
      <c r="EB43">
        <v>1689265315.0999999</v>
      </c>
      <c r="EC43">
        <v>34</v>
      </c>
      <c r="ED43">
        <v>0.12</v>
      </c>
      <c r="EE43">
        <v>1.0999999999999999E-2</v>
      </c>
      <c r="EF43">
        <v>-1.2030000000000001</v>
      </c>
      <c r="EG43">
        <v>0.126</v>
      </c>
      <c r="EH43">
        <v>1201</v>
      </c>
      <c r="EI43">
        <v>23</v>
      </c>
      <c r="EJ43">
        <v>0.05</v>
      </c>
      <c r="EK43">
        <v>0.02</v>
      </c>
      <c r="EL43">
        <v>68.451032133685871</v>
      </c>
      <c r="EM43">
        <v>-0.42128905852632048</v>
      </c>
      <c r="EN43">
        <v>0.1613517928543049</v>
      </c>
      <c r="EO43">
        <v>1</v>
      </c>
      <c r="EP43">
        <v>0.23310587545201999</v>
      </c>
      <c r="EQ43">
        <v>-1.41015039982904E-2</v>
      </c>
      <c r="ER43">
        <v>2.7167335561061661E-3</v>
      </c>
      <c r="ES43">
        <v>1</v>
      </c>
      <c r="ET43">
        <v>2</v>
      </c>
      <c r="EU43">
        <v>2</v>
      </c>
      <c r="EV43" t="s">
        <v>390</v>
      </c>
      <c r="EW43">
        <v>2.9599799999999998</v>
      </c>
      <c r="EX43">
        <v>2.8082500000000001</v>
      </c>
      <c r="EY43">
        <v>0.195573</v>
      </c>
      <c r="EZ43">
        <v>0.202926</v>
      </c>
      <c r="FA43">
        <v>0.13431399999999999</v>
      </c>
      <c r="FB43">
        <v>0.115411</v>
      </c>
      <c r="FC43">
        <v>23631.599999999999</v>
      </c>
      <c r="FD43">
        <v>21643.4</v>
      </c>
      <c r="FE43">
        <v>26426.5</v>
      </c>
      <c r="FF43">
        <v>25646.7</v>
      </c>
      <c r="FG43">
        <v>31188.5</v>
      </c>
      <c r="FH43">
        <v>32065.1</v>
      </c>
      <c r="FI43">
        <v>37443.199999999997</v>
      </c>
      <c r="FJ43">
        <v>38055.599999999999</v>
      </c>
      <c r="FK43">
        <v>1.90917</v>
      </c>
      <c r="FL43">
        <v>1.8378000000000001</v>
      </c>
      <c r="FM43">
        <v>1.5862299999999999E-2</v>
      </c>
      <c r="FN43">
        <v>0</v>
      </c>
      <c r="FO43">
        <v>31.899899999999999</v>
      </c>
      <c r="FP43">
        <v>999.9</v>
      </c>
      <c r="FQ43">
        <v>33</v>
      </c>
      <c r="FR43">
        <v>47.9</v>
      </c>
      <c r="FS43">
        <v>37.301200000000001</v>
      </c>
      <c r="FT43">
        <v>61.950299999999999</v>
      </c>
      <c r="FU43">
        <v>15.973599999999999</v>
      </c>
      <c r="FV43">
        <v>1</v>
      </c>
      <c r="FW43">
        <v>0.695465</v>
      </c>
      <c r="FX43">
        <v>5.1585999999999999</v>
      </c>
      <c r="FY43">
        <v>20.168099999999999</v>
      </c>
      <c r="FZ43">
        <v>5.2057599999999997</v>
      </c>
      <c r="GA43">
        <v>11.9381</v>
      </c>
      <c r="GB43">
        <v>4.9870000000000001</v>
      </c>
      <c r="GC43">
        <v>3.2908300000000001</v>
      </c>
      <c r="GD43">
        <v>9999</v>
      </c>
      <c r="GE43">
        <v>9999</v>
      </c>
      <c r="GF43">
        <v>9999</v>
      </c>
      <c r="GG43">
        <v>999.9</v>
      </c>
      <c r="GH43">
        <v>1.8712</v>
      </c>
      <c r="GI43">
        <v>1.87714</v>
      </c>
      <c r="GJ43">
        <v>1.8749899999999999</v>
      </c>
      <c r="GK43">
        <v>1.87317</v>
      </c>
      <c r="GL43">
        <v>1.87371</v>
      </c>
      <c r="GM43">
        <v>1.87107</v>
      </c>
      <c r="GN43">
        <v>1.87697</v>
      </c>
      <c r="GO43">
        <v>1.8761300000000001</v>
      </c>
      <c r="GP43">
        <v>5</v>
      </c>
      <c r="GQ43">
        <v>0</v>
      </c>
      <c r="GR43">
        <v>0</v>
      </c>
      <c r="GS43">
        <v>0</v>
      </c>
      <c r="GT43" t="s">
        <v>391</v>
      </c>
      <c r="GU43" t="s">
        <v>392</v>
      </c>
      <c r="GV43" t="s">
        <v>393</v>
      </c>
      <c r="GW43" t="s">
        <v>393</v>
      </c>
      <c r="GX43" t="s">
        <v>393</v>
      </c>
      <c r="GY43" t="s">
        <v>393</v>
      </c>
      <c r="GZ43">
        <v>0</v>
      </c>
      <c r="HA43">
        <v>100</v>
      </c>
      <c r="HB43">
        <v>100</v>
      </c>
      <c r="HC43">
        <v>-1.1200000000000001</v>
      </c>
      <c r="HD43">
        <v>0.12640000000000001</v>
      </c>
      <c r="HE43">
        <v>-0.32845133216992878</v>
      </c>
      <c r="HF43">
        <v>-4.4049200664853048E-4</v>
      </c>
      <c r="HG43">
        <v>-3.0069193378276792E-7</v>
      </c>
      <c r="HH43">
        <v>5.1441627210662792E-11</v>
      </c>
      <c r="HI43">
        <v>0.12641499999999439</v>
      </c>
      <c r="HJ43">
        <v>0</v>
      </c>
      <c r="HK43">
        <v>0</v>
      </c>
      <c r="HL43">
        <v>0</v>
      </c>
      <c r="HM43">
        <v>8</v>
      </c>
      <c r="HN43">
        <v>2399</v>
      </c>
      <c r="HO43">
        <v>1</v>
      </c>
      <c r="HP43">
        <v>21</v>
      </c>
      <c r="HQ43">
        <v>0.8</v>
      </c>
      <c r="HR43">
        <v>1</v>
      </c>
      <c r="HS43">
        <v>2.3315399999999999</v>
      </c>
      <c r="HT43">
        <v>2.5415000000000001</v>
      </c>
      <c r="HU43">
        <v>1.5991200000000001</v>
      </c>
      <c r="HV43">
        <v>2.2729499999999998</v>
      </c>
      <c r="HW43">
        <v>1.5502899999999999</v>
      </c>
      <c r="HX43">
        <v>2.4475099999999999</v>
      </c>
      <c r="HY43">
        <v>49.865600000000001</v>
      </c>
      <c r="HZ43">
        <v>24.1663</v>
      </c>
      <c r="IA43">
        <v>18</v>
      </c>
      <c r="IB43">
        <v>499.88099999999997</v>
      </c>
      <c r="IC43">
        <v>425.45299999999997</v>
      </c>
      <c r="ID43">
        <v>25.6784</v>
      </c>
      <c r="IE43">
        <v>35.737200000000001</v>
      </c>
      <c r="IF43">
        <v>30.000900000000001</v>
      </c>
      <c r="IG43">
        <v>35.623100000000001</v>
      </c>
      <c r="IH43">
        <v>35.579300000000003</v>
      </c>
      <c r="II43">
        <v>46.688000000000002</v>
      </c>
      <c r="IJ43">
        <v>41.232300000000002</v>
      </c>
      <c r="IK43">
        <v>0</v>
      </c>
      <c r="IL43">
        <v>25.546099999999999</v>
      </c>
      <c r="IM43">
        <v>1200</v>
      </c>
      <c r="IN43">
        <v>23.554600000000001</v>
      </c>
      <c r="IO43">
        <v>98.716700000000003</v>
      </c>
      <c r="IP43">
        <v>98.740499999999997</v>
      </c>
    </row>
    <row r="44" spans="1:250" x14ac:dyDescent="0.3">
      <c r="A44">
        <v>28</v>
      </c>
      <c r="B44">
        <v>1689265500.5999999</v>
      </c>
      <c r="C44">
        <v>5011.0999999046326</v>
      </c>
      <c r="D44" t="s">
        <v>528</v>
      </c>
      <c r="E44" t="s">
        <v>529</v>
      </c>
      <c r="F44" t="s">
        <v>378</v>
      </c>
      <c r="G44" t="s">
        <v>379</v>
      </c>
      <c r="H44" t="s">
        <v>462</v>
      </c>
      <c r="I44" t="s">
        <v>381</v>
      </c>
      <c r="J44" t="s">
        <v>31</v>
      </c>
      <c r="K44" t="s">
        <v>463</v>
      </c>
      <c r="L44" t="s">
        <v>464</v>
      </c>
      <c r="M44">
        <v>1689265500.5999999</v>
      </c>
      <c r="N44">
        <f t="shared" si="0"/>
        <v>4.0210689172506357E-3</v>
      </c>
      <c r="O44">
        <f t="shared" si="1"/>
        <v>4.021068917250636</v>
      </c>
      <c r="P44">
        <f t="shared" si="2"/>
        <v>67.352503371612826</v>
      </c>
      <c r="Q44">
        <f t="shared" si="3"/>
        <v>1412.25</v>
      </c>
      <c r="R44">
        <f t="shared" si="4"/>
        <v>830.12806260221384</v>
      </c>
      <c r="S44">
        <f t="shared" si="5"/>
        <v>82.171468231274602</v>
      </c>
      <c r="T44">
        <f t="shared" si="6"/>
        <v>139.793679117225</v>
      </c>
      <c r="U44">
        <f t="shared" si="7"/>
        <v>0.20408088320127982</v>
      </c>
      <c r="V44">
        <f t="shared" si="8"/>
        <v>2.9124632904129082</v>
      </c>
      <c r="W44">
        <f t="shared" si="9"/>
        <v>0.19645620608398595</v>
      </c>
      <c r="X44">
        <f t="shared" si="10"/>
        <v>0.12344644157712746</v>
      </c>
      <c r="Y44">
        <f t="shared" si="11"/>
        <v>289.57183863528127</v>
      </c>
      <c r="Z44">
        <f t="shared" si="12"/>
        <v>32.360546761704796</v>
      </c>
      <c r="AA44">
        <f t="shared" si="13"/>
        <v>31.963699999999999</v>
      </c>
      <c r="AB44">
        <f t="shared" si="14"/>
        <v>4.7652811080670361</v>
      </c>
      <c r="AC44">
        <f t="shared" si="15"/>
        <v>60.010812028279439</v>
      </c>
      <c r="AD44">
        <f t="shared" si="16"/>
        <v>2.81681912491926</v>
      </c>
      <c r="AE44">
        <f t="shared" si="17"/>
        <v>4.6938527070619624</v>
      </c>
      <c r="AF44">
        <f t="shared" si="18"/>
        <v>1.9484619831477761</v>
      </c>
      <c r="AG44">
        <f t="shared" si="19"/>
        <v>-177.32913925075303</v>
      </c>
      <c r="AH44">
        <f t="shared" si="20"/>
        <v>-41.844956123245495</v>
      </c>
      <c r="AI44">
        <f t="shared" si="21"/>
        <v>-3.2528870919094701</v>
      </c>
      <c r="AJ44">
        <f t="shared" si="22"/>
        <v>67.144856169373256</v>
      </c>
      <c r="AK44">
        <v>1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51553.554343971955</v>
      </c>
      <c r="AP44" t="s">
        <v>385</v>
      </c>
      <c r="AQ44">
        <v>10238.9</v>
      </c>
      <c r="AR44">
        <v>302.21199999999999</v>
      </c>
      <c r="AS44">
        <v>4052.3</v>
      </c>
      <c r="AT44">
        <f t="shared" si="26"/>
        <v>0.92542210596451402</v>
      </c>
      <c r="AU44">
        <v>-0.32343011824092421</v>
      </c>
      <c r="AV44" t="s">
        <v>530</v>
      </c>
      <c r="AW44">
        <v>10290.200000000001</v>
      </c>
      <c r="AX44">
        <v>651.77679999999998</v>
      </c>
      <c r="AY44">
        <v>1247.664867172226</v>
      </c>
      <c r="AZ44">
        <f t="shared" si="27"/>
        <v>0.47760266626949144</v>
      </c>
      <c r="BA44">
        <v>0.5</v>
      </c>
      <c r="BB44">
        <f t="shared" si="28"/>
        <v>1513.2102003291611</v>
      </c>
      <c r="BC44">
        <f t="shared" si="29"/>
        <v>67.352503371612826</v>
      </c>
      <c r="BD44">
        <f t="shared" si="30"/>
        <v>361.35661315169932</v>
      </c>
      <c r="BE44">
        <f t="shared" si="31"/>
        <v>4.4723418778919506E-2</v>
      </c>
      <c r="BF44">
        <f t="shared" si="32"/>
        <v>2.2479074362207125</v>
      </c>
      <c r="BG44">
        <f t="shared" si="33"/>
        <v>258.8219933197343</v>
      </c>
      <c r="BH44" t="s">
        <v>531</v>
      </c>
      <c r="BI44">
        <v>512.33000000000004</v>
      </c>
      <c r="BJ44">
        <f t="shared" si="34"/>
        <v>512.33000000000004</v>
      </c>
      <c r="BK44">
        <f t="shared" si="35"/>
        <v>0.58936889746589394</v>
      </c>
      <c r="BL44">
        <f t="shared" si="36"/>
        <v>0.8103628615677495</v>
      </c>
      <c r="BM44">
        <f t="shared" si="37"/>
        <v>0.79227652574111473</v>
      </c>
      <c r="BN44">
        <f t="shared" si="38"/>
        <v>0.63026734368523263</v>
      </c>
      <c r="BO44">
        <f t="shared" si="39"/>
        <v>0.74788515171584613</v>
      </c>
      <c r="BP44">
        <f t="shared" si="40"/>
        <v>0.63698677962610084</v>
      </c>
      <c r="BQ44">
        <f t="shared" si="41"/>
        <v>0.36301322037389916</v>
      </c>
      <c r="BR44">
        <f t="shared" si="42"/>
        <v>1800.03</v>
      </c>
      <c r="BS44">
        <f t="shared" si="43"/>
        <v>1513.2102003291611</v>
      </c>
      <c r="BT44">
        <f t="shared" si="44"/>
        <v>0.84065832254415829</v>
      </c>
      <c r="BU44">
        <f t="shared" si="45"/>
        <v>0.16087056251022552</v>
      </c>
      <c r="BV44">
        <v>6</v>
      </c>
      <c r="BW44">
        <v>0.5</v>
      </c>
      <c r="BX44" t="s">
        <v>388</v>
      </c>
      <c r="BY44">
        <v>2</v>
      </c>
      <c r="BZ44">
        <v>1689265500.5999999</v>
      </c>
      <c r="CA44">
        <v>1412.25</v>
      </c>
      <c r="CB44">
        <v>1499.86</v>
      </c>
      <c r="CC44">
        <v>28.456600000000002</v>
      </c>
      <c r="CD44">
        <v>23.770099999999999</v>
      </c>
      <c r="CE44">
        <v>1413.65</v>
      </c>
      <c r="CF44">
        <v>28.302399999999999</v>
      </c>
      <c r="CG44">
        <v>500.15699999999998</v>
      </c>
      <c r="CH44">
        <v>98.886799999999994</v>
      </c>
      <c r="CI44">
        <v>9.9696099999999996E-2</v>
      </c>
      <c r="CJ44">
        <v>31.697199999999999</v>
      </c>
      <c r="CK44">
        <v>31.963699999999999</v>
      </c>
      <c r="CL44">
        <v>999.9</v>
      </c>
      <c r="CM44">
        <v>0</v>
      </c>
      <c r="CN44">
        <v>0</v>
      </c>
      <c r="CO44">
        <v>10014.4</v>
      </c>
      <c r="CP44">
        <v>0</v>
      </c>
      <c r="CQ44">
        <v>292.86500000000001</v>
      </c>
      <c r="CR44">
        <v>-87.609899999999996</v>
      </c>
      <c r="CS44">
        <v>1453.61</v>
      </c>
      <c r="CT44">
        <v>1536.38</v>
      </c>
      <c r="CU44">
        <v>4.6865399999999999</v>
      </c>
      <c r="CV44">
        <v>1499.86</v>
      </c>
      <c r="CW44">
        <v>23.770099999999999</v>
      </c>
      <c r="CX44">
        <v>2.8139799999999999</v>
      </c>
      <c r="CY44">
        <v>2.3505500000000001</v>
      </c>
      <c r="CZ44">
        <v>22.9664</v>
      </c>
      <c r="DA44">
        <v>20.027100000000001</v>
      </c>
      <c r="DB44">
        <v>1800.03</v>
      </c>
      <c r="DC44">
        <v>0.97799199999999997</v>
      </c>
      <c r="DD44">
        <v>2.2007599999999999E-2</v>
      </c>
      <c r="DE44">
        <v>0</v>
      </c>
      <c r="DF44">
        <v>651.76700000000005</v>
      </c>
      <c r="DG44">
        <v>4.9995000000000003</v>
      </c>
      <c r="DH44">
        <v>17925.2</v>
      </c>
      <c r="DI44">
        <v>16660</v>
      </c>
      <c r="DJ44">
        <v>49.811999999999998</v>
      </c>
      <c r="DK44">
        <v>52.186999999999998</v>
      </c>
      <c r="DL44">
        <v>50.936999999999998</v>
      </c>
      <c r="DM44">
        <v>50.686999999999998</v>
      </c>
      <c r="DN44">
        <v>51.25</v>
      </c>
      <c r="DO44">
        <v>1755.53</v>
      </c>
      <c r="DP44">
        <v>39.5</v>
      </c>
      <c r="DQ44">
        <v>0</v>
      </c>
      <c r="DR44">
        <v>126</v>
      </c>
      <c r="DS44">
        <v>0</v>
      </c>
      <c r="DT44">
        <v>651.77679999999998</v>
      </c>
      <c r="DU44">
        <v>-0.75361539424338142</v>
      </c>
      <c r="DV44">
        <v>-37.015385143616697</v>
      </c>
      <c r="DW44">
        <v>17937.392</v>
      </c>
      <c r="DX44">
        <v>15</v>
      </c>
      <c r="DY44">
        <v>1689265453.5999999</v>
      </c>
      <c r="DZ44" t="s">
        <v>532</v>
      </c>
      <c r="EA44">
        <v>1689265325.5999999</v>
      </c>
      <c r="EB44">
        <v>1689265439.0999999</v>
      </c>
      <c r="EC44">
        <v>35</v>
      </c>
      <c r="ED44">
        <v>0.12</v>
      </c>
      <c r="EE44">
        <v>2.8000000000000001E-2</v>
      </c>
      <c r="EF44">
        <v>-1.2030000000000001</v>
      </c>
      <c r="EG44">
        <v>0.154</v>
      </c>
      <c r="EH44">
        <v>1201</v>
      </c>
      <c r="EI44">
        <v>24</v>
      </c>
      <c r="EJ44">
        <v>0.05</v>
      </c>
      <c r="EK44">
        <v>0.02</v>
      </c>
      <c r="EL44">
        <v>67.34539658993333</v>
      </c>
      <c r="EM44">
        <v>-2.5284808240642921E-2</v>
      </c>
      <c r="EN44">
        <v>0.14336375999575471</v>
      </c>
      <c r="EO44">
        <v>1</v>
      </c>
      <c r="EP44">
        <v>0.21248065864517029</v>
      </c>
      <c r="EQ44">
        <v>-3.0133141777346471E-2</v>
      </c>
      <c r="ER44">
        <v>4.6451673465026074E-3</v>
      </c>
      <c r="ES44">
        <v>1</v>
      </c>
      <c r="ET44">
        <v>2</v>
      </c>
      <c r="EU44">
        <v>2</v>
      </c>
      <c r="EV44" t="s">
        <v>390</v>
      </c>
      <c r="EW44">
        <v>2.9603199999999998</v>
      </c>
      <c r="EX44">
        <v>2.8081499999999999</v>
      </c>
      <c r="EY44">
        <v>0.227155</v>
      </c>
      <c r="EZ44">
        <v>0.23302600000000001</v>
      </c>
      <c r="FA44">
        <v>0.13327800000000001</v>
      </c>
      <c r="FB44">
        <v>0.11631900000000001</v>
      </c>
      <c r="FC44">
        <v>22698.400000000001</v>
      </c>
      <c r="FD44">
        <v>20819.2</v>
      </c>
      <c r="FE44">
        <v>26425.1</v>
      </c>
      <c r="FF44">
        <v>25643.200000000001</v>
      </c>
      <c r="FG44">
        <v>31226.7</v>
      </c>
      <c r="FH44">
        <v>32029.9</v>
      </c>
      <c r="FI44">
        <v>37441.1</v>
      </c>
      <c r="FJ44">
        <v>38050.199999999997</v>
      </c>
      <c r="FK44">
        <v>1.9076500000000001</v>
      </c>
      <c r="FL44">
        <v>1.83755</v>
      </c>
      <c r="FM44">
        <v>7.1898099999999996E-3</v>
      </c>
      <c r="FN44">
        <v>0</v>
      </c>
      <c r="FO44">
        <v>31.847000000000001</v>
      </c>
      <c r="FP44">
        <v>999.9</v>
      </c>
      <c r="FQ44">
        <v>32.9</v>
      </c>
      <c r="FR44">
        <v>48</v>
      </c>
      <c r="FS44">
        <v>37.374299999999998</v>
      </c>
      <c r="FT44">
        <v>61.990299999999998</v>
      </c>
      <c r="FU44">
        <v>15.176299999999999</v>
      </c>
      <c r="FV44">
        <v>1</v>
      </c>
      <c r="FW44">
        <v>0.69657000000000002</v>
      </c>
      <c r="FX44">
        <v>4.6773499999999997</v>
      </c>
      <c r="FY44">
        <v>20.183399999999999</v>
      </c>
      <c r="FZ44">
        <v>5.2103999999999999</v>
      </c>
      <c r="GA44">
        <v>11.9381</v>
      </c>
      <c r="GB44">
        <v>4.9869500000000002</v>
      </c>
      <c r="GC44">
        <v>3.29067</v>
      </c>
      <c r="GD44">
        <v>9999</v>
      </c>
      <c r="GE44">
        <v>9999</v>
      </c>
      <c r="GF44">
        <v>9999</v>
      </c>
      <c r="GG44">
        <v>999.9</v>
      </c>
      <c r="GH44">
        <v>1.87121</v>
      </c>
      <c r="GI44">
        <v>1.87714</v>
      </c>
      <c r="GJ44">
        <v>1.8749499999999999</v>
      </c>
      <c r="GK44">
        <v>1.87317</v>
      </c>
      <c r="GL44">
        <v>1.8737299999999999</v>
      </c>
      <c r="GM44">
        <v>1.8710500000000001</v>
      </c>
      <c r="GN44">
        <v>1.8769400000000001</v>
      </c>
      <c r="GO44">
        <v>1.8761300000000001</v>
      </c>
      <c r="GP44">
        <v>5</v>
      </c>
      <c r="GQ44">
        <v>0</v>
      </c>
      <c r="GR44">
        <v>0</v>
      </c>
      <c r="GS44">
        <v>0</v>
      </c>
      <c r="GT44" t="s">
        <v>391</v>
      </c>
      <c r="GU44" t="s">
        <v>392</v>
      </c>
      <c r="GV44" t="s">
        <v>393</v>
      </c>
      <c r="GW44" t="s">
        <v>393</v>
      </c>
      <c r="GX44" t="s">
        <v>393</v>
      </c>
      <c r="GY44" t="s">
        <v>393</v>
      </c>
      <c r="GZ44">
        <v>0</v>
      </c>
      <c r="HA44">
        <v>100</v>
      </c>
      <c r="HB44">
        <v>100</v>
      </c>
      <c r="HC44">
        <v>-1.4</v>
      </c>
      <c r="HD44">
        <v>0.1542</v>
      </c>
      <c r="HE44">
        <v>-0.32845133216992878</v>
      </c>
      <c r="HF44">
        <v>-4.4049200664853048E-4</v>
      </c>
      <c r="HG44">
        <v>-3.0069193378276792E-7</v>
      </c>
      <c r="HH44">
        <v>5.1441627210662792E-11</v>
      </c>
      <c r="HI44">
        <v>0.1541899999999998</v>
      </c>
      <c r="HJ44">
        <v>0</v>
      </c>
      <c r="HK44">
        <v>0</v>
      </c>
      <c r="HL44">
        <v>0</v>
      </c>
      <c r="HM44">
        <v>8</v>
      </c>
      <c r="HN44">
        <v>2399</v>
      </c>
      <c r="HO44">
        <v>1</v>
      </c>
      <c r="HP44">
        <v>21</v>
      </c>
      <c r="HQ44">
        <v>2.9</v>
      </c>
      <c r="HR44">
        <v>1</v>
      </c>
      <c r="HS44">
        <v>2.80884</v>
      </c>
      <c r="HT44">
        <v>2.5366200000000001</v>
      </c>
      <c r="HU44">
        <v>1.5991200000000001</v>
      </c>
      <c r="HV44">
        <v>2.2729499999999998</v>
      </c>
      <c r="HW44">
        <v>1.5502899999999999</v>
      </c>
      <c r="HX44">
        <v>2.34863</v>
      </c>
      <c r="HY44">
        <v>49.961599999999997</v>
      </c>
      <c r="HZ44">
        <v>24.1751</v>
      </c>
      <c r="IA44">
        <v>18</v>
      </c>
      <c r="IB44">
        <v>499.37200000000001</v>
      </c>
      <c r="IC44">
        <v>425.73700000000002</v>
      </c>
      <c r="ID44">
        <v>25.355</v>
      </c>
      <c r="IE44">
        <v>35.803199999999997</v>
      </c>
      <c r="IF44">
        <v>30.0002</v>
      </c>
      <c r="IG44">
        <v>35.688600000000001</v>
      </c>
      <c r="IH44">
        <v>35.645899999999997</v>
      </c>
      <c r="II44">
        <v>56.22</v>
      </c>
      <c r="IJ44">
        <v>41.054200000000002</v>
      </c>
      <c r="IK44">
        <v>0</v>
      </c>
      <c r="IL44">
        <v>25.360700000000001</v>
      </c>
      <c r="IM44">
        <v>1500</v>
      </c>
      <c r="IN44">
        <v>23.778700000000001</v>
      </c>
      <c r="IO44">
        <v>98.711200000000005</v>
      </c>
      <c r="IP44">
        <v>98.726799999999997</v>
      </c>
    </row>
    <row r="45" spans="1:250" x14ac:dyDescent="0.3">
      <c r="A45">
        <v>29</v>
      </c>
      <c r="B45">
        <v>1689267094.5</v>
      </c>
      <c r="C45">
        <v>6605</v>
      </c>
      <c r="D45" t="s">
        <v>533</v>
      </c>
      <c r="E45" t="s">
        <v>534</v>
      </c>
      <c r="F45" t="s">
        <v>378</v>
      </c>
      <c r="G45" t="s">
        <v>379</v>
      </c>
      <c r="H45" t="s">
        <v>535</v>
      </c>
      <c r="I45" t="s">
        <v>381</v>
      </c>
      <c r="J45" t="s">
        <v>535</v>
      </c>
      <c r="K45" t="s">
        <v>383</v>
      </c>
      <c r="L45" t="s">
        <v>536</v>
      </c>
      <c r="M45">
        <v>1689267094.5</v>
      </c>
      <c r="N45">
        <f t="shared" si="0"/>
        <v>5.3055882719112626E-3</v>
      </c>
      <c r="O45">
        <f t="shared" si="1"/>
        <v>5.3055882719112626</v>
      </c>
      <c r="P45">
        <f t="shared" si="2"/>
        <v>44.618715556609303</v>
      </c>
      <c r="Q45">
        <f t="shared" si="3"/>
        <v>344.274</v>
      </c>
      <c r="R45">
        <f t="shared" si="4"/>
        <v>69.658964070532846</v>
      </c>
      <c r="S45">
        <f t="shared" si="5"/>
        <v>6.8949837906063749</v>
      </c>
      <c r="T45">
        <f t="shared" si="6"/>
        <v>34.076930100821997</v>
      </c>
      <c r="U45">
        <f t="shared" si="7"/>
        <v>0.27844953924168248</v>
      </c>
      <c r="V45">
        <f t="shared" si="8"/>
        <v>2.9084431294329782</v>
      </c>
      <c r="W45">
        <f t="shared" si="9"/>
        <v>0.26444182042441144</v>
      </c>
      <c r="X45">
        <f t="shared" si="10"/>
        <v>0.16647593363429802</v>
      </c>
      <c r="Y45">
        <f t="shared" si="11"/>
        <v>289.57604763510977</v>
      </c>
      <c r="Z45">
        <f t="shared" si="12"/>
        <v>32.311444615736114</v>
      </c>
      <c r="AA45">
        <f t="shared" si="13"/>
        <v>31.9818</v>
      </c>
      <c r="AB45">
        <f t="shared" si="14"/>
        <v>4.7701664746358468</v>
      </c>
      <c r="AC45">
        <f t="shared" si="15"/>
        <v>59.970531460460094</v>
      </c>
      <c r="AD45">
        <f t="shared" si="16"/>
        <v>2.8608075453069</v>
      </c>
      <c r="AE45">
        <f t="shared" si="17"/>
        <v>4.7703554990055306</v>
      </c>
      <c r="AF45">
        <f t="shared" si="18"/>
        <v>1.9093589293289468</v>
      </c>
      <c r="AG45">
        <f t="shared" si="19"/>
        <v>-233.97644279128667</v>
      </c>
      <c r="AH45">
        <f t="shared" si="20"/>
        <v>0.10975999019609477</v>
      </c>
      <c r="AI45">
        <f t="shared" si="21"/>
        <v>8.5569295475742511E-3</v>
      </c>
      <c r="AJ45">
        <f t="shared" si="22"/>
        <v>55.717921763566778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51391.747594991881</v>
      </c>
      <c r="AP45" t="s">
        <v>385</v>
      </c>
      <c r="AQ45">
        <v>10238.9</v>
      </c>
      <c r="AR45">
        <v>302.21199999999999</v>
      </c>
      <c r="AS45">
        <v>4052.3</v>
      </c>
      <c r="AT45">
        <f t="shared" si="26"/>
        <v>0.92542210596451402</v>
      </c>
      <c r="AU45">
        <v>-0.32343011824092421</v>
      </c>
      <c r="AV45" t="s">
        <v>537</v>
      </c>
      <c r="AW45">
        <v>10280.5</v>
      </c>
      <c r="AX45">
        <v>756.84892307692303</v>
      </c>
      <c r="AY45">
        <v>1090.6338967798431</v>
      </c>
      <c r="AZ45">
        <f t="shared" si="27"/>
        <v>0.30604676297741951</v>
      </c>
      <c r="BA45">
        <v>0.5</v>
      </c>
      <c r="BB45">
        <f t="shared" si="28"/>
        <v>1513.2351003290723</v>
      </c>
      <c r="BC45">
        <f t="shared" si="29"/>
        <v>44.618715556609303</v>
      </c>
      <c r="BD45">
        <f t="shared" si="30"/>
        <v>231.56035203976163</v>
      </c>
      <c r="BE45">
        <f t="shared" si="31"/>
        <v>2.9699380925724612E-2</v>
      </c>
      <c r="BF45">
        <f t="shared" si="32"/>
        <v>2.7155456216468608</v>
      </c>
      <c r="BG45">
        <f t="shared" si="33"/>
        <v>251.31563884548419</v>
      </c>
      <c r="BH45" t="s">
        <v>538</v>
      </c>
      <c r="BI45">
        <v>553.29</v>
      </c>
      <c r="BJ45">
        <f t="shared" si="34"/>
        <v>553.29</v>
      </c>
      <c r="BK45">
        <f t="shared" si="35"/>
        <v>0.49268952520766196</v>
      </c>
      <c r="BL45">
        <f t="shared" si="36"/>
        <v>0.62117570461524407</v>
      </c>
      <c r="BM45">
        <f t="shared" si="37"/>
        <v>0.84642973390192</v>
      </c>
      <c r="BN45">
        <f t="shared" si="38"/>
        <v>0.42335832511273508</v>
      </c>
      <c r="BO45">
        <f t="shared" si="39"/>
        <v>0.78975909451195736</v>
      </c>
      <c r="BP45">
        <f t="shared" si="40"/>
        <v>0.4541068833252962</v>
      </c>
      <c r="BQ45">
        <f t="shared" si="41"/>
        <v>0.54589311667470386</v>
      </c>
      <c r="BR45">
        <f t="shared" si="42"/>
        <v>1800.06</v>
      </c>
      <c r="BS45">
        <f t="shared" si="43"/>
        <v>1513.2351003290723</v>
      </c>
      <c r="BT45">
        <f t="shared" si="44"/>
        <v>0.84065814491132096</v>
      </c>
      <c r="BU45">
        <f t="shared" si="45"/>
        <v>0.16087021967884949</v>
      </c>
      <c r="BV45">
        <v>6</v>
      </c>
      <c r="BW45">
        <v>0.5</v>
      </c>
      <c r="BX45" t="s">
        <v>388</v>
      </c>
      <c r="BY45">
        <v>2</v>
      </c>
      <c r="BZ45">
        <v>1689267094.5</v>
      </c>
      <c r="CA45">
        <v>344.274</v>
      </c>
      <c r="CB45">
        <v>400.00299999999999</v>
      </c>
      <c r="CC45">
        <v>28.9023</v>
      </c>
      <c r="CD45">
        <v>22.720199999999998</v>
      </c>
      <c r="CE45">
        <v>345.15199999999999</v>
      </c>
      <c r="CF45">
        <v>28.751000000000001</v>
      </c>
      <c r="CG45">
        <v>500.048</v>
      </c>
      <c r="CH45">
        <v>98.882000000000005</v>
      </c>
      <c r="CI45">
        <v>0.10000299999999999</v>
      </c>
      <c r="CJ45">
        <v>31.982500000000002</v>
      </c>
      <c r="CK45">
        <v>31.9818</v>
      </c>
      <c r="CL45">
        <v>999.9</v>
      </c>
      <c r="CM45">
        <v>0</v>
      </c>
      <c r="CN45">
        <v>0</v>
      </c>
      <c r="CO45">
        <v>9991.8799999999992</v>
      </c>
      <c r="CP45">
        <v>0</v>
      </c>
      <c r="CQ45">
        <v>517.02300000000002</v>
      </c>
      <c r="CR45">
        <v>-55.728900000000003</v>
      </c>
      <c r="CS45">
        <v>354.52100000000002</v>
      </c>
      <c r="CT45">
        <v>409.303</v>
      </c>
      <c r="CU45">
        <v>6.1821200000000003</v>
      </c>
      <c r="CV45">
        <v>400.00299999999999</v>
      </c>
      <c r="CW45">
        <v>22.720199999999998</v>
      </c>
      <c r="CX45">
        <v>2.85792</v>
      </c>
      <c r="CY45">
        <v>2.2466200000000001</v>
      </c>
      <c r="CZ45">
        <v>23.2225</v>
      </c>
      <c r="DA45">
        <v>19.2987</v>
      </c>
      <c r="DB45">
        <v>1800.06</v>
      </c>
      <c r="DC45">
        <v>0.97800299999999996</v>
      </c>
      <c r="DD45">
        <v>2.19968E-2</v>
      </c>
      <c r="DE45">
        <v>0</v>
      </c>
      <c r="DF45">
        <v>756.82600000000002</v>
      </c>
      <c r="DG45">
        <v>4.9995000000000003</v>
      </c>
      <c r="DH45">
        <v>15545.7</v>
      </c>
      <c r="DI45">
        <v>16660.400000000001</v>
      </c>
      <c r="DJ45">
        <v>47.75</v>
      </c>
      <c r="DK45">
        <v>49.375</v>
      </c>
      <c r="DL45">
        <v>48.686999999999998</v>
      </c>
      <c r="DM45">
        <v>48.25</v>
      </c>
      <c r="DN45">
        <v>49.25</v>
      </c>
      <c r="DO45">
        <v>1755.57</v>
      </c>
      <c r="DP45">
        <v>39.49</v>
      </c>
      <c r="DQ45">
        <v>0</v>
      </c>
      <c r="DR45">
        <v>1592</v>
      </c>
      <c r="DS45">
        <v>0</v>
      </c>
      <c r="DT45">
        <v>756.84892307692303</v>
      </c>
      <c r="DU45">
        <v>-1.988376062374076</v>
      </c>
      <c r="DV45">
        <v>-1951.9726473083149</v>
      </c>
      <c r="DW45">
        <v>15699.869230769231</v>
      </c>
      <c r="DX45">
        <v>15</v>
      </c>
      <c r="DY45">
        <v>1689267048.5</v>
      </c>
      <c r="DZ45" t="s">
        <v>539</v>
      </c>
      <c r="EA45">
        <v>1689267038</v>
      </c>
      <c r="EB45">
        <v>1689267048.5</v>
      </c>
      <c r="EC45">
        <v>37</v>
      </c>
      <c r="ED45">
        <v>0.27900000000000003</v>
      </c>
      <c r="EE45">
        <v>-0.126</v>
      </c>
      <c r="EF45">
        <v>-0.91300000000000003</v>
      </c>
      <c r="EG45">
        <v>0.151</v>
      </c>
      <c r="EH45">
        <v>400</v>
      </c>
      <c r="EI45">
        <v>22</v>
      </c>
      <c r="EJ45">
        <v>0.08</v>
      </c>
      <c r="EK45">
        <v>0.01</v>
      </c>
      <c r="EL45">
        <v>44.603895847891494</v>
      </c>
      <c r="EM45">
        <v>-0.46165741678170719</v>
      </c>
      <c r="EN45">
        <v>0.14835937903800861</v>
      </c>
      <c r="EO45">
        <v>1</v>
      </c>
      <c r="EP45">
        <v>0.2808736468660829</v>
      </c>
      <c r="EQ45">
        <v>-1.078903999648812E-2</v>
      </c>
      <c r="ER45">
        <v>2.5835591665273618E-3</v>
      </c>
      <c r="ES45">
        <v>1</v>
      </c>
      <c r="ET45">
        <v>2</v>
      </c>
      <c r="EU45">
        <v>2</v>
      </c>
      <c r="EV45" t="s">
        <v>390</v>
      </c>
      <c r="EW45">
        <v>2.96069</v>
      </c>
      <c r="EX45">
        <v>2.8082600000000002</v>
      </c>
      <c r="EY45">
        <v>8.5140999999999994E-2</v>
      </c>
      <c r="EZ45">
        <v>9.4567700000000005E-2</v>
      </c>
      <c r="FA45">
        <v>0.13491</v>
      </c>
      <c r="FB45">
        <v>0.11282499999999999</v>
      </c>
      <c r="FC45">
        <v>26906.400000000001</v>
      </c>
      <c r="FD45">
        <v>24616.2</v>
      </c>
      <c r="FE45">
        <v>26446.799999999999</v>
      </c>
      <c r="FF45">
        <v>25666.9</v>
      </c>
      <c r="FG45">
        <v>31176.5</v>
      </c>
      <c r="FH45">
        <v>32172.5</v>
      </c>
      <c r="FI45">
        <v>37470.699999999997</v>
      </c>
      <c r="FJ45">
        <v>38082</v>
      </c>
      <c r="FK45">
        <v>1.9176299999999999</v>
      </c>
      <c r="FL45">
        <v>1.83935</v>
      </c>
      <c r="FM45">
        <v>5.6419499999999997E-2</v>
      </c>
      <c r="FN45">
        <v>0</v>
      </c>
      <c r="FO45">
        <v>31.065899999999999</v>
      </c>
      <c r="FP45">
        <v>999.9</v>
      </c>
      <c r="FQ45">
        <v>32.9</v>
      </c>
      <c r="FR45">
        <v>47.7</v>
      </c>
      <c r="FS45">
        <v>36.813699999999997</v>
      </c>
      <c r="FT45">
        <v>61.950699999999998</v>
      </c>
      <c r="FU45">
        <v>15.817299999999999</v>
      </c>
      <c r="FV45">
        <v>1</v>
      </c>
      <c r="FW45">
        <v>0.63466999999999996</v>
      </c>
      <c r="FX45">
        <v>2.1151499999999999</v>
      </c>
      <c r="FY45">
        <v>20.233000000000001</v>
      </c>
      <c r="FZ45">
        <v>5.2093499999999997</v>
      </c>
      <c r="GA45">
        <v>11.9381</v>
      </c>
      <c r="GB45">
        <v>4.9868499999999996</v>
      </c>
      <c r="GC45">
        <v>3.2908499999999998</v>
      </c>
      <c r="GD45">
        <v>9999</v>
      </c>
      <c r="GE45">
        <v>9999</v>
      </c>
      <c r="GF45">
        <v>9999</v>
      </c>
      <c r="GG45">
        <v>999.9</v>
      </c>
      <c r="GH45">
        <v>1.8711899999999999</v>
      </c>
      <c r="GI45">
        <v>1.87714</v>
      </c>
      <c r="GJ45">
        <v>1.8748499999999999</v>
      </c>
      <c r="GK45">
        <v>1.87313</v>
      </c>
      <c r="GL45">
        <v>1.8736299999999999</v>
      </c>
      <c r="GM45">
        <v>1.87103</v>
      </c>
      <c r="GN45">
        <v>1.87686</v>
      </c>
      <c r="GO45">
        <v>1.8760699999999999</v>
      </c>
      <c r="GP45">
        <v>5</v>
      </c>
      <c r="GQ45">
        <v>0</v>
      </c>
      <c r="GR45">
        <v>0</v>
      </c>
      <c r="GS45">
        <v>0</v>
      </c>
      <c r="GT45" t="s">
        <v>391</v>
      </c>
      <c r="GU45" t="s">
        <v>392</v>
      </c>
      <c r="GV45" t="s">
        <v>393</v>
      </c>
      <c r="GW45" t="s">
        <v>393</v>
      </c>
      <c r="GX45" t="s">
        <v>393</v>
      </c>
      <c r="GY45" t="s">
        <v>393</v>
      </c>
      <c r="GZ45">
        <v>0</v>
      </c>
      <c r="HA45">
        <v>100</v>
      </c>
      <c r="HB45">
        <v>100</v>
      </c>
      <c r="HC45">
        <v>-0.878</v>
      </c>
      <c r="HD45">
        <v>0.15129999999999999</v>
      </c>
      <c r="HE45">
        <v>-0.69174202936999174</v>
      </c>
      <c r="HF45">
        <v>-4.4049200664853048E-4</v>
      </c>
      <c r="HG45">
        <v>-3.0069193378276792E-7</v>
      </c>
      <c r="HH45">
        <v>5.1441627210662792E-11</v>
      </c>
      <c r="HI45">
        <v>0.15129500000000459</v>
      </c>
      <c r="HJ45">
        <v>0</v>
      </c>
      <c r="HK45">
        <v>0</v>
      </c>
      <c r="HL45">
        <v>0</v>
      </c>
      <c r="HM45">
        <v>8</v>
      </c>
      <c r="HN45">
        <v>2399</v>
      </c>
      <c r="HO45">
        <v>1</v>
      </c>
      <c r="HP45">
        <v>21</v>
      </c>
      <c r="HQ45">
        <v>0.9</v>
      </c>
      <c r="HR45">
        <v>0.8</v>
      </c>
      <c r="HS45">
        <v>0.94238299999999997</v>
      </c>
      <c r="HT45">
        <v>2.5476100000000002</v>
      </c>
      <c r="HU45">
        <v>1.5991200000000001</v>
      </c>
      <c r="HV45">
        <v>2.2705099999999998</v>
      </c>
      <c r="HW45">
        <v>1.5502899999999999</v>
      </c>
      <c r="HX45">
        <v>2.3303199999999999</v>
      </c>
      <c r="HY45">
        <v>49.137900000000002</v>
      </c>
      <c r="HZ45">
        <v>24.183800000000002</v>
      </c>
      <c r="IA45">
        <v>18</v>
      </c>
      <c r="IB45">
        <v>501.79399999999998</v>
      </c>
      <c r="IC45">
        <v>423.31700000000001</v>
      </c>
      <c r="ID45">
        <v>28.196000000000002</v>
      </c>
      <c r="IE45">
        <v>35.1175</v>
      </c>
      <c r="IF45">
        <v>29.999700000000001</v>
      </c>
      <c r="IG45">
        <v>35.140900000000002</v>
      </c>
      <c r="IH45">
        <v>35.1096</v>
      </c>
      <c r="II45">
        <v>18.887499999999999</v>
      </c>
      <c r="IJ45">
        <v>42.186799999999998</v>
      </c>
      <c r="IK45">
        <v>0</v>
      </c>
      <c r="IL45">
        <v>28.2072</v>
      </c>
      <c r="IM45">
        <v>400</v>
      </c>
      <c r="IN45">
        <v>22.6845</v>
      </c>
      <c r="IO45">
        <v>98.790499999999994</v>
      </c>
      <c r="IP45">
        <v>98.812899999999999</v>
      </c>
    </row>
    <row r="46" spans="1:250" x14ac:dyDescent="0.3">
      <c r="A46">
        <v>30</v>
      </c>
      <c r="B46">
        <v>1689267284</v>
      </c>
      <c r="C46">
        <v>6794.5</v>
      </c>
      <c r="D46" t="s">
        <v>540</v>
      </c>
      <c r="E46" t="s">
        <v>541</v>
      </c>
      <c r="F46" t="s">
        <v>378</v>
      </c>
      <c r="G46" t="s">
        <v>379</v>
      </c>
      <c r="H46" t="s">
        <v>535</v>
      </c>
      <c r="I46" t="s">
        <v>381</v>
      </c>
      <c r="J46" t="s">
        <v>535</v>
      </c>
      <c r="K46" t="s">
        <v>383</v>
      </c>
      <c r="L46" t="s">
        <v>536</v>
      </c>
      <c r="M46">
        <v>1689267284</v>
      </c>
      <c r="N46">
        <f t="shared" si="0"/>
        <v>6.6930395928612484E-3</v>
      </c>
      <c r="O46">
        <f t="shared" si="1"/>
        <v>6.6930395928612487</v>
      </c>
      <c r="P46">
        <f t="shared" si="2"/>
        <v>40.265309775897443</v>
      </c>
      <c r="Q46">
        <f t="shared" si="3"/>
        <v>249.75299999999999</v>
      </c>
      <c r="R46">
        <f t="shared" si="4"/>
        <v>52.763284559508726</v>
      </c>
      <c r="S46">
        <f t="shared" si="5"/>
        <v>5.2226921500850425</v>
      </c>
      <c r="T46">
        <f t="shared" si="6"/>
        <v>24.721414586861997</v>
      </c>
      <c r="U46">
        <f t="shared" si="7"/>
        <v>0.35462282961894315</v>
      </c>
      <c r="V46">
        <f t="shared" si="8"/>
        <v>2.9091218318334149</v>
      </c>
      <c r="W46">
        <f t="shared" si="9"/>
        <v>0.3322384809857219</v>
      </c>
      <c r="X46">
        <f t="shared" si="10"/>
        <v>0.20954234295235624</v>
      </c>
      <c r="Y46">
        <f t="shared" si="11"/>
        <v>289.56327963513803</v>
      </c>
      <c r="Z46">
        <f t="shared" si="12"/>
        <v>32.124281326809466</v>
      </c>
      <c r="AA46">
        <f t="shared" si="13"/>
        <v>32.121499999999997</v>
      </c>
      <c r="AB46">
        <f t="shared" si="14"/>
        <v>4.8080197914423284</v>
      </c>
      <c r="AC46">
        <f t="shared" si="15"/>
        <v>60.017659414677617</v>
      </c>
      <c r="AD46">
        <f t="shared" si="16"/>
        <v>2.8915244549387999</v>
      </c>
      <c r="AE46">
        <f t="shared" si="17"/>
        <v>4.8177894358733742</v>
      </c>
      <c r="AF46">
        <f t="shared" si="18"/>
        <v>1.9164953365035284</v>
      </c>
      <c r="AG46">
        <f t="shared" si="19"/>
        <v>-295.16304604518103</v>
      </c>
      <c r="AH46">
        <f t="shared" si="20"/>
        <v>5.6304330855019371</v>
      </c>
      <c r="AI46">
        <f t="shared" si="21"/>
        <v>0.439527627225821</v>
      </c>
      <c r="AJ46">
        <f t="shared" si="22"/>
        <v>0.47019430268473439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51381.462120050986</v>
      </c>
      <c r="AP46" t="s">
        <v>385</v>
      </c>
      <c r="AQ46">
        <v>10238.9</v>
      </c>
      <c r="AR46">
        <v>302.21199999999999</v>
      </c>
      <c r="AS46">
        <v>4052.3</v>
      </c>
      <c r="AT46">
        <f t="shared" si="26"/>
        <v>0.92542210596451402</v>
      </c>
      <c r="AU46">
        <v>-0.32343011824092421</v>
      </c>
      <c r="AV46" t="s">
        <v>542</v>
      </c>
      <c r="AW46">
        <v>10280</v>
      </c>
      <c r="AX46">
        <v>755.42291999999986</v>
      </c>
      <c r="AY46">
        <v>1048.863720229486</v>
      </c>
      <c r="AZ46">
        <f t="shared" si="27"/>
        <v>0.27977018803289599</v>
      </c>
      <c r="BA46">
        <v>0.5</v>
      </c>
      <c r="BB46">
        <f t="shared" si="28"/>
        <v>1513.1679003290872</v>
      </c>
      <c r="BC46">
        <f t="shared" si="29"/>
        <v>40.265309775897443</v>
      </c>
      <c r="BD46">
        <f t="shared" si="30"/>
        <v>211.66963400020558</v>
      </c>
      <c r="BE46">
        <f t="shared" si="31"/>
        <v>2.6823685517853659E-2</v>
      </c>
      <c r="BF46">
        <f t="shared" si="32"/>
        <v>2.8635143172969868</v>
      </c>
      <c r="BG46">
        <f t="shared" si="33"/>
        <v>249.03035547645877</v>
      </c>
      <c r="BH46" t="s">
        <v>543</v>
      </c>
      <c r="BI46">
        <v>549.33000000000004</v>
      </c>
      <c r="BJ46">
        <f t="shared" si="34"/>
        <v>549.33000000000004</v>
      </c>
      <c r="BK46">
        <f t="shared" si="35"/>
        <v>0.4762617970237264</v>
      </c>
      <c r="BL46">
        <f t="shared" si="36"/>
        <v>0.58742941336308463</v>
      </c>
      <c r="BM46">
        <f t="shared" si="37"/>
        <v>0.85739708869060083</v>
      </c>
      <c r="BN46">
        <f t="shared" si="38"/>
        <v>0.39300893881192173</v>
      </c>
      <c r="BO46">
        <f t="shared" si="39"/>
        <v>0.80089754687637038</v>
      </c>
      <c r="BP46">
        <f t="shared" si="40"/>
        <v>0.42716813469565279</v>
      </c>
      <c r="BQ46">
        <f t="shared" si="41"/>
        <v>0.57283186530434715</v>
      </c>
      <c r="BR46">
        <f t="shared" si="42"/>
        <v>1799.98</v>
      </c>
      <c r="BS46">
        <f t="shared" si="43"/>
        <v>1513.1679003290872</v>
      </c>
      <c r="BT46">
        <f t="shared" si="44"/>
        <v>0.84065817416253907</v>
      </c>
      <c r="BU46">
        <f t="shared" si="45"/>
        <v>0.16087027613370039</v>
      </c>
      <c r="BV46">
        <v>6</v>
      </c>
      <c r="BW46">
        <v>0.5</v>
      </c>
      <c r="BX46" t="s">
        <v>388</v>
      </c>
      <c r="BY46">
        <v>2</v>
      </c>
      <c r="BZ46">
        <v>1689267284</v>
      </c>
      <c r="CA46">
        <v>249.75299999999999</v>
      </c>
      <c r="CB46">
        <v>300.06099999999998</v>
      </c>
      <c r="CC46">
        <v>29.212199999999999</v>
      </c>
      <c r="CD46">
        <v>21.4177</v>
      </c>
      <c r="CE46">
        <v>250.45400000000001</v>
      </c>
      <c r="CF46">
        <v>29.0472</v>
      </c>
      <c r="CG46">
        <v>500.16199999999998</v>
      </c>
      <c r="CH46">
        <v>98.883399999999995</v>
      </c>
      <c r="CI46">
        <v>0.100054</v>
      </c>
      <c r="CJ46">
        <v>32.157400000000003</v>
      </c>
      <c r="CK46">
        <v>32.121499999999997</v>
      </c>
      <c r="CL46">
        <v>999.9</v>
      </c>
      <c r="CM46">
        <v>0</v>
      </c>
      <c r="CN46">
        <v>0</v>
      </c>
      <c r="CO46">
        <v>9995.6200000000008</v>
      </c>
      <c r="CP46">
        <v>0</v>
      </c>
      <c r="CQ46">
        <v>1353.29</v>
      </c>
      <c r="CR46">
        <v>-50.308</v>
      </c>
      <c r="CS46">
        <v>257.26799999999997</v>
      </c>
      <c r="CT46">
        <v>306.62799999999999</v>
      </c>
      <c r="CU46">
        <v>7.7945200000000003</v>
      </c>
      <c r="CV46">
        <v>300.06099999999998</v>
      </c>
      <c r="CW46">
        <v>21.4177</v>
      </c>
      <c r="CX46">
        <v>2.8885999999999998</v>
      </c>
      <c r="CY46">
        <v>2.1178499999999998</v>
      </c>
      <c r="CZ46">
        <v>23.3993</v>
      </c>
      <c r="DA46">
        <v>18.354099999999999</v>
      </c>
      <c r="DB46">
        <v>1799.98</v>
      </c>
      <c r="DC46">
        <v>0.97799999999999998</v>
      </c>
      <c r="DD46">
        <v>2.20003E-2</v>
      </c>
      <c r="DE46">
        <v>0</v>
      </c>
      <c r="DF46">
        <v>755.02800000000002</v>
      </c>
      <c r="DG46">
        <v>4.9995000000000003</v>
      </c>
      <c r="DH46">
        <v>17888.2</v>
      </c>
      <c r="DI46">
        <v>16659.599999999999</v>
      </c>
      <c r="DJ46">
        <v>48</v>
      </c>
      <c r="DK46">
        <v>49.936999999999998</v>
      </c>
      <c r="DL46">
        <v>48.811999999999998</v>
      </c>
      <c r="DM46">
        <v>48.686999999999998</v>
      </c>
      <c r="DN46">
        <v>49.436999999999998</v>
      </c>
      <c r="DO46">
        <v>1755.49</v>
      </c>
      <c r="DP46">
        <v>39.49</v>
      </c>
      <c r="DQ46">
        <v>0</v>
      </c>
      <c r="DR46">
        <v>187.4000000953674</v>
      </c>
      <c r="DS46">
        <v>0</v>
      </c>
      <c r="DT46">
        <v>755.42291999999986</v>
      </c>
      <c r="DU46">
        <v>-1.772615385423977</v>
      </c>
      <c r="DV46">
        <v>-8686.5692093397847</v>
      </c>
      <c r="DW46">
        <v>17637.612000000001</v>
      </c>
      <c r="DX46">
        <v>15</v>
      </c>
      <c r="DY46">
        <v>1689267175.5</v>
      </c>
      <c r="DZ46" t="s">
        <v>544</v>
      </c>
      <c r="EA46">
        <v>1689267164.5</v>
      </c>
      <c r="EB46">
        <v>1689267175.5</v>
      </c>
      <c r="EC46">
        <v>38</v>
      </c>
      <c r="ED46">
        <v>0.11899999999999999</v>
      </c>
      <c r="EE46">
        <v>1.4E-2</v>
      </c>
      <c r="EF46">
        <v>-0.73199999999999998</v>
      </c>
      <c r="EG46">
        <v>0.16500000000000001</v>
      </c>
      <c r="EH46">
        <v>300</v>
      </c>
      <c r="EI46">
        <v>23</v>
      </c>
      <c r="EJ46">
        <v>0.03</v>
      </c>
      <c r="EK46">
        <v>0.02</v>
      </c>
      <c r="EL46">
        <v>39.759185823293031</v>
      </c>
      <c r="EM46">
        <v>1.4954492817700999</v>
      </c>
      <c r="EN46">
        <v>0.2237380742587155</v>
      </c>
      <c r="EO46">
        <v>0</v>
      </c>
      <c r="EP46">
        <v>0.35714015259919307</v>
      </c>
      <c r="EQ46">
        <v>-2.0291796504019161E-2</v>
      </c>
      <c r="ER46">
        <v>3.125066458271368E-3</v>
      </c>
      <c r="ES46">
        <v>1</v>
      </c>
      <c r="ET46">
        <v>1</v>
      </c>
      <c r="EU46">
        <v>2</v>
      </c>
      <c r="EV46" t="s">
        <v>429</v>
      </c>
      <c r="EW46">
        <v>2.9610099999999999</v>
      </c>
      <c r="EX46">
        <v>2.8083399999999998</v>
      </c>
      <c r="EY46">
        <v>6.52919E-2</v>
      </c>
      <c r="EZ46">
        <v>7.5142100000000003E-2</v>
      </c>
      <c r="FA46">
        <v>0.13588500000000001</v>
      </c>
      <c r="FB46">
        <v>0.108227</v>
      </c>
      <c r="FC46">
        <v>27490.3</v>
      </c>
      <c r="FD46">
        <v>25142.5</v>
      </c>
      <c r="FE46">
        <v>26446.5</v>
      </c>
      <c r="FF46">
        <v>25664.5</v>
      </c>
      <c r="FG46">
        <v>31139.7</v>
      </c>
      <c r="FH46">
        <v>32334.6</v>
      </c>
      <c r="FI46">
        <v>37470.300000000003</v>
      </c>
      <c r="FJ46">
        <v>38078.300000000003</v>
      </c>
      <c r="FK46">
        <v>1.91933</v>
      </c>
      <c r="FL46">
        <v>1.83735</v>
      </c>
      <c r="FM46">
        <v>2.55629E-2</v>
      </c>
      <c r="FN46">
        <v>0</v>
      </c>
      <c r="FO46">
        <v>31.706700000000001</v>
      </c>
      <c r="FP46">
        <v>999.9</v>
      </c>
      <c r="FQ46">
        <v>32.799999999999997</v>
      </c>
      <c r="FR46">
        <v>47.5</v>
      </c>
      <c r="FS46">
        <v>36.329900000000002</v>
      </c>
      <c r="FT46">
        <v>61.9407</v>
      </c>
      <c r="FU46">
        <v>15.572900000000001</v>
      </c>
      <c r="FV46">
        <v>1</v>
      </c>
      <c r="FW46">
        <v>0.64306700000000006</v>
      </c>
      <c r="FX46">
        <v>3.9053900000000001</v>
      </c>
      <c r="FY46">
        <v>20.200700000000001</v>
      </c>
      <c r="FZ46">
        <v>5.2088999999999999</v>
      </c>
      <c r="GA46">
        <v>11.9381</v>
      </c>
      <c r="GB46">
        <v>4.98665</v>
      </c>
      <c r="GC46">
        <v>3.2907299999999999</v>
      </c>
      <c r="GD46">
        <v>9999</v>
      </c>
      <c r="GE46">
        <v>9999</v>
      </c>
      <c r="GF46">
        <v>9999</v>
      </c>
      <c r="GG46">
        <v>999.9</v>
      </c>
      <c r="GH46">
        <v>1.87117</v>
      </c>
      <c r="GI46">
        <v>1.87714</v>
      </c>
      <c r="GJ46">
        <v>1.8748499999999999</v>
      </c>
      <c r="GK46">
        <v>1.8731100000000001</v>
      </c>
      <c r="GL46">
        <v>1.8736299999999999</v>
      </c>
      <c r="GM46">
        <v>1.87103</v>
      </c>
      <c r="GN46">
        <v>1.8768400000000001</v>
      </c>
      <c r="GO46">
        <v>1.8760699999999999</v>
      </c>
      <c r="GP46">
        <v>5</v>
      </c>
      <c r="GQ46">
        <v>0</v>
      </c>
      <c r="GR46">
        <v>0</v>
      </c>
      <c r="GS46">
        <v>0</v>
      </c>
      <c r="GT46" t="s">
        <v>391</v>
      </c>
      <c r="GU46" t="s">
        <v>392</v>
      </c>
      <c r="GV46" t="s">
        <v>393</v>
      </c>
      <c r="GW46" t="s">
        <v>393</v>
      </c>
      <c r="GX46" t="s">
        <v>393</v>
      </c>
      <c r="GY46" t="s">
        <v>393</v>
      </c>
      <c r="GZ46">
        <v>0</v>
      </c>
      <c r="HA46">
        <v>100</v>
      </c>
      <c r="HB46">
        <v>100</v>
      </c>
      <c r="HC46">
        <v>-0.70099999999999996</v>
      </c>
      <c r="HD46">
        <v>0.16500000000000001</v>
      </c>
      <c r="HE46">
        <v>-0.57342599911507552</v>
      </c>
      <c r="HF46">
        <v>-4.4049200664853048E-4</v>
      </c>
      <c r="HG46">
        <v>-3.0069193378276792E-7</v>
      </c>
      <c r="HH46">
        <v>5.1441627210662792E-11</v>
      </c>
      <c r="HI46">
        <v>0.16502380952380949</v>
      </c>
      <c r="HJ46">
        <v>0</v>
      </c>
      <c r="HK46">
        <v>0</v>
      </c>
      <c r="HL46">
        <v>0</v>
      </c>
      <c r="HM46">
        <v>8</v>
      </c>
      <c r="HN46">
        <v>2399</v>
      </c>
      <c r="HO46">
        <v>1</v>
      </c>
      <c r="HP46">
        <v>21</v>
      </c>
      <c r="HQ46">
        <v>2</v>
      </c>
      <c r="HR46">
        <v>1.8</v>
      </c>
      <c r="HS46">
        <v>0.74707000000000001</v>
      </c>
      <c r="HT46">
        <v>2.5439500000000002</v>
      </c>
      <c r="HU46">
        <v>1.5991200000000001</v>
      </c>
      <c r="HV46">
        <v>2.2705099999999998</v>
      </c>
      <c r="HW46">
        <v>1.5502899999999999</v>
      </c>
      <c r="HX46">
        <v>2.4145500000000002</v>
      </c>
      <c r="HY46">
        <v>49.012700000000002</v>
      </c>
      <c r="HZ46">
        <v>24.1751</v>
      </c>
      <c r="IA46">
        <v>18</v>
      </c>
      <c r="IB46">
        <v>502.77499999999998</v>
      </c>
      <c r="IC46">
        <v>422.08600000000001</v>
      </c>
      <c r="ID46">
        <v>27.0185</v>
      </c>
      <c r="IE46">
        <v>35.116100000000003</v>
      </c>
      <c r="IF46">
        <v>30.0015</v>
      </c>
      <c r="IG46">
        <v>35.123899999999999</v>
      </c>
      <c r="IH46">
        <v>35.103200000000001</v>
      </c>
      <c r="II46">
        <v>14.9816</v>
      </c>
      <c r="IJ46">
        <v>46.017800000000001</v>
      </c>
      <c r="IK46">
        <v>0</v>
      </c>
      <c r="IL46">
        <v>26.892299999999999</v>
      </c>
      <c r="IM46">
        <v>300</v>
      </c>
      <c r="IN46">
        <v>21.351800000000001</v>
      </c>
      <c r="IO46">
        <v>98.789500000000004</v>
      </c>
      <c r="IP46">
        <v>98.8035</v>
      </c>
    </row>
    <row r="47" spans="1:250" x14ac:dyDescent="0.3">
      <c r="A47">
        <v>31</v>
      </c>
      <c r="B47">
        <v>1689267473.5</v>
      </c>
      <c r="C47">
        <v>6984</v>
      </c>
      <c r="D47" t="s">
        <v>545</v>
      </c>
      <c r="E47" t="s">
        <v>546</v>
      </c>
      <c r="F47" t="s">
        <v>378</v>
      </c>
      <c r="G47" t="s">
        <v>379</v>
      </c>
      <c r="H47" t="s">
        <v>535</v>
      </c>
      <c r="I47" t="s">
        <v>381</v>
      </c>
      <c r="J47" t="s">
        <v>535</v>
      </c>
      <c r="K47" t="s">
        <v>383</v>
      </c>
      <c r="L47" t="s">
        <v>536</v>
      </c>
      <c r="M47">
        <v>1689267473.5</v>
      </c>
      <c r="N47">
        <f t="shared" si="0"/>
        <v>7.2805500757352403E-3</v>
      </c>
      <c r="O47">
        <f t="shared" si="1"/>
        <v>7.2805500757352402</v>
      </c>
      <c r="P47">
        <f t="shared" si="2"/>
        <v>29.596995131267953</v>
      </c>
      <c r="Q47">
        <f t="shared" si="3"/>
        <v>163.05099999999999</v>
      </c>
      <c r="R47">
        <f t="shared" si="4"/>
        <v>32.007356560561369</v>
      </c>
      <c r="S47">
        <f t="shared" si="5"/>
        <v>3.1682093322163025</v>
      </c>
      <c r="T47">
        <f t="shared" si="6"/>
        <v>16.139405291085996</v>
      </c>
      <c r="U47">
        <f t="shared" si="7"/>
        <v>0.39375882752369135</v>
      </c>
      <c r="V47">
        <f t="shared" si="8"/>
        <v>2.9078137778065232</v>
      </c>
      <c r="W47">
        <f t="shared" si="9"/>
        <v>0.36635443056488065</v>
      </c>
      <c r="X47">
        <f t="shared" si="10"/>
        <v>0.23127456168134669</v>
      </c>
      <c r="Y47">
        <f t="shared" si="11"/>
        <v>289.57125963512044</v>
      </c>
      <c r="Z47">
        <f t="shared" si="12"/>
        <v>31.947212890103266</v>
      </c>
      <c r="AA47">
        <f t="shared" si="13"/>
        <v>32.024700000000003</v>
      </c>
      <c r="AB47">
        <f t="shared" si="14"/>
        <v>4.7817630210424298</v>
      </c>
      <c r="AC47">
        <f t="shared" si="15"/>
        <v>60.085511827748029</v>
      </c>
      <c r="AD47">
        <f t="shared" si="16"/>
        <v>2.8909006571587996</v>
      </c>
      <c r="AE47">
        <f t="shared" si="17"/>
        <v>4.8113106957403931</v>
      </c>
      <c r="AF47">
        <f t="shared" si="18"/>
        <v>1.8908623638836302</v>
      </c>
      <c r="AG47">
        <f t="shared" si="19"/>
        <v>-321.07225833992408</v>
      </c>
      <c r="AH47">
        <f t="shared" si="20"/>
        <v>17.071823540773323</v>
      </c>
      <c r="AI47">
        <f t="shared" si="21"/>
        <v>1.3324843835193629</v>
      </c>
      <c r="AJ47">
        <f t="shared" si="22"/>
        <v>-13.096690780510926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51348.585441618612</v>
      </c>
      <c r="AP47" t="s">
        <v>385</v>
      </c>
      <c r="AQ47">
        <v>10238.9</v>
      </c>
      <c r="AR47">
        <v>302.21199999999999</v>
      </c>
      <c r="AS47">
        <v>4052.3</v>
      </c>
      <c r="AT47">
        <f t="shared" si="26"/>
        <v>0.92542210596451402</v>
      </c>
      <c r="AU47">
        <v>-0.32343011824092421</v>
      </c>
      <c r="AV47" t="s">
        <v>547</v>
      </c>
      <c r="AW47">
        <v>10279</v>
      </c>
      <c r="AX47">
        <v>764.61843999999996</v>
      </c>
      <c r="AY47">
        <v>981.09303195591701</v>
      </c>
      <c r="AZ47">
        <f t="shared" si="27"/>
        <v>0.22064634535661831</v>
      </c>
      <c r="BA47">
        <v>0.5</v>
      </c>
      <c r="BB47">
        <f t="shared" si="28"/>
        <v>1513.209900329078</v>
      </c>
      <c r="BC47">
        <f t="shared" si="29"/>
        <v>29.596995131267953</v>
      </c>
      <c r="BD47">
        <f t="shared" si="30"/>
        <v>166.94211713253185</v>
      </c>
      <c r="BE47">
        <f t="shared" si="31"/>
        <v>1.9772818855468815E-2</v>
      </c>
      <c r="BF47">
        <f t="shared" si="32"/>
        <v>3.1303932124778155</v>
      </c>
      <c r="BG47">
        <f t="shared" si="33"/>
        <v>245.01196420345028</v>
      </c>
      <c r="BH47" t="s">
        <v>548</v>
      </c>
      <c r="BI47">
        <v>550.80999999999995</v>
      </c>
      <c r="BJ47">
        <f t="shared" si="34"/>
        <v>550.80999999999995</v>
      </c>
      <c r="BK47">
        <f t="shared" si="35"/>
        <v>0.43857515846188455</v>
      </c>
      <c r="BL47">
        <f t="shared" si="36"/>
        <v>0.50309813745594112</v>
      </c>
      <c r="BM47">
        <f t="shared" si="37"/>
        <v>0.87711430506558152</v>
      </c>
      <c r="BN47">
        <f t="shared" si="38"/>
        <v>0.31886970141474474</v>
      </c>
      <c r="BO47">
        <f t="shared" si="39"/>
        <v>0.81896930633203358</v>
      </c>
      <c r="BP47">
        <f t="shared" si="40"/>
        <v>0.36241799908998651</v>
      </c>
      <c r="BQ47">
        <f t="shared" si="41"/>
        <v>0.63758200091001349</v>
      </c>
      <c r="BR47">
        <f t="shared" si="42"/>
        <v>1800.03</v>
      </c>
      <c r="BS47">
        <f t="shared" si="43"/>
        <v>1513.209900329078</v>
      </c>
      <c r="BT47">
        <f t="shared" si="44"/>
        <v>0.84065815588022308</v>
      </c>
      <c r="BU47">
        <f t="shared" si="45"/>
        <v>0.16087024084883053</v>
      </c>
      <c r="BV47">
        <v>6</v>
      </c>
      <c r="BW47">
        <v>0.5</v>
      </c>
      <c r="BX47" t="s">
        <v>388</v>
      </c>
      <c r="BY47">
        <v>2</v>
      </c>
      <c r="BZ47">
        <v>1689267473.5</v>
      </c>
      <c r="CA47">
        <v>163.05099999999999</v>
      </c>
      <c r="CB47">
        <v>199.988</v>
      </c>
      <c r="CC47">
        <v>29.2058</v>
      </c>
      <c r="CD47">
        <v>20.725200000000001</v>
      </c>
      <c r="CE47">
        <v>163.608</v>
      </c>
      <c r="CF47">
        <v>29.087299999999999</v>
      </c>
      <c r="CG47">
        <v>500.053</v>
      </c>
      <c r="CH47">
        <v>98.883600000000001</v>
      </c>
      <c r="CI47">
        <v>0.100186</v>
      </c>
      <c r="CJ47">
        <v>32.133600000000001</v>
      </c>
      <c r="CK47">
        <v>32.024700000000003</v>
      </c>
      <c r="CL47">
        <v>999.9</v>
      </c>
      <c r="CM47">
        <v>0</v>
      </c>
      <c r="CN47">
        <v>0</v>
      </c>
      <c r="CO47">
        <v>9988.1200000000008</v>
      </c>
      <c r="CP47">
        <v>0</v>
      </c>
      <c r="CQ47">
        <v>1993.74</v>
      </c>
      <c r="CR47">
        <v>-36.937199999999997</v>
      </c>
      <c r="CS47">
        <v>167.95699999999999</v>
      </c>
      <c r="CT47">
        <v>204.221</v>
      </c>
      <c r="CU47">
        <v>8.4806500000000007</v>
      </c>
      <c r="CV47">
        <v>199.988</v>
      </c>
      <c r="CW47">
        <v>20.725200000000001</v>
      </c>
      <c r="CX47">
        <v>2.8879800000000002</v>
      </c>
      <c r="CY47">
        <v>2.0493800000000002</v>
      </c>
      <c r="CZ47">
        <v>23.395800000000001</v>
      </c>
      <c r="DA47">
        <v>17.831099999999999</v>
      </c>
      <c r="DB47">
        <v>1800.03</v>
      </c>
      <c r="DC47">
        <v>0.97799999999999998</v>
      </c>
      <c r="DD47">
        <v>2.20003E-2</v>
      </c>
      <c r="DE47">
        <v>0</v>
      </c>
      <c r="DF47">
        <v>764.49</v>
      </c>
      <c r="DG47">
        <v>4.9995000000000003</v>
      </c>
      <c r="DH47">
        <v>18753.5</v>
      </c>
      <c r="DI47">
        <v>16660.099999999999</v>
      </c>
      <c r="DJ47">
        <v>48.061999999999998</v>
      </c>
      <c r="DK47">
        <v>50.061999999999998</v>
      </c>
      <c r="DL47">
        <v>49</v>
      </c>
      <c r="DM47">
        <v>48.811999999999998</v>
      </c>
      <c r="DN47">
        <v>49.561999999999998</v>
      </c>
      <c r="DO47">
        <v>1755.54</v>
      </c>
      <c r="DP47">
        <v>39.49</v>
      </c>
      <c r="DQ47">
        <v>0</v>
      </c>
      <c r="DR47">
        <v>187.4000000953674</v>
      </c>
      <c r="DS47">
        <v>0</v>
      </c>
      <c r="DT47">
        <v>764.61843999999996</v>
      </c>
      <c r="DU47">
        <v>-2.6038461442277119</v>
      </c>
      <c r="DV47">
        <v>-95.192308373959122</v>
      </c>
      <c r="DW47">
        <v>18771.295999999998</v>
      </c>
      <c r="DX47">
        <v>15</v>
      </c>
      <c r="DY47">
        <v>1689267360.5</v>
      </c>
      <c r="DZ47" t="s">
        <v>549</v>
      </c>
      <c r="EA47">
        <v>1689267348</v>
      </c>
      <c r="EB47">
        <v>1689267360.5</v>
      </c>
      <c r="EC47">
        <v>39</v>
      </c>
      <c r="ED47">
        <v>9.7000000000000003E-2</v>
      </c>
      <c r="EE47">
        <v>-4.5999999999999999E-2</v>
      </c>
      <c r="EF47">
        <v>-0.57599999999999996</v>
      </c>
      <c r="EG47">
        <v>0.11899999999999999</v>
      </c>
      <c r="EH47">
        <v>200</v>
      </c>
      <c r="EI47">
        <v>21</v>
      </c>
      <c r="EJ47">
        <v>0.05</v>
      </c>
      <c r="EK47">
        <v>0.02</v>
      </c>
      <c r="EL47">
        <v>29.24276369169775</v>
      </c>
      <c r="EM47">
        <v>1.554959521706573</v>
      </c>
      <c r="EN47">
        <v>0.23446051117076019</v>
      </c>
      <c r="EO47">
        <v>0</v>
      </c>
      <c r="EP47">
        <v>0.3927247827159116</v>
      </c>
      <c r="EQ47">
        <v>4.5269449208705844E-3</v>
      </c>
      <c r="ER47">
        <v>1.0432377072420529E-3</v>
      </c>
      <c r="ES47">
        <v>1</v>
      </c>
      <c r="ET47">
        <v>1</v>
      </c>
      <c r="EU47">
        <v>2</v>
      </c>
      <c r="EV47" t="s">
        <v>429</v>
      </c>
      <c r="EW47">
        <v>2.96062</v>
      </c>
      <c r="EX47">
        <v>2.8084099999999999</v>
      </c>
      <c r="EY47">
        <v>4.47223E-2</v>
      </c>
      <c r="EZ47">
        <v>5.3022100000000003E-2</v>
      </c>
      <c r="FA47">
        <v>0.13598499999999999</v>
      </c>
      <c r="FB47">
        <v>0.105713</v>
      </c>
      <c r="FC47">
        <v>28090.5</v>
      </c>
      <c r="FD47">
        <v>25737.3</v>
      </c>
      <c r="FE47">
        <v>26442.400000000001</v>
      </c>
      <c r="FF47">
        <v>25658.3</v>
      </c>
      <c r="FG47">
        <v>31130.2</v>
      </c>
      <c r="FH47">
        <v>32416.9</v>
      </c>
      <c r="FI47">
        <v>37463.9</v>
      </c>
      <c r="FJ47">
        <v>38069.699999999997</v>
      </c>
      <c r="FK47">
        <v>1.9184699999999999</v>
      </c>
      <c r="FL47">
        <v>1.83538</v>
      </c>
      <c r="FM47">
        <v>3.0361099999999999E-2</v>
      </c>
      <c r="FN47">
        <v>0</v>
      </c>
      <c r="FO47">
        <v>31.532</v>
      </c>
      <c r="FP47">
        <v>999.9</v>
      </c>
      <c r="FQ47">
        <v>32.6</v>
      </c>
      <c r="FR47">
        <v>47.4</v>
      </c>
      <c r="FS47">
        <v>35.927199999999999</v>
      </c>
      <c r="FT47">
        <v>62.030700000000003</v>
      </c>
      <c r="FU47">
        <v>16.113800000000001</v>
      </c>
      <c r="FV47">
        <v>1</v>
      </c>
      <c r="FW47">
        <v>0.64899600000000002</v>
      </c>
      <c r="FX47">
        <v>3.0251999999999999</v>
      </c>
      <c r="FY47">
        <v>20.219200000000001</v>
      </c>
      <c r="FZ47">
        <v>5.2095000000000002</v>
      </c>
      <c r="GA47">
        <v>11.9381</v>
      </c>
      <c r="GB47">
        <v>4.9876500000000004</v>
      </c>
      <c r="GC47">
        <v>3.2905500000000001</v>
      </c>
      <c r="GD47">
        <v>9999</v>
      </c>
      <c r="GE47">
        <v>9999</v>
      </c>
      <c r="GF47">
        <v>9999</v>
      </c>
      <c r="GG47">
        <v>999.9</v>
      </c>
      <c r="GH47">
        <v>1.87117</v>
      </c>
      <c r="GI47">
        <v>1.87714</v>
      </c>
      <c r="GJ47">
        <v>1.8748499999999999</v>
      </c>
      <c r="GK47">
        <v>1.8731100000000001</v>
      </c>
      <c r="GL47">
        <v>1.8736299999999999</v>
      </c>
      <c r="GM47">
        <v>1.87103</v>
      </c>
      <c r="GN47">
        <v>1.8768400000000001</v>
      </c>
      <c r="GO47">
        <v>1.8760699999999999</v>
      </c>
      <c r="GP47">
        <v>5</v>
      </c>
      <c r="GQ47">
        <v>0</v>
      </c>
      <c r="GR47">
        <v>0</v>
      </c>
      <c r="GS47">
        <v>0</v>
      </c>
      <c r="GT47" t="s">
        <v>391</v>
      </c>
      <c r="GU47" t="s">
        <v>392</v>
      </c>
      <c r="GV47" t="s">
        <v>393</v>
      </c>
      <c r="GW47" t="s">
        <v>393</v>
      </c>
      <c r="GX47" t="s">
        <v>393</v>
      </c>
      <c r="GY47" t="s">
        <v>393</v>
      </c>
      <c r="GZ47">
        <v>0</v>
      </c>
      <c r="HA47">
        <v>100</v>
      </c>
      <c r="HB47">
        <v>100</v>
      </c>
      <c r="HC47">
        <v>-0.55700000000000005</v>
      </c>
      <c r="HD47">
        <v>0.11849999999999999</v>
      </c>
      <c r="HE47">
        <v>-0.47640663826887852</v>
      </c>
      <c r="HF47">
        <v>-4.4049200664853048E-4</v>
      </c>
      <c r="HG47">
        <v>-3.0069193378276792E-7</v>
      </c>
      <c r="HH47">
        <v>5.1441627210662792E-11</v>
      </c>
      <c r="HI47">
        <v>0.1185700000000018</v>
      </c>
      <c r="HJ47">
        <v>0</v>
      </c>
      <c r="HK47">
        <v>0</v>
      </c>
      <c r="HL47">
        <v>0</v>
      </c>
      <c r="HM47">
        <v>8</v>
      </c>
      <c r="HN47">
        <v>2399</v>
      </c>
      <c r="HO47">
        <v>1</v>
      </c>
      <c r="HP47">
        <v>21</v>
      </c>
      <c r="HQ47">
        <v>2.1</v>
      </c>
      <c r="HR47">
        <v>1.9</v>
      </c>
      <c r="HS47">
        <v>0.54321299999999995</v>
      </c>
      <c r="HT47">
        <v>2.5537100000000001</v>
      </c>
      <c r="HU47">
        <v>1.5991200000000001</v>
      </c>
      <c r="HV47">
        <v>2.2705099999999998</v>
      </c>
      <c r="HW47">
        <v>1.5502899999999999</v>
      </c>
      <c r="HX47">
        <v>2.32666</v>
      </c>
      <c r="HY47">
        <v>48.950299999999999</v>
      </c>
      <c r="HZ47">
        <v>24.183800000000002</v>
      </c>
      <c r="IA47">
        <v>18</v>
      </c>
      <c r="IB47">
        <v>502.98500000000001</v>
      </c>
      <c r="IC47">
        <v>421.52</v>
      </c>
      <c r="ID47">
        <v>27.415400000000002</v>
      </c>
      <c r="IE47">
        <v>35.231200000000001</v>
      </c>
      <c r="IF47">
        <v>29.998899999999999</v>
      </c>
      <c r="IG47">
        <v>35.225299999999997</v>
      </c>
      <c r="IH47">
        <v>35.196399999999997</v>
      </c>
      <c r="II47">
        <v>10.9262</v>
      </c>
      <c r="IJ47">
        <v>46.680399999999999</v>
      </c>
      <c r="IK47">
        <v>0</v>
      </c>
      <c r="IL47">
        <v>27.446400000000001</v>
      </c>
      <c r="IM47">
        <v>200</v>
      </c>
      <c r="IN47">
        <v>20.6999</v>
      </c>
      <c r="IO47">
        <v>98.773200000000003</v>
      </c>
      <c r="IP47">
        <v>98.780500000000004</v>
      </c>
    </row>
    <row r="48" spans="1:250" x14ac:dyDescent="0.3">
      <c r="A48">
        <v>32</v>
      </c>
      <c r="B48">
        <v>1689267601.5</v>
      </c>
      <c r="C48">
        <v>7112</v>
      </c>
      <c r="D48" t="s">
        <v>550</v>
      </c>
      <c r="E48" t="s">
        <v>551</v>
      </c>
      <c r="F48" t="s">
        <v>378</v>
      </c>
      <c r="G48" t="s">
        <v>379</v>
      </c>
      <c r="H48" t="s">
        <v>535</v>
      </c>
      <c r="I48" t="s">
        <v>381</v>
      </c>
      <c r="J48" t="s">
        <v>535</v>
      </c>
      <c r="K48" t="s">
        <v>383</v>
      </c>
      <c r="L48" t="s">
        <v>536</v>
      </c>
      <c r="M48">
        <v>1689267601.5</v>
      </c>
      <c r="N48">
        <f t="shared" si="0"/>
        <v>8.4863451360404525E-3</v>
      </c>
      <c r="O48">
        <f t="shared" si="1"/>
        <v>8.4863451360404518</v>
      </c>
      <c r="P48">
        <f t="shared" si="2"/>
        <v>19.620905471841048</v>
      </c>
      <c r="Q48">
        <f t="shared" si="3"/>
        <v>95.449200000000005</v>
      </c>
      <c r="R48">
        <f t="shared" si="4"/>
        <v>22.876385672139573</v>
      </c>
      <c r="S48">
        <f t="shared" si="5"/>
        <v>2.2643957704725071</v>
      </c>
      <c r="T48">
        <f t="shared" si="6"/>
        <v>9.447941990163601</v>
      </c>
      <c r="U48">
        <f t="shared" si="7"/>
        <v>0.47813752478438232</v>
      </c>
      <c r="V48">
        <f t="shared" si="8"/>
        <v>2.9084731701405171</v>
      </c>
      <c r="W48">
        <f t="shared" si="9"/>
        <v>0.43837333036916365</v>
      </c>
      <c r="X48">
        <f t="shared" si="10"/>
        <v>0.2772798814188312</v>
      </c>
      <c r="Y48">
        <f t="shared" si="11"/>
        <v>289.56589263497017</v>
      </c>
      <c r="Z48">
        <f t="shared" si="12"/>
        <v>31.621850107331348</v>
      </c>
      <c r="AA48">
        <f t="shared" si="13"/>
        <v>31.964099999999998</v>
      </c>
      <c r="AB48">
        <f t="shared" si="14"/>
        <v>4.7653890248845157</v>
      </c>
      <c r="AC48">
        <f t="shared" si="15"/>
        <v>60.80249092852339</v>
      </c>
      <c r="AD48">
        <f t="shared" si="16"/>
        <v>2.9236107186846003</v>
      </c>
      <c r="AE48">
        <f t="shared" si="17"/>
        <v>4.8083732656964049</v>
      </c>
      <c r="AF48">
        <f t="shared" si="18"/>
        <v>1.8417783061999153</v>
      </c>
      <c r="AG48">
        <f t="shared" si="19"/>
        <v>-374.24782049938398</v>
      </c>
      <c r="AH48">
        <f t="shared" si="20"/>
        <v>24.884414800565228</v>
      </c>
      <c r="AI48">
        <f t="shared" si="21"/>
        <v>1.9411483165863166</v>
      </c>
      <c r="AJ48">
        <f t="shared" si="22"/>
        <v>-57.85636474726229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51369.000036752579</v>
      </c>
      <c r="AP48" t="s">
        <v>385</v>
      </c>
      <c r="AQ48">
        <v>10238.9</v>
      </c>
      <c r="AR48">
        <v>302.21199999999999</v>
      </c>
      <c r="AS48">
        <v>4052.3</v>
      </c>
      <c r="AT48">
        <f t="shared" si="26"/>
        <v>0.92542210596451402</v>
      </c>
      <c r="AU48">
        <v>-0.32343011824092421</v>
      </c>
      <c r="AV48" t="s">
        <v>552</v>
      </c>
      <c r="AW48">
        <v>10278.700000000001</v>
      </c>
      <c r="AX48">
        <v>780.79471999999998</v>
      </c>
      <c r="AY48">
        <v>939.16155362284439</v>
      </c>
      <c r="AZ48">
        <f t="shared" si="27"/>
        <v>0.16862576306700328</v>
      </c>
      <c r="BA48">
        <v>0.5</v>
      </c>
      <c r="BB48">
        <f t="shared" si="28"/>
        <v>1513.184400329</v>
      </c>
      <c r="BC48">
        <f t="shared" si="29"/>
        <v>19.620905471841048</v>
      </c>
      <c r="BD48">
        <f t="shared" si="30"/>
        <v>127.5809370832817</v>
      </c>
      <c r="BE48">
        <f t="shared" si="31"/>
        <v>1.3180373512802292E-2</v>
      </c>
      <c r="BF48">
        <f t="shared" si="32"/>
        <v>3.3148060995130484</v>
      </c>
      <c r="BG48">
        <f t="shared" si="33"/>
        <v>242.31019248133899</v>
      </c>
      <c r="BH48" t="s">
        <v>553</v>
      </c>
      <c r="BI48">
        <v>561.13</v>
      </c>
      <c r="BJ48">
        <f t="shared" si="34"/>
        <v>561.13</v>
      </c>
      <c r="BK48">
        <f t="shared" si="35"/>
        <v>0.40252026093335713</v>
      </c>
      <c r="BL48">
        <f t="shared" si="36"/>
        <v>0.41892490747172995</v>
      </c>
      <c r="BM48">
        <f t="shared" si="37"/>
        <v>0.89171780416798829</v>
      </c>
      <c r="BN48">
        <f t="shared" si="38"/>
        <v>0.24863324375075679</v>
      </c>
      <c r="BO48">
        <f t="shared" si="39"/>
        <v>0.83015077149580363</v>
      </c>
      <c r="BP48">
        <f t="shared" si="40"/>
        <v>0.30106675584283132</v>
      </c>
      <c r="BQ48">
        <f t="shared" si="41"/>
        <v>0.69893324415716873</v>
      </c>
      <c r="BR48">
        <f t="shared" si="42"/>
        <v>1800</v>
      </c>
      <c r="BS48">
        <f t="shared" si="43"/>
        <v>1513.184400329</v>
      </c>
      <c r="BT48">
        <f t="shared" si="44"/>
        <v>0.84065800018277781</v>
      </c>
      <c r="BU48">
        <f t="shared" si="45"/>
        <v>0.1608699403527612</v>
      </c>
      <c r="BV48">
        <v>6</v>
      </c>
      <c r="BW48">
        <v>0.5</v>
      </c>
      <c r="BX48" t="s">
        <v>388</v>
      </c>
      <c r="BY48">
        <v>2</v>
      </c>
      <c r="BZ48">
        <v>1689267601.5</v>
      </c>
      <c r="CA48">
        <v>95.449200000000005</v>
      </c>
      <c r="CB48">
        <v>119.964</v>
      </c>
      <c r="CC48">
        <v>29.536200000000001</v>
      </c>
      <c r="CD48">
        <v>19.654299999999999</v>
      </c>
      <c r="CE48">
        <v>95.899900000000002</v>
      </c>
      <c r="CF48">
        <v>29.3902</v>
      </c>
      <c r="CG48">
        <v>500.04700000000003</v>
      </c>
      <c r="CH48">
        <v>98.883700000000005</v>
      </c>
      <c r="CI48">
        <v>0.100283</v>
      </c>
      <c r="CJ48">
        <v>32.122799999999998</v>
      </c>
      <c r="CK48">
        <v>31.964099999999998</v>
      </c>
      <c r="CL48">
        <v>999.9</v>
      </c>
      <c r="CM48">
        <v>0</v>
      </c>
      <c r="CN48">
        <v>0</v>
      </c>
      <c r="CO48">
        <v>9991.8799999999992</v>
      </c>
      <c r="CP48">
        <v>0</v>
      </c>
      <c r="CQ48">
        <v>1718.98</v>
      </c>
      <c r="CR48">
        <v>-24.5152</v>
      </c>
      <c r="CS48">
        <v>98.354200000000006</v>
      </c>
      <c r="CT48">
        <v>122.369</v>
      </c>
      <c r="CU48">
        <v>9.8819499999999998</v>
      </c>
      <c r="CV48">
        <v>119.964</v>
      </c>
      <c r="CW48">
        <v>19.654299999999999</v>
      </c>
      <c r="CX48">
        <v>2.9206500000000002</v>
      </c>
      <c r="CY48">
        <v>1.9434899999999999</v>
      </c>
      <c r="CZ48">
        <v>23.5823</v>
      </c>
      <c r="DA48">
        <v>16.991299999999999</v>
      </c>
      <c r="DB48">
        <v>1800</v>
      </c>
      <c r="DC48">
        <v>0.97800299999999996</v>
      </c>
      <c r="DD48">
        <v>2.19968E-2</v>
      </c>
      <c r="DE48">
        <v>0</v>
      </c>
      <c r="DF48">
        <v>780.29899999999998</v>
      </c>
      <c r="DG48">
        <v>4.9995000000000003</v>
      </c>
      <c r="DH48">
        <v>18234.7</v>
      </c>
      <c r="DI48">
        <v>16659.8</v>
      </c>
      <c r="DJ48">
        <v>48.375</v>
      </c>
      <c r="DK48">
        <v>50.5</v>
      </c>
      <c r="DL48">
        <v>49.25</v>
      </c>
      <c r="DM48">
        <v>49.186999999999998</v>
      </c>
      <c r="DN48">
        <v>49.875</v>
      </c>
      <c r="DO48">
        <v>1755.52</v>
      </c>
      <c r="DP48">
        <v>39.479999999999997</v>
      </c>
      <c r="DQ48">
        <v>0</v>
      </c>
      <c r="DR48">
        <v>126.2000000476837</v>
      </c>
      <c r="DS48">
        <v>0</v>
      </c>
      <c r="DT48">
        <v>780.79471999999998</v>
      </c>
      <c r="DU48">
        <v>-1.7929230739539199</v>
      </c>
      <c r="DV48">
        <v>1426.576929202472</v>
      </c>
      <c r="DW48">
        <v>18138.416000000001</v>
      </c>
      <c r="DX48">
        <v>15</v>
      </c>
      <c r="DY48">
        <v>1689267556</v>
      </c>
      <c r="DZ48" t="s">
        <v>554</v>
      </c>
      <c r="EA48">
        <v>1689267538</v>
      </c>
      <c r="EB48">
        <v>1689267556</v>
      </c>
      <c r="EC48">
        <v>40</v>
      </c>
      <c r="ED48">
        <v>7.0999999999999994E-2</v>
      </c>
      <c r="EE48">
        <v>2.7E-2</v>
      </c>
      <c r="EF48">
        <v>-0.46300000000000002</v>
      </c>
      <c r="EG48">
        <v>9.7000000000000003E-2</v>
      </c>
      <c r="EH48">
        <v>120</v>
      </c>
      <c r="EI48">
        <v>21</v>
      </c>
      <c r="EJ48">
        <v>7.0000000000000007E-2</v>
      </c>
      <c r="EK48">
        <v>0.01</v>
      </c>
      <c r="EL48">
        <v>19.397012618770951</v>
      </c>
      <c r="EM48">
        <v>0.65816996079156165</v>
      </c>
      <c r="EN48">
        <v>0.18968470999754031</v>
      </c>
      <c r="EO48">
        <v>1</v>
      </c>
      <c r="EP48">
        <v>0.46317488431996129</v>
      </c>
      <c r="EQ48">
        <v>7.2544693162606838E-2</v>
      </c>
      <c r="ER48">
        <v>1.0852433552159891E-2</v>
      </c>
      <c r="ES48">
        <v>1</v>
      </c>
      <c r="ET48">
        <v>2</v>
      </c>
      <c r="EU48">
        <v>2</v>
      </c>
      <c r="EV48" t="s">
        <v>390</v>
      </c>
      <c r="EW48">
        <v>2.9604699999999999</v>
      </c>
      <c r="EX48">
        <v>2.8085399999999998</v>
      </c>
      <c r="EY48">
        <v>2.6982200000000001E-2</v>
      </c>
      <c r="EZ48">
        <v>3.3055599999999997E-2</v>
      </c>
      <c r="FA48">
        <v>0.13692799999999999</v>
      </c>
      <c r="FB48">
        <v>0.101759</v>
      </c>
      <c r="FC48">
        <v>28606.9</v>
      </c>
      <c r="FD48">
        <v>26272.400000000001</v>
      </c>
      <c r="FE48">
        <v>26438.2</v>
      </c>
      <c r="FF48">
        <v>25651.8</v>
      </c>
      <c r="FG48">
        <v>31090.799999999999</v>
      </c>
      <c r="FH48">
        <v>32550.799999999999</v>
      </c>
      <c r="FI48">
        <v>37456.9</v>
      </c>
      <c r="FJ48">
        <v>38060.199999999997</v>
      </c>
      <c r="FK48">
        <v>1.9176</v>
      </c>
      <c r="FL48">
        <v>1.8313699999999999</v>
      </c>
      <c r="FM48">
        <v>5.2228600000000002E-3</v>
      </c>
      <c r="FN48">
        <v>0</v>
      </c>
      <c r="FO48">
        <v>31.879300000000001</v>
      </c>
      <c r="FP48">
        <v>999.9</v>
      </c>
      <c r="FQ48">
        <v>32.6</v>
      </c>
      <c r="FR48">
        <v>47.4</v>
      </c>
      <c r="FS48">
        <v>35.926099999999998</v>
      </c>
      <c r="FT48">
        <v>61.860799999999998</v>
      </c>
      <c r="FU48">
        <v>16.0457</v>
      </c>
      <c r="FV48">
        <v>1</v>
      </c>
      <c r="FW48">
        <v>0.66180399999999995</v>
      </c>
      <c r="FX48">
        <v>3.27813</v>
      </c>
      <c r="FY48">
        <v>20.2149</v>
      </c>
      <c r="FZ48">
        <v>5.2056100000000001</v>
      </c>
      <c r="GA48">
        <v>11.9381</v>
      </c>
      <c r="GB48">
        <v>4.9833999999999996</v>
      </c>
      <c r="GC48">
        <v>3.2902</v>
      </c>
      <c r="GD48">
        <v>9999</v>
      </c>
      <c r="GE48">
        <v>9999</v>
      </c>
      <c r="GF48">
        <v>9999</v>
      </c>
      <c r="GG48">
        <v>999.9</v>
      </c>
      <c r="GH48">
        <v>1.87117</v>
      </c>
      <c r="GI48">
        <v>1.87714</v>
      </c>
      <c r="GJ48">
        <v>1.8748499999999999</v>
      </c>
      <c r="GK48">
        <v>1.8731</v>
      </c>
      <c r="GL48">
        <v>1.8736299999999999</v>
      </c>
      <c r="GM48">
        <v>1.87103</v>
      </c>
      <c r="GN48">
        <v>1.8768499999999999</v>
      </c>
      <c r="GO48">
        <v>1.8760699999999999</v>
      </c>
      <c r="GP48">
        <v>5</v>
      </c>
      <c r="GQ48">
        <v>0</v>
      </c>
      <c r="GR48">
        <v>0</v>
      </c>
      <c r="GS48">
        <v>0</v>
      </c>
      <c r="GT48" t="s">
        <v>391</v>
      </c>
      <c r="GU48" t="s">
        <v>392</v>
      </c>
      <c r="GV48" t="s">
        <v>393</v>
      </c>
      <c r="GW48" t="s">
        <v>393</v>
      </c>
      <c r="GX48" t="s">
        <v>393</v>
      </c>
      <c r="GY48" t="s">
        <v>393</v>
      </c>
      <c r="GZ48">
        <v>0</v>
      </c>
      <c r="HA48">
        <v>100</v>
      </c>
      <c r="HB48">
        <v>100</v>
      </c>
      <c r="HC48">
        <v>-0.45100000000000001</v>
      </c>
      <c r="HD48">
        <v>0.14599999999999999</v>
      </c>
      <c r="HE48">
        <v>-0.40582661895948507</v>
      </c>
      <c r="HF48">
        <v>-4.4049200664853048E-4</v>
      </c>
      <c r="HG48">
        <v>-3.0069193378276792E-7</v>
      </c>
      <c r="HH48">
        <v>5.1441627210662792E-11</v>
      </c>
      <c r="HI48">
        <v>0.14600494412042769</v>
      </c>
      <c r="HJ48">
        <v>0</v>
      </c>
      <c r="HK48">
        <v>0</v>
      </c>
      <c r="HL48">
        <v>0</v>
      </c>
      <c r="HM48">
        <v>8</v>
      </c>
      <c r="HN48">
        <v>2399</v>
      </c>
      <c r="HO48">
        <v>1</v>
      </c>
      <c r="HP48">
        <v>21</v>
      </c>
      <c r="HQ48">
        <v>1.1000000000000001</v>
      </c>
      <c r="HR48">
        <v>0.8</v>
      </c>
      <c r="HS48">
        <v>0.377197</v>
      </c>
      <c r="HT48">
        <v>2.5756800000000002</v>
      </c>
      <c r="HU48">
        <v>1.5991200000000001</v>
      </c>
      <c r="HV48">
        <v>2.2717299999999998</v>
      </c>
      <c r="HW48">
        <v>1.5502899999999999</v>
      </c>
      <c r="HX48">
        <v>2.32422</v>
      </c>
      <c r="HY48">
        <v>48.950299999999999</v>
      </c>
      <c r="HZ48">
        <v>24.183800000000002</v>
      </c>
      <c r="IA48">
        <v>18</v>
      </c>
      <c r="IB48">
        <v>503.44499999999999</v>
      </c>
      <c r="IC48">
        <v>420.024</v>
      </c>
      <c r="ID48">
        <v>26.9649</v>
      </c>
      <c r="IE48">
        <v>35.390300000000003</v>
      </c>
      <c r="IF48">
        <v>30.0014</v>
      </c>
      <c r="IG48">
        <v>35.362499999999997</v>
      </c>
      <c r="IH48">
        <v>35.331299999999999</v>
      </c>
      <c r="II48">
        <v>7.5835699999999999</v>
      </c>
      <c r="IJ48">
        <v>49.483800000000002</v>
      </c>
      <c r="IK48">
        <v>0</v>
      </c>
      <c r="IL48">
        <v>26.938500000000001</v>
      </c>
      <c r="IM48">
        <v>120</v>
      </c>
      <c r="IN48">
        <v>19.520099999999999</v>
      </c>
      <c r="IO48">
        <v>98.756</v>
      </c>
      <c r="IP48">
        <v>98.755499999999998</v>
      </c>
    </row>
    <row r="49" spans="1:250" x14ac:dyDescent="0.3">
      <c r="A49">
        <v>33</v>
      </c>
      <c r="B49">
        <v>1689267732</v>
      </c>
      <c r="C49">
        <v>7242.5</v>
      </c>
      <c r="D49" t="s">
        <v>555</v>
      </c>
      <c r="E49" t="s">
        <v>556</v>
      </c>
      <c r="F49" t="s">
        <v>378</v>
      </c>
      <c r="G49" t="s">
        <v>379</v>
      </c>
      <c r="H49" t="s">
        <v>535</v>
      </c>
      <c r="I49" t="s">
        <v>381</v>
      </c>
      <c r="J49" t="s">
        <v>535</v>
      </c>
      <c r="K49" t="s">
        <v>383</v>
      </c>
      <c r="L49" t="s">
        <v>536</v>
      </c>
      <c r="M49">
        <v>1689267732</v>
      </c>
      <c r="N49">
        <f t="shared" ref="N49:N80" si="46">(O49)/1000</f>
        <v>8.6690562469460865E-3</v>
      </c>
      <c r="O49">
        <f t="shared" ref="O49:O72" si="47">1000*CG49*AM49*(CC49-CD49)/(100*BV49*(1000-AM49*CC49))</f>
        <v>8.6690562469460861</v>
      </c>
      <c r="P49">
        <f t="shared" ref="P49:P72" si="48">CG49*AM49*(CB49-CA49*(1000-AM49*CD49)/(1000-AM49*CC49))/(100*BV49)</f>
        <v>11.682919714793815</v>
      </c>
      <c r="Q49">
        <f t="shared" ref="Q49:Q80" si="49">CA49 - IF(AM49&gt;1, P49*BV49*100/(AO49*CO49), 0)</f>
        <v>55.348300000000002</v>
      </c>
      <c r="R49">
        <f t="shared" ref="R49:R80" si="50">((X49-N49/2)*Q49-P49)/(X49+N49/2)</f>
        <v>12.713795101690136</v>
      </c>
      <c r="S49">
        <f t="shared" ref="S49:S80" si="51">R49*(CH49+CI49)/1000</f>
        <v>1.2584066943769578</v>
      </c>
      <c r="T49">
        <f t="shared" ref="T49:T72" si="52">(CA49 - IF(AM49&gt;1, P49*BV49*100/(AO49*CO49), 0))*(CH49+CI49)/1000</f>
        <v>5.4783540780144406</v>
      </c>
      <c r="U49">
        <f t="shared" ref="U49:U80" si="53">2/((1/W49-1/V49)+SIGN(W49)*SQRT((1/W49-1/V49)*(1/W49-1/V49) + 4*BW49/((BW49+1)*(BW49+1))*(2*1/W49*1/V49-1/V49*1/V49)))</f>
        <v>0.48491319702428604</v>
      </c>
      <c r="V49">
        <f t="shared" ref="V49:V72" si="54">IF(LEFT(BX49,1)&lt;&gt;"0",IF(LEFT(BX49,1)="1",3,BY49),$D$5+$E$5*(CO49*CH49/($K$5*1000))+$F$5*(CO49*CH49/($K$5*1000))*MAX(MIN(BV49,$J$5),$I$5)*MAX(MIN(BV49,$J$5),$I$5)+$G$5*MAX(MIN(BV49,$J$5),$I$5)*(CO49*CH49/($K$5*1000))+$H$5*(CO49*CH49/($K$5*1000))*(CO49*CH49/($K$5*1000)))</f>
        <v>2.9114680581330386</v>
      </c>
      <c r="W49">
        <f t="shared" ref="W49:W72" si="55">N49*(1000-(1000*0.61365*EXP(17.502*AA49/(240.97+AA49))/(CH49+CI49)+CC49)/2)/(1000*0.61365*EXP(17.502*AA49/(240.97+AA49))/(CH49+CI49)-CC49)</f>
        <v>0.44410378380288651</v>
      </c>
      <c r="X49">
        <f t="shared" ref="X49:X72" si="56">1/((BW49+1)/(U49/1.6)+1/(V49/1.37)) + BW49/((BW49+1)/(U49/1.6) + BW49/(V49/1.37))</f>
        <v>0.28094466697159709</v>
      </c>
      <c r="Y49">
        <f t="shared" ref="Y49:Y72" si="57">(BR49*BU49)</f>
        <v>289.60114563537854</v>
      </c>
      <c r="Z49">
        <f t="shared" ref="Z49:Z80" si="58">(CJ49+(Y49+2*0.95*0.0000000567*(((CJ49+$B$7)+273)^4-(CJ49+273)^4)-44100*N49)/(1.84*29.3*V49+8*0.95*0.0000000567*(CJ49+273)^3))</f>
        <v>31.57581648853678</v>
      </c>
      <c r="AA49">
        <f t="shared" ref="AA49:AA80" si="59">($C$7*CK49+$D$7*CL49+$E$7*Z49)</f>
        <v>31.917100000000001</v>
      </c>
      <c r="AB49">
        <f t="shared" ref="AB49:AB80" si="60">0.61365*EXP(17.502*AA49/(240.97+AA49))</f>
        <v>4.7527233514598723</v>
      </c>
      <c r="AC49">
        <f t="shared" ref="AC49:AC80" si="61">(AD49/AE49*100)</f>
        <v>60.209670812032101</v>
      </c>
      <c r="AD49">
        <f t="shared" ref="AD49:AD72" si="62">CC49*(CH49+CI49)/1000</f>
        <v>2.8952530635268006</v>
      </c>
      <c r="AE49">
        <f t="shared" ref="AE49:AE72" si="63">0.61365*EXP(17.502*CJ49/(240.97+CJ49))</f>
        <v>4.8086179918927954</v>
      </c>
      <c r="AF49">
        <f t="shared" ref="AF49:AF72" si="64">(AB49-CC49*(CH49+CI49)/1000)</f>
        <v>1.8574702879330718</v>
      </c>
      <c r="AG49">
        <f t="shared" ref="AG49:AG72" si="65">(-N49*44100)</f>
        <v>-382.30538049032242</v>
      </c>
      <c r="AH49">
        <f t="shared" ref="AH49:AH72" si="66">2*29.3*V49*0.92*(CJ49-AA49)</f>
        <v>32.428569425283833</v>
      </c>
      <c r="AI49">
        <f t="shared" ref="AI49:AI72" si="67">2*0.95*0.0000000567*(((CJ49+$B$7)+273)^4-(AA49+273)^4)</f>
        <v>2.526467273389887</v>
      </c>
      <c r="AJ49">
        <f t="shared" ref="AJ49:AJ80" si="68">Y49+AI49+AG49+AH49</f>
        <v>-57.749198156270175</v>
      </c>
      <c r="AK49">
        <v>0</v>
      </c>
      <c r="AL49">
        <v>0</v>
      </c>
      <c r="AM49">
        <f t="shared" ref="AM49:AM72" si="69">IF(AK49*$H$13&gt;=AO49,1,(AO49/(AO49-AK49*$H$13)))</f>
        <v>1</v>
      </c>
      <c r="AN49">
        <f t="shared" ref="AN49:AN80" si="70">(AM49-1)*100</f>
        <v>0</v>
      </c>
      <c r="AO49">
        <f t="shared" ref="AO49:AO72" si="71">MAX(0,($B$13+$C$13*CO49)/(1+$D$13*CO49)*CH49/(CJ49+273)*$E$13)</f>
        <v>51453.256570529426</v>
      </c>
      <c r="AP49" t="s">
        <v>385</v>
      </c>
      <c r="AQ49">
        <v>10238.9</v>
      </c>
      <c r="AR49">
        <v>302.21199999999999</v>
      </c>
      <c r="AS49">
        <v>4052.3</v>
      </c>
      <c r="AT49">
        <f t="shared" ref="AT49:AT80" si="72">1-AR49/AS49</f>
        <v>0.92542210596451402</v>
      </c>
      <c r="AU49">
        <v>-0.32343011824092421</v>
      </c>
      <c r="AV49" t="s">
        <v>557</v>
      </c>
      <c r="AW49">
        <v>10277.700000000001</v>
      </c>
      <c r="AX49">
        <v>793.84471999999994</v>
      </c>
      <c r="AY49">
        <v>903.47999554851276</v>
      </c>
      <c r="AZ49">
        <f t="shared" ref="AZ49:AZ80" si="73">1-AX49/AY49</f>
        <v>0.12134776208514941</v>
      </c>
      <c r="BA49">
        <v>0.5</v>
      </c>
      <c r="BB49">
        <f t="shared" ref="BB49:BB72" si="74">BS49</f>
        <v>1513.3617003292115</v>
      </c>
      <c r="BC49">
        <f t="shared" ref="BC49:BC72" si="75">P49</f>
        <v>11.682919714793815</v>
      </c>
      <c r="BD49">
        <f t="shared" ref="BD49:BD72" si="76">AZ49*BA49*BB49</f>
        <v>91.821527780163166</v>
      </c>
      <c r="BE49">
        <f t="shared" ref="BE49:BE72" si="77">(BC49-AU49)/BB49</f>
        <v>7.93356263107684E-3</v>
      </c>
      <c r="BF49">
        <f t="shared" ref="BF49:BF72" si="78">(AS49-AY49)/AY49</f>
        <v>3.4852127550868501</v>
      </c>
      <c r="BG49">
        <f t="shared" ref="BG49:BG72" si="79">AR49/(AT49+AR49/AY49)</f>
        <v>239.86605607284753</v>
      </c>
      <c r="BH49" t="s">
        <v>558</v>
      </c>
      <c r="BI49">
        <v>580.80999999999995</v>
      </c>
      <c r="BJ49">
        <f t="shared" ref="BJ49:BJ80" si="80">IF(BI49&lt;&gt;0, BI49, BG49)</f>
        <v>580.80999999999995</v>
      </c>
      <c r="BK49">
        <f t="shared" ref="BK49:BK80" si="81">1-BJ49/AY49</f>
        <v>0.35714127278780117</v>
      </c>
      <c r="BL49">
        <f t="shared" ref="BL49:BL72" si="82">(AY49-AX49)/(AY49-BJ49)</f>
        <v>0.33977524114735785</v>
      </c>
      <c r="BM49">
        <f t="shared" ref="BM49:BM72" si="83">(AS49-AY49)/(AS49-BJ49)</f>
        <v>0.90705144028975659</v>
      </c>
      <c r="BN49">
        <f t="shared" ref="BN49:BN72" si="84">(AY49-AX49)/(AY49-AR49)</f>
        <v>0.18234011515696413</v>
      </c>
      <c r="BO49">
        <f t="shared" ref="BO49:BO72" si="85">(AS49-AY49)/(AS49-AR49)</f>
        <v>0.83966563036693731</v>
      </c>
      <c r="BP49">
        <f t="shared" ref="BP49:BP72" si="86">(BL49*BJ49/AX49)</f>
        <v>0.24859377764809837</v>
      </c>
      <c r="BQ49">
        <f t="shared" ref="BQ49:BQ80" si="87">(1-BP49)</f>
        <v>0.75140622235190158</v>
      </c>
      <c r="BR49">
        <f t="shared" ref="BR49:BR72" si="88">$B$11*CP49+$C$11*CQ49+$F$11*DB49*(1-DE49)</f>
        <v>1800.21</v>
      </c>
      <c r="BS49">
        <f t="shared" ref="BS49:BS80" si="89">BR49*BT49</f>
        <v>1513.3617003292115</v>
      </c>
      <c r="BT49">
        <f t="shared" ref="BT49:BT72" si="90">($B$11*$D$9+$C$11*$D$9+$F$11*((DO49+DG49)/MAX(DO49+DG49+DP49, 0.1)*$I$9+DP49/MAX(DO49+DG49+DP49, 0.1)*$J$9))/($B$11+$C$11+$F$11)</f>
        <v>0.84065842336683583</v>
      </c>
      <c r="BU49">
        <f t="shared" ref="BU49:BU72" si="91">($B$11*$K$9+$C$11*$K$9+$F$11*((DO49+DG49)/MAX(DO49+DG49+DP49, 0.1)*$P$9+DP49/MAX(DO49+DG49+DP49, 0.1)*$Q$9))/($B$11+$C$11+$F$11)</f>
        <v>0.16087075709799331</v>
      </c>
      <c r="BV49">
        <v>6</v>
      </c>
      <c r="BW49">
        <v>0.5</v>
      </c>
      <c r="BX49" t="s">
        <v>388</v>
      </c>
      <c r="BY49">
        <v>2</v>
      </c>
      <c r="BZ49">
        <v>1689267732</v>
      </c>
      <c r="CA49">
        <v>55.348300000000002</v>
      </c>
      <c r="CB49">
        <v>69.941599999999994</v>
      </c>
      <c r="CC49">
        <v>29.251000000000001</v>
      </c>
      <c r="CD49">
        <v>19.1538</v>
      </c>
      <c r="CE49">
        <v>55.706099999999999</v>
      </c>
      <c r="CF49">
        <v>29.064900000000002</v>
      </c>
      <c r="CG49">
        <v>500.06799999999998</v>
      </c>
      <c r="CH49">
        <v>98.879900000000006</v>
      </c>
      <c r="CI49">
        <v>9.9726800000000004E-2</v>
      </c>
      <c r="CJ49">
        <v>32.123699999999999</v>
      </c>
      <c r="CK49">
        <v>31.917100000000001</v>
      </c>
      <c r="CL49">
        <v>999.9</v>
      </c>
      <c r="CM49">
        <v>0</v>
      </c>
      <c r="CN49">
        <v>0</v>
      </c>
      <c r="CO49">
        <v>10009.4</v>
      </c>
      <c r="CP49">
        <v>0</v>
      </c>
      <c r="CQ49">
        <v>405.06200000000001</v>
      </c>
      <c r="CR49">
        <v>-14.593299999999999</v>
      </c>
      <c r="CS49">
        <v>57.016100000000002</v>
      </c>
      <c r="CT49">
        <v>71.307400000000001</v>
      </c>
      <c r="CU49">
        <v>10.097200000000001</v>
      </c>
      <c r="CV49">
        <v>69.941599999999994</v>
      </c>
      <c r="CW49">
        <v>19.1538</v>
      </c>
      <c r="CX49">
        <v>2.8923399999999999</v>
      </c>
      <c r="CY49">
        <v>1.8939299999999999</v>
      </c>
      <c r="CZ49">
        <v>23.4208</v>
      </c>
      <c r="DA49">
        <v>16.584299999999999</v>
      </c>
      <c r="DB49">
        <v>1800.21</v>
      </c>
      <c r="DC49">
        <v>0.977993</v>
      </c>
      <c r="DD49">
        <v>2.2006899999999999E-2</v>
      </c>
      <c r="DE49">
        <v>0</v>
      </c>
      <c r="DF49">
        <v>793.61900000000003</v>
      </c>
      <c r="DG49">
        <v>4.9995000000000003</v>
      </c>
      <c r="DH49">
        <v>15776.5</v>
      </c>
      <c r="DI49">
        <v>16661.7</v>
      </c>
      <c r="DJ49">
        <v>48.311999999999998</v>
      </c>
      <c r="DK49">
        <v>50.125</v>
      </c>
      <c r="DL49">
        <v>49.25</v>
      </c>
      <c r="DM49">
        <v>48.936999999999998</v>
      </c>
      <c r="DN49">
        <v>49.811999999999998</v>
      </c>
      <c r="DO49">
        <v>1755.7</v>
      </c>
      <c r="DP49">
        <v>39.51</v>
      </c>
      <c r="DQ49">
        <v>0</v>
      </c>
      <c r="DR49">
        <v>128.4000000953674</v>
      </c>
      <c r="DS49">
        <v>0</v>
      </c>
      <c r="DT49">
        <v>793.84471999999994</v>
      </c>
      <c r="DU49">
        <v>-2.851461519743129</v>
      </c>
      <c r="DV49">
        <v>52.023076835015708</v>
      </c>
      <c r="DW49">
        <v>15763.608</v>
      </c>
      <c r="DX49">
        <v>15</v>
      </c>
      <c r="DY49">
        <v>1689267686.5</v>
      </c>
      <c r="DZ49" t="s">
        <v>559</v>
      </c>
      <c r="EA49">
        <v>1689267673.5</v>
      </c>
      <c r="EB49">
        <v>1689267686.5</v>
      </c>
      <c r="EC49">
        <v>41</v>
      </c>
      <c r="ED49">
        <v>7.2999999999999995E-2</v>
      </c>
      <c r="EE49">
        <v>0.04</v>
      </c>
      <c r="EF49">
        <v>-0.36499999999999999</v>
      </c>
      <c r="EG49">
        <v>6.3E-2</v>
      </c>
      <c r="EH49">
        <v>70</v>
      </c>
      <c r="EI49">
        <v>19</v>
      </c>
      <c r="EJ49">
        <v>0.17</v>
      </c>
      <c r="EK49">
        <v>0.02</v>
      </c>
      <c r="EL49">
        <v>11.67197642990674</v>
      </c>
      <c r="EM49">
        <v>-2.3505667983671541E-2</v>
      </c>
      <c r="EN49">
        <v>0.19436493573076641</v>
      </c>
      <c r="EO49">
        <v>1</v>
      </c>
      <c r="EP49">
        <v>0.48923334961780413</v>
      </c>
      <c r="EQ49">
        <v>-1.4650276747946301E-2</v>
      </c>
      <c r="ER49">
        <v>2.6940499212904641E-3</v>
      </c>
      <c r="ES49">
        <v>1</v>
      </c>
      <c r="ET49">
        <v>2</v>
      </c>
      <c r="EU49">
        <v>2</v>
      </c>
      <c r="EV49" t="s">
        <v>390</v>
      </c>
      <c r="EW49">
        <v>2.9604699999999999</v>
      </c>
      <c r="EX49">
        <v>2.8081299999999998</v>
      </c>
      <c r="EY49">
        <v>1.58412E-2</v>
      </c>
      <c r="EZ49">
        <v>1.9587500000000001E-2</v>
      </c>
      <c r="FA49">
        <v>0.13584499999999999</v>
      </c>
      <c r="FB49">
        <v>9.9880700000000003E-2</v>
      </c>
      <c r="FC49">
        <v>28931.4</v>
      </c>
      <c r="FD49">
        <v>26634.5</v>
      </c>
      <c r="FE49">
        <v>26435.9</v>
      </c>
      <c r="FF49">
        <v>25648.5</v>
      </c>
      <c r="FG49">
        <v>31125.7</v>
      </c>
      <c r="FH49">
        <v>32613.9</v>
      </c>
      <c r="FI49">
        <v>37452.699999999997</v>
      </c>
      <c r="FJ49">
        <v>38055.5</v>
      </c>
      <c r="FK49">
        <v>1.91655</v>
      </c>
      <c r="FL49">
        <v>1.83073</v>
      </c>
      <c r="FM49">
        <v>2.9452099999999998E-2</v>
      </c>
      <c r="FN49">
        <v>0</v>
      </c>
      <c r="FO49">
        <v>31.4391</v>
      </c>
      <c r="FP49">
        <v>999.9</v>
      </c>
      <c r="FQ49">
        <v>32.4</v>
      </c>
      <c r="FR49">
        <v>47.3</v>
      </c>
      <c r="FS49">
        <v>35.526400000000002</v>
      </c>
      <c r="FT49">
        <v>61.930799999999998</v>
      </c>
      <c r="FU49">
        <v>16.0657</v>
      </c>
      <c r="FV49">
        <v>1</v>
      </c>
      <c r="FW49">
        <v>0.66222300000000001</v>
      </c>
      <c r="FX49">
        <v>1.9025799999999999</v>
      </c>
      <c r="FY49">
        <v>20.234500000000001</v>
      </c>
      <c r="FZ49">
        <v>5.2090500000000004</v>
      </c>
      <c r="GA49">
        <v>11.9381</v>
      </c>
      <c r="GB49">
        <v>4.98705</v>
      </c>
      <c r="GC49">
        <v>3.2902499999999999</v>
      </c>
      <c r="GD49">
        <v>9999</v>
      </c>
      <c r="GE49">
        <v>9999</v>
      </c>
      <c r="GF49">
        <v>9999</v>
      </c>
      <c r="GG49">
        <v>999.9</v>
      </c>
      <c r="GH49">
        <v>1.87117</v>
      </c>
      <c r="GI49">
        <v>1.87714</v>
      </c>
      <c r="GJ49">
        <v>1.8748499999999999</v>
      </c>
      <c r="GK49">
        <v>1.8730800000000001</v>
      </c>
      <c r="GL49">
        <v>1.8736299999999999</v>
      </c>
      <c r="GM49">
        <v>1.87103</v>
      </c>
      <c r="GN49">
        <v>1.8768400000000001</v>
      </c>
      <c r="GO49">
        <v>1.8760699999999999</v>
      </c>
      <c r="GP49">
        <v>5</v>
      </c>
      <c r="GQ49">
        <v>0</v>
      </c>
      <c r="GR49">
        <v>0</v>
      </c>
      <c r="GS49">
        <v>0</v>
      </c>
      <c r="GT49" t="s">
        <v>391</v>
      </c>
      <c r="GU49" t="s">
        <v>392</v>
      </c>
      <c r="GV49" t="s">
        <v>393</v>
      </c>
      <c r="GW49" t="s">
        <v>393</v>
      </c>
      <c r="GX49" t="s">
        <v>393</v>
      </c>
      <c r="GY49" t="s">
        <v>393</v>
      </c>
      <c r="GZ49">
        <v>0</v>
      </c>
      <c r="HA49">
        <v>100</v>
      </c>
      <c r="HB49">
        <v>100</v>
      </c>
      <c r="HC49">
        <v>-0.35799999999999998</v>
      </c>
      <c r="HD49">
        <v>0.18609999999999999</v>
      </c>
      <c r="HE49">
        <v>-0.33235406343688528</v>
      </c>
      <c r="HF49">
        <v>-4.4049200664853048E-4</v>
      </c>
      <c r="HG49">
        <v>-3.0069193378276792E-7</v>
      </c>
      <c r="HH49">
        <v>5.1441627210662792E-11</v>
      </c>
      <c r="HI49">
        <v>0.1861159625387456</v>
      </c>
      <c r="HJ49">
        <v>0</v>
      </c>
      <c r="HK49">
        <v>0</v>
      </c>
      <c r="HL49">
        <v>0</v>
      </c>
      <c r="HM49">
        <v>8</v>
      </c>
      <c r="HN49">
        <v>2399</v>
      </c>
      <c r="HO49">
        <v>1</v>
      </c>
      <c r="HP49">
        <v>21</v>
      </c>
      <c r="HQ49">
        <v>1</v>
      </c>
      <c r="HR49">
        <v>0.8</v>
      </c>
      <c r="HS49">
        <v>0.27221699999999999</v>
      </c>
      <c r="HT49">
        <v>2.5842299999999998</v>
      </c>
      <c r="HU49">
        <v>1.5991200000000001</v>
      </c>
      <c r="HV49">
        <v>2.2705099999999998</v>
      </c>
      <c r="HW49">
        <v>1.5502899999999999</v>
      </c>
      <c r="HX49">
        <v>2.33521</v>
      </c>
      <c r="HY49">
        <v>48.9191</v>
      </c>
      <c r="HZ49">
        <v>24.192599999999999</v>
      </c>
      <c r="IA49">
        <v>18</v>
      </c>
      <c r="IB49">
        <v>503.25599999999997</v>
      </c>
      <c r="IC49">
        <v>420.00400000000002</v>
      </c>
      <c r="ID49">
        <v>28.458200000000001</v>
      </c>
      <c r="IE49">
        <v>35.446399999999997</v>
      </c>
      <c r="IF49">
        <v>29.999500000000001</v>
      </c>
      <c r="IG49">
        <v>35.428600000000003</v>
      </c>
      <c r="IH49">
        <v>35.387900000000002</v>
      </c>
      <c r="II49">
        <v>5.50136</v>
      </c>
      <c r="IJ49">
        <v>50.161799999999999</v>
      </c>
      <c r="IK49">
        <v>0</v>
      </c>
      <c r="IL49">
        <v>28.491800000000001</v>
      </c>
      <c r="IM49">
        <v>70</v>
      </c>
      <c r="IN49">
        <v>19.107800000000001</v>
      </c>
      <c r="IO49">
        <v>98.745999999999995</v>
      </c>
      <c r="IP49">
        <v>98.743099999999998</v>
      </c>
    </row>
    <row r="50" spans="1:250" x14ac:dyDescent="0.3">
      <c r="A50">
        <v>34</v>
      </c>
      <c r="B50">
        <v>1689267862.5</v>
      </c>
      <c r="C50">
        <v>7373</v>
      </c>
      <c r="D50" t="s">
        <v>560</v>
      </c>
      <c r="E50" t="s">
        <v>561</v>
      </c>
      <c r="F50" t="s">
        <v>378</v>
      </c>
      <c r="G50" t="s">
        <v>379</v>
      </c>
      <c r="H50" t="s">
        <v>535</v>
      </c>
      <c r="I50" t="s">
        <v>381</v>
      </c>
      <c r="J50" t="s">
        <v>535</v>
      </c>
      <c r="K50" t="s">
        <v>383</v>
      </c>
      <c r="L50" t="s">
        <v>536</v>
      </c>
      <c r="M50">
        <v>1689267862.5</v>
      </c>
      <c r="N50">
        <f t="shared" si="46"/>
        <v>8.7923652143618979E-3</v>
      </c>
      <c r="O50">
        <f t="shared" si="47"/>
        <v>8.7923652143618973</v>
      </c>
      <c r="P50">
        <f t="shared" si="48"/>
        <v>5.0983004058228865</v>
      </c>
      <c r="Q50">
        <f t="shared" si="49"/>
        <v>23.628799999999998</v>
      </c>
      <c r="R50">
        <f t="shared" si="50"/>
        <v>5.2426599544057355</v>
      </c>
      <c r="S50">
        <f t="shared" si="51"/>
        <v>0.51889635826207214</v>
      </c>
      <c r="T50">
        <f t="shared" si="52"/>
        <v>2.3386789104639996</v>
      </c>
      <c r="U50">
        <f t="shared" si="53"/>
        <v>0.49097808685638183</v>
      </c>
      <c r="V50">
        <f t="shared" si="54"/>
        <v>2.9105203027439055</v>
      </c>
      <c r="W50">
        <f t="shared" si="55"/>
        <v>0.44917617912472657</v>
      </c>
      <c r="X50">
        <f t="shared" si="56"/>
        <v>0.28419366995795559</v>
      </c>
      <c r="Y50">
        <f t="shared" si="57"/>
        <v>289.56748863496659</v>
      </c>
      <c r="Z50">
        <f t="shared" si="58"/>
        <v>31.714774897262107</v>
      </c>
      <c r="AA50">
        <f t="shared" si="59"/>
        <v>32.029400000000003</v>
      </c>
      <c r="AB50">
        <f t="shared" si="60"/>
        <v>4.7830349955634546</v>
      </c>
      <c r="AC50">
        <f t="shared" si="61"/>
        <v>60.160414221129443</v>
      </c>
      <c r="AD50">
        <f t="shared" si="62"/>
        <v>2.9210425024059998</v>
      </c>
      <c r="AE50">
        <f t="shared" si="63"/>
        <v>4.8554228560814598</v>
      </c>
      <c r="AF50">
        <f t="shared" si="64"/>
        <v>1.8619924931574547</v>
      </c>
      <c r="AG50">
        <f t="shared" si="65"/>
        <v>-387.74330595335971</v>
      </c>
      <c r="AH50">
        <f t="shared" si="66"/>
        <v>41.691510578197651</v>
      </c>
      <c r="AI50">
        <f t="shared" si="67"/>
        <v>3.2537240162668448</v>
      </c>
      <c r="AJ50">
        <f t="shared" si="68"/>
        <v>-53.230582723928606</v>
      </c>
      <c r="AK50">
        <v>0</v>
      </c>
      <c r="AL50">
        <v>0</v>
      </c>
      <c r="AM50">
        <f t="shared" si="69"/>
        <v>1</v>
      </c>
      <c r="AN50">
        <f t="shared" si="70"/>
        <v>0</v>
      </c>
      <c r="AO50">
        <f t="shared" si="71"/>
        <v>51397.552148548544</v>
      </c>
      <c r="AP50" t="s">
        <v>385</v>
      </c>
      <c r="AQ50">
        <v>10238.9</v>
      </c>
      <c r="AR50">
        <v>302.21199999999999</v>
      </c>
      <c r="AS50">
        <v>4052.3</v>
      </c>
      <c r="AT50">
        <f t="shared" si="72"/>
        <v>0.92542210596451402</v>
      </c>
      <c r="AU50">
        <v>-0.32343011824092421</v>
      </c>
      <c r="AV50" t="s">
        <v>562</v>
      </c>
      <c r="AW50">
        <v>10294.6</v>
      </c>
      <c r="AX50">
        <v>802.14275999999995</v>
      </c>
      <c r="AY50">
        <v>868.44044567092226</v>
      </c>
      <c r="AZ50">
        <f t="shared" si="73"/>
        <v>7.6341084758786648E-2</v>
      </c>
      <c r="BA50">
        <v>0.5</v>
      </c>
      <c r="BB50">
        <f t="shared" si="74"/>
        <v>1513.1928003289981</v>
      </c>
      <c r="BC50">
        <f t="shared" si="75"/>
        <v>5.0983004058228865</v>
      </c>
      <c r="BD50">
        <f t="shared" si="76"/>
        <v>57.759389913150883</v>
      </c>
      <c r="BE50">
        <f t="shared" si="77"/>
        <v>3.5829740419628078E-3</v>
      </c>
      <c r="BF50">
        <f t="shared" si="78"/>
        <v>3.6661806462380455</v>
      </c>
      <c r="BG50">
        <f t="shared" si="79"/>
        <v>237.32385368563465</v>
      </c>
      <c r="BH50" t="s">
        <v>563</v>
      </c>
      <c r="BI50">
        <v>608.64</v>
      </c>
      <c r="BJ50">
        <f t="shared" si="80"/>
        <v>608.64</v>
      </c>
      <c r="BK50">
        <f t="shared" si="81"/>
        <v>0.29915746896174422</v>
      </c>
      <c r="BL50">
        <f t="shared" si="82"/>
        <v>0.25518695897426846</v>
      </c>
      <c r="BM50">
        <f t="shared" si="83"/>
        <v>0.9245568825984789</v>
      </c>
      <c r="BN50">
        <f t="shared" si="84"/>
        <v>0.11708646250077809</v>
      </c>
      <c r="BO50">
        <f t="shared" si="85"/>
        <v>0.84900929106972367</v>
      </c>
      <c r="BP50">
        <f t="shared" si="86"/>
        <v>0.19362761649821383</v>
      </c>
      <c r="BQ50">
        <f t="shared" si="87"/>
        <v>0.80637238350178619</v>
      </c>
      <c r="BR50">
        <f t="shared" si="88"/>
        <v>1800.01</v>
      </c>
      <c r="BS50">
        <f t="shared" si="89"/>
        <v>1513.1928003289981</v>
      </c>
      <c r="BT50">
        <f t="shared" si="90"/>
        <v>0.84065799652724049</v>
      </c>
      <c r="BU50">
        <f t="shared" si="91"/>
        <v>0.16086993329757424</v>
      </c>
      <c r="BV50">
        <v>6</v>
      </c>
      <c r="BW50">
        <v>0.5</v>
      </c>
      <c r="BX50" t="s">
        <v>388</v>
      </c>
      <c r="BY50">
        <v>2</v>
      </c>
      <c r="BZ50">
        <v>1689267862.5</v>
      </c>
      <c r="CA50">
        <v>23.628799999999998</v>
      </c>
      <c r="CB50">
        <v>29.994599999999998</v>
      </c>
      <c r="CC50">
        <v>29.512699999999999</v>
      </c>
      <c r="CD50">
        <v>19.275600000000001</v>
      </c>
      <c r="CE50">
        <v>24.076499999999999</v>
      </c>
      <c r="CF50">
        <v>29.3142</v>
      </c>
      <c r="CG50">
        <v>500.11500000000001</v>
      </c>
      <c r="CH50">
        <v>98.875699999999995</v>
      </c>
      <c r="CI50">
        <v>0.10008</v>
      </c>
      <c r="CJ50">
        <v>32.295099999999998</v>
      </c>
      <c r="CK50">
        <v>32.029400000000003</v>
      </c>
      <c r="CL50">
        <v>999.9</v>
      </c>
      <c r="CM50">
        <v>0</v>
      </c>
      <c r="CN50">
        <v>0</v>
      </c>
      <c r="CO50">
        <v>10004.4</v>
      </c>
      <c r="CP50">
        <v>0</v>
      </c>
      <c r="CQ50">
        <v>786.38800000000003</v>
      </c>
      <c r="CR50">
        <v>-6.3658200000000003</v>
      </c>
      <c r="CS50">
        <v>24.347300000000001</v>
      </c>
      <c r="CT50">
        <v>30.584099999999999</v>
      </c>
      <c r="CU50">
        <v>10.2371</v>
      </c>
      <c r="CV50">
        <v>29.994599999999998</v>
      </c>
      <c r="CW50">
        <v>19.275600000000001</v>
      </c>
      <c r="CX50">
        <v>2.9180899999999999</v>
      </c>
      <c r="CY50">
        <v>1.9058900000000001</v>
      </c>
      <c r="CZ50">
        <v>23.567799999999998</v>
      </c>
      <c r="DA50">
        <v>16.683399999999999</v>
      </c>
      <c r="DB50">
        <v>1800.01</v>
      </c>
      <c r="DC50">
        <v>0.97800299999999996</v>
      </c>
      <c r="DD50">
        <v>2.19968E-2</v>
      </c>
      <c r="DE50">
        <v>0</v>
      </c>
      <c r="DF50">
        <v>801.91099999999994</v>
      </c>
      <c r="DG50">
        <v>4.9995000000000003</v>
      </c>
      <c r="DH50">
        <v>17054.8</v>
      </c>
      <c r="DI50">
        <v>16659.900000000001</v>
      </c>
      <c r="DJ50">
        <v>48.061999999999998</v>
      </c>
      <c r="DK50">
        <v>49.625</v>
      </c>
      <c r="DL50">
        <v>49</v>
      </c>
      <c r="DM50">
        <v>48.561999999999998</v>
      </c>
      <c r="DN50">
        <v>49.561999999999998</v>
      </c>
      <c r="DO50">
        <v>1755.53</v>
      </c>
      <c r="DP50">
        <v>39.479999999999997</v>
      </c>
      <c r="DQ50">
        <v>0</v>
      </c>
      <c r="DR50">
        <v>128.5999999046326</v>
      </c>
      <c r="DS50">
        <v>0</v>
      </c>
      <c r="DT50">
        <v>802.14275999999995</v>
      </c>
      <c r="DU50">
        <v>-2.4612307874806629</v>
      </c>
      <c r="DV50">
        <v>478.83846177882077</v>
      </c>
      <c r="DW50">
        <v>16736.444</v>
      </c>
      <c r="DX50">
        <v>15</v>
      </c>
      <c r="DY50">
        <v>1689267816</v>
      </c>
      <c r="DZ50" t="s">
        <v>564</v>
      </c>
      <c r="EA50">
        <v>1689267799.5</v>
      </c>
      <c r="EB50">
        <v>1689267816</v>
      </c>
      <c r="EC50">
        <v>42</v>
      </c>
      <c r="ED50">
        <v>-0.105</v>
      </c>
      <c r="EE50">
        <v>1.2E-2</v>
      </c>
      <c r="EF50">
        <v>-0.45100000000000001</v>
      </c>
      <c r="EG50">
        <v>0.06</v>
      </c>
      <c r="EH50">
        <v>30</v>
      </c>
      <c r="EI50">
        <v>19</v>
      </c>
      <c r="EJ50">
        <v>0.21</v>
      </c>
      <c r="EK50">
        <v>0.02</v>
      </c>
      <c r="EL50">
        <v>5.0382581786107883</v>
      </c>
      <c r="EM50">
        <v>-1.374729647529061E-2</v>
      </c>
      <c r="EN50">
        <v>0.18670676848909429</v>
      </c>
      <c r="EO50">
        <v>1</v>
      </c>
      <c r="EP50">
        <v>0.49463341286329088</v>
      </c>
      <c r="EQ50">
        <v>-1.6798297335232928E-2</v>
      </c>
      <c r="ER50">
        <v>3.3961360487816368E-3</v>
      </c>
      <c r="ES50">
        <v>1</v>
      </c>
      <c r="ET50">
        <v>2</v>
      </c>
      <c r="EU50">
        <v>2</v>
      </c>
      <c r="EV50" t="s">
        <v>390</v>
      </c>
      <c r="EW50">
        <v>2.9607399999999999</v>
      </c>
      <c r="EX50">
        <v>2.80844</v>
      </c>
      <c r="EY50">
        <v>6.8745100000000003E-3</v>
      </c>
      <c r="EZ50">
        <v>8.4533899999999999E-3</v>
      </c>
      <c r="FA50">
        <v>0.136682</v>
      </c>
      <c r="FB50">
        <v>0.100354</v>
      </c>
      <c r="FC50">
        <v>29201.4</v>
      </c>
      <c r="FD50">
        <v>26946.3</v>
      </c>
      <c r="FE50">
        <v>26441.3</v>
      </c>
      <c r="FF50">
        <v>25656.799999999999</v>
      </c>
      <c r="FG50">
        <v>31100.2</v>
      </c>
      <c r="FH50">
        <v>32605.5</v>
      </c>
      <c r="FI50">
        <v>37460.6</v>
      </c>
      <c r="FJ50">
        <v>38066.800000000003</v>
      </c>
      <c r="FK50">
        <v>1.91858</v>
      </c>
      <c r="FL50">
        <v>1.8342799999999999</v>
      </c>
      <c r="FM50">
        <v>4.8957800000000003E-2</v>
      </c>
      <c r="FN50">
        <v>0</v>
      </c>
      <c r="FO50">
        <v>31.2348</v>
      </c>
      <c r="FP50">
        <v>999.9</v>
      </c>
      <c r="FQ50">
        <v>32.200000000000003</v>
      </c>
      <c r="FR50">
        <v>47.2</v>
      </c>
      <c r="FS50">
        <v>35.127200000000002</v>
      </c>
      <c r="FT50">
        <v>61.9208</v>
      </c>
      <c r="FU50">
        <v>16.101800000000001</v>
      </c>
      <c r="FV50">
        <v>1</v>
      </c>
      <c r="FW50">
        <v>0.65105900000000005</v>
      </c>
      <c r="FX50">
        <v>2.4423400000000002</v>
      </c>
      <c r="FY50">
        <v>20.227699999999999</v>
      </c>
      <c r="FZ50">
        <v>5.2062099999999996</v>
      </c>
      <c r="GA50">
        <v>11.9381</v>
      </c>
      <c r="GB50">
        <v>4.9870999999999999</v>
      </c>
      <c r="GC50">
        <v>3.2909299999999999</v>
      </c>
      <c r="GD50">
        <v>9999</v>
      </c>
      <c r="GE50">
        <v>9999</v>
      </c>
      <c r="GF50">
        <v>9999</v>
      </c>
      <c r="GG50">
        <v>999.9</v>
      </c>
      <c r="GH50">
        <v>1.8711500000000001</v>
      </c>
      <c r="GI50">
        <v>1.8771199999999999</v>
      </c>
      <c r="GJ50">
        <v>1.8748499999999999</v>
      </c>
      <c r="GK50">
        <v>1.87303</v>
      </c>
      <c r="GL50">
        <v>1.8736299999999999</v>
      </c>
      <c r="GM50">
        <v>1.87103</v>
      </c>
      <c r="GN50">
        <v>1.8768499999999999</v>
      </c>
      <c r="GO50">
        <v>1.8760699999999999</v>
      </c>
      <c r="GP50">
        <v>5</v>
      </c>
      <c r="GQ50">
        <v>0</v>
      </c>
      <c r="GR50">
        <v>0</v>
      </c>
      <c r="GS50">
        <v>0</v>
      </c>
      <c r="GT50" t="s">
        <v>391</v>
      </c>
      <c r="GU50" t="s">
        <v>392</v>
      </c>
      <c r="GV50" t="s">
        <v>393</v>
      </c>
      <c r="GW50" t="s">
        <v>393</v>
      </c>
      <c r="GX50" t="s">
        <v>393</v>
      </c>
      <c r="GY50" t="s">
        <v>393</v>
      </c>
      <c r="GZ50">
        <v>0</v>
      </c>
      <c r="HA50">
        <v>100</v>
      </c>
      <c r="HB50">
        <v>100</v>
      </c>
      <c r="HC50">
        <v>-0.44800000000000001</v>
      </c>
      <c r="HD50">
        <v>0.19850000000000001</v>
      </c>
      <c r="HE50">
        <v>-0.43695263974897958</v>
      </c>
      <c r="HF50">
        <v>-4.4049200664853048E-4</v>
      </c>
      <c r="HG50">
        <v>-3.0069193378276792E-7</v>
      </c>
      <c r="HH50">
        <v>5.1441627210662792E-11</v>
      </c>
      <c r="HI50">
        <v>0.19844745111682621</v>
      </c>
      <c r="HJ50">
        <v>0</v>
      </c>
      <c r="HK50">
        <v>0</v>
      </c>
      <c r="HL50">
        <v>0</v>
      </c>
      <c r="HM50">
        <v>8</v>
      </c>
      <c r="HN50">
        <v>2399</v>
      </c>
      <c r="HO50">
        <v>1</v>
      </c>
      <c r="HP50">
        <v>21</v>
      </c>
      <c r="HQ50">
        <v>1.1000000000000001</v>
      </c>
      <c r="HR50">
        <v>0.8</v>
      </c>
      <c r="HS50">
        <v>0.19042999999999999</v>
      </c>
      <c r="HT50">
        <v>2.6171899999999999</v>
      </c>
      <c r="HU50">
        <v>1.5991200000000001</v>
      </c>
      <c r="HV50">
        <v>2.2717299999999998</v>
      </c>
      <c r="HW50">
        <v>1.5502899999999999</v>
      </c>
      <c r="HX50">
        <v>2.32666</v>
      </c>
      <c r="HY50">
        <v>48.7637</v>
      </c>
      <c r="HZ50">
        <v>24.1751</v>
      </c>
      <c r="IA50">
        <v>18</v>
      </c>
      <c r="IB50">
        <v>503.80599999999998</v>
      </c>
      <c r="IC50">
        <v>421.48500000000001</v>
      </c>
      <c r="ID50">
        <v>28.400700000000001</v>
      </c>
      <c r="IE50">
        <v>35.288400000000003</v>
      </c>
      <c r="IF50">
        <v>29.999600000000001</v>
      </c>
      <c r="IG50">
        <v>35.325299999999999</v>
      </c>
      <c r="IH50">
        <v>35.291400000000003</v>
      </c>
      <c r="II50">
        <v>3.8678599999999999</v>
      </c>
      <c r="IJ50">
        <v>49.951700000000002</v>
      </c>
      <c r="IK50">
        <v>0</v>
      </c>
      <c r="IL50">
        <v>28.3979</v>
      </c>
      <c r="IM50">
        <v>30</v>
      </c>
      <c r="IN50">
        <v>19.265899999999998</v>
      </c>
      <c r="IO50">
        <v>98.766400000000004</v>
      </c>
      <c r="IP50">
        <v>98.773600000000002</v>
      </c>
    </row>
    <row r="51" spans="1:250" x14ac:dyDescent="0.3">
      <c r="A51">
        <v>35</v>
      </c>
      <c r="B51">
        <v>1689267993.5</v>
      </c>
      <c r="C51">
        <v>7504</v>
      </c>
      <c r="D51" t="s">
        <v>565</v>
      </c>
      <c r="E51" t="s">
        <v>566</v>
      </c>
      <c r="F51" t="s">
        <v>378</v>
      </c>
      <c r="G51" t="s">
        <v>379</v>
      </c>
      <c r="H51" t="s">
        <v>535</v>
      </c>
      <c r="I51" t="s">
        <v>381</v>
      </c>
      <c r="J51" t="s">
        <v>535</v>
      </c>
      <c r="K51" t="s">
        <v>383</v>
      </c>
      <c r="L51" t="s">
        <v>536</v>
      </c>
      <c r="M51">
        <v>1689267993.5</v>
      </c>
      <c r="N51">
        <f t="shared" si="46"/>
        <v>9.4311127978498888E-3</v>
      </c>
      <c r="O51">
        <f t="shared" si="47"/>
        <v>9.4311127978498881</v>
      </c>
      <c r="P51">
        <f t="shared" si="48"/>
        <v>1.7586630820803062</v>
      </c>
      <c r="Q51">
        <f t="shared" si="49"/>
        <v>7.9560000000000004</v>
      </c>
      <c r="R51">
        <f t="shared" si="50"/>
        <v>2.156698444625583</v>
      </c>
      <c r="S51">
        <f t="shared" si="51"/>
        <v>0.2134765845875502</v>
      </c>
      <c r="T51">
        <f t="shared" si="52"/>
        <v>0.78750912591000011</v>
      </c>
      <c r="U51">
        <f t="shared" si="53"/>
        <v>0.54229080372860838</v>
      </c>
      <c r="V51">
        <f t="shared" si="54"/>
        <v>2.9072591299577137</v>
      </c>
      <c r="W51">
        <f t="shared" si="55"/>
        <v>0.4917245979380428</v>
      </c>
      <c r="X51">
        <f t="shared" si="56"/>
        <v>0.31147717784519247</v>
      </c>
      <c r="Y51">
        <f t="shared" si="57"/>
        <v>289.59041163507811</v>
      </c>
      <c r="Z51">
        <f t="shared" si="58"/>
        <v>31.540421894896497</v>
      </c>
      <c r="AA51">
        <f t="shared" si="59"/>
        <v>32.002600000000001</v>
      </c>
      <c r="AB51">
        <f t="shared" si="60"/>
        <v>4.7757859813487427</v>
      </c>
      <c r="AC51">
        <f t="shared" si="61"/>
        <v>60.810923442995566</v>
      </c>
      <c r="AD51">
        <f t="shared" si="62"/>
        <v>2.9514270188312497</v>
      </c>
      <c r="AE51">
        <f t="shared" si="63"/>
        <v>4.8534487748700785</v>
      </c>
      <c r="AF51">
        <f t="shared" si="64"/>
        <v>1.824358962517493</v>
      </c>
      <c r="AG51">
        <f t="shared" si="65"/>
        <v>-415.91207438518012</v>
      </c>
      <c r="AH51">
        <f t="shared" si="66"/>
        <v>44.716824797334077</v>
      </c>
      <c r="AI51">
        <f t="shared" si="67"/>
        <v>3.4931590444329257</v>
      </c>
      <c r="AJ51">
        <f t="shared" si="68"/>
        <v>-78.111678908335023</v>
      </c>
      <c r="AK51">
        <v>0</v>
      </c>
      <c r="AL51">
        <v>0</v>
      </c>
      <c r="AM51">
        <f t="shared" si="69"/>
        <v>1</v>
      </c>
      <c r="AN51">
        <f t="shared" si="70"/>
        <v>0</v>
      </c>
      <c r="AO51">
        <f t="shared" si="71"/>
        <v>51306.991435998338</v>
      </c>
      <c r="AP51" t="s">
        <v>385</v>
      </c>
      <c r="AQ51">
        <v>10238.9</v>
      </c>
      <c r="AR51">
        <v>302.21199999999999</v>
      </c>
      <c r="AS51">
        <v>4052.3</v>
      </c>
      <c r="AT51">
        <f t="shared" si="72"/>
        <v>0.92542210596451402</v>
      </c>
      <c r="AU51">
        <v>-0.32343011824092421</v>
      </c>
      <c r="AV51" t="s">
        <v>567</v>
      </c>
      <c r="AW51">
        <v>10313.299999999999</v>
      </c>
      <c r="AX51">
        <v>803.94180000000006</v>
      </c>
      <c r="AY51">
        <v>857.88383910285677</v>
      </c>
      <c r="AZ51">
        <f t="shared" si="73"/>
        <v>6.2878022226490859E-2</v>
      </c>
      <c r="BA51">
        <v>0.5</v>
      </c>
      <c r="BB51">
        <f t="shared" si="74"/>
        <v>1513.3107003290561</v>
      </c>
      <c r="BC51">
        <f t="shared" si="75"/>
        <v>1.7586630820803062</v>
      </c>
      <c r="BD51">
        <f t="shared" si="76"/>
        <v>47.576991925438421</v>
      </c>
      <c r="BE51">
        <f t="shared" si="77"/>
        <v>1.3758530881123733E-3</v>
      </c>
      <c r="BF51">
        <f t="shared" si="78"/>
        <v>3.7235998806525439</v>
      </c>
      <c r="BG51">
        <f t="shared" si="79"/>
        <v>236.52846280164366</v>
      </c>
      <c r="BH51" t="s">
        <v>568</v>
      </c>
      <c r="BI51">
        <v>622.04999999999995</v>
      </c>
      <c r="BJ51">
        <f t="shared" si="80"/>
        <v>622.04999999999995</v>
      </c>
      <c r="BK51">
        <f t="shared" si="81"/>
        <v>0.27490183210524533</v>
      </c>
      <c r="BL51">
        <f t="shared" si="82"/>
        <v>0.22872900389553669</v>
      </c>
      <c r="BM51">
        <f t="shared" si="83"/>
        <v>0.9312487897083721</v>
      </c>
      <c r="BN51">
        <f t="shared" si="84"/>
        <v>9.7075351505930565E-2</v>
      </c>
      <c r="BO51">
        <f t="shared" si="85"/>
        <v>0.85182432009519338</v>
      </c>
      <c r="BP51">
        <f t="shared" si="86"/>
        <v>0.1769790759395998</v>
      </c>
      <c r="BQ51">
        <f t="shared" si="87"/>
        <v>0.82302092406040017</v>
      </c>
      <c r="BR51">
        <f t="shared" si="88"/>
        <v>1800.15</v>
      </c>
      <c r="BS51">
        <f t="shared" si="89"/>
        <v>1513.3107003290561</v>
      </c>
      <c r="BT51">
        <f t="shared" si="90"/>
        <v>0.84065811200680829</v>
      </c>
      <c r="BU51">
        <f t="shared" si="91"/>
        <v>0.16087015617314007</v>
      </c>
      <c r="BV51">
        <v>6</v>
      </c>
      <c r="BW51">
        <v>0.5</v>
      </c>
      <c r="BX51" t="s">
        <v>388</v>
      </c>
      <c r="BY51">
        <v>2</v>
      </c>
      <c r="BZ51">
        <v>1689267993.5</v>
      </c>
      <c r="CA51">
        <v>7.9560000000000004</v>
      </c>
      <c r="CB51">
        <v>10.1563</v>
      </c>
      <c r="CC51">
        <v>29.817499999999999</v>
      </c>
      <c r="CD51">
        <v>18.8383</v>
      </c>
      <c r="CE51">
        <v>8.4290299999999991</v>
      </c>
      <c r="CF51">
        <v>29.620999999999999</v>
      </c>
      <c r="CG51">
        <v>500.03100000000001</v>
      </c>
      <c r="CH51">
        <v>98.883099999999999</v>
      </c>
      <c r="CI51">
        <v>9.9947499999999995E-2</v>
      </c>
      <c r="CJ51">
        <v>32.2879</v>
      </c>
      <c r="CK51">
        <v>32.002600000000001</v>
      </c>
      <c r="CL51">
        <v>999.9</v>
      </c>
      <c r="CM51">
        <v>0</v>
      </c>
      <c r="CN51">
        <v>0</v>
      </c>
      <c r="CO51">
        <v>9985</v>
      </c>
      <c r="CP51">
        <v>0</v>
      </c>
      <c r="CQ51">
        <v>2057.86</v>
      </c>
      <c r="CR51">
        <v>-2.2002799999999998</v>
      </c>
      <c r="CS51">
        <v>8.2005199999999991</v>
      </c>
      <c r="CT51">
        <v>10.3513</v>
      </c>
      <c r="CU51">
        <v>10.979200000000001</v>
      </c>
      <c r="CV51">
        <v>10.1563</v>
      </c>
      <c r="CW51">
        <v>18.8383</v>
      </c>
      <c r="CX51">
        <v>2.9484499999999998</v>
      </c>
      <c r="CY51">
        <v>1.8627899999999999</v>
      </c>
      <c r="CZ51">
        <v>23.739599999999999</v>
      </c>
      <c r="DA51">
        <v>16.323899999999998</v>
      </c>
      <c r="DB51">
        <v>1800.15</v>
      </c>
      <c r="DC51">
        <v>0.97799999999999998</v>
      </c>
      <c r="DD51">
        <v>2.20004E-2</v>
      </c>
      <c r="DE51">
        <v>0</v>
      </c>
      <c r="DF51">
        <v>804.149</v>
      </c>
      <c r="DG51">
        <v>4.9995000000000003</v>
      </c>
      <c r="DH51">
        <v>19643.900000000001</v>
      </c>
      <c r="DI51">
        <v>16661.2</v>
      </c>
      <c r="DJ51">
        <v>48.186999999999998</v>
      </c>
      <c r="DK51">
        <v>50.061999999999998</v>
      </c>
      <c r="DL51">
        <v>49.061999999999998</v>
      </c>
      <c r="DM51">
        <v>48.75</v>
      </c>
      <c r="DN51">
        <v>49.625</v>
      </c>
      <c r="DO51">
        <v>1755.66</v>
      </c>
      <c r="DP51">
        <v>39.49</v>
      </c>
      <c r="DQ51">
        <v>0</v>
      </c>
      <c r="DR51">
        <v>129.20000004768369</v>
      </c>
      <c r="DS51">
        <v>0</v>
      </c>
      <c r="DT51">
        <v>803.94180000000006</v>
      </c>
      <c r="DU51">
        <v>-2.195230759596857</v>
      </c>
      <c r="DV51">
        <v>525.8615373923875</v>
      </c>
      <c r="DW51">
        <v>19644.396000000001</v>
      </c>
      <c r="DX51">
        <v>15</v>
      </c>
      <c r="DY51">
        <v>1689267946.5</v>
      </c>
      <c r="DZ51" t="s">
        <v>569</v>
      </c>
      <c r="EA51">
        <v>1689267935</v>
      </c>
      <c r="EB51">
        <v>1689267946.5</v>
      </c>
      <c r="EC51">
        <v>43</v>
      </c>
      <c r="ED51">
        <v>-3.2000000000000001E-2</v>
      </c>
      <c r="EE51">
        <v>-2E-3</v>
      </c>
      <c r="EF51">
        <v>-0.47399999999999998</v>
      </c>
      <c r="EG51">
        <v>6.4000000000000001E-2</v>
      </c>
      <c r="EH51">
        <v>10</v>
      </c>
      <c r="EI51">
        <v>19</v>
      </c>
      <c r="EJ51">
        <v>0.25</v>
      </c>
      <c r="EK51">
        <v>0.01</v>
      </c>
      <c r="EL51">
        <v>1.720498987163227</v>
      </c>
      <c r="EM51">
        <v>-0.60358208760109844</v>
      </c>
      <c r="EN51">
        <v>0.1642048404636014</v>
      </c>
      <c r="EO51">
        <v>1</v>
      </c>
      <c r="EP51">
        <v>0.53496702135169572</v>
      </c>
      <c r="EQ51">
        <v>2.61453400719353E-3</v>
      </c>
      <c r="ER51">
        <v>1.5893634897135389E-3</v>
      </c>
      <c r="ES51">
        <v>1</v>
      </c>
      <c r="ET51">
        <v>2</v>
      </c>
      <c r="EU51">
        <v>2</v>
      </c>
      <c r="EV51" t="s">
        <v>390</v>
      </c>
      <c r="EW51">
        <v>2.9605299999999999</v>
      </c>
      <c r="EX51">
        <v>2.8081399999999999</v>
      </c>
      <c r="EY51">
        <v>2.4071399999999999E-3</v>
      </c>
      <c r="EZ51">
        <v>2.86295E-3</v>
      </c>
      <c r="FA51">
        <v>0.13769300000000001</v>
      </c>
      <c r="FB51">
        <v>9.8724900000000004E-2</v>
      </c>
      <c r="FC51">
        <v>29333.7</v>
      </c>
      <c r="FD51">
        <v>27098.799999999999</v>
      </c>
      <c r="FE51">
        <v>26442.2</v>
      </c>
      <c r="FF51">
        <v>25657.5</v>
      </c>
      <c r="FG51">
        <v>31064.6</v>
      </c>
      <c r="FH51">
        <v>32665</v>
      </c>
      <c r="FI51">
        <v>37461.9</v>
      </c>
      <c r="FJ51">
        <v>38067.800000000003</v>
      </c>
      <c r="FK51">
        <v>1.9194</v>
      </c>
      <c r="FL51">
        <v>1.83375</v>
      </c>
      <c r="FM51">
        <v>1.3865499999999999E-2</v>
      </c>
      <c r="FN51">
        <v>0</v>
      </c>
      <c r="FO51">
        <v>31.777699999999999</v>
      </c>
      <c r="FP51">
        <v>999.9</v>
      </c>
      <c r="FQ51">
        <v>32.299999999999997</v>
      </c>
      <c r="FR51">
        <v>47.2</v>
      </c>
      <c r="FS51">
        <v>35.240400000000001</v>
      </c>
      <c r="FT51">
        <v>61.9908</v>
      </c>
      <c r="FU51">
        <v>16.197900000000001</v>
      </c>
      <c r="FV51">
        <v>1</v>
      </c>
      <c r="FW51">
        <v>0.65795199999999998</v>
      </c>
      <c r="FX51">
        <v>4.1130300000000002</v>
      </c>
      <c r="FY51">
        <v>20.1967</v>
      </c>
      <c r="FZ51">
        <v>5.2060599999999999</v>
      </c>
      <c r="GA51">
        <v>11.9381</v>
      </c>
      <c r="GB51">
        <v>4.9861500000000003</v>
      </c>
      <c r="GC51">
        <v>3.28993</v>
      </c>
      <c r="GD51">
        <v>9999</v>
      </c>
      <c r="GE51">
        <v>9999</v>
      </c>
      <c r="GF51">
        <v>9999</v>
      </c>
      <c r="GG51">
        <v>999.9</v>
      </c>
      <c r="GH51">
        <v>1.8711100000000001</v>
      </c>
      <c r="GI51">
        <v>1.8771</v>
      </c>
      <c r="GJ51">
        <v>1.8748499999999999</v>
      </c>
      <c r="GK51">
        <v>1.8730500000000001</v>
      </c>
      <c r="GL51">
        <v>1.8736299999999999</v>
      </c>
      <c r="GM51">
        <v>1.87103</v>
      </c>
      <c r="GN51">
        <v>1.8768400000000001</v>
      </c>
      <c r="GO51">
        <v>1.8760600000000001</v>
      </c>
      <c r="GP51">
        <v>5</v>
      </c>
      <c r="GQ51">
        <v>0</v>
      </c>
      <c r="GR51">
        <v>0</v>
      </c>
      <c r="GS51">
        <v>0</v>
      </c>
      <c r="GT51" t="s">
        <v>391</v>
      </c>
      <c r="GU51" t="s">
        <v>392</v>
      </c>
      <c r="GV51" t="s">
        <v>393</v>
      </c>
      <c r="GW51" t="s">
        <v>393</v>
      </c>
      <c r="GX51" t="s">
        <v>393</v>
      </c>
      <c r="GY51" t="s">
        <v>393</v>
      </c>
      <c r="GZ51">
        <v>0</v>
      </c>
      <c r="HA51">
        <v>100</v>
      </c>
      <c r="HB51">
        <v>100</v>
      </c>
      <c r="HC51">
        <v>-0.47299999999999998</v>
      </c>
      <c r="HD51">
        <v>0.19650000000000001</v>
      </c>
      <c r="HE51">
        <v>-0.4692995059411591</v>
      </c>
      <c r="HF51">
        <v>-4.4049200664853048E-4</v>
      </c>
      <c r="HG51">
        <v>-3.0069193378276792E-7</v>
      </c>
      <c r="HH51">
        <v>5.1441627210662792E-11</v>
      </c>
      <c r="HI51">
        <v>0.19655406962851779</v>
      </c>
      <c r="HJ51">
        <v>0</v>
      </c>
      <c r="HK51">
        <v>0</v>
      </c>
      <c r="HL51">
        <v>0</v>
      </c>
      <c r="HM51">
        <v>8</v>
      </c>
      <c r="HN51">
        <v>2399</v>
      </c>
      <c r="HO51">
        <v>1</v>
      </c>
      <c r="HP51">
        <v>21</v>
      </c>
      <c r="HQ51">
        <v>1</v>
      </c>
      <c r="HR51">
        <v>0.8</v>
      </c>
      <c r="HS51">
        <v>0.14160200000000001</v>
      </c>
      <c r="HT51">
        <v>2.63916</v>
      </c>
      <c r="HU51">
        <v>1.5991200000000001</v>
      </c>
      <c r="HV51">
        <v>2.2717299999999998</v>
      </c>
      <c r="HW51">
        <v>1.5502899999999999</v>
      </c>
      <c r="HX51">
        <v>2.31812</v>
      </c>
      <c r="HY51">
        <v>48.701599999999999</v>
      </c>
      <c r="HZ51">
        <v>24.1663</v>
      </c>
      <c r="IA51">
        <v>18</v>
      </c>
      <c r="IB51">
        <v>504.18799999999999</v>
      </c>
      <c r="IC51">
        <v>421.10300000000001</v>
      </c>
      <c r="ID51">
        <v>26.454799999999999</v>
      </c>
      <c r="IE51">
        <v>35.2742</v>
      </c>
      <c r="IF51">
        <v>29.9999</v>
      </c>
      <c r="IG51">
        <v>35.304299999999998</v>
      </c>
      <c r="IH51">
        <v>35.2806</v>
      </c>
      <c r="II51">
        <v>2.8869199999999999</v>
      </c>
      <c r="IJ51">
        <v>51.685899999999997</v>
      </c>
      <c r="IK51">
        <v>0</v>
      </c>
      <c r="IL51">
        <v>26.472100000000001</v>
      </c>
      <c r="IM51">
        <v>10</v>
      </c>
      <c r="IN51">
        <v>18.611999999999998</v>
      </c>
      <c r="IO51">
        <v>98.769900000000007</v>
      </c>
      <c r="IP51">
        <v>98.776300000000006</v>
      </c>
    </row>
    <row r="52" spans="1:250" x14ac:dyDescent="0.3">
      <c r="A52">
        <v>36</v>
      </c>
      <c r="B52">
        <v>1689268183</v>
      </c>
      <c r="C52">
        <v>7693.5</v>
      </c>
      <c r="D52" t="s">
        <v>570</v>
      </c>
      <c r="E52" t="s">
        <v>571</v>
      </c>
      <c r="F52" t="s">
        <v>378</v>
      </c>
      <c r="G52" t="s">
        <v>379</v>
      </c>
      <c r="H52" t="s">
        <v>535</v>
      </c>
      <c r="I52" t="s">
        <v>381</v>
      </c>
      <c r="J52" t="s">
        <v>535</v>
      </c>
      <c r="K52" t="s">
        <v>383</v>
      </c>
      <c r="L52" t="s">
        <v>536</v>
      </c>
      <c r="M52">
        <v>1689268183</v>
      </c>
      <c r="N52">
        <f t="shared" si="46"/>
        <v>8.2718013924338342E-3</v>
      </c>
      <c r="O52">
        <f t="shared" si="47"/>
        <v>8.2718013924338347</v>
      </c>
      <c r="P52">
        <f t="shared" si="48"/>
        <v>49.110731216102707</v>
      </c>
      <c r="Q52">
        <f t="shared" si="49"/>
        <v>337.75200000000001</v>
      </c>
      <c r="R52">
        <f t="shared" si="50"/>
        <v>141.03247611581301</v>
      </c>
      <c r="S52">
        <f t="shared" si="51"/>
        <v>13.95932044389321</v>
      </c>
      <c r="T52">
        <f t="shared" si="52"/>
        <v>33.430515640199999</v>
      </c>
      <c r="U52">
        <f t="shared" si="53"/>
        <v>0.44569203185223705</v>
      </c>
      <c r="V52">
        <f t="shared" si="54"/>
        <v>2.9060965240488459</v>
      </c>
      <c r="W52">
        <f t="shared" si="55"/>
        <v>0.41090528338465371</v>
      </c>
      <c r="X52">
        <f t="shared" si="56"/>
        <v>0.25971461934955825</v>
      </c>
      <c r="Y52">
        <f t="shared" si="57"/>
        <v>289.58881563508163</v>
      </c>
      <c r="Z52">
        <f t="shared" si="58"/>
        <v>31.801657968944454</v>
      </c>
      <c r="AA52">
        <f t="shared" si="59"/>
        <v>32.087800000000001</v>
      </c>
      <c r="AB52">
        <f t="shared" si="60"/>
        <v>4.7988645411259885</v>
      </c>
      <c r="AC52">
        <f t="shared" si="61"/>
        <v>59.55292917022328</v>
      </c>
      <c r="AD52">
        <f t="shared" si="62"/>
        <v>2.8836680246499999</v>
      </c>
      <c r="AE52">
        <f t="shared" si="63"/>
        <v>4.8421934316739641</v>
      </c>
      <c r="AF52">
        <f t="shared" si="64"/>
        <v>1.9151965164759885</v>
      </c>
      <c r="AG52">
        <f t="shared" si="65"/>
        <v>-364.78644140633207</v>
      </c>
      <c r="AH52">
        <f t="shared" si="66"/>
        <v>24.911082652918733</v>
      </c>
      <c r="AI52">
        <f t="shared" si="67"/>
        <v>1.9471875795756659</v>
      </c>
      <c r="AJ52">
        <f t="shared" si="68"/>
        <v>-48.339355538756053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51281.056058718474</v>
      </c>
      <c r="AP52" t="s">
        <v>385</v>
      </c>
      <c r="AQ52">
        <v>10238.9</v>
      </c>
      <c r="AR52">
        <v>302.21199999999999</v>
      </c>
      <c r="AS52">
        <v>4052.3</v>
      </c>
      <c r="AT52">
        <f t="shared" si="72"/>
        <v>0.92542210596451402</v>
      </c>
      <c r="AU52">
        <v>-0.32343011824092421</v>
      </c>
      <c r="AV52" t="s">
        <v>572</v>
      </c>
      <c r="AW52">
        <v>10288</v>
      </c>
      <c r="AX52">
        <v>733.76653846153852</v>
      </c>
      <c r="AY52">
        <v>1133.320083700733</v>
      </c>
      <c r="AZ52">
        <f t="shared" si="73"/>
        <v>0.35255136742525206</v>
      </c>
      <c r="BA52">
        <v>0.5</v>
      </c>
      <c r="BB52">
        <f t="shared" si="74"/>
        <v>1513.3023003290577</v>
      </c>
      <c r="BC52">
        <f t="shared" si="75"/>
        <v>49.110731216102707</v>
      </c>
      <c r="BD52">
        <f t="shared" si="76"/>
        <v>266.7583976543944</v>
      </c>
      <c r="BE52">
        <f t="shared" si="77"/>
        <v>3.2666415245383884E-2</v>
      </c>
      <c r="BF52">
        <f t="shared" si="78"/>
        <v>2.5756006253481867</v>
      </c>
      <c r="BG52">
        <f t="shared" si="79"/>
        <v>253.51593205047254</v>
      </c>
      <c r="BH52" t="s">
        <v>573</v>
      </c>
      <c r="BI52">
        <v>556.66999999999996</v>
      </c>
      <c r="BJ52">
        <f t="shared" si="80"/>
        <v>556.66999999999996</v>
      </c>
      <c r="BK52">
        <f t="shared" si="81"/>
        <v>0.50881484586220793</v>
      </c>
      <c r="BL52">
        <f t="shared" si="82"/>
        <v>0.69288734456605539</v>
      </c>
      <c r="BM52">
        <f t="shared" si="83"/>
        <v>0.83503686497119745</v>
      </c>
      <c r="BN52">
        <f t="shared" si="84"/>
        <v>0.48074799544732438</v>
      </c>
      <c r="BO52">
        <f t="shared" si="85"/>
        <v>0.778376378447457</v>
      </c>
      <c r="BP52">
        <f t="shared" si="86"/>
        <v>0.52565711010519667</v>
      </c>
      <c r="BQ52">
        <f t="shared" si="87"/>
        <v>0.47434288989480333</v>
      </c>
      <c r="BR52">
        <f t="shared" si="88"/>
        <v>1800.14</v>
      </c>
      <c r="BS52">
        <f t="shared" si="89"/>
        <v>1513.3023003290577</v>
      </c>
      <c r="BT52">
        <f t="shared" si="90"/>
        <v>0.84065811566270277</v>
      </c>
      <c r="BU52">
        <f t="shared" si="91"/>
        <v>0.16087016322901643</v>
      </c>
      <c r="BV52">
        <v>6</v>
      </c>
      <c r="BW52">
        <v>0.5</v>
      </c>
      <c r="BX52" t="s">
        <v>388</v>
      </c>
      <c r="BY52">
        <v>2</v>
      </c>
      <c r="BZ52">
        <v>1689268183</v>
      </c>
      <c r="CA52">
        <v>337.75200000000001</v>
      </c>
      <c r="CB52">
        <v>400.02600000000001</v>
      </c>
      <c r="CC52">
        <v>29.134</v>
      </c>
      <c r="CD52">
        <v>19.498799999999999</v>
      </c>
      <c r="CE52">
        <v>338.55799999999999</v>
      </c>
      <c r="CF52">
        <v>28.913799999999998</v>
      </c>
      <c r="CG52">
        <v>500.09199999999998</v>
      </c>
      <c r="CH52">
        <v>98.879199999999997</v>
      </c>
      <c r="CI52">
        <v>0.100275</v>
      </c>
      <c r="CJ52">
        <v>32.2468</v>
      </c>
      <c r="CK52">
        <v>32.087800000000001</v>
      </c>
      <c r="CL52">
        <v>999.9</v>
      </c>
      <c r="CM52">
        <v>0</v>
      </c>
      <c r="CN52">
        <v>0</v>
      </c>
      <c r="CO52">
        <v>9978.75</v>
      </c>
      <c r="CP52">
        <v>0</v>
      </c>
      <c r="CQ52">
        <v>2034.49</v>
      </c>
      <c r="CR52">
        <v>-62.2742</v>
      </c>
      <c r="CS52">
        <v>347.88799999999998</v>
      </c>
      <c r="CT52">
        <v>407.98200000000003</v>
      </c>
      <c r="CU52">
        <v>9.6352399999999996</v>
      </c>
      <c r="CV52">
        <v>400.02600000000001</v>
      </c>
      <c r="CW52">
        <v>19.498799999999999</v>
      </c>
      <c r="CX52">
        <v>2.8807499999999999</v>
      </c>
      <c r="CY52">
        <v>1.9280200000000001</v>
      </c>
      <c r="CZ52">
        <v>23.354199999999999</v>
      </c>
      <c r="DA52">
        <v>16.865300000000001</v>
      </c>
      <c r="DB52">
        <v>1800.14</v>
      </c>
      <c r="DC52">
        <v>0.97799999999999998</v>
      </c>
      <c r="DD52">
        <v>2.20003E-2</v>
      </c>
      <c r="DE52">
        <v>0</v>
      </c>
      <c r="DF52">
        <v>733.15899999999999</v>
      </c>
      <c r="DG52">
        <v>4.9995000000000003</v>
      </c>
      <c r="DH52">
        <v>18318.2</v>
      </c>
      <c r="DI52">
        <v>16661.099999999999</v>
      </c>
      <c r="DJ52">
        <v>48.186999999999998</v>
      </c>
      <c r="DK52">
        <v>50.061999999999998</v>
      </c>
      <c r="DL52">
        <v>49.061999999999998</v>
      </c>
      <c r="DM52">
        <v>48.75</v>
      </c>
      <c r="DN52">
        <v>49.625</v>
      </c>
      <c r="DO52">
        <v>1755.65</v>
      </c>
      <c r="DP52">
        <v>39.49</v>
      </c>
      <c r="DQ52">
        <v>0</v>
      </c>
      <c r="DR52">
        <v>187.79999995231631</v>
      </c>
      <c r="DS52">
        <v>0</v>
      </c>
      <c r="DT52">
        <v>733.76653846153852</v>
      </c>
      <c r="DU52">
        <v>-5.8683076874050561</v>
      </c>
      <c r="DV52">
        <v>-115.9384616917374</v>
      </c>
      <c r="DW52">
        <v>18316.076923076918</v>
      </c>
      <c r="DX52">
        <v>15</v>
      </c>
      <c r="DY52">
        <v>1689268098</v>
      </c>
      <c r="DZ52" t="s">
        <v>574</v>
      </c>
      <c r="EA52">
        <v>1689268096.5</v>
      </c>
      <c r="EB52">
        <v>1689268098</v>
      </c>
      <c r="EC52">
        <v>44</v>
      </c>
      <c r="ED52">
        <v>-0.155</v>
      </c>
      <c r="EE52">
        <v>2.4E-2</v>
      </c>
      <c r="EF52">
        <v>-0.84599999999999997</v>
      </c>
      <c r="EG52">
        <v>2.8000000000000001E-2</v>
      </c>
      <c r="EH52">
        <v>400</v>
      </c>
      <c r="EI52">
        <v>18</v>
      </c>
      <c r="EJ52">
        <v>0.03</v>
      </c>
      <c r="EK52">
        <v>0.01</v>
      </c>
      <c r="EL52">
        <v>48.406720890943262</v>
      </c>
      <c r="EM52">
        <v>1.8095672289714519</v>
      </c>
      <c r="EN52">
        <v>0.28466462175822982</v>
      </c>
      <c r="EO52">
        <v>0</v>
      </c>
      <c r="EP52">
        <v>0.45232531397266779</v>
      </c>
      <c r="EQ52">
        <v>-2.2411625475313619E-2</v>
      </c>
      <c r="ER52">
        <v>4.5228491168524867E-3</v>
      </c>
      <c r="ES52">
        <v>1</v>
      </c>
      <c r="ET52">
        <v>1</v>
      </c>
      <c r="EU52">
        <v>2</v>
      </c>
      <c r="EV52" t="s">
        <v>429</v>
      </c>
      <c r="EW52">
        <v>2.9605999999999999</v>
      </c>
      <c r="EX52">
        <v>2.8084099999999999</v>
      </c>
      <c r="EY52">
        <v>8.3782200000000001E-2</v>
      </c>
      <c r="EZ52">
        <v>9.4484700000000005E-2</v>
      </c>
      <c r="FA52">
        <v>0.13536799999999999</v>
      </c>
      <c r="FB52">
        <v>0.101175</v>
      </c>
      <c r="FC52">
        <v>26937.1</v>
      </c>
      <c r="FD52">
        <v>24602.2</v>
      </c>
      <c r="FE52">
        <v>26438.5</v>
      </c>
      <c r="FF52">
        <v>25651.3</v>
      </c>
      <c r="FG52">
        <v>31150.9</v>
      </c>
      <c r="FH52">
        <v>32576.400000000001</v>
      </c>
      <c r="FI52">
        <v>37457.1</v>
      </c>
      <c r="FJ52">
        <v>38060.199999999997</v>
      </c>
      <c r="FK52">
        <v>1.9173</v>
      </c>
      <c r="FL52">
        <v>1.83545</v>
      </c>
      <c r="FM52">
        <v>2.96533E-2</v>
      </c>
      <c r="FN52">
        <v>0</v>
      </c>
      <c r="FO52">
        <v>31.6067</v>
      </c>
      <c r="FP52">
        <v>999.9</v>
      </c>
      <c r="FQ52">
        <v>32.299999999999997</v>
      </c>
      <c r="FR52">
        <v>47.1</v>
      </c>
      <c r="FS52">
        <v>35.060400000000001</v>
      </c>
      <c r="FT52">
        <v>62.040799999999997</v>
      </c>
      <c r="FU52">
        <v>15.789300000000001</v>
      </c>
      <c r="FV52">
        <v>1</v>
      </c>
      <c r="FW52">
        <v>0.66350600000000004</v>
      </c>
      <c r="FX52">
        <v>3.7557999999999998</v>
      </c>
      <c r="FY52">
        <v>20.204499999999999</v>
      </c>
      <c r="FZ52">
        <v>5.2085999999999997</v>
      </c>
      <c r="GA52">
        <v>11.9381</v>
      </c>
      <c r="GB52">
        <v>4.9858500000000001</v>
      </c>
      <c r="GC52">
        <v>3.2906499999999999</v>
      </c>
      <c r="GD52">
        <v>9999</v>
      </c>
      <c r="GE52">
        <v>9999</v>
      </c>
      <c r="GF52">
        <v>9999</v>
      </c>
      <c r="GG52">
        <v>999.9</v>
      </c>
      <c r="GH52">
        <v>1.8710899999999999</v>
      </c>
      <c r="GI52">
        <v>1.8771199999999999</v>
      </c>
      <c r="GJ52">
        <v>1.8748499999999999</v>
      </c>
      <c r="GK52">
        <v>1.8731100000000001</v>
      </c>
      <c r="GL52">
        <v>1.8736299999999999</v>
      </c>
      <c r="GM52">
        <v>1.87103</v>
      </c>
      <c r="GN52">
        <v>1.87683</v>
      </c>
      <c r="GO52">
        <v>1.8760699999999999</v>
      </c>
      <c r="GP52">
        <v>5</v>
      </c>
      <c r="GQ52">
        <v>0</v>
      </c>
      <c r="GR52">
        <v>0</v>
      </c>
      <c r="GS52">
        <v>0</v>
      </c>
      <c r="GT52" t="s">
        <v>391</v>
      </c>
      <c r="GU52" t="s">
        <v>392</v>
      </c>
      <c r="GV52" t="s">
        <v>393</v>
      </c>
      <c r="GW52" t="s">
        <v>393</v>
      </c>
      <c r="GX52" t="s">
        <v>393</v>
      </c>
      <c r="GY52" t="s">
        <v>393</v>
      </c>
      <c r="GZ52">
        <v>0</v>
      </c>
      <c r="HA52">
        <v>100</v>
      </c>
      <c r="HB52">
        <v>100</v>
      </c>
      <c r="HC52">
        <v>-0.80600000000000005</v>
      </c>
      <c r="HD52">
        <v>0.22020000000000001</v>
      </c>
      <c r="HE52">
        <v>-0.62437206955296654</v>
      </c>
      <c r="HF52">
        <v>-4.4049200664853048E-4</v>
      </c>
      <c r="HG52">
        <v>-3.0069193378276792E-7</v>
      </c>
      <c r="HH52">
        <v>5.1441627210662792E-11</v>
      </c>
      <c r="HI52">
        <v>0.22021378702659131</v>
      </c>
      <c r="HJ52">
        <v>0</v>
      </c>
      <c r="HK52">
        <v>0</v>
      </c>
      <c r="HL52">
        <v>0</v>
      </c>
      <c r="HM52">
        <v>8</v>
      </c>
      <c r="HN52">
        <v>2399</v>
      </c>
      <c r="HO52">
        <v>1</v>
      </c>
      <c r="HP52">
        <v>21</v>
      </c>
      <c r="HQ52">
        <v>1.4</v>
      </c>
      <c r="HR52">
        <v>1.4</v>
      </c>
      <c r="HS52">
        <v>0.93994100000000003</v>
      </c>
      <c r="HT52">
        <v>2.5561500000000001</v>
      </c>
      <c r="HU52">
        <v>1.5991200000000001</v>
      </c>
      <c r="HV52">
        <v>2.2717299999999998</v>
      </c>
      <c r="HW52">
        <v>1.5502899999999999</v>
      </c>
      <c r="HX52">
        <v>2.34253</v>
      </c>
      <c r="HY52">
        <v>48.608800000000002</v>
      </c>
      <c r="HZ52">
        <v>24.1751</v>
      </c>
      <c r="IA52">
        <v>18</v>
      </c>
      <c r="IB52">
        <v>503.32299999999998</v>
      </c>
      <c r="IC52">
        <v>422.536</v>
      </c>
      <c r="ID52">
        <v>27.212199999999999</v>
      </c>
      <c r="IE52">
        <v>35.3705</v>
      </c>
      <c r="IF52">
        <v>30.000699999999998</v>
      </c>
      <c r="IG52">
        <v>35.372300000000003</v>
      </c>
      <c r="IH52">
        <v>35.345999999999997</v>
      </c>
      <c r="II52">
        <v>18.862100000000002</v>
      </c>
      <c r="IJ52">
        <v>48.3202</v>
      </c>
      <c r="IK52">
        <v>0</v>
      </c>
      <c r="IL52">
        <v>27.146999999999998</v>
      </c>
      <c r="IM52">
        <v>400</v>
      </c>
      <c r="IN52">
        <v>19.6737</v>
      </c>
      <c r="IO52">
        <v>98.756699999999995</v>
      </c>
      <c r="IP52">
        <v>98.754900000000006</v>
      </c>
    </row>
    <row r="53" spans="1:250" x14ac:dyDescent="0.3">
      <c r="A53">
        <v>37</v>
      </c>
      <c r="B53">
        <v>1689268297.5</v>
      </c>
      <c r="C53">
        <v>7808</v>
      </c>
      <c r="D53" t="s">
        <v>575</v>
      </c>
      <c r="E53" t="s">
        <v>576</v>
      </c>
      <c r="F53" t="s">
        <v>378</v>
      </c>
      <c r="G53" t="s">
        <v>379</v>
      </c>
      <c r="H53" t="s">
        <v>535</v>
      </c>
      <c r="I53" t="s">
        <v>381</v>
      </c>
      <c r="J53" t="s">
        <v>535</v>
      </c>
      <c r="K53" t="s">
        <v>383</v>
      </c>
      <c r="L53" t="s">
        <v>536</v>
      </c>
      <c r="M53">
        <v>1689268297.5</v>
      </c>
      <c r="N53">
        <f t="shared" si="46"/>
        <v>7.3781101951567087E-3</v>
      </c>
      <c r="O53">
        <f t="shared" si="47"/>
        <v>7.378110195156709</v>
      </c>
      <c r="P53">
        <f t="shared" si="48"/>
        <v>51.524522688740362</v>
      </c>
      <c r="Q53">
        <f t="shared" si="49"/>
        <v>335.25</v>
      </c>
      <c r="R53">
        <f t="shared" si="50"/>
        <v>108.15740835388161</v>
      </c>
      <c r="S53">
        <f t="shared" si="51"/>
        <v>10.704932380798116</v>
      </c>
      <c r="T53">
        <f t="shared" si="52"/>
        <v>33.181532687249998</v>
      </c>
      <c r="U53">
        <f t="shared" si="53"/>
        <v>0.39885493085007151</v>
      </c>
      <c r="V53">
        <f t="shared" si="54"/>
        <v>2.9087618775679922</v>
      </c>
      <c r="W53">
        <f t="shared" si="55"/>
        <v>0.37077218589303085</v>
      </c>
      <c r="X53">
        <f t="shared" si="56"/>
        <v>0.23409075859098333</v>
      </c>
      <c r="Y53">
        <f t="shared" si="57"/>
        <v>289.57387263495252</v>
      </c>
      <c r="Z53">
        <f t="shared" si="58"/>
        <v>31.684299888850159</v>
      </c>
      <c r="AA53">
        <f t="shared" si="59"/>
        <v>31.902799999999999</v>
      </c>
      <c r="AB53">
        <f t="shared" si="60"/>
        <v>4.7488755724944864</v>
      </c>
      <c r="AC53">
        <f t="shared" si="61"/>
        <v>60.142052782877663</v>
      </c>
      <c r="AD53">
        <f t="shared" si="62"/>
        <v>2.8549875704006</v>
      </c>
      <c r="AE53">
        <f t="shared" si="63"/>
        <v>4.7470737001737495</v>
      </c>
      <c r="AF53">
        <f t="shared" si="64"/>
        <v>1.8938880020938864</v>
      </c>
      <c r="AG53">
        <f t="shared" si="65"/>
        <v>-325.37465960641083</v>
      </c>
      <c r="AH53">
        <f t="shared" si="66"/>
        <v>-1.0506750413008654</v>
      </c>
      <c r="AI53">
        <f t="shared" si="67"/>
        <v>-8.1835431517987625E-2</v>
      </c>
      <c r="AJ53">
        <f t="shared" si="68"/>
        <v>-36.933297444277187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51415.165123768798</v>
      </c>
      <c r="AP53" t="s">
        <v>385</v>
      </c>
      <c r="AQ53">
        <v>10238.9</v>
      </c>
      <c r="AR53">
        <v>302.21199999999999</v>
      </c>
      <c r="AS53">
        <v>4052.3</v>
      </c>
      <c r="AT53">
        <f t="shared" si="72"/>
        <v>0.92542210596451402</v>
      </c>
      <c r="AU53">
        <v>-0.32343011824092421</v>
      </c>
      <c r="AV53" t="s">
        <v>577</v>
      </c>
      <c r="AW53">
        <v>10286.6</v>
      </c>
      <c r="AX53">
        <v>732.63995999999997</v>
      </c>
      <c r="AY53">
        <v>1117.8204595962141</v>
      </c>
      <c r="AZ53">
        <f t="shared" si="73"/>
        <v>0.34458172266354059</v>
      </c>
      <c r="BA53">
        <v>0.5</v>
      </c>
      <c r="BB53">
        <f t="shared" si="74"/>
        <v>1513.2264003289908</v>
      </c>
      <c r="BC53">
        <f t="shared" si="75"/>
        <v>51.524522688740362</v>
      </c>
      <c r="BD53">
        <f t="shared" si="76"/>
        <v>260.7150799026561</v>
      </c>
      <c r="BE53">
        <f t="shared" si="77"/>
        <v>3.4263182822946395E-2</v>
      </c>
      <c r="BF53">
        <f t="shared" si="78"/>
        <v>2.6251796656717095</v>
      </c>
      <c r="BG53">
        <f t="shared" si="79"/>
        <v>252.73202951543121</v>
      </c>
      <c r="BH53" t="s">
        <v>578</v>
      </c>
      <c r="BI53">
        <v>558.54</v>
      </c>
      <c r="BJ53">
        <f t="shared" si="80"/>
        <v>558.54</v>
      </c>
      <c r="BK53">
        <f t="shared" si="81"/>
        <v>0.50033120685431076</v>
      </c>
      <c r="BL53">
        <f t="shared" si="82"/>
        <v>0.68870723621258711</v>
      </c>
      <c r="BM53">
        <f t="shared" si="83"/>
        <v>0.83992018352828635</v>
      </c>
      <c r="BN53">
        <f t="shared" si="84"/>
        <v>0.4722615307189269</v>
      </c>
      <c r="BO53">
        <f t="shared" si="85"/>
        <v>0.7825095145510681</v>
      </c>
      <c r="BP53">
        <f t="shared" si="86"/>
        <v>0.52504717284896452</v>
      </c>
      <c r="BQ53">
        <f t="shared" si="87"/>
        <v>0.47495282715103548</v>
      </c>
      <c r="BR53">
        <f t="shared" si="88"/>
        <v>1800.05</v>
      </c>
      <c r="BS53">
        <f t="shared" si="89"/>
        <v>1513.2264003289908</v>
      </c>
      <c r="BT53">
        <f t="shared" si="90"/>
        <v>0.84065798190549756</v>
      </c>
      <c r="BU53">
        <f t="shared" si="91"/>
        <v>0.16086990507761037</v>
      </c>
      <c r="BV53">
        <v>6</v>
      </c>
      <c r="BW53">
        <v>0.5</v>
      </c>
      <c r="BX53" t="s">
        <v>388</v>
      </c>
      <c r="BY53">
        <v>2</v>
      </c>
      <c r="BZ53">
        <v>1689268297.5</v>
      </c>
      <c r="CA53">
        <v>335.25</v>
      </c>
      <c r="CB53">
        <v>400.03300000000002</v>
      </c>
      <c r="CC53">
        <v>28.845400000000001</v>
      </c>
      <c r="CD53">
        <v>20.248999999999999</v>
      </c>
      <c r="CE53">
        <v>336.04500000000002</v>
      </c>
      <c r="CF53">
        <v>28.680900000000001</v>
      </c>
      <c r="CG53">
        <v>500.113</v>
      </c>
      <c r="CH53">
        <v>98.875299999999996</v>
      </c>
      <c r="CI53">
        <v>0.100189</v>
      </c>
      <c r="CJ53">
        <v>31.896100000000001</v>
      </c>
      <c r="CK53">
        <v>31.902799999999999</v>
      </c>
      <c r="CL53">
        <v>999.9</v>
      </c>
      <c r="CM53">
        <v>0</v>
      </c>
      <c r="CN53">
        <v>0</v>
      </c>
      <c r="CO53">
        <v>9994.3799999999992</v>
      </c>
      <c r="CP53">
        <v>0</v>
      </c>
      <c r="CQ53">
        <v>481.721</v>
      </c>
      <c r="CR53">
        <v>-64.783299999999997</v>
      </c>
      <c r="CS53">
        <v>345.20699999999999</v>
      </c>
      <c r="CT53">
        <v>408.30099999999999</v>
      </c>
      <c r="CU53">
        <v>8.5964500000000008</v>
      </c>
      <c r="CV53">
        <v>400.03300000000002</v>
      </c>
      <c r="CW53">
        <v>20.248999999999999</v>
      </c>
      <c r="CX53">
        <v>2.8521000000000001</v>
      </c>
      <c r="CY53">
        <v>2.0021300000000002</v>
      </c>
      <c r="CZ53">
        <v>23.188800000000001</v>
      </c>
      <c r="DA53">
        <v>17.461099999999998</v>
      </c>
      <c r="DB53">
        <v>1800.05</v>
      </c>
      <c r="DC53">
        <v>0.97800699999999996</v>
      </c>
      <c r="DD53">
        <v>2.19933E-2</v>
      </c>
      <c r="DE53">
        <v>0</v>
      </c>
      <c r="DF53">
        <v>732.57500000000005</v>
      </c>
      <c r="DG53">
        <v>4.9995000000000003</v>
      </c>
      <c r="DH53">
        <v>14936.1</v>
      </c>
      <c r="DI53">
        <v>16660.3</v>
      </c>
      <c r="DJ53">
        <v>48.25</v>
      </c>
      <c r="DK53">
        <v>50.186999999999998</v>
      </c>
      <c r="DL53">
        <v>49.186999999999998</v>
      </c>
      <c r="DM53">
        <v>48.875</v>
      </c>
      <c r="DN53">
        <v>49.75</v>
      </c>
      <c r="DO53">
        <v>1755.57</v>
      </c>
      <c r="DP53">
        <v>39.479999999999997</v>
      </c>
      <c r="DQ53">
        <v>0</v>
      </c>
      <c r="DR53">
        <v>112.7999999523163</v>
      </c>
      <c r="DS53">
        <v>0</v>
      </c>
      <c r="DT53">
        <v>732.63995999999997</v>
      </c>
      <c r="DU53">
        <v>-0.67169229335406955</v>
      </c>
      <c r="DV53">
        <v>225.3153849715365</v>
      </c>
      <c r="DW53">
        <v>14899.044</v>
      </c>
      <c r="DX53">
        <v>15</v>
      </c>
      <c r="DY53">
        <v>1689268252</v>
      </c>
      <c r="DZ53" t="s">
        <v>579</v>
      </c>
      <c r="EA53">
        <v>1689268252</v>
      </c>
      <c r="EB53">
        <v>1689268251.5</v>
      </c>
      <c r="EC53">
        <v>45</v>
      </c>
      <c r="ED53">
        <v>8.9999999999999993E-3</v>
      </c>
      <c r="EE53">
        <v>-5.6000000000000001E-2</v>
      </c>
      <c r="EF53">
        <v>-0.83699999999999997</v>
      </c>
      <c r="EG53">
        <v>7.8E-2</v>
      </c>
      <c r="EH53">
        <v>400</v>
      </c>
      <c r="EI53">
        <v>20</v>
      </c>
      <c r="EJ53">
        <v>0.04</v>
      </c>
      <c r="EK53">
        <v>0.01</v>
      </c>
      <c r="EL53">
        <v>51.635680210599268</v>
      </c>
      <c r="EM53">
        <v>-0.47967636618081672</v>
      </c>
      <c r="EN53">
        <v>0.18647137434780831</v>
      </c>
      <c r="EO53">
        <v>1</v>
      </c>
      <c r="EP53">
        <v>0.40612130760777831</v>
      </c>
      <c r="EQ53">
        <v>-1.483460658607332E-2</v>
      </c>
      <c r="ER53">
        <v>2.7376884425688022E-3</v>
      </c>
      <c r="ES53">
        <v>1</v>
      </c>
      <c r="ET53">
        <v>2</v>
      </c>
      <c r="EU53">
        <v>2</v>
      </c>
      <c r="EV53" t="s">
        <v>390</v>
      </c>
      <c r="EW53">
        <v>2.9605600000000001</v>
      </c>
      <c r="EX53">
        <v>2.8084600000000002</v>
      </c>
      <c r="EY53">
        <v>8.3261199999999994E-2</v>
      </c>
      <c r="EZ53">
        <v>9.4473100000000004E-2</v>
      </c>
      <c r="FA53">
        <v>0.134579</v>
      </c>
      <c r="FB53">
        <v>0.103918</v>
      </c>
      <c r="FC53">
        <v>26950.2</v>
      </c>
      <c r="FD53">
        <v>24597.4</v>
      </c>
      <c r="FE53">
        <v>26436.7</v>
      </c>
      <c r="FF53">
        <v>25646.400000000001</v>
      </c>
      <c r="FG53">
        <v>31177.7</v>
      </c>
      <c r="FH53">
        <v>32471.1</v>
      </c>
      <c r="FI53">
        <v>37454.400000000001</v>
      </c>
      <c r="FJ53">
        <v>38053.1</v>
      </c>
      <c r="FK53">
        <v>1.9149700000000001</v>
      </c>
      <c r="FL53">
        <v>1.83535</v>
      </c>
      <c r="FM53">
        <v>1.8417800000000002E-2</v>
      </c>
      <c r="FN53">
        <v>0</v>
      </c>
      <c r="FO53">
        <v>31.603999999999999</v>
      </c>
      <c r="FP53">
        <v>999.9</v>
      </c>
      <c r="FQ53">
        <v>32.299999999999997</v>
      </c>
      <c r="FR53">
        <v>47</v>
      </c>
      <c r="FS53">
        <v>34.8842</v>
      </c>
      <c r="FT53">
        <v>61.920900000000003</v>
      </c>
      <c r="FU53">
        <v>15.352600000000001</v>
      </c>
      <c r="FV53">
        <v>1</v>
      </c>
      <c r="FW53">
        <v>0.667431</v>
      </c>
      <c r="FX53">
        <v>3.1933199999999999</v>
      </c>
      <c r="FY53">
        <v>20.217099999999999</v>
      </c>
      <c r="FZ53">
        <v>5.2071100000000001</v>
      </c>
      <c r="GA53">
        <v>11.9381</v>
      </c>
      <c r="GB53">
        <v>4.9861500000000003</v>
      </c>
      <c r="GC53">
        <v>3.2905799999999998</v>
      </c>
      <c r="GD53">
        <v>9999</v>
      </c>
      <c r="GE53">
        <v>9999</v>
      </c>
      <c r="GF53">
        <v>9999</v>
      </c>
      <c r="GG53">
        <v>999.9</v>
      </c>
      <c r="GH53">
        <v>1.87117</v>
      </c>
      <c r="GI53">
        <v>1.87713</v>
      </c>
      <c r="GJ53">
        <v>1.8748499999999999</v>
      </c>
      <c r="GK53">
        <v>1.87307</v>
      </c>
      <c r="GL53">
        <v>1.8736299999999999</v>
      </c>
      <c r="GM53">
        <v>1.87103</v>
      </c>
      <c r="GN53">
        <v>1.87683</v>
      </c>
      <c r="GO53">
        <v>1.8760699999999999</v>
      </c>
      <c r="GP53">
        <v>5</v>
      </c>
      <c r="GQ53">
        <v>0</v>
      </c>
      <c r="GR53">
        <v>0</v>
      </c>
      <c r="GS53">
        <v>0</v>
      </c>
      <c r="GT53" t="s">
        <v>391</v>
      </c>
      <c r="GU53" t="s">
        <v>392</v>
      </c>
      <c r="GV53" t="s">
        <v>393</v>
      </c>
      <c r="GW53" t="s">
        <v>393</v>
      </c>
      <c r="GX53" t="s">
        <v>393</v>
      </c>
      <c r="GY53" t="s">
        <v>393</v>
      </c>
      <c r="GZ53">
        <v>0</v>
      </c>
      <c r="HA53">
        <v>100</v>
      </c>
      <c r="HB53">
        <v>100</v>
      </c>
      <c r="HC53">
        <v>-0.79500000000000004</v>
      </c>
      <c r="HD53">
        <v>0.16450000000000001</v>
      </c>
      <c r="HE53">
        <v>-0.61530079152040595</v>
      </c>
      <c r="HF53">
        <v>-4.4049200664853048E-4</v>
      </c>
      <c r="HG53">
        <v>-3.0069193378276792E-7</v>
      </c>
      <c r="HH53">
        <v>5.1441627210662792E-11</v>
      </c>
      <c r="HI53">
        <v>0.16449804359174211</v>
      </c>
      <c r="HJ53">
        <v>0</v>
      </c>
      <c r="HK53">
        <v>0</v>
      </c>
      <c r="HL53">
        <v>0</v>
      </c>
      <c r="HM53">
        <v>8</v>
      </c>
      <c r="HN53">
        <v>2399</v>
      </c>
      <c r="HO53">
        <v>1</v>
      </c>
      <c r="HP53">
        <v>21</v>
      </c>
      <c r="HQ53">
        <v>0.8</v>
      </c>
      <c r="HR53">
        <v>0.8</v>
      </c>
      <c r="HS53">
        <v>0.94116200000000005</v>
      </c>
      <c r="HT53">
        <v>2.5573700000000001</v>
      </c>
      <c r="HU53">
        <v>1.5991200000000001</v>
      </c>
      <c r="HV53">
        <v>2.2705099999999998</v>
      </c>
      <c r="HW53">
        <v>1.5502899999999999</v>
      </c>
      <c r="HX53">
        <v>2.4194300000000002</v>
      </c>
      <c r="HY53">
        <v>48.5779</v>
      </c>
      <c r="HZ53">
        <v>24.192599999999999</v>
      </c>
      <c r="IA53">
        <v>18</v>
      </c>
      <c r="IB53">
        <v>502.35199999999998</v>
      </c>
      <c r="IC53">
        <v>422.916</v>
      </c>
      <c r="ID53">
        <v>26.790099999999999</v>
      </c>
      <c r="IE53">
        <v>35.4681</v>
      </c>
      <c r="IF53">
        <v>30.001000000000001</v>
      </c>
      <c r="IG53">
        <v>35.445999999999998</v>
      </c>
      <c r="IH53">
        <v>35.413800000000002</v>
      </c>
      <c r="II53">
        <v>18.866399999999999</v>
      </c>
      <c r="IJ53">
        <v>47.0578</v>
      </c>
      <c r="IK53">
        <v>0</v>
      </c>
      <c r="IL53">
        <v>26.790400000000002</v>
      </c>
      <c r="IM53">
        <v>400</v>
      </c>
      <c r="IN53">
        <v>20.2453</v>
      </c>
      <c r="IO53">
        <v>98.749700000000004</v>
      </c>
      <c r="IP53">
        <v>98.7363</v>
      </c>
    </row>
    <row r="54" spans="1:250" x14ac:dyDescent="0.3">
      <c r="A54">
        <v>38</v>
      </c>
      <c r="B54">
        <v>1689268444.0999999</v>
      </c>
      <c r="C54">
        <v>7954.5999999046326</v>
      </c>
      <c r="D54" t="s">
        <v>580</v>
      </c>
      <c r="E54" t="s">
        <v>581</v>
      </c>
      <c r="F54" t="s">
        <v>378</v>
      </c>
      <c r="G54" t="s">
        <v>379</v>
      </c>
      <c r="H54" t="s">
        <v>535</v>
      </c>
      <c r="I54" t="s">
        <v>381</v>
      </c>
      <c r="J54" t="s">
        <v>535</v>
      </c>
      <c r="K54" t="s">
        <v>383</v>
      </c>
      <c r="L54" t="s">
        <v>536</v>
      </c>
      <c r="M54">
        <v>1689268444.0999999</v>
      </c>
      <c r="N54">
        <f t="shared" si="46"/>
        <v>5.6100087060603644E-3</v>
      </c>
      <c r="O54">
        <f t="shared" si="47"/>
        <v>5.6100087060603645</v>
      </c>
      <c r="P54">
        <f t="shared" si="48"/>
        <v>53.006550425748699</v>
      </c>
      <c r="Q54">
        <f t="shared" si="49"/>
        <v>433.52</v>
      </c>
      <c r="R54">
        <f t="shared" si="50"/>
        <v>119.42954184878641</v>
      </c>
      <c r="S54">
        <f t="shared" si="51"/>
        <v>11.820250959858239</v>
      </c>
      <c r="T54">
        <f t="shared" si="52"/>
        <v>42.906596783279994</v>
      </c>
      <c r="U54">
        <f t="shared" si="53"/>
        <v>0.29110283143941507</v>
      </c>
      <c r="V54">
        <f t="shared" si="54"/>
        <v>2.9087106242782892</v>
      </c>
      <c r="W54">
        <f t="shared" si="55"/>
        <v>0.27583193497596081</v>
      </c>
      <c r="X54">
        <f t="shared" si="56"/>
        <v>0.17370020286122401</v>
      </c>
      <c r="Y54">
        <f t="shared" si="57"/>
        <v>289.58083563509922</v>
      </c>
      <c r="Z54">
        <f t="shared" si="58"/>
        <v>32.091150512129069</v>
      </c>
      <c r="AA54">
        <f t="shared" si="59"/>
        <v>31.970300000000002</v>
      </c>
      <c r="AB54">
        <f t="shared" si="60"/>
        <v>4.7670620076452277</v>
      </c>
      <c r="AC54">
        <f t="shared" si="61"/>
        <v>59.829155048983729</v>
      </c>
      <c r="AD54">
        <f t="shared" si="62"/>
        <v>2.8313781343353002</v>
      </c>
      <c r="AE54">
        <f t="shared" si="63"/>
        <v>4.7324387784135933</v>
      </c>
      <c r="AF54">
        <f t="shared" si="64"/>
        <v>1.9356838733099275</v>
      </c>
      <c r="AG54">
        <f t="shared" si="65"/>
        <v>-247.40138393726207</v>
      </c>
      <c r="AH54">
        <f t="shared" si="66"/>
        <v>-20.182014203563249</v>
      </c>
      <c r="AI54">
        <f t="shared" si="67"/>
        <v>-1.5720737480705305</v>
      </c>
      <c r="AJ54">
        <f t="shared" si="68"/>
        <v>20.425363746203381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51422.848927747182</v>
      </c>
      <c r="AP54" t="s">
        <v>385</v>
      </c>
      <c r="AQ54">
        <v>10238.9</v>
      </c>
      <c r="AR54">
        <v>302.21199999999999</v>
      </c>
      <c r="AS54">
        <v>4052.3</v>
      </c>
      <c r="AT54">
        <f t="shared" si="72"/>
        <v>0.92542210596451402</v>
      </c>
      <c r="AU54">
        <v>-0.32343011824092421</v>
      </c>
      <c r="AV54" t="s">
        <v>582</v>
      </c>
      <c r="AW54">
        <v>10282.799999999999</v>
      </c>
      <c r="AX54">
        <v>734.82365384615377</v>
      </c>
      <c r="AY54">
        <v>1139.156720109884</v>
      </c>
      <c r="AZ54">
        <f t="shared" si="73"/>
        <v>0.35494068474154106</v>
      </c>
      <c r="BA54">
        <v>0.5</v>
      </c>
      <c r="BB54">
        <f t="shared" si="74"/>
        <v>1513.2603003290669</v>
      </c>
      <c r="BC54">
        <f t="shared" si="75"/>
        <v>53.006550425748699</v>
      </c>
      <c r="BD54">
        <f t="shared" si="76"/>
        <v>268.55882359549452</v>
      </c>
      <c r="BE54">
        <f t="shared" si="77"/>
        <v>3.5241776006674275E-2</v>
      </c>
      <c r="BF54">
        <f t="shared" si="78"/>
        <v>2.5572805115077686</v>
      </c>
      <c r="BG54">
        <f t="shared" si="79"/>
        <v>253.8068262989282</v>
      </c>
      <c r="BH54" t="s">
        <v>583</v>
      </c>
      <c r="BI54">
        <v>560.12</v>
      </c>
      <c r="BJ54">
        <f t="shared" si="80"/>
        <v>560.12</v>
      </c>
      <c r="BK54">
        <f t="shared" si="81"/>
        <v>0.50830294891648409</v>
      </c>
      <c r="BL54">
        <f t="shared" si="82"/>
        <v>0.69828570835196735</v>
      </c>
      <c r="BM54">
        <f t="shared" si="83"/>
        <v>0.83419047125008328</v>
      </c>
      <c r="BN54">
        <f t="shared" si="84"/>
        <v>0.48310606011188478</v>
      </c>
      <c r="BO54">
        <f t="shared" si="85"/>
        <v>0.77681997859519991</v>
      </c>
      <c r="BP54">
        <f t="shared" si="86"/>
        <v>0.53226891773953633</v>
      </c>
      <c r="BQ54">
        <f t="shared" si="87"/>
        <v>0.46773108226046367</v>
      </c>
      <c r="BR54">
        <f t="shared" si="88"/>
        <v>1800.09</v>
      </c>
      <c r="BS54">
        <f t="shared" si="89"/>
        <v>1513.2603003290669</v>
      </c>
      <c r="BT54">
        <f t="shared" si="90"/>
        <v>0.84065813394278455</v>
      </c>
      <c r="BU54">
        <f t="shared" si="91"/>
        <v>0.1608701985095741</v>
      </c>
      <c r="BV54">
        <v>6</v>
      </c>
      <c r="BW54">
        <v>0.5</v>
      </c>
      <c r="BX54" t="s">
        <v>388</v>
      </c>
      <c r="BY54">
        <v>2</v>
      </c>
      <c r="BZ54">
        <v>1689268444.0999999</v>
      </c>
      <c r="CA54">
        <v>433.52</v>
      </c>
      <c r="CB54">
        <v>500.041</v>
      </c>
      <c r="CC54">
        <v>28.607700000000001</v>
      </c>
      <c r="CD54">
        <v>22.0688</v>
      </c>
      <c r="CE54">
        <v>434.471</v>
      </c>
      <c r="CF54">
        <v>28.462700000000002</v>
      </c>
      <c r="CG54">
        <v>500.04</v>
      </c>
      <c r="CH54">
        <v>98.872399999999999</v>
      </c>
      <c r="CI54">
        <v>0.100189</v>
      </c>
      <c r="CJ54">
        <v>31.8416</v>
      </c>
      <c r="CK54">
        <v>31.970300000000002</v>
      </c>
      <c r="CL54">
        <v>999.9</v>
      </c>
      <c r="CM54">
        <v>0</v>
      </c>
      <c r="CN54">
        <v>0</v>
      </c>
      <c r="CO54">
        <v>9994.3799999999992</v>
      </c>
      <c r="CP54">
        <v>0</v>
      </c>
      <c r="CQ54">
        <v>2032.32</v>
      </c>
      <c r="CR54">
        <v>-66.429199999999994</v>
      </c>
      <c r="CS54">
        <v>446.39</v>
      </c>
      <c r="CT54">
        <v>511.32499999999999</v>
      </c>
      <c r="CU54">
        <v>6.5583600000000004</v>
      </c>
      <c r="CV54">
        <v>500.041</v>
      </c>
      <c r="CW54">
        <v>22.0688</v>
      </c>
      <c r="CX54">
        <v>2.8304399999999998</v>
      </c>
      <c r="CY54">
        <v>2.1819999999999999</v>
      </c>
      <c r="CZ54">
        <v>23.0627</v>
      </c>
      <c r="DA54">
        <v>18.8307</v>
      </c>
      <c r="DB54">
        <v>1800.09</v>
      </c>
      <c r="DC54">
        <v>0.97799999999999998</v>
      </c>
      <c r="DD54">
        <v>2.20003E-2</v>
      </c>
      <c r="DE54">
        <v>0</v>
      </c>
      <c r="DF54">
        <v>734.97400000000005</v>
      </c>
      <c r="DG54">
        <v>4.9995000000000003</v>
      </c>
      <c r="DH54">
        <v>18765.599999999999</v>
      </c>
      <c r="DI54">
        <v>16660.7</v>
      </c>
      <c r="DJ54">
        <v>48.061999999999998</v>
      </c>
      <c r="DK54">
        <v>49.686999999999998</v>
      </c>
      <c r="DL54">
        <v>49</v>
      </c>
      <c r="DM54">
        <v>48.561999999999998</v>
      </c>
      <c r="DN54">
        <v>49.5</v>
      </c>
      <c r="DO54">
        <v>1755.6</v>
      </c>
      <c r="DP54">
        <v>39.49</v>
      </c>
      <c r="DQ54">
        <v>0</v>
      </c>
      <c r="DR54">
        <v>144.5999999046326</v>
      </c>
      <c r="DS54">
        <v>0</v>
      </c>
      <c r="DT54">
        <v>734.82365384615377</v>
      </c>
      <c r="DU54">
        <v>-1.385196583675238</v>
      </c>
      <c r="DV54">
        <v>12273.64103286703</v>
      </c>
      <c r="DW54">
        <v>17870.784615384611</v>
      </c>
      <c r="DX54">
        <v>15</v>
      </c>
      <c r="DY54">
        <v>1689268474.0999999</v>
      </c>
      <c r="DZ54" t="s">
        <v>584</v>
      </c>
      <c r="EA54">
        <v>1689268467.0999999</v>
      </c>
      <c r="EB54">
        <v>1689268474.0999999</v>
      </c>
      <c r="EC54">
        <v>46</v>
      </c>
      <c r="ED54">
        <v>-4.7E-2</v>
      </c>
      <c r="EE54">
        <v>-0.02</v>
      </c>
      <c r="EF54">
        <v>-0.95099999999999996</v>
      </c>
      <c r="EG54">
        <v>0.14499999999999999</v>
      </c>
      <c r="EH54">
        <v>500</v>
      </c>
      <c r="EI54">
        <v>22</v>
      </c>
      <c r="EJ54">
        <v>0.04</v>
      </c>
      <c r="EK54">
        <v>0.02</v>
      </c>
      <c r="EL54">
        <v>53.100326535648648</v>
      </c>
      <c r="EM54">
        <v>-0.98115014408981271</v>
      </c>
      <c r="EN54">
        <v>0.14761423773138749</v>
      </c>
      <c r="EO54">
        <v>1</v>
      </c>
      <c r="EP54">
        <v>0.29505328010191412</v>
      </c>
      <c r="EQ54">
        <v>-1.087472411348599E-2</v>
      </c>
      <c r="ER54">
        <v>1.6995886365382619E-3</v>
      </c>
      <c r="ES54">
        <v>1</v>
      </c>
      <c r="ET54">
        <v>2</v>
      </c>
      <c r="EU54">
        <v>2</v>
      </c>
      <c r="EV54" t="s">
        <v>390</v>
      </c>
      <c r="EW54">
        <v>2.9604200000000001</v>
      </c>
      <c r="EX54">
        <v>2.8084600000000002</v>
      </c>
      <c r="EY54">
        <v>0.10181999999999999</v>
      </c>
      <c r="EZ54">
        <v>0.111873</v>
      </c>
      <c r="FA54">
        <v>0.133878</v>
      </c>
      <c r="FB54">
        <v>0.110467</v>
      </c>
      <c r="FC54">
        <v>26407.3</v>
      </c>
      <c r="FD54">
        <v>24128.9</v>
      </c>
      <c r="FE54">
        <v>26439.5</v>
      </c>
      <c r="FF54">
        <v>25651</v>
      </c>
      <c r="FG54">
        <v>31206.3</v>
      </c>
      <c r="FH54">
        <v>32240</v>
      </c>
      <c r="FI54">
        <v>37457.9</v>
      </c>
      <c r="FJ54">
        <v>38058.9</v>
      </c>
      <c r="FK54">
        <v>1.9150700000000001</v>
      </c>
      <c r="FL54">
        <v>1.84165</v>
      </c>
      <c r="FM54">
        <v>5.3141300000000002E-2</v>
      </c>
      <c r="FN54">
        <v>0</v>
      </c>
      <c r="FO54">
        <v>31.107700000000001</v>
      </c>
      <c r="FP54">
        <v>999.9</v>
      </c>
      <c r="FQ54">
        <v>32.299999999999997</v>
      </c>
      <c r="FR54">
        <v>46.9</v>
      </c>
      <c r="FS54">
        <v>34.704999999999998</v>
      </c>
      <c r="FT54">
        <v>61.85</v>
      </c>
      <c r="FU54">
        <v>15.881399999999999</v>
      </c>
      <c r="FV54">
        <v>1</v>
      </c>
      <c r="FW54">
        <v>0.657416</v>
      </c>
      <c r="FX54">
        <v>2.5607500000000001</v>
      </c>
      <c r="FY54">
        <v>20.227399999999999</v>
      </c>
      <c r="FZ54">
        <v>5.2090500000000004</v>
      </c>
      <c r="GA54">
        <v>11.9381</v>
      </c>
      <c r="GB54">
        <v>4.9866999999999999</v>
      </c>
      <c r="GC54">
        <v>3.2908300000000001</v>
      </c>
      <c r="GD54">
        <v>9999</v>
      </c>
      <c r="GE54">
        <v>9999</v>
      </c>
      <c r="GF54">
        <v>9999</v>
      </c>
      <c r="GG54">
        <v>999.9</v>
      </c>
      <c r="GH54">
        <v>1.87107</v>
      </c>
      <c r="GI54">
        <v>1.8770800000000001</v>
      </c>
      <c r="GJ54">
        <v>1.8748499999999999</v>
      </c>
      <c r="GK54">
        <v>1.8730899999999999</v>
      </c>
      <c r="GL54">
        <v>1.8736200000000001</v>
      </c>
      <c r="GM54">
        <v>1.87103</v>
      </c>
      <c r="GN54">
        <v>1.8768400000000001</v>
      </c>
      <c r="GO54">
        <v>1.8760699999999999</v>
      </c>
      <c r="GP54">
        <v>5</v>
      </c>
      <c r="GQ54">
        <v>0</v>
      </c>
      <c r="GR54">
        <v>0</v>
      </c>
      <c r="GS54">
        <v>0</v>
      </c>
      <c r="GT54" t="s">
        <v>391</v>
      </c>
      <c r="GU54" t="s">
        <v>392</v>
      </c>
      <c r="GV54" t="s">
        <v>393</v>
      </c>
      <c r="GW54" t="s">
        <v>393</v>
      </c>
      <c r="GX54" t="s">
        <v>393</v>
      </c>
      <c r="GY54" t="s">
        <v>393</v>
      </c>
      <c r="GZ54">
        <v>0</v>
      </c>
      <c r="HA54">
        <v>100</v>
      </c>
      <c r="HB54">
        <v>100</v>
      </c>
      <c r="HC54">
        <v>-0.95099999999999996</v>
      </c>
      <c r="HD54">
        <v>0.14499999999999999</v>
      </c>
      <c r="HE54">
        <v>-0.61530079152040595</v>
      </c>
      <c r="HF54">
        <v>-4.4049200664853048E-4</v>
      </c>
      <c r="HG54">
        <v>-3.0069193378276792E-7</v>
      </c>
      <c r="HH54">
        <v>5.1441627210662792E-11</v>
      </c>
      <c r="HI54">
        <v>0.16449804359174211</v>
      </c>
      <c r="HJ54">
        <v>0</v>
      </c>
      <c r="HK54">
        <v>0</v>
      </c>
      <c r="HL54">
        <v>0</v>
      </c>
      <c r="HM54">
        <v>8</v>
      </c>
      <c r="HN54">
        <v>2399</v>
      </c>
      <c r="HO54">
        <v>1</v>
      </c>
      <c r="HP54">
        <v>21</v>
      </c>
      <c r="HQ54">
        <v>3.2</v>
      </c>
      <c r="HR54">
        <v>3.2</v>
      </c>
      <c r="HS54">
        <v>1.1303700000000001</v>
      </c>
      <c r="HT54">
        <v>2.5500500000000001</v>
      </c>
      <c r="HU54">
        <v>1.5991200000000001</v>
      </c>
      <c r="HV54">
        <v>2.2717299999999998</v>
      </c>
      <c r="HW54">
        <v>1.5502899999999999</v>
      </c>
      <c r="HX54">
        <v>2.4365199999999998</v>
      </c>
      <c r="HY54">
        <v>48.516199999999998</v>
      </c>
      <c r="HZ54">
        <v>24.192599999999999</v>
      </c>
      <c r="IA54">
        <v>18</v>
      </c>
      <c r="IB54">
        <v>501.94099999999997</v>
      </c>
      <c r="IC54">
        <v>426.26400000000001</v>
      </c>
      <c r="ID54">
        <v>27.4999</v>
      </c>
      <c r="IE54">
        <v>35.371499999999997</v>
      </c>
      <c r="IF54">
        <v>29.999500000000001</v>
      </c>
      <c r="IG54">
        <v>35.382399999999997</v>
      </c>
      <c r="IH54">
        <v>35.3506</v>
      </c>
      <c r="II54">
        <v>22.66</v>
      </c>
      <c r="IJ54">
        <v>40.432400000000001</v>
      </c>
      <c r="IK54">
        <v>0</v>
      </c>
      <c r="IL54">
        <v>27.5154</v>
      </c>
      <c r="IM54">
        <v>500</v>
      </c>
      <c r="IN54">
        <v>22.191600000000001</v>
      </c>
      <c r="IO54">
        <v>98.759500000000003</v>
      </c>
      <c r="IP54">
        <v>98.752399999999994</v>
      </c>
    </row>
    <row r="55" spans="1:250" x14ac:dyDescent="0.3">
      <c r="A55">
        <v>39</v>
      </c>
      <c r="B55">
        <v>1689268593.5999999</v>
      </c>
      <c r="C55">
        <v>8104.0999999046326</v>
      </c>
      <c r="D55" t="s">
        <v>585</v>
      </c>
      <c r="E55" t="s">
        <v>586</v>
      </c>
      <c r="F55" t="s">
        <v>378</v>
      </c>
      <c r="G55" t="s">
        <v>379</v>
      </c>
      <c r="H55" t="s">
        <v>535</v>
      </c>
      <c r="I55" t="s">
        <v>381</v>
      </c>
      <c r="J55" t="s">
        <v>535</v>
      </c>
      <c r="K55" t="s">
        <v>383</v>
      </c>
      <c r="L55" t="s">
        <v>536</v>
      </c>
      <c r="M55">
        <v>1689268593.5999999</v>
      </c>
      <c r="N55">
        <f t="shared" si="46"/>
        <v>5.4669888469790059E-3</v>
      </c>
      <c r="O55">
        <f t="shared" si="47"/>
        <v>5.4669888469790058</v>
      </c>
      <c r="P55">
        <f t="shared" si="48"/>
        <v>56.302386481583937</v>
      </c>
      <c r="Q55">
        <f t="shared" si="49"/>
        <v>529.05700000000002</v>
      </c>
      <c r="R55">
        <f t="shared" si="50"/>
        <v>182.15166836978409</v>
      </c>
      <c r="S55">
        <f t="shared" si="51"/>
        <v>18.02680756725675</v>
      </c>
      <c r="T55">
        <f t="shared" si="52"/>
        <v>52.358613107779902</v>
      </c>
      <c r="U55">
        <f t="shared" si="53"/>
        <v>0.28092804179826425</v>
      </c>
      <c r="V55">
        <f t="shared" si="54"/>
        <v>2.9124097133406277</v>
      </c>
      <c r="W55">
        <f t="shared" si="55"/>
        <v>0.26669505370322816</v>
      </c>
      <c r="X55">
        <f t="shared" si="56"/>
        <v>0.16790307354687189</v>
      </c>
      <c r="Y55">
        <f t="shared" si="57"/>
        <v>289.56908463496313</v>
      </c>
      <c r="Z55">
        <f t="shared" si="58"/>
        <v>32.124759448111718</v>
      </c>
      <c r="AA55">
        <f t="shared" si="59"/>
        <v>32.014099999999999</v>
      </c>
      <c r="AB55">
        <f t="shared" si="60"/>
        <v>4.7788953934680407</v>
      </c>
      <c r="AC55">
        <f t="shared" si="61"/>
        <v>59.772309018907357</v>
      </c>
      <c r="AD55">
        <f t="shared" si="62"/>
        <v>2.8281590124359699</v>
      </c>
      <c r="AE55">
        <f t="shared" si="63"/>
        <v>4.7315538898478193</v>
      </c>
      <c r="AF55">
        <f t="shared" si="64"/>
        <v>1.9507363810320708</v>
      </c>
      <c r="AG55">
        <f t="shared" si="65"/>
        <v>-241.09420815177415</v>
      </c>
      <c r="AH55">
        <f t="shared" si="66"/>
        <v>-27.603031747455805</v>
      </c>
      <c r="AI55">
        <f t="shared" si="67"/>
        <v>-2.1478294000406954</v>
      </c>
      <c r="AJ55">
        <f t="shared" si="68"/>
        <v>18.724015335692496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51527.731135912283</v>
      </c>
      <c r="AP55" t="s">
        <v>385</v>
      </c>
      <c r="AQ55">
        <v>10238.9</v>
      </c>
      <c r="AR55">
        <v>302.21199999999999</v>
      </c>
      <c r="AS55">
        <v>4052.3</v>
      </c>
      <c r="AT55">
        <f t="shared" si="72"/>
        <v>0.92542210596451402</v>
      </c>
      <c r="AU55">
        <v>-0.32343011824092421</v>
      </c>
      <c r="AV55" t="s">
        <v>587</v>
      </c>
      <c r="AW55">
        <v>10279.299999999999</v>
      </c>
      <c r="AX55">
        <v>740.29150000000004</v>
      </c>
      <c r="AY55">
        <v>1174.272944261385</v>
      </c>
      <c r="AZ55">
        <f t="shared" si="73"/>
        <v>0.36957459199092613</v>
      </c>
      <c r="BA55">
        <v>0.5</v>
      </c>
      <c r="BB55">
        <f t="shared" si="74"/>
        <v>1513.2012003289965</v>
      </c>
      <c r="BC55">
        <f t="shared" si="75"/>
        <v>56.302386481583937</v>
      </c>
      <c r="BD55">
        <f t="shared" si="76"/>
        <v>279.62035810588429</v>
      </c>
      <c r="BE55">
        <f t="shared" si="77"/>
        <v>3.7421207825841941E-2</v>
      </c>
      <c r="BF55">
        <f t="shared" si="78"/>
        <v>2.4509012745319509</v>
      </c>
      <c r="BG55">
        <f t="shared" si="79"/>
        <v>255.5092403324424</v>
      </c>
      <c r="BH55" t="s">
        <v>588</v>
      </c>
      <c r="BI55">
        <v>560.14</v>
      </c>
      <c r="BJ55">
        <f t="shared" si="80"/>
        <v>560.14</v>
      </c>
      <c r="BK55">
        <f t="shared" si="81"/>
        <v>0.52298994647081232</v>
      </c>
      <c r="BL55">
        <f t="shared" si="82"/>
        <v>0.70665716326834171</v>
      </c>
      <c r="BM55">
        <f t="shared" si="83"/>
        <v>0.82413951701486043</v>
      </c>
      <c r="BN55">
        <f t="shared" si="84"/>
        <v>0.4976503616142986</v>
      </c>
      <c r="BO55">
        <f t="shared" si="85"/>
        <v>0.76745587189917008</v>
      </c>
      <c r="BP55">
        <f t="shared" si="86"/>
        <v>0.53469065014677175</v>
      </c>
      <c r="BQ55">
        <f t="shared" si="87"/>
        <v>0.46530934985322825</v>
      </c>
      <c r="BR55">
        <f t="shared" si="88"/>
        <v>1800.02</v>
      </c>
      <c r="BS55">
        <f t="shared" si="89"/>
        <v>1513.2012003289965</v>
      </c>
      <c r="BT55">
        <f t="shared" si="90"/>
        <v>0.84065799287174392</v>
      </c>
      <c r="BU55">
        <f t="shared" si="91"/>
        <v>0.16086992624246571</v>
      </c>
      <c r="BV55">
        <v>6</v>
      </c>
      <c r="BW55">
        <v>0.5</v>
      </c>
      <c r="BX55" t="s">
        <v>388</v>
      </c>
      <c r="BY55">
        <v>2</v>
      </c>
      <c r="BZ55">
        <v>1689268593.5999999</v>
      </c>
      <c r="CA55">
        <v>529.05700000000002</v>
      </c>
      <c r="CB55">
        <v>600.08500000000004</v>
      </c>
      <c r="CC55">
        <v>28.577100000000002</v>
      </c>
      <c r="CD55">
        <v>22.204699999999999</v>
      </c>
      <c r="CE55">
        <v>529.95299999999997</v>
      </c>
      <c r="CF55">
        <v>28.4298</v>
      </c>
      <c r="CG55">
        <v>500.04</v>
      </c>
      <c r="CH55">
        <v>98.866</v>
      </c>
      <c r="CI55">
        <v>9.9920700000000001E-2</v>
      </c>
      <c r="CJ55">
        <v>31.8383</v>
      </c>
      <c r="CK55">
        <v>32.014099999999999</v>
      </c>
      <c r="CL55">
        <v>999.9</v>
      </c>
      <c r="CM55">
        <v>0</v>
      </c>
      <c r="CN55">
        <v>0</v>
      </c>
      <c r="CO55">
        <v>10016.200000000001</v>
      </c>
      <c r="CP55">
        <v>0</v>
      </c>
      <c r="CQ55">
        <v>861.38099999999997</v>
      </c>
      <c r="CR55">
        <v>-71.027600000000007</v>
      </c>
      <c r="CS55">
        <v>544.62099999999998</v>
      </c>
      <c r="CT55">
        <v>613.71199999999999</v>
      </c>
      <c r="CU55">
        <v>6.3723900000000002</v>
      </c>
      <c r="CV55">
        <v>600.08500000000004</v>
      </c>
      <c r="CW55">
        <v>22.204699999999999</v>
      </c>
      <c r="CX55">
        <v>2.8252999999999999</v>
      </c>
      <c r="CY55">
        <v>2.19529</v>
      </c>
      <c r="CZ55">
        <v>23.032699999999998</v>
      </c>
      <c r="DA55">
        <v>18.928000000000001</v>
      </c>
      <c r="DB55">
        <v>1800.02</v>
      </c>
      <c r="DC55">
        <v>0.97800299999999996</v>
      </c>
      <c r="DD55">
        <v>2.19968E-2</v>
      </c>
      <c r="DE55">
        <v>0</v>
      </c>
      <c r="DF55">
        <v>739.82799999999997</v>
      </c>
      <c r="DG55">
        <v>4.9995000000000003</v>
      </c>
      <c r="DH55">
        <v>17166.900000000001</v>
      </c>
      <c r="DI55">
        <v>16660</v>
      </c>
      <c r="DJ55">
        <v>48.25</v>
      </c>
      <c r="DK55">
        <v>50.125</v>
      </c>
      <c r="DL55">
        <v>49.125</v>
      </c>
      <c r="DM55">
        <v>48.875</v>
      </c>
      <c r="DN55">
        <v>49.686999999999998</v>
      </c>
      <c r="DO55">
        <v>1755.54</v>
      </c>
      <c r="DP55">
        <v>39.479999999999997</v>
      </c>
      <c r="DQ55">
        <v>0</v>
      </c>
      <c r="DR55">
        <v>147.80000019073489</v>
      </c>
      <c r="DS55">
        <v>0</v>
      </c>
      <c r="DT55">
        <v>740.29150000000004</v>
      </c>
      <c r="DU55">
        <v>-1.153401714254785</v>
      </c>
      <c r="DV55">
        <v>3356.0273592169819</v>
      </c>
      <c r="DW55">
        <v>15750.346153846151</v>
      </c>
      <c r="DX55">
        <v>15</v>
      </c>
      <c r="DY55">
        <v>1689268548.5999999</v>
      </c>
      <c r="DZ55" t="s">
        <v>589</v>
      </c>
      <c r="EA55">
        <v>1689268548.5999999</v>
      </c>
      <c r="EB55">
        <v>1689268545.0999999</v>
      </c>
      <c r="EC55">
        <v>47</v>
      </c>
      <c r="ED55">
        <v>7.5999999999999998E-2</v>
      </c>
      <c r="EE55">
        <v>3.0000000000000001E-3</v>
      </c>
      <c r="EF55">
        <v>-0.94799999999999995</v>
      </c>
      <c r="EG55">
        <v>0.14699999999999999</v>
      </c>
      <c r="EH55">
        <v>600</v>
      </c>
      <c r="EI55">
        <v>22</v>
      </c>
      <c r="EJ55">
        <v>0.05</v>
      </c>
      <c r="EK55">
        <v>0.02</v>
      </c>
      <c r="EL55">
        <v>56.330958255950527</v>
      </c>
      <c r="EM55">
        <v>-0.23458856229735711</v>
      </c>
      <c r="EN55">
        <v>0.14121277649611549</v>
      </c>
      <c r="EO55">
        <v>1</v>
      </c>
      <c r="EP55">
        <v>0.29367804694337563</v>
      </c>
      <c r="EQ55">
        <v>-5.7162896208218808E-2</v>
      </c>
      <c r="ER55">
        <v>8.3301605541251465E-3</v>
      </c>
      <c r="ES55">
        <v>1</v>
      </c>
      <c r="ET55">
        <v>2</v>
      </c>
      <c r="EU55">
        <v>2</v>
      </c>
      <c r="EV55" t="s">
        <v>390</v>
      </c>
      <c r="EW55">
        <v>2.9603999999999999</v>
      </c>
      <c r="EX55">
        <v>2.8083900000000002</v>
      </c>
      <c r="EY55">
        <v>0.118051</v>
      </c>
      <c r="EZ55">
        <v>0.127664</v>
      </c>
      <c r="FA55">
        <v>0.13375799999999999</v>
      </c>
      <c r="FB55">
        <v>0.11093500000000001</v>
      </c>
      <c r="FC55">
        <v>25928.400000000001</v>
      </c>
      <c r="FD55">
        <v>23695.8</v>
      </c>
      <c r="FE55">
        <v>26438.6</v>
      </c>
      <c r="FF55">
        <v>25647.5</v>
      </c>
      <c r="FG55">
        <v>31210.799999999999</v>
      </c>
      <c r="FH55">
        <v>32220.2</v>
      </c>
      <c r="FI55">
        <v>37456.5</v>
      </c>
      <c r="FJ55">
        <v>38054.199999999997</v>
      </c>
      <c r="FK55">
        <v>1.9141999999999999</v>
      </c>
      <c r="FL55">
        <v>1.8418000000000001</v>
      </c>
      <c r="FM55">
        <v>2.78056E-2</v>
      </c>
      <c r="FN55">
        <v>0</v>
      </c>
      <c r="FO55">
        <v>31.562999999999999</v>
      </c>
      <c r="FP55">
        <v>999.9</v>
      </c>
      <c r="FQ55">
        <v>32.299999999999997</v>
      </c>
      <c r="FR55">
        <v>46.9</v>
      </c>
      <c r="FS55">
        <v>34.709899999999998</v>
      </c>
      <c r="FT55">
        <v>61.56</v>
      </c>
      <c r="FU55">
        <v>16.017600000000002</v>
      </c>
      <c r="FV55">
        <v>1</v>
      </c>
      <c r="FW55">
        <v>0.66515800000000003</v>
      </c>
      <c r="FX55">
        <v>3.74193</v>
      </c>
      <c r="FY55">
        <v>20.206</v>
      </c>
      <c r="FZ55">
        <v>5.2092000000000001</v>
      </c>
      <c r="GA55">
        <v>11.9381</v>
      </c>
      <c r="GB55">
        <v>4.9868499999999996</v>
      </c>
      <c r="GC55">
        <v>3.2905000000000002</v>
      </c>
      <c r="GD55">
        <v>9999</v>
      </c>
      <c r="GE55">
        <v>9999</v>
      </c>
      <c r="GF55">
        <v>9999</v>
      </c>
      <c r="GG55">
        <v>999.9</v>
      </c>
      <c r="GH55">
        <v>1.8711</v>
      </c>
      <c r="GI55">
        <v>1.87707</v>
      </c>
      <c r="GJ55">
        <v>1.87486</v>
      </c>
      <c r="GK55">
        <v>1.8730500000000001</v>
      </c>
      <c r="GL55">
        <v>1.8736200000000001</v>
      </c>
      <c r="GM55">
        <v>1.87103</v>
      </c>
      <c r="GN55">
        <v>1.87686</v>
      </c>
      <c r="GO55">
        <v>1.8760600000000001</v>
      </c>
      <c r="GP55">
        <v>5</v>
      </c>
      <c r="GQ55">
        <v>0</v>
      </c>
      <c r="GR55">
        <v>0</v>
      </c>
      <c r="GS55">
        <v>0</v>
      </c>
      <c r="GT55" t="s">
        <v>391</v>
      </c>
      <c r="GU55" t="s">
        <v>392</v>
      </c>
      <c r="GV55" t="s">
        <v>393</v>
      </c>
      <c r="GW55" t="s">
        <v>393</v>
      </c>
      <c r="GX55" t="s">
        <v>393</v>
      </c>
      <c r="GY55" t="s">
        <v>393</v>
      </c>
      <c r="GZ55">
        <v>0</v>
      </c>
      <c r="HA55">
        <v>100</v>
      </c>
      <c r="HB55">
        <v>100</v>
      </c>
      <c r="HC55">
        <v>-0.89600000000000002</v>
      </c>
      <c r="HD55">
        <v>0.14729999999999999</v>
      </c>
      <c r="HE55">
        <v>-0.5857676049751056</v>
      </c>
      <c r="HF55">
        <v>-4.4049200664853048E-4</v>
      </c>
      <c r="HG55">
        <v>-3.0069193378276792E-7</v>
      </c>
      <c r="HH55">
        <v>5.1441627210662792E-11</v>
      </c>
      <c r="HI55">
        <v>0.1472550000000048</v>
      </c>
      <c r="HJ55">
        <v>0</v>
      </c>
      <c r="HK55">
        <v>0</v>
      </c>
      <c r="HL55">
        <v>0</v>
      </c>
      <c r="HM55">
        <v>8</v>
      </c>
      <c r="HN55">
        <v>2399</v>
      </c>
      <c r="HO55">
        <v>1</v>
      </c>
      <c r="HP55">
        <v>21</v>
      </c>
      <c r="HQ55">
        <v>0.8</v>
      </c>
      <c r="HR55">
        <v>0.8</v>
      </c>
      <c r="HS55">
        <v>1.31348</v>
      </c>
      <c r="HT55">
        <v>2.5415000000000001</v>
      </c>
      <c r="HU55">
        <v>1.5991200000000001</v>
      </c>
      <c r="HV55">
        <v>2.2717299999999998</v>
      </c>
      <c r="HW55">
        <v>1.5502899999999999</v>
      </c>
      <c r="HX55">
        <v>2.4487299999999999</v>
      </c>
      <c r="HY55">
        <v>48.485399999999998</v>
      </c>
      <c r="HZ55">
        <v>24.183800000000002</v>
      </c>
      <c r="IA55">
        <v>18</v>
      </c>
      <c r="IB55">
        <v>501.45499999999998</v>
      </c>
      <c r="IC55">
        <v>426.45</v>
      </c>
      <c r="ID55">
        <v>26.599</v>
      </c>
      <c r="IE55">
        <v>35.393099999999997</v>
      </c>
      <c r="IF55">
        <v>30.000299999999999</v>
      </c>
      <c r="IG55">
        <v>35.393900000000002</v>
      </c>
      <c r="IH55">
        <v>35.365299999999998</v>
      </c>
      <c r="II55">
        <v>26.2987</v>
      </c>
      <c r="IJ55">
        <v>40.547699999999999</v>
      </c>
      <c r="IK55">
        <v>0</v>
      </c>
      <c r="IL55">
        <v>26.589600000000001</v>
      </c>
      <c r="IM55">
        <v>600</v>
      </c>
      <c r="IN55">
        <v>22.283000000000001</v>
      </c>
      <c r="IO55">
        <v>98.756</v>
      </c>
      <c r="IP55">
        <v>98.739599999999996</v>
      </c>
    </row>
    <row r="56" spans="1:250" x14ac:dyDescent="0.3">
      <c r="A56">
        <v>40</v>
      </c>
      <c r="B56">
        <v>1689268724.5999999</v>
      </c>
      <c r="C56">
        <v>8235.0999999046326</v>
      </c>
      <c r="D56" t="s">
        <v>590</v>
      </c>
      <c r="E56" t="s">
        <v>591</v>
      </c>
      <c r="F56" t="s">
        <v>378</v>
      </c>
      <c r="G56" t="s">
        <v>379</v>
      </c>
      <c r="H56" t="s">
        <v>535</v>
      </c>
      <c r="I56" t="s">
        <v>381</v>
      </c>
      <c r="J56" t="s">
        <v>535</v>
      </c>
      <c r="K56" t="s">
        <v>383</v>
      </c>
      <c r="L56" t="s">
        <v>536</v>
      </c>
      <c r="M56">
        <v>1689268724.5999999</v>
      </c>
      <c r="N56">
        <f t="shared" si="46"/>
        <v>4.5252022267560027E-3</v>
      </c>
      <c r="O56">
        <f t="shared" si="47"/>
        <v>4.5252022267560026</v>
      </c>
      <c r="P56">
        <f t="shared" si="48"/>
        <v>57.341714035598443</v>
      </c>
      <c r="Q56">
        <f t="shared" si="49"/>
        <v>727.21699999999998</v>
      </c>
      <c r="R56">
        <f t="shared" si="50"/>
        <v>298.49485437364399</v>
      </c>
      <c r="S56">
        <f t="shared" si="51"/>
        <v>29.539326001071544</v>
      </c>
      <c r="T56">
        <f t="shared" si="52"/>
        <v>71.966064814073988</v>
      </c>
      <c r="U56">
        <f t="shared" si="53"/>
        <v>0.23103323428535097</v>
      </c>
      <c r="V56">
        <f t="shared" si="54"/>
        <v>2.9145218403036282</v>
      </c>
      <c r="W56">
        <f t="shared" si="55"/>
        <v>0.22131976593004418</v>
      </c>
      <c r="X56">
        <f t="shared" si="56"/>
        <v>0.13916353850147711</v>
      </c>
      <c r="Y56">
        <f t="shared" si="57"/>
        <v>289.56908463496313</v>
      </c>
      <c r="Z56">
        <f t="shared" si="58"/>
        <v>32.184107399022601</v>
      </c>
      <c r="AA56">
        <f t="shared" si="59"/>
        <v>31.976900000000001</v>
      </c>
      <c r="AB56">
        <f t="shared" si="60"/>
        <v>4.7688434866137372</v>
      </c>
      <c r="AC56">
        <f t="shared" si="61"/>
        <v>60.296455742374654</v>
      </c>
      <c r="AD56">
        <f t="shared" si="62"/>
        <v>2.8230582218939997</v>
      </c>
      <c r="AE56">
        <f t="shared" si="63"/>
        <v>4.6819637856591854</v>
      </c>
      <c r="AF56">
        <f t="shared" si="64"/>
        <v>1.9457852647197376</v>
      </c>
      <c r="AG56">
        <f t="shared" si="65"/>
        <v>-199.56141819993971</v>
      </c>
      <c r="AH56">
        <f t="shared" si="66"/>
        <v>-50.97222635182343</v>
      </c>
      <c r="AI56">
        <f t="shared" si="67"/>
        <v>-3.9589985445192739</v>
      </c>
      <c r="AJ56">
        <f t="shared" si="68"/>
        <v>35.076441538680733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51618.769939578378</v>
      </c>
      <c r="AP56" t="s">
        <v>385</v>
      </c>
      <c r="AQ56">
        <v>10238.9</v>
      </c>
      <c r="AR56">
        <v>302.21199999999999</v>
      </c>
      <c r="AS56">
        <v>4052.3</v>
      </c>
      <c r="AT56">
        <f t="shared" si="72"/>
        <v>0.92542210596451402</v>
      </c>
      <c r="AU56">
        <v>-0.32343011824092421</v>
      </c>
      <c r="AV56" t="s">
        <v>592</v>
      </c>
      <c r="AW56">
        <v>10278.4</v>
      </c>
      <c r="AX56">
        <v>740.91152</v>
      </c>
      <c r="AY56">
        <v>1190.640894505377</v>
      </c>
      <c r="AZ56">
        <f t="shared" si="73"/>
        <v>0.37772041644194176</v>
      </c>
      <c r="BA56">
        <v>0.5</v>
      </c>
      <c r="BB56">
        <f t="shared" si="74"/>
        <v>1513.2012003289965</v>
      </c>
      <c r="BC56">
        <f t="shared" si="75"/>
        <v>57.341714035598443</v>
      </c>
      <c r="BD56">
        <f t="shared" si="76"/>
        <v>285.78349377435734</v>
      </c>
      <c r="BE56">
        <f t="shared" si="77"/>
        <v>3.8108048117660727E-2</v>
      </c>
      <c r="BF56">
        <f t="shared" si="78"/>
        <v>2.403461126441008</v>
      </c>
      <c r="BG56">
        <f t="shared" si="79"/>
        <v>256.27582246619045</v>
      </c>
      <c r="BH56" t="s">
        <v>593</v>
      </c>
      <c r="BI56">
        <v>560.38</v>
      </c>
      <c r="BJ56">
        <f t="shared" si="80"/>
        <v>560.38</v>
      </c>
      <c r="BK56">
        <f t="shared" si="81"/>
        <v>0.52934591564419908</v>
      </c>
      <c r="BL56">
        <f t="shared" si="82"/>
        <v>0.7135606515113404</v>
      </c>
      <c r="BM56">
        <f t="shared" si="83"/>
        <v>0.81950878184340503</v>
      </c>
      <c r="BN56">
        <f t="shared" si="84"/>
        <v>0.5062075055041505</v>
      </c>
      <c r="BO56">
        <f t="shared" si="85"/>
        <v>0.76309118759203054</v>
      </c>
      <c r="BP56">
        <f t="shared" si="86"/>
        <v>0.53969348174519538</v>
      </c>
      <c r="BQ56">
        <f t="shared" si="87"/>
        <v>0.46030651825480462</v>
      </c>
      <c r="BR56">
        <f t="shared" si="88"/>
        <v>1800.02</v>
      </c>
      <c r="BS56">
        <f t="shared" si="89"/>
        <v>1513.2012003289965</v>
      </c>
      <c r="BT56">
        <f t="shared" si="90"/>
        <v>0.84065799287174392</v>
      </c>
      <c r="BU56">
        <f t="shared" si="91"/>
        <v>0.16086992624246571</v>
      </c>
      <c r="BV56">
        <v>6</v>
      </c>
      <c r="BW56">
        <v>0.5</v>
      </c>
      <c r="BX56" t="s">
        <v>388</v>
      </c>
      <c r="BY56">
        <v>2</v>
      </c>
      <c r="BZ56">
        <v>1689268724.5999999</v>
      </c>
      <c r="CA56">
        <v>727.21699999999998</v>
      </c>
      <c r="CB56">
        <v>799.95899999999995</v>
      </c>
      <c r="CC56">
        <v>28.527000000000001</v>
      </c>
      <c r="CD56">
        <v>23.2529</v>
      </c>
      <c r="CE56">
        <v>728.06100000000004</v>
      </c>
      <c r="CF56">
        <v>28.377500000000001</v>
      </c>
      <c r="CG56">
        <v>500.11700000000002</v>
      </c>
      <c r="CH56">
        <v>98.861099999999993</v>
      </c>
      <c r="CI56">
        <v>9.9821999999999994E-2</v>
      </c>
      <c r="CJ56">
        <v>31.6525</v>
      </c>
      <c r="CK56">
        <v>31.976900000000001</v>
      </c>
      <c r="CL56">
        <v>999.9</v>
      </c>
      <c r="CM56">
        <v>0</v>
      </c>
      <c r="CN56">
        <v>0</v>
      </c>
      <c r="CO56">
        <v>10028.799999999999</v>
      </c>
      <c r="CP56">
        <v>0</v>
      </c>
      <c r="CQ56">
        <v>2013.03</v>
      </c>
      <c r="CR56">
        <v>-72.742000000000004</v>
      </c>
      <c r="CS56">
        <v>748.572</v>
      </c>
      <c r="CT56">
        <v>819.00300000000004</v>
      </c>
      <c r="CU56">
        <v>5.2741100000000003</v>
      </c>
      <c r="CV56">
        <v>799.95899999999995</v>
      </c>
      <c r="CW56">
        <v>23.2529</v>
      </c>
      <c r="CX56">
        <v>2.8202099999999999</v>
      </c>
      <c r="CY56">
        <v>2.29881</v>
      </c>
      <c r="CZ56">
        <v>23.0029</v>
      </c>
      <c r="DA56">
        <v>19.667999999999999</v>
      </c>
      <c r="DB56">
        <v>1800.02</v>
      </c>
      <c r="DC56">
        <v>0.97800299999999996</v>
      </c>
      <c r="DD56">
        <v>2.19968E-2</v>
      </c>
      <c r="DE56">
        <v>0</v>
      </c>
      <c r="DF56">
        <v>740.76300000000003</v>
      </c>
      <c r="DG56">
        <v>4.9995000000000003</v>
      </c>
      <c r="DH56">
        <v>18512.400000000001</v>
      </c>
      <c r="DI56">
        <v>16660</v>
      </c>
      <c r="DJ56">
        <v>48.5</v>
      </c>
      <c r="DK56">
        <v>50.625</v>
      </c>
      <c r="DL56">
        <v>49.436999999999998</v>
      </c>
      <c r="DM56">
        <v>49.311999999999998</v>
      </c>
      <c r="DN56">
        <v>49.936999999999998</v>
      </c>
      <c r="DO56">
        <v>1755.54</v>
      </c>
      <c r="DP56">
        <v>39.479999999999997</v>
      </c>
      <c r="DQ56">
        <v>0</v>
      </c>
      <c r="DR56">
        <v>129</v>
      </c>
      <c r="DS56">
        <v>0</v>
      </c>
      <c r="DT56">
        <v>740.91152</v>
      </c>
      <c r="DU56">
        <v>-2.2933846154621271</v>
      </c>
      <c r="DV56">
        <v>-204.69999982969429</v>
      </c>
      <c r="DW56">
        <v>18536.46</v>
      </c>
      <c r="DX56">
        <v>15</v>
      </c>
      <c r="DY56">
        <v>1689268679.5999999</v>
      </c>
      <c r="DZ56" t="s">
        <v>594</v>
      </c>
      <c r="EA56">
        <v>1689268679.5999999</v>
      </c>
      <c r="EB56">
        <v>1689268671.0999999</v>
      </c>
      <c r="EC56">
        <v>48</v>
      </c>
      <c r="ED56">
        <v>0.20300000000000001</v>
      </c>
      <c r="EE56">
        <v>2E-3</v>
      </c>
      <c r="EF56">
        <v>-0.90300000000000002</v>
      </c>
      <c r="EG56">
        <v>0.14899999999999999</v>
      </c>
      <c r="EH56">
        <v>800</v>
      </c>
      <c r="EI56">
        <v>23</v>
      </c>
      <c r="EJ56">
        <v>0.03</v>
      </c>
      <c r="EK56">
        <v>0.02</v>
      </c>
      <c r="EL56">
        <v>57.501239993710868</v>
      </c>
      <c r="EM56">
        <v>-0.70996839429660541</v>
      </c>
      <c r="EN56">
        <v>0.18288049413674221</v>
      </c>
      <c r="EO56">
        <v>1</v>
      </c>
      <c r="EP56">
        <v>0.23188435571185501</v>
      </c>
      <c r="EQ56">
        <v>-1.0960605182780589E-2</v>
      </c>
      <c r="ER56">
        <v>1.9243850781816649E-3</v>
      </c>
      <c r="ES56">
        <v>1</v>
      </c>
      <c r="ET56">
        <v>2</v>
      </c>
      <c r="EU56">
        <v>2</v>
      </c>
      <c r="EV56" t="s">
        <v>390</v>
      </c>
      <c r="EW56">
        <v>2.9605000000000001</v>
      </c>
      <c r="EX56">
        <v>2.8083999999999998</v>
      </c>
      <c r="EY56">
        <v>0.14772299999999999</v>
      </c>
      <c r="EZ56">
        <v>0.15575</v>
      </c>
      <c r="FA56">
        <v>0.13355400000000001</v>
      </c>
      <c r="FB56">
        <v>0.114562</v>
      </c>
      <c r="FC56">
        <v>25051.8</v>
      </c>
      <c r="FD56">
        <v>22925</v>
      </c>
      <c r="FE56">
        <v>26436.3</v>
      </c>
      <c r="FF56">
        <v>25641.1</v>
      </c>
      <c r="FG56">
        <v>31218</v>
      </c>
      <c r="FH56">
        <v>32083.4</v>
      </c>
      <c r="FI56">
        <v>37452.5</v>
      </c>
      <c r="FJ56">
        <v>38045.300000000003</v>
      </c>
      <c r="FK56">
        <v>1.9127000000000001</v>
      </c>
      <c r="FL56">
        <v>1.8428</v>
      </c>
      <c r="FM56">
        <v>1.1991699999999999E-2</v>
      </c>
      <c r="FN56">
        <v>0</v>
      </c>
      <c r="FO56">
        <v>31.782399999999999</v>
      </c>
      <c r="FP56">
        <v>999.9</v>
      </c>
      <c r="FQ56">
        <v>32.299999999999997</v>
      </c>
      <c r="FR56">
        <v>46.8</v>
      </c>
      <c r="FS56">
        <v>34.534799999999997</v>
      </c>
      <c r="FT56">
        <v>61.75</v>
      </c>
      <c r="FU56">
        <v>15.4367</v>
      </c>
      <c r="FV56">
        <v>1</v>
      </c>
      <c r="FW56">
        <v>0.68014200000000002</v>
      </c>
      <c r="FX56">
        <v>2.3300200000000002</v>
      </c>
      <c r="FY56">
        <v>20.2117</v>
      </c>
      <c r="FZ56">
        <v>5.2083000000000004</v>
      </c>
      <c r="GA56">
        <v>11.9381</v>
      </c>
      <c r="GB56">
        <v>4.9867499999999998</v>
      </c>
      <c r="GC56">
        <v>3.2905000000000002</v>
      </c>
      <c r="GD56">
        <v>9999</v>
      </c>
      <c r="GE56">
        <v>9999</v>
      </c>
      <c r="GF56">
        <v>9999</v>
      </c>
      <c r="GG56">
        <v>999.9</v>
      </c>
      <c r="GH56">
        <v>1.8711</v>
      </c>
      <c r="GI56">
        <v>1.8770899999999999</v>
      </c>
      <c r="GJ56">
        <v>1.8748499999999999</v>
      </c>
      <c r="GK56">
        <v>1.8730800000000001</v>
      </c>
      <c r="GL56">
        <v>1.8736299999999999</v>
      </c>
      <c r="GM56">
        <v>1.87103</v>
      </c>
      <c r="GN56">
        <v>1.8768499999999999</v>
      </c>
      <c r="GO56">
        <v>1.8760699999999999</v>
      </c>
      <c r="GP56">
        <v>5</v>
      </c>
      <c r="GQ56">
        <v>0</v>
      </c>
      <c r="GR56">
        <v>0</v>
      </c>
      <c r="GS56">
        <v>0</v>
      </c>
      <c r="GT56" t="s">
        <v>391</v>
      </c>
      <c r="GU56" t="s">
        <v>392</v>
      </c>
      <c r="GV56" t="s">
        <v>393</v>
      </c>
      <c r="GW56" t="s">
        <v>393</v>
      </c>
      <c r="GX56" t="s">
        <v>393</v>
      </c>
      <c r="GY56" t="s">
        <v>393</v>
      </c>
      <c r="GZ56">
        <v>0</v>
      </c>
      <c r="HA56">
        <v>100</v>
      </c>
      <c r="HB56">
        <v>100</v>
      </c>
      <c r="HC56">
        <v>-0.84399999999999997</v>
      </c>
      <c r="HD56">
        <v>0.14949999999999999</v>
      </c>
      <c r="HE56">
        <v>-0.38335507099440008</v>
      </c>
      <c r="HF56">
        <v>-4.4049200664853048E-4</v>
      </c>
      <c r="HG56">
        <v>-3.0069193378276792E-7</v>
      </c>
      <c r="HH56">
        <v>5.1441627210662792E-11</v>
      </c>
      <c r="HI56">
        <v>0.14949999999999969</v>
      </c>
      <c r="HJ56">
        <v>0</v>
      </c>
      <c r="HK56">
        <v>0</v>
      </c>
      <c r="HL56">
        <v>0</v>
      </c>
      <c r="HM56">
        <v>8</v>
      </c>
      <c r="HN56">
        <v>2399</v>
      </c>
      <c r="HO56">
        <v>1</v>
      </c>
      <c r="HP56">
        <v>21</v>
      </c>
      <c r="HQ56">
        <v>0.8</v>
      </c>
      <c r="HR56">
        <v>0.9</v>
      </c>
      <c r="HS56">
        <v>1.6674800000000001</v>
      </c>
      <c r="HT56">
        <v>2.5463900000000002</v>
      </c>
      <c r="HU56">
        <v>1.5991200000000001</v>
      </c>
      <c r="HV56">
        <v>2.2705099999999998</v>
      </c>
      <c r="HW56">
        <v>1.5502899999999999</v>
      </c>
      <c r="HX56">
        <v>2.3535200000000001</v>
      </c>
      <c r="HY56">
        <v>48.546999999999997</v>
      </c>
      <c r="HZ56">
        <v>24.183800000000002</v>
      </c>
      <c r="IA56">
        <v>18</v>
      </c>
      <c r="IB56">
        <v>501.09100000000001</v>
      </c>
      <c r="IC56">
        <v>427.6</v>
      </c>
      <c r="ID56">
        <v>24.775500000000001</v>
      </c>
      <c r="IE56">
        <v>35.500599999999999</v>
      </c>
      <c r="IF56">
        <v>29.996300000000002</v>
      </c>
      <c r="IG56">
        <v>35.476500000000001</v>
      </c>
      <c r="IH56">
        <v>35.449399999999997</v>
      </c>
      <c r="II56">
        <v>33.379199999999997</v>
      </c>
      <c r="IJ56">
        <v>37.460099999999997</v>
      </c>
      <c r="IK56">
        <v>0</v>
      </c>
      <c r="IL56">
        <v>25.708200000000001</v>
      </c>
      <c r="IM56">
        <v>800</v>
      </c>
      <c r="IN56">
        <v>23.234200000000001</v>
      </c>
      <c r="IO56">
        <v>98.746300000000005</v>
      </c>
      <c r="IP56">
        <v>98.715900000000005</v>
      </c>
    </row>
    <row r="57" spans="1:250" x14ac:dyDescent="0.3">
      <c r="A57">
        <v>41</v>
      </c>
      <c r="B57">
        <v>1689268859.5999999</v>
      </c>
      <c r="C57">
        <v>8370.0999999046326</v>
      </c>
      <c r="D57" t="s">
        <v>595</v>
      </c>
      <c r="E57" t="s">
        <v>596</v>
      </c>
      <c r="F57" t="s">
        <v>378</v>
      </c>
      <c r="G57" t="s">
        <v>379</v>
      </c>
      <c r="H57" t="s">
        <v>535</v>
      </c>
      <c r="I57" t="s">
        <v>381</v>
      </c>
      <c r="J57" t="s">
        <v>535</v>
      </c>
      <c r="K57" t="s">
        <v>383</v>
      </c>
      <c r="L57" t="s">
        <v>536</v>
      </c>
      <c r="M57">
        <v>1689268859.5999999</v>
      </c>
      <c r="N57">
        <f t="shared" si="46"/>
        <v>3.7216520695389855E-3</v>
      </c>
      <c r="O57">
        <f t="shared" si="47"/>
        <v>3.7216520695389854</v>
      </c>
      <c r="P57">
        <f t="shared" si="48"/>
        <v>55.683365450791037</v>
      </c>
      <c r="Q57">
        <f t="shared" si="49"/>
        <v>1128.1300000000001</v>
      </c>
      <c r="R57">
        <f t="shared" si="50"/>
        <v>600.33869393288671</v>
      </c>
      <c r="S57">
        <f t="shared" si="51"/>
        <v>59.411410619839138</v>
      </c>
      <c r="T57">
        <f t="shared" si="52"/>
        <v>111.64330292202001</v>
      </c>
      <c r="U57">
        <f t="shared" si="53"/>
        <v>0.18391112908324952</v>
      </c>
      <c r="V57">
        <f t="shared" si="54"/>
        <v>2.9094202931401667</v>
      </c>
      <c r="W57">
        <f t="shared" si="55"/>
        <v>0.17768813945843015</v>
      </c>
      <c r="X57">
        <f t="shared" si="56"/>
        <v>0.1115966563292646</v>
      </c>
      <c r="Y57">
        <f t="shared" si="57"/>
        <v>289.57866063494191</v>
      </c>
      <c r="Z57">
        <f t="shared" si="58"/>
        <v>32.221557794178288</v>
      </c>
      <c r="AA57">
        <f t="shared" si="59"/>
        <v>32.004800000000003</v>
      </c>
      <c r="AB57">
        <f t="shared" si="60"/>
        <v>4.7763806891295388</v>
      </c>
      <c r="AC57">
        <f t="shared" si="61"/>
        <v>60.023462021877179</v>
      </c>
      <c r="AD57">
        <f t="shared" si="62"/>
        <v>2.7827746162722002</v>
      </c>
      <c r="AE57">
        <f t="shared" si="63"/>
        <v>4.6361448049396792</v>
      </c>
      <c r="AF57">
        <f t="shared" si="64"/>
        <v>1.9936060728573386</v>
      </c>
      <c r="AG57">
        <f t="shared" si="65"/>
        <v>-164.12485626666927</v>
      </c>
      <c r="AH57">
        <f t="shared" si="66"/>
        <v>-82.426076426403256</v>
      </c>
      <c r="AI57">
        <f t="shared" si="67"/>
        <v>-6.4086543494077777</v>
      </c>
      <c r="AJ57">
        <f t="shared" si="68"/>
        <v>36.619073592461632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51503.897483839886</v>
      </c>
      <c r="AP57" t="s">
        <v>385</v>
      </c>
      <c r="AQ57">
        <v>10238.9</v>
      </c>
      <c r="AR57">
        <v>302.21199999999999</v>
      </c>
      <c r="AS57">
        <v>4052.3</v>
      </c>
      <c r="AT57">
        <f t="shared" si="72"/>
        <v>0.92542210596451402</v>
      </c>
      <c r="AU57">
        <v>-0.32343011824092421</v>
      </c>
      <c r="AV57" t="s">
        <v>597</v>
      </c>
      <c r="AW57">
        <v>10281.4</v>
      </c>
      <c r="AX57">
        <v>736.93876</v>
      </c>
      <c r="AY57">
        <v>1185.169348155963</v>
      </c>
      <c r="AZ57">
        <f t="shared" si="73"/>
        <v>0.37819961244642131</v>
      </c>
      <c r="BA57">
        <v>0.5</v>
      </c>
      <c r="BB57">
        <f t="shared" si="74"/>
        <v>1513.2516003289854</v>
      </c>
      <c r="BC57">
        <f t="shared" si="75"/>
        <v>55.683365450791037</v>
      </c>
      <c r="BD57">
        <f t="shared" si="76"/>
        <v>286.15558438917458</v>
      </c>
      <c r="BE57">
        <f t="shared" si="77"/>
        <v>3.7010894656814446E-2</v>
      </c>
      <c r="BF57">
        <f t="shared" si="78"/>
        <v>2.4191738136875403</v>
      </c>
      <c r="BG57">
        <f t="shared" si="79"/>
        <v>256.02141327154266</v>
      </c>
      <c r="BH57" t="s">
        <v>598</v>
      </c>
      <c r="BI57">
        <v>559.91999999999996</v>
      </c>
      <c r="BJ57">
        <f t="shared" si="80"/>
        <v>559.91999999999996</v>
      </c>
      <c r="BK57">
        <f t="shared" si="81"/>
        <v>0.52756118703947696</v>
      </c>
      <c r="BL57">
        <f t="shared" si="82"/>
        <v>0.71688293554870808</v>
      </c>
      <c r="BM57">
        <f t="shared" si="83"/>
        <v>0.82096754987831699</v>
      </c>
      <c r="BN57">
        <f t="shared" si="84"/>
        <v>0.50764693118199056</v>
      </c>
      <c r="BO57">
        <f t="shared" si="85"/>
        <v>0.76455023237962327</v>
      </c>
      <c r="BP57">
        <f t="shared" si="86"/>
        <v>0.54468174977311901</v>
      </c>
      <c r="BQ57">
        <f t="shared" si="87"/>
        <v>0.45531825022688099</v>
      </c>
      <c r="BR57">
        <f t="shared" si="88"/>
        <v>1800.08</v>
      </c>
      <c r="BS57">
        <f t="shared" si="89"/>
        <v>1513.2516003289854</v>
      </c>
      <c r="BT57">
        <f t="shared" si="90"/>
        <v>0.84065797093961681</v>
      </c>
      <c r="BU57">
        <f t="shared" si="91"/>
        <v>0.16086988391346047</v>
      </c>
      <c r="BV57">
        <v>6</v>
      </c>
      <c r="BW57">
        <v>0.5</v>
      </c>
      <c r="BX57" t="s">
        <v>388</v>
      </c>
      <c r="BY57">
        <v>2</v>
      </c>
      <c r="BZ57">
        <v>1689268859.5999999</v>
      </c>
      <c r="CA57">
        <v>1128.1300000000001</v>
      </c>
      <c r="CB57">
        <v>1199.97</v>
      </c>
      <c r="CC57">
        <v>28.119299999999999</v>
      </c>
      <c r="CD57">
        <v>23.78</v>
      </c>
      <c r="CE57">
        <v>1129.1600000000001</v>
      </c>
      <c r="CF57">
        <v>27.971599999999999</v>
      </c>
      <c r="CG57">
        <v>500.12700000000001</v>
      </c>
      <c r="CH57">
        <v>98.863100000000003</v>
      </c>
      <c r="CI57">
        <v>0.100054</v>
      </c>
      <c r="CJ57">
        <v>31.479299999999999</v>
      </c>
      <c r="CK57">
        <v>32.004800000000003</v>
      </c>
      <c r="CL57">
        <v>999.9</v>
      </c>
      <c r="CM57">
        <v>0</v>
      </c>
      <c r="CN57">
        <v>0</v>
      </c>
      <c r="CO57">
        <v>9999.3799999999992</v>
      </c>
      <c r="CP57">
        <v>0</v>
      </c>
      <c r="CQ57">
        <v>2022.67</v>
      </c>
      <c r="CR57">
        <v>-71.839500000000001</v>
      </c>
      <c r="CS57">
        <v>1160.77</v>
      </c>
      <c r="CT57">
        <v>1229.2</v>
      </c>
      <c r="CU57">
        <v>4.3392900000000001</v>
      </c>
      <c r="CV57">
        <v>1199.97</v>
      </c>
      <c r="CW57">
        <v>23.78</v>
      </c>
      <c r="CX57">
        <v>2.77996</v>
      </c>
      <c r="CY57">
        <v>2.3509699999999998</v>
      </c>
      <c r="CZ57">
        <v>22.765599999999999</v>
      </c>
      <c r="DA57">
        <v>20.029900000000001</v>
      </c>
      <c r="DB57">
        <v>1800.08</v>
      </c>
      <c r="DC57">
        <v>0.97800699999999996</v>
      </c>
      <c r="DD57">
        <v>2.19933E-2</v>
      </c>
      <c r="DE57">
        <v>0</v>
      </c>
      <c r="DF57">
        <v>736.596</v>
      </c>
      <c r="DG57">
        <v>4.9995000000000003</v>
      </c>
      <c r="DH57">
        <v>18473.400000000001</v>
      </c>
      <c r="DI57">
        <v>16660.599999999999</v>
      </c>
      <c r="DJ57">
        <v>48.75</v>
      </c>
      <c r="DK57">
        <v>51.061999999999998</v>
      </c>
      <c r="DL57">
        <v>49.686999999999998</v>
      </c>
      <c r="DM57">
        <v>49.625</v>
      </c>
      <c r="DN57">
        <v>50.186999999999998</v>
      </c>
      <c r="DO57">
        <v>1755.6</v>
      </c>
      <c r="DP57">
        <v>39.479999999999997</v>
      </c>
      <c r="DQ57">
        <v>0</v>
      </c>
      <c r="DR57">
        <v>132.80000019073489</v>
      </c>
      <c r="DS57">
        <v>0</v>
      </c>
      <c r="DT57">
        <v>736.93876</v>
      </c>
      <c r="DU57">
        <v>-2.3313076852227872</v>
      </c>
      <c r="DV57">
        <v>114.12307569336249</v>
      </c>
      <c r="DW57">
        <v>18490.743999999999</v>
      </c>
      <c r="DX57">
        <v>15</v>
      </c>
      <c r="DY57">
        <v>1689268811.5999999</v>
      </c>
      <c r="DZ57" t="s">
        <v>599</v>
      </c>
      <c r="EA57">
        <v>1689268811.5999999</v>
      </c>
      <c r="EB57">
        <v>1689268811.5999999</v>
      </c>
      <c r="EC57">
        <v>49</v>
      </c>
      <c r="ED57">
        <v>0.16</v>
      </c>
      <c r="EE57">
        <v>-2E-3</v>
      </c>
      <c r="EF57">
        <v>-1.097</v>
      </c>
      <c r="EG57">
        <v>0.14799999999999999</v>
      </c>
      <c r="EH57">
        <v>1200</v>
      </c>
      <c r="EI57">
        <v>23</v>
      </c>
      <c r="EJ57">
        <v>0.03</v>
      </c>
      <c r="EK57">
        <v>0.02</v>
      </c>
      <c r="EL57">
        <v>55.837770914417852</v>
      </c>
      <c r="EM57">
        <v>-2.650680452323213E-2</v>
      </c>
      <c r="EN57">
        <v>0.1527011013470207</v>
      </c>
      <c r="EO57">
        <v>1</v>
      </c>
      <c r="EP57">
        <v>0.1882135957263821</v>
      </c>
      <c r="EQ57">
        <v>-2.8463251705749731E-2</v>
      </c>
      <c r="ER57">
        <v>4.3076782166793148E-3</v>
      </c>
      <c r="ES57">
        <v>1</v>
      </c>
      <c r="ET57">
        <v>2</v>
      </c>
      <c r="EU57">
        <v>2</v>
      </c>
      <c r="EV57" t="s">
        <v>390</v>
      </c>
      <c r="EW57">
        <v>2.9603199999999998</v>
      </c>
      <c r="EX57">
        <v>2.80837</v>
      </c>
      <c r="EY57">
        <v>0.19730600000000001</v>
      </c>
      <c r="EZ57">
        <v>0.20286299999999999</v>
      </c>
      <c r="FA57">
        <v>0.132161</v>
      </c>
      <c r="FB57">
        <v>0.116329</v>
      </c>
      <c r="FC57">
        <v>23580</v>
      </c>
      <c r="FD57">
        <v>21628.6</v>
      </c>
      <c r="FE57">
        <v>26426.1</v>
      </c>
      <c r="FF57">
        <v>25627.200000000001</v>
      </c>
      <c r="FG57">
        <v>31261.3</v>
      </c>
      <c r="FH57">
        <v>32006.5</v>
      </c>
      <c r="FI57">
        <v>37437.9</v>
      </c>
      <c r="FJ57">
        <v>38025.5</v>
      </c>
      <c r="FK57">
        <v>1.9084000000000001</v>
      </c>
      <c r="FL57">
        <v>1.8412299999999999</v>
      </c>
      <c r="FM57">
        <v>1.43275E-2</v>
      </c>
      <c r="FN57">
        <v>0</v>
      </c>
      <c r="FO57">
        <v>31.772400000000001</v>
      </c>
      <c r="FP57">
        <v>999.9</v>
      </c>
      <c r="FQ57">
        <v>32.4</v>
      </c>
      <c r="FR57">
        <v>46.8</v>
      </c>
      <c r="FS57">
        <v>34.640999999999998</v>
      </c>
      <c r="FT57">
        <v>61.810099999999998</v>
      </c>
      <c r="FU57">
        <v>15.0321</v>
      </c>
      <c r="FV57">
        <v>1</v>
      </c>
      <c r="FW57">
        <v>0.705094</v>
      </c>
      <c r="FX57">
        <v>5.5336400000000001</v>
      </c>
      <c r="FY57">
        <v>20.1586</v>
      </c>
      <c r="FZ57">
        <v>5.2087500000000002</v>
      </c>
      <c r="GA57">
        <v>11.9381</v>
      </c>
      <c r="GB57">
        <v>4.9866999999999999</v>
      </c>
      <c r="GC57">
        <v>3.2902</v>
      </c>
      <c r="GD57">
        <v>9999</v>
      </c>
      <c r="GE57">
        <v>9999</v>
      </c>
      <c r="GF57">
        <v>9999</v>
      </c>
      <c r="GG57">
        <v>999.9</v>
      </c>
      <c r="GH57">
        <v>1.8711100000000001</v>
      </c>
      <c r="GI57">
        <v>1.8771</v>
      </c>
      <c r="GJ57">
        <v>1.8748499999999999</v>
      </c>
      <c r="GK57">
        <v>1.8730800000000001</v>
      </c>
      <c r="GL57">
        <v>1.8736299999999999</v>
      </c>
      <c r="GM57">
        <v>1.87103</v>
      </c>
      <c r="GN57">
        <v>1.8768400000000001</v>
      </c>
      <c r="GO57">
        <v>1.8760699999999999</v>
      </c>
      <c r="GP57">
        <v>5</v>
      </c>
      <c r="GQ57">
        <v>0</v>
      </c>
      <c r="GR57">
        <v>0</v>
      </c>
      <c r="GS57">
        <v>0</v>
      </c>
      <c r="GT57" t="s">
        <v>391</v>
      </c>
      <c r="GU57" t="s">
        <v>392</v>
      </c>
      <c r="GV57" t="s">
        <v>393</v>
      </c>
      <c r="GW57" t="s">
        <v>393</v>
      </c>
      <c r="GX57" t="s">
        <v>393</v>
      </c>
      <c r="GY57" t="s">
        <v>393</v>
      </c>
      <c r="GZ57">
        <v>0</v>
      </c>
      <c r="HA57">
        <v>100</v>
      </c>
      <c r="HB57">
        <v>100</v>
      </c>
      <c r="HC57">
        <v>-1.03</v>
      </c>
      <c r="HD57">
        <v>0.1477</v>
      </c>
      <c r="HE57">
        <v>-0.22257848094429161</v>
      </c>
      <c r="HF57">
        <v>-4.4049200664853048E-4</v>
      </c>
      <c r="HG57">
        <v>-3.0069193378276792E-7</v>
      </c>
      <c r="HH57">
        <v>5.1441627210662792E-11</v>
      </c>
      <c r="HI57">
        <v>0.14765500000000389</v>
      </c>
      <c r="HJ57">
        <v>0</v>
      </c>
      <c r="HK57">
        <v>0</v>
      </c>
      <c r="HL57">
        <v>0</v>
      </c>
      <c r="HM57">
        <v>8</v>
      </c>
      <c r="HN57">
        <v>2399</v>
      </c>
      <c r="HO57">
        <v>1</v>
      </c>
      <c r="HP57">
        <v>21</v>
      </c>
      <c r="HQ57">
        <v>0.8</v>
      </c>
      <c r="HR57">
        <v>0.8</v>
      </c>
      <c r="HS57">
        <v>2.33765</v>
      </c>
      <c r="HT57">
        <v>2.5390600000000001</v>
      </c>
      <c r="HU57">
        <v>1.5991200000000001</v>
      </c>
      <c r="HV57">
        <v>2.2717299999999998</v>
      </c>
      <c r="HW57">
        <v>1.5502899999999999</v>
      </c>
      <c r="HX57">
        <v>2.2863799999999999</v>
      </c>
      <c r="HY57">
        <v>48.639699999999998</v>
      </c>
      <c r="HZ57">
        <v>24.157499999999999</v>
      </c>
      <c r="IA57">
        <v>18</v>
      </c>
      <c r="IB57">
        <v>499.68599999999998</v>
      </c>
      <c r="IC57">
        <v>427.846</v>
      </c>
      <c r="ID57">
        <v>24.503299999999999</v>
      </c>
      <c r="IE57">
        <v>35.736800000000002</v>
      </c>
      <c r="IF57">
        <v>30.0002</v>
      </c>
      <c r="IG57">
        <v>35.664999999999999</v>
      </c>
      <c r="IH57">
        <v>35.631300000000003</v>
      </c>
      <c r="II57">
        <v>46.792499999999997</v>
      </c>
      <c r="IJ57">
        <v>36.548000000000002</v>
      </c>
      <c r="IK57">
        <v>0</v>
      </c>
      <c r="IL57">
        <v>24.507899999999999</v>
      </c>
      <c r="IM57">
        <v>1200</v>
      </c>
      <c r="IN57">
        <v>23.718900000000001</v>
      </c>
      <c r="IO57">
        <v>98.707899999999995</v>
      </c>
      <c r="IP57">
        <v>98.663700000000006</v>
      </c>
    </row>
    <row r="58" spans="1:250" x14ac:dyDescent="0.3">
      <c r="A58">
        <v>42</v>
      </c>
      <c r="B58">
        <v>1689268978.5999999</v>
      </c>
      <c r="C58">
        <v>8489.0999999046326</v>
      </c>
      <c r="D58" t="s">
        <v>600</v>
      </c>
      <c r="E58" t="s">
        <v>601</v>
      </c>
      <c r="F58" t="s">
        <v>378</v>
      </c>
      <c r="G58" t="s">
        <v>379</v>
      </c>
      <c r="H58" t="s">
        <v>535</v>
      </c>
      <c r="I58" t="s">
        <v>381</v>
      </c>
      <c r="J58" t="s">
        <v>535</v>
      </c>
      <c r="K58" t="s">
        <v>383</v>
      </c>
      <c r="L58" t="s">
        <v>536</v>
      </c>
      <c r="M58">
        <v>1689268978.5999999</v>
      </c>
      <c r="N58">
        <f t="shared" si="46"/>
        <v>3.2254005269615124E-3</v>
      </c>
      <c r="O58">
        <f t="shared" si="47"/>
        <v>3.2254005269615122</v>
      </c>
      <c r="P58">
        <f t="shared" si="48"/>
        <v>54.965713612404059</v>
      </c>
      <c r="Q58">
        <f t="shared" si="49"/>
        <v>1428.433</v>
      </c>
      <c r="R58">
        <f t="shared" si="50"/>
        <v>818.51790654697993</v>
      </c>
      <c r="S58">
        <f t="shared" si="51"/>
        <v>81.008052819969876</v>
      </c>
      <c r="T58">
        <f t="shared" si="52"/>
        <v>141.37085455093393</v>
      </c>
      <c r="U58">
        <f t="shared" si="53"/>
        <v>0.15764994895667159</v>
      </c>
      <c r="V58">
        <f t="shared" si="54"/>
        <v>2.9110517831136917</v>
      </c>
      <c r="W58">
        <f t="shared" si="55"/>
        <v>0.15305585983918468</v>
      </c>
      <c r="X58">
        <f t="shared" si="56"/>
        <v>9.6061521612325326E-2</v>
      </c>
      <c r="Y58">
        <f t="shared" si="57"/>
        <v>289.57822263526714</v>
      </c>
      <c r="Z58">
        <f t="shared" si="58"/>
        <v>32.277629445498604</v>
      </c>
      <c r="AA58">
        <f t="shared" si="59"/>
        <v>32.003300000000003</v>
      </c>
      <c r="AB58">
        <f t="shared" si="60"/>
        <v>4.7759751995590891</v>
      </c>
      <c r="AC58">
        <f t="shared" si="61"/>
        <v>59.993507267856948</v>
      </c>
      <c r="AD58">
        <f t="shared" si="62"/>
        <v>2.7698704667897607</v>
      </c>
      <c r="AE58">
        <f t="shared" si="63"/>
        <v>4.6169503883527563</v>
      </c>
      <c r="AF58">
        <f t="shared" si="64"/>
        <v>2.0061047327693284</v>
      </c>
      <c r="AG58">
        <f t="shared" si="65"/>
        <v>-142.2401632390027</v>
      </c>
      <c r="AH58">
        <f t="shared" si="66"/>
        <v>-93.693552367541741</v>
      </c>
      <c r="AI58">
        <f t="shared" si="67"/>
        <v>-7.2779536625047712</v>
      </c>
      <c r="AJ58">
        <f t="shared" si="68"/>
        <v>46.366553366217914</v>
      </c>
      <c r="AK58">
        <v>1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51562.513912231596</v>
      </c>
      <c r="AP58" t="s">
        <v>385</v>
      </c>
      <c r="AQ58">
        <v>10238.9</v>
      </c>
      <c r="AR58">
        <v>302.21199999999999</v>
      </c>
      <c r="AS58">
        <v>4052.3</v>
      </c>
      <c r="AT58">
        <f t="shared" si="72"/>
        <v>0.92542210596451402</v>
      </c>
      <c r="AU58">
        <v>-0.32343011824092421</v>
      </c>
      <c r="AV58" t="s">
        <v>602</v>
      </c>
      <c r="AW58">
        <v>10274.799999999999</v>
      </c>
      <c r="AX58">
        <v>733.81661538461526</v>
      </c>
      <c r="AY58">
        <v>1174.9855631187329</v>
      </c>
      <c r="AZ58">
        <f t="shared" si="73"/>
        <v>0.37546754750171962</v>
      </c>
      <c r="BA58">
        <v>0.5</v>
      </c>
      <c r="BB58">
        <f t="shared" si="74"/>
        <v>1513.2438003291541</v>
      </c>
      <c r="BC58">
        <f t="shared" si="75"/>
        <v>54.965713612404059</v>
      </c>
      <c r="BD58">
        <f t="shared" si="76"/>
        <v>284.08696924088468</v>
      </c>
      <c r="BE58">
        <f t="shared" si="77"/>
        <v>3.6536838094838868E-2</v>
      </c>
      <c r="BF58">
        <f t="shared" si="78"/>
        <v>2.4488083319458736</v>
      </c>
      <c r="BG58">
        <f t="shared" si="79"/>
        <v>255.54296333711446</v>
      </c>
      <c r="BH58" t="s">
        <v>603</v>
      </c>
      <c r="BI58">
        <v>555.48</v>
      </c>
      <c r="BJ58">
        <f t="shared" si="80"/>
        <v>555.48</v>
      </c>
      <c r="BK58">
        <f t="shared" si="81"/>
        <v>0.52724525523053734</v>
      </c>
      <c r="BL58">
        <f t="shared" si="82"/>
        <v>0.71213072811351708</v>
      </c>
      <c r="BM58">
        <f t="shared" si="83"/>
        <v>0.82283744570245743</v>
      </c>
      <c r="BN58">
        <f t="shared" si="84"/>
        <v>0.50547927478195231</v>
      </c>
      <c r="BO58">
        <f t="shared" si="85"/>
        <v>0.76726584466318315</v>
      </c>
      <c r="BP58">
        <f t="shared" si="86"/>
        <v>0.53906435008311182</v>
      </c>
      <c r="BQ58">
        <f t="shared" si="87"/>
        <v>0.46093564991688818</v>
      </c>
      <c r="BR58">
        <f t="shared" si="88"/>
        <v>1800.07</v>
      </c>
      <c r="BS58">
        <f t="shared" si="89"/>
        <v>1513.2438003291541</v>
      </c>
      <c r="BT58">
        <f t="shared" si="90"/>
        <v>0.84065830791533336</v>
      </c>
      <c r="BU58">
        <f t="shared" si="91"/>
        <v>0.16087053427659323</v>
      </c>
      <c r="BV58">
        <v>6</v>
      </c>
      <c r="BW58">
        <v>0.5</v>
      </c>
      <c r="BX58" t="s">
        <v>388</v>
      </c>
      <c r="BY58">
        <v>2</v>
      </c>
      <c r="BZ58">
        <v>1689268978.5999999</v>
      </c>
      <c r="CA58">
        <v>1428.433</v>
      </c>
      <c r="CB58">
        <v>1499.91</v>
      </c>
      <c r="CC58">
        <v>27.987200000000001</v>
      </c>
      <c r="CD58">
        <v>24.2256</v>
      </c>
      <c r="CE58">
        <v>1429.73</v>
      </c>
      <c r="CF58">
        <v>27.808199999999999</v>
      </c>
      <c r="CG58">
        <v>500.07400000000001</v>
      </c>
      <c r="CH58">
        <v>98.869200000000006</v>
      </c>
      <c r="CI58">
        <v>9.9988300000000002E-2</v>
      </c>
      <c r="CJ58">
        <v>31.406300000000002</v>
      </c>
      <c r="CK58">
        <v>32.003300000000003</v>
      </c>
      <c r="CL58">
        <v>999.9</v>
      </c>
      <c r="CM58">
        <v>0</v>
      </c>
      <c r="CN58">
        <v>0</v>
      </c>
      <c r="CO58">
        <v>10008.1</v>
      </c>
      <c r="CP58">
        <v>0</v>
      </c>
      <c r="CQ58">
        <v>2039.4</v>
      </c>
      <c r="CR58">
        <v>-71.500600000000006</v>
      </c>
      <c r="CS58">
        <v>1469.49</v>
      </c>
      <c r="CT58">
        <v>1537.15</v>
      </c>
      <c r="CU58">
        <v>3.73027</v>
      </c>
      <c r="CV58">
        <v>1499.91</v>
      </c>
      <c r="CW58">
        <v>24.2256</v>
      </c>
      <c r="CX58">
        <v>2.76397</v>
      </c>
      <c r="CY58">
        <v>2.3951600000000002</v>
      </c>
      <c r="CZ58">
        <v>22.670500000000001</v>
      </c>
      <c r="DA58">
        <v>20.331099999999999</v>
      </c>
      <c r="DB58">
        <v>1800.07</v>
      </c>
      <c r="DC58">
        <v>0.97799400000000003</v>
      </c>
      <c r="DD58">
        <v>2.2006399999999999E-2</v>
      </c>
      <c r="DE58">
        <v>0</v>
      </c>
      <c r="DF58">
        <v>734.13400000000001</v>
      </c>
      <c r="DG58">
        <v>4.9995000000000003</v>
      </c>
      <c r="DH58">
        <v>18506.400000000001</v>
      </c>
      <c r="DI58">
        <v>16660.400000000001</v>
      </c>
      <c r="DJ58">
        <v>49</v>
      </c>
      <c r="DK58">
        <v>51.436999999999998</v>
      </c>
      <c r="DL58">
        <v>50</v>
      </c>
      <c r="DM58">
        <v>50</v>
      </c>
      <c r="DN58">
        <v>50.436999999999998</v>
      </c>
      <c r="DO58">
        <v>1755.57</v>
      </c>
      <c r="DP58">
        <v>39.5</v>
      </c>
      <c r="DQ58">
        <v>0</v>
      </c>
      <c r="DR58">
        <v>117</v>
      </c>
      <c r="DS58">
        <v>0</v>
      </c>
      <c r="DT58">
        <v>733.81661538461526</v>
      </c>
      <c r="DU58">
        <v>-0.20553847693846419</v>
      </c>
      <c r="DV58">
        <v>163.50427405489259</v>
      </c>
      <c r="DW58">
        <v>18495.173076923082</v>
      </c>
      <c r="DX58">
        <v>15</v>
      </c>
      <c r="DY58">
        <v>1689269019.0999999</v>
      </c>
      <c r="DZ58" t="s">
        <v>604</v>
      </c>
      <c r="EA58">
        <v>1689269019.0999999</v>
      </c>
      <c r="EB58">
        <v>1689269004.5999999</v>
      </c>
      <c r="EC58">
        <v>50</v>
      </c>
      <c r="ED58">
        <v>9.1999999999999998E-2</v>
      </c>
      <c r="EE58">
        <v>3.1E-2</v>
      </c>
      <c r="EF58">
        <v>-1.2969999999999999</v>
      </c>
      <c r="EG58">
        <v>0.17899999999999999</v>
      </c>
      <c r="EH58">
        <v>1500</v>
      </c>
      <c r="EI58">
        <v>24</v>
      </c>
      <c r="EJ58">
        <v>0.1</v>
      </c>
      <c r="EK58">
        <v>0.03</v>
      </c>
      <c r="EL58">
        <v>55.372422648916007</v>
      </c>
      <c r="EM58">
        <v>-0.76169541934262408</v>
      </c>
      <c r="EN58">
        <v>0.18535534501377229</v>
      </c>
      <c r="EO58">
        <v>1</v>
      </c>
      <c r="EP58">
        <v>0.15733889394634121</v>
      </c>
      <c r="EQ58">
        <v>-1.229375448862278E-2</v>
      </c>
      <c r="ER58">
        <v>2.0496940726424501E-3</v>
      </c>
      <c r="ES58">
        <v>1</v>
      </c>
      <c r="ET58">
        <v>2</v>
      </c>
      <c r="EU58">
        <v>2</v>
      </c>
      <c r="EV58" t="s">
        <v>390</v>
      </c>
      <c r="EW58">
        <v>2.95994</v>
      </c>
      <c r="EX58">
        <v>2.8083800000000001</v>
      </c>
      <c r="EY58">
        <v>0.22859099999999999</v>
      </c>
      <c r="EZ58">
        <v>0.23291799999999999</v>
      </c>
      <c r="FA58">
        <v>0.13156399999999999</v>
      </c>
      <c r="FB58">
        <v>0.117798</v>
      </c>
      <c r="FC58">
        <v>22646.400000000001</v>
      </c>
      <c r="FD58">
        <v>20797.2</v>
      </c>
      <c r="FE58">
        <v>26414.7</v>
      </c>
      <c r="FF58">
        <v>25613.599999999999</v>
      </c>
      <c r="FG58">
        <v>31272.3</v>
      </c>
      <c r="FH58">
        <v>31939.9</v>
      </c>
      <c r="FI58">
        <v>37420.400000000001</v>
      </c>
      <c r="FJ58">
        <v>38006.6</v>
      </c>
      <c r="FK58">
        <v>1.9049199999999999</v>
      </c>
      <c r="FL58">
        <v>1.8392500000000001</v>
      </c>
      <c r="FM58">
        <v>8.2477899999999996E-3</v>
      </c>
      <c r="FN58">
        <v>0</v>
      </c>
      <c r="FO58">
        <v>31.869499999999999</v>
      </c>
      <c r="FP58">
        <v>999.9</v>
      </c>
      <c r="FQ58">
        <v>32.6</v>
      </c>
      <c r="FR58">
        <v>46.8</v>
      </c>
      <c r="FS58">
        <v>34.851599999999998</v>
      </c>
      <c r="FT58">
        <v>61.940100000000001</v>
      </c>
      <c r="FU58">
        <v>15.629</v>
      </c>
      <c r="FV58">
        <v>1</v>
      </c>
      <c r="FW58">
        <v>0.72728899999999996</v>
      </c>
      <c r="FX58">
        <v>5.6349099999999996</v>
      </c>
      <c r="FY58">
        <v>20.154399999999999</v>
      </c>
      <c r="FZ58">
        <v>5.2096499999999999</v>
      </c>
      <c r="GA58">
        <v>11.9381</v>
      </c>
      <c r="GB58">
        <v>4.9859999999999998</v>
      </c>
      <c r="GC58">
        <v>3.2902</v>
      </c>
      <c r="GD58">
        <v>9999</v>
      </c>
      <c r="GE58">
        <v>9999</v>
      </c>
      <c r="GF58">
        <v>9999</v>
      </c>
      <c r="GG58">
        <v>999.9</v>
      </c>
      <c r="GH58">
        <v>1.87117</v>
      </c>
      <c r="GI58">
        <v>1.8771199999999999</v>
      </c>
      <c r="GJ58">
        <v>1.8748499999999999</v>
      </c>
      <c r="GK58">
        <v>1.8730500000000001</v>
      </c>
      <c r="GL58">
        <v>1.8736299999999999</v>
      </c>
      <c r="GM58">
        <v>1.8710199999999999</v>
      </c>
      <c r="GN58">
        <v>1.8768499999999999</v>
      </c>
      <c r="GO58">
        <v>1.8760699999999999</v>
      </c>
      <c r="GP58">
        <v>5</v>
      </c>
      <c r="GQ58">
        <v>0</v>
      </c>
      <c r="GR58">
        <v>0</v>
      </c>
      <c r="GS58">
        <v>0</v>
      </c>
      <c r="GT58" t="s">
        <v>391</v>
      </c>
      <c r="GU58" t="s">
        <v>392</v>
      </c>
      <c r="GV58" t="s">
        <v>393</v>
      </c>
      <c r="GW58" t="s">
        <v>393</v>
      </c>
      <c r="GX58" t="s">
        <v>393</v>
      </c>
      <c r="GY58" t="s">
        <v>393</v>
      </c>
      <c r="GZ58">
        <v>0</v>
      </c>
      <c r="HA58">
        <v>100</v>
      </c>
      <c r="HB58">
        <v>100</v>
      </c>
      <c r="HC58">
        <v>-1.2969999999999999</v>
      </c>
      <c r="HD58">
        <v>0.17899999999999999</v>
      </c>
      <c r="HE58">
        <v>-0.22257848094429161</v>
      </c>
      <c r="HF58">
        <v>-4.4049200664853048E-4</v>
      </c>
      <c r="HG58">
        <v>-3.0069193378276792E-7</v>
      </c>
      <c r="HH58">
        <v>5.1441627210662792E-11</v>
      </c>
      <c r="HI58">
        <v>0.14765500000000389</v>
      </c>
      <c r="HJ58">
        <v>0</v>
      </c>
      <c r="HK58">
        <v>0</v>
      </c>
      <c r="HL58">
        <v>0</v>
      </c>
      <c r="HM58">
        <v>8</v>
      </c>
      <c r="HN58">
        <v>2399</v>
      </c>
      <c r="HO58">
        <v>1</v>
      </c>
      <c r="HP58">
        <v>21</v>
      </c>
      <c r="HQ58">
        <v>2.8</v>
      </c>
      <c r="HR58">
        <v>2.8</v>
      </c>
      <c r="HS58">
        <v>2.81372</v>
      </c>
      <c r="HT58">
        <v>2.5268600000000001</v>
      </c>
      <c r="HU58">
        <v>1.5991200000000001</v>
      </c>
      <c r="HV58">
        <v>2.2717299999999998</v>
      </c>
      <c r="HW58">
        <v>1.5502899999999999</v>
      </c>
      <c r="HX58">
        <v>2.4352999999999998</v>
      </c>
      <c r="HY58">
        <v>48.732599999999998</v>
      </c>
      <c r="HZ58">
        <v>24.1663</v>
      </c>
      <c r="IA58">
        <v>18</v>
      </c>
      <c r="IB58">
        <v>498.99099999999999</v>
      </c>
      <c r="IC58">
        <v>428.02300000000002</v>
      </c>
      <c r="ID58">
        <v>24.371500000000001</v>
      </c>
      <c r="IE58">
        <v>35.978700000000003</v>
      </c>
      <c r="IF58">
        <v>30.000399999999999</v>
      </c>
      <c r="IG58">
        <v>35.877600000000001</v>
      </c>
      <c r="IH58">
        <v>35.840200000000003</v>
      </c>
      <c r="II58">
        <v>56.323</v>
      </c>
      <c r="IJ58">
        <v>35.7226</v>
      </c>
      <c r="IK58">
        <v>0</v>
      </c>
      <c r="IL58">
        <v>24.385100000000001</v>
      </c>
      <c r="IM58">
        <v>1500</v>
      </c>
      <c r="IN58">
        <v>24.2957</v>
      </c>
      <c r="IO58">
        <v>98.663200000000003</v>
      </c>
      <c r="IP58">
        <v>98.613299999999995</v>
      </c>
    </row>
    <row r="59" spans="1:250" x14ac:dyDescent="0.3">
      <c r="A59">
        <v>43</v>
      </c>
      <c r="B59">
        <v>1689270291</v>
      </c>
      <c r="C59">
        <v>9801.5</v>
      </c>
      <c r="D59" t="s">
        <v>605</v>
      </c>
      <c r="E59" t="s">
        <v>606</v>
      </c>
      <c r="F59" t="s">
        <v>378</v>
      </c>
      <c r="G59" t="s">
        <v>379</v>
      </c>
      <c r="H59" t="s">
        <v>31</v>
      </c>
      <c r="I59" t="s">
        <v>381</v>
      </c>
      <c r="J59" t="s">
        <v>462</v>
      </c>
      <c r="K59" t="s">
        <v>463</v>
      </c>
      <c r="L59" t="s">
        <v>607</v>
      </c>
      <c r="M59">
        <v>1689270291</v>
      </c>
      <c r="N59">
        <f t="shared" si="46"/>
        <v>7.4638959921915875E-3</v>
      </c>
      <c r="O59">
        <f t="shared" si="47"/>
        <v>7.4638959921915875</v>
      </c>
      <c r="P59">
        <f t="shared" si="48"/>
        <v>54.751801261064912</v>
      </c>
      <c r="Q59">
        <f t="shared" si="49"/>
        <v>331.38600000000002</v>
      </c>
      <c r="R59">
        <f t="shared" si="50"/>
        <v>99.048581105546489</v>
      </c>
      <c r="S59">
        <f t="shared" si="51"/>
        <v>9.8019188021346952</v>
      </c>
      <c r="T59">
        <f t="shared" si="52"/>
        <v>32.794196826534005</v>
      </c>
      <c r="U59">
        <f t="shared" si="53"/>
        <v>0.41429091730061368</v>
      </c>
      <c r="V59">
        <f t="shared" si="54"/>
        <v>2.9067495919638007</v>
      </c>
      <c r="W59">
        <f t="shared" si="55"/>
        <v>0.3840614111816259</v>
      </c>
      <c r="X59">
        <f t="shared" si="56"/>
        <v>0.24257031433698822</v>
      </c>
      <c r="Y59">
        <f t="shared" si="57"/>
        <v>289.58721963508515</v>
      </c>
      <c r="Z59">
        <f t="shared" si="58"/>
        <v>32.00580444984633</v>
      </c>
      <c r="AA59">
        <f t="shared" si="59"/>
        <v>31.994599999999998</v>
      </c>
      <c r="AB59">
        <f t="shared" si="60"/>
        <v>4.7736239509628255</v>
      </c>
      <c r="AC59">
        <f t="shared" si="61"/>
        <v>60.434255655681234</v>
      </c>
      <c r="AD59">
        <f t="shared" si="62"/>
        <v>2.9252194772086</v>
      </c>
      <c r="AE59">
        <f t="shared" si="63"/>
        <v>4.8403334259211803</v>
      </c>
      <c r="AF59">
        <f t="shared" si="64"/>
        <v>1.8484044737542256</v>
      </c>
      <c r="AG59">
        <f t="shared" si="65"/>
        <v>-329.15781325564899</v>
      </c>
      <c r="AH59">
        <f t="shared" si="66"/>
        <v>38.456311054079691</v>
      </c>
      <c r="AI59">
        <f t="shared" si="67"/>
        <v>3.0038052891210683</v>
      </c>
      <c r="AJ59">
        <f t="shared" si="68"/>
        <v>1.88952272263694</v>
      </c>
      <c r="AK59">
        <v>2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51300.206178358683</v>
      </c>
      <c r="AP59" t="s">
        <v>385</v>
      </c>
      <c r="AQ59">
        <v>10238.9</v>
      </c>
      <c r="AR59">
        <v>302.21199999999999</v>
      </c>
      <c r="AS59">
        <v>4052.3</v>
      </c>
      <c r="AT59">
        <f t="shared" si="72"/>
        <v>0.92542210596451402</v>
      </c>
      <c r="AU59">
        <v>-0.32343011824092421</v>
      </c>
      <c r="AV59" t="s">
        <v>608</v>
      </c>
      <c r="AW59">
        <v>10289.799999999999</v>
      </c>
      <c r="AX59">
        <v>670.73232000000007</v>
      </c>
      <c r="AY59">
        <v>1119.3207158510679</v>
      </c>
      <c r="AZ59">
        <f t="shared" si="73"/>
        <v>0.40076842097038001</v>
      </c>
      <c r="BA59">
        <v>0.5</v>
      </c>
      <c r="BB59">
        <f t="shared" si="74"/>
        <v>1513.2939003290596</v>
      </c>
      <c r="BC59">
        <f t="shared" si="75"/>
        <v>54.751801261064912</v>
      </c>
      <c r="BD59">
        <f t="shared" si="76"/>
        <v>303.24020344949241</v>
      </c>
      <c r="BE59">
        <f t="shared" si="77"/>
        <v>3.639427302742048E-2</v>
      </c>
      <c r="BF59">
        <f t="shared" si="78"/>
        <v>2.6203207379386897</v>
      </c>
      <c r="BG59">
        <f t="shared" si="79"/>
        <v>252.80864050081473</v>
      </c>
      <c r="BH59" t="s">
        <v>609</v>
      </c>
      <c r="BI59">
        <v>510.91</v>
      </c>
      <c r="BJ59">
        <f t="shared" si="80"/>
        <v>510.91</v>
      </c>
      <c r="BK59">
        <f t="shared" si="81"/>
        <v>0.5435535206622768</v>
      </c>
      <c r="BL59">
        <f t="shared" si="82"/>
        <v>0.73731179310930695</v>
      </c>
      <c r="BM59">
        <f t="shared" si="83"/>
        <v>0.82820002432630468</v>
      </c>
      <c r="BN59">
        <f t="shared" si="84"/>
        <v>0.54899475081946225</v>
      </c>
      <c r="BO59">
        <f t="shared" si="85"/>
        <v>0.78210945560449041</v>
      </c>
      <c r="BP59">
        <f t="shared" si="86"/>
        <v>0.56162489414178818</v>
      </c>
      <c r="BQ59">
        <f t="shared" si="87"/>
        <v>0.43837510585821182</v>
      </c>
      <c r="BR59">
        <f t="shared" si="88"/>
        <v>1800.13</v>
      </c>
      <c r="BS59">
        <f t="shared" si="89"/>
        <v>1513.2939003290596</v>
      </c>
      <c r="BT59">
        <f t="shared" si="90"/>
        <v>0.84065811931863788</v>
      </c>
      <c r="BU59">
        <f t="shared" si="91"/>
        <v>0.16087017028497116</v>
      </c>
      <c r="BV59">
        <v>6</v>
      </c>
      <c r="BW59">
        <v>0.5</v>
      </c>
      <c r="BX59" t="s">
        <v>388</v>
      </c>
      <c r="BY59">
        <v>2</v>
      </c>
      <c r="BZ59">
        <v>1689270291</v>
      </c>
      <c r="CA59">
        <v>331.38600000000002</v>
      </c>
      <c r="CB59">
        <v>400.04899999999998</v>
      </c>
      <c r="CC59">
        <v>29.5594</v>
      </c>
      <c r="CD59">
        <v>20.868400000000001</v>
      </c>
      <c r="CE59">
        <v>332.209</v>
      </c>
      <c r="CF59">
        <v>29.444900000000001</v>
      </c>
      <c r="CG59">
        <v>500.053</v>
      </c>
      <c r="CH59">
        <v>98.860399999999998</v>
      </c>
      <c r="CI59">
        <v>0.10031900000000001</v>
      </c>
      <c r="CJ59">
        <v>32.24</v>
      </c>
      <c r="CK59">
        <v>31.994599999999998</v>
      </c>
      <c r="CL59">
        <v>999.9</v>
      </c>
      <c r="CM59">
        <v>0</v>
      </c>
      <c r="CN59">
        <v>0</v>
      </c>
      <c r="CO59">
        <v>9984.3799999999992</v>
      </c>
      <c r="CP59">
        <v>0</v>
      </c>
      <c r="CQ59">
        <v>1670.88</v>
      </c>
      <c r="CR59">
        <v>-68.662599999999998</v>
      </c>
      <c r="CS59">
        <v>341.48</v>
      </c>
      <c r="CT59">
        <v>408.57499999999999</v>
      </c>
      <c r="CU59">
        <v>8.6910299999999996</v>
      </c>
      <c r="CV59">
        <v>400.04899999999998</v>
      </c>
      <c r="CW59">
        <v>20.868400000000001</v>
      </c>
      <c r="CX59">
        <v>2.9222600000000001</v>
      </c>
      <c r="CY59">
        <v>2.0630600000000001</v>
      </c>
      <c r="CZ59">
        <v>23.5915</v>
      </c>
      <c r="DA59">
        <v>17.936800000000002</v>
      </c>
      <c r="DB59">
        <v>1800.13</v>
      </c>
      <c r="DC59">
        <v>0.97799899999999995</v>
      </c>
      <c r="DD59">
        <v>2.2000599999999999E-2</v>
      </c>
      <c r="DE59">
        <v>0</v>
      </c>
      <c r="DF59">
        <v>670.73800000000006</v>
      </c>
      <c r="DG59">
        <v>4.9995000000000003</v>
      </c>
      <c r="DH59">
        <v>15793.9</v>
      </c>
      <c r="DI59">
        <v>16661</v>
      </c>
      <c r="DJ59">
        <v>48.75</v>
      </c>
      <c r="DK59">
        <v>50.5</v>
      </c>
      <c r="DL59">
        <v>49.625</v>
      </c>
      <c r="DM59">
        <v>49.375</v>
      </c>
      <c r="DN59">
        <v>50.125</v>
      </c>
      <c r="DO59">
        <v>1755.64</v>
      </c>
      <c r="DP59">
        <v>39.49</v>
      </c>
      <c r="DQ59">
        <v>0</v>
      </c>
      <c r="DR59">
        <v>1310.6000001430509</v>
      </c>
      <c r="DS59">
        <v>0</v>
      </c>
      <c r="DT59">
        <v>670.73232000000007</v>
      </c>
      <c r="DU59">
        <v>-0.22192307988775889</v>
      </c>
      <c r="DV59">
        <v>-13.323076960371671</v>
      </c>
      <c r="DW59">
        <v>15795.732</v>
      </c>
      <c r="DX59">
        <v>15</v>
      </c>
      <c r="DY59">
        <v>1689270242</v>
      </c>
      <c r="DZ59" t="s">
        <v>610</v>
      </c>
      <c r="EA59">
        <v>1689270234</v>
      </c>
      <c r="EB59">
        <v>1689270242</v>
      </c>
      <c r="EC59">
        <v>52</v>
      </c>
      <c r="ED59">
        <v>0.13800000000000001</v>
      </c>
      <c r="EE59">
        <v>-0.13300000000000001</v>
      </c>
      <c r="EF59">
        <v>-0.86699999999999999</v>
      </c>
      <c r="EG59">
        <v>0.105</v>
      </c>
      <c r="EH59">
        <v>400</v>
      </c>
      <c r="EI59">
        <v>21</v>
      </c>
      <c r="EJ59">
        <v>0.06</v>
      </c>
      <c r="EK59">
        <v>0.01</v>
      </c>
      <c r="EL59">
        <v>54.586190199925298</v>
      </c>
      <c r="EM59">
        <v>0.61165788161578938</v>
      </c>
      <c r="EN59">
        <v>0.19977637109964319</v>
      </c>
      <c r="EO59">
        <v>1</v>
      </c>
      <c r="EP59">
        <v>0.40751267860167301</v>
      </c>
      <c r="EQ59">
        <v>3.2422207775988338E-2</v>
      </c>
      <c r="ER59">
        <v>5.242117403307993E-3</v>
      </c>
      <c r="ES59">
        <v>1</v>
      </c>
      <c r="ET59">
        <v>2</v>
      </c>
      <c r="EU59">
        <v>2</v>
      </c>
      <c r="EV59" t="s">
        <v>390</v>
      </c>
      <c r="EW59">
        <v>2.9598200000000001</v>
      </c>
      <c r="EX59">
        <v>2.8085100000000001</v>
      </c>
      <c r="EY59">
        <v>8.2356799999999994E-2</v>
      </c>
      <c r="EZ59">
        <v>9.4322199999999995E-2</v>
      </c>
      <c r="FA59">
        <v>0.13686100000000001</v>
      </c>
      <c r="FB59">
        <v>0.106004</v>
      </c>
      <c r="FC59">
        <v>26953.200000000001</v>
      </c>
      <c r="FD59">
        <v>24560.7</v>
      </c>
      <c r="FE59">
        <v>26415.599999999999</v>
      </c>
      <c r="FF59">
        <v>25606.5</v>
      </c>
      <c r="FG59">
        <v>31072.3</v>
      </c>
      <c r="FH59">
        <v>32347.1</v>
      </c>
      <c r="FI59">
        <v>37419.9</v>
      </c>
      <c r="FJ59">
        <v>37995.300000000003</v>
      </c>
      <c r="FK59">
        <v>1.9011</v>
      </c>
      <c r="FL59">
        <v>1.8364799999999999</v>
      </c>
      <c r="FM59">
        <v>6.5416099999999998E-3</v>
      </c>
      <c r="FN59">
        <v>0</v>
      </c>
      <c r="FO59">
        <v>31.888500000000001</v>
      </c>
      <c r="FP59">
        <v>999.9</v>
      </c>
      <c r="FQ59">
        <v>29.5</v>
      </c>
      <c r="FR59">
        <v>46.5</v>
      </c>
      <c r="FS59">
        <v>31.060600000000001</v>
      </c>
      <c r="FT59">
        <v>62.1905</v>
      </c>
      <c r="FU59">
        <v>15.2043</v>
      </c>
      <c r="FV59">
        <v>1</v>
      </c>
      <c r="FW59">
        <v>0.71387699999999998</v>
      </c>
      <c r="FX59">
        <v>2.75759</v>
      </c>
      <c r="FY59">
        <v>20.2226</v>
      </c>
      <c r="FZ59">
        <v>5.2088999999999999</v>
      </c>
      <c r="GA59">
        <v>11.9381</v>
      </c>
      <c r="GB59">
        <v>4.9867499999999998</v>
      </c>
      <c r="GC59">
        <v>3.29013</v>
      </c>
      <c r="GD59">
        <v>9999</v>
      </c>
      <c r="GE59">
        <v>9999</v>
      </c>
      <c r="GF59">
        <v>9999</v>
      </c>
      <c r="GG59">
        <v>999.9</v>
      </c>
      <c r="GH59">
        <v>1.8710899999999999</v>
      </c>
      <c r="GI59">
        <v>1.8770899999999999</v>
      </c>
      <c r="GJ59">
        <v>1.8748499999999999</v>
      </c>
      <c r="GK59">
        <v>1.8730899999999999</v>
      </c>
      <c r="GL59">
        <v>1.8736299999999999</v>
      </c>
      <c r="GM59">
        <v>1.87103</v>
      </c>
      <c r="GN59">
        <v>1.8768400000000001</v>
      </c>
      <c r="GO59">
        <v>1.8760699999999999</v>
      </c>
      <c r="GP59">
        <v>5</v>
      </c>
      <c r="GQ59">
        <v>0</v>
      </c>
      <c r="GR59">
        <v>0</v>
      </c>
      <c r="GS59">
        <v>0</v>
      </c>
      <c r="GT59" t="s">
        <v>391</v>
      </c>
      <c r="GU59" t="s">
        <v>392</v>
      </c>
      <c r="GV59" t="s">
        <v>393</v>
      </c>
      <c r="GW59" t="s">
        <v>393</v>
      </c>
      <c r="GX59" t="s">
        <v>393</v>
      </c>
      <c r="GY59" t="s">
        <v>393</v>
      </c>
      <c r="GZ59">
        <v>0</v>
      </c>
      <c r="HA59">
        <v>100</v>
      </c>
      <c r="HB59">
        <v>100</v>
      </c>
      <c r="HC59">
        <v>-0.82299999999999995</v>
      </c>
      <c r="HD59">
        <v>0.1145</v>
      </c>
      <c r="HE59">
        <v>-0.64558889463100544</v>
      </c>
      <c r="HF59">
        <v>-4.4049200664853048E-4</v>
      </c>
      <c r="HG59">
        <v>-3.0069193378276792E-7</v>
      </c>
      <c r="HH59">
        <v>5.1441627210662792E-11</v>
      </c>
      <c r="HI59">
        <v>0.11454956379017441</v>
      </c>
      <c r="HJ59">
        <v>0</v>
      </c>
      <c r="HK59">
        <v>0</v>
      </c>
      <c r="HL59">
        <v>0</v>
      </c>
      <c r="HM59">
        <v>8</v>
      </c>
      <c r="HN59">
        <v>2399</v>
      </c>
      <c r="HO59">
        <v>1</v>
      </c>
      <c r="HP59">
        <v>21</v>
      </c>
      <c r="HQ59">
        <v>0.9</v>
      </c>
      <c r="HR59">
        <v>0.8</v>
      </c>
      <c r="HS59">
        <v>0.94604500000000002</v>
      </c>
      <c r="HT59">
        <v>2.5415000000000001</v>
      </c>
      <c r="HU59">
        <v>1.5991200000000001</v>
      </c>
      <c r="HV59">
        <v>2.2717299999999998</v>
      </c>
      <c r="HW59">
        <v>1.5502899999999999</v>
      </c>
      <c r="HX59">
        <v>2.34741</v>
      </c>
      <c r="HY59">
        <v>48.639699999999998</v>
      </c>
      <c r="HZ59">
        <v>24.183800000000002</v>
      </c>
      <c r="IA59">
        <v>18</v>
      </c>
      <c r="IB59">
        <v>497.77800000000002</v>
      </c>
      <c r="IC59">
        <v>427.57499999999999</v>
      </c>
      <c r="ID59">
        <v>27.77</v>
      </c>
      <c r="IE59">
        <v>36.0413</v>
      </c>
      <c r="IF59">
        <v>30.0017</v>
      </c>
      <c r="IG59">
        <v>36.051900000000003</v>
      </c>
      <c r="IH59">
        <v>36.027799999999999</v>
      </c>
      <c r="II59">
        <v>18.9636</v>
      </c>
      <c r="IJ59">
        <v>38.0396</v>
      </c>
      <c r="IK59">
        <v>0</v>
      </c>
      <c r="IL59">
        <v>27.706900000000001</v>
      </c>
      <c r="IM59">
        <v>400</v>
      </c>
      <c r="IN59">
        <v>20.716799999999999</v>
      </c>
      <c r="IO59">
        <v>98.663899999999998</v>
      </c>
      <c r="IP59">
        <v>98.584800000000001</v>
      </c>
    </row>
    <row r="60" spans="1:250" x14ac:dyDescent="0.3">
      <c r="A60">
        <v>44</v>
      </c>
      <c r="B60">
        <v>1689270437.5</v>
      </c>
      <c r="C60">
        <v>9948</v>
      </c>
      <c r="D60" t="s">
        <v>611</v>
      </c>
      <c r="E60" t="s">
        <v>612</v>
      </c>
      <c r="F60" t="s">
        <v>378</v>
      </c>
      <c r="G60" t="s">
        <v>379</v>
      </c>
      <c r="H60" t="s">
        <v>31</v>
      </c>
      <c r="I60" t="s">
        <v>381</v>
      </c>
      <c r="J60" t="s">
        <v>462</v>
      </c>
      <c r="K60" t="s">
        <v>463</v>
      </c>
      <c r="L60" t="s">
        <v>607</v>
      </c>
      <c r="M60">
        <v>1689270437.5</v>
      </c>
      <c r="N60">
        <f t="shared" si="46"/>
        <v>8.1249556280791752E-3</v>
      </c>
      <c r="O60">
        <f t="shared" si="47"/>
        <v>8.1249556280791744</v>
      </c>
      <c r="P60">
        <f t="shared" si="48"/>
        <v>45.695596374281628</v>
      </c>
      <c r="Q60">
        <f t="shared" si="49"/>
        <v>242.78</v>
      </c>
      <c r="R60">
        <f t="shared" si="50"/>
        <v>64.870300438326126</v>
      </c>
      <c r="S60">
        <f t="shared" si="51"/>
        <v>6.4197120572181472</v>
      </c>
      <c r="T60">
        <f t="shared" si="52"/>
        <v>24.02605942504</v>
      </c>
      <c r="U60">
        <f t="shared" si="53"/>
        <v>0.45326385667004082</v>
      </c>
      <c r="V60">
        <f t="shared" si="54"/>
        <v>2.9136672162700492</v>
      </c>
      <c r="W60">
        <f t="shared" si="55"/>
        <v>0.4174215571472118</v>
      </c>
      <c r="X60">
        <f t="shared" si="56"/>
        <v>0.26387217228716031</v>
      </c>
      <c r="Y60">
        <f t="shared" si="57"/>
        <v>289.54412763518036</v>
      </c>
      <c r="Z60">
        <f t="shared" si="58"/>
        <v>31.811401039710287</v>
      </c>
      <c r="AA60">
        <f t="shared" si="59"/>
        <v>31.960799999999999</v>
      </c>
      <c r="AB60">
        <f t="shared" si="60"/>
        <v>4.7644987747658751</v>
      </c>
      <c r="AC60">
        <f t="shared" si="61"/>
        <v>60.257423040675739</v>
      </c>
      <c r="AD60">
        <f t="shared" si="62"/>
        <v>2.9129543585799995</v>
      </c>
      <c r="AE60">
        <f t="shared" si="63"/>
        <v>4.834183427681034</v>
      </c>
      <c r="AF60">
        <f t="shared" si="64"/>
        <v>1.8515444161858756</v>
      </c>
      <c r="AG60">
        <f t="shared" si="65"/>
        <v>-358.31054319829161</v>
      </c>
      <c r="AH60">
        <f t="shared" si="66"/>
        <v>40.322853641543858</v>
      </c>
      <c r="AI60">
        <f t="shared" si="67"/>
        <v>3.1412527769382379</v>
      </c>
      <c r="AJ60">
        <f t="shared" si="68"/>
        <v>-25.302309144629149</v>
      </c>
      <c r="AK60">
        <v>2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51499.11562412537</v>
      </c>
      <c r="AP60" t="s">
        <v>385</v>
      </c>
      <c r="AQ60">
        <v>10238.9</v>
      </c>
      <c r="AR60">
        <v>302.21199999999999</v>
      </c>
      <c r="AS60">
        <v>4052.3</v>
      </c>
      <c r="AT60">
        <f t="shared" si="72"/>
        <v>0.92542210596451402</v>
      </c>
      <c r="AU60">
        <v>-0.32343011824092421</v>
      </c>
      <c r="AV60" t="s">
        <v>613</v>
      </c>
      <c r="AW60">
        <v>10292.299999999999</v>
      </c>
      <c r="AX60">
        <v>661.19565384615396</v>
      </c>
      <c r="AY60">
        <v>1023.492727534503</v>
      </c>
      <c r="AZ60">
        <f t="shared" si="73"/>
        <v>0.35398109233378572</v>
      </c>
      <c r="BA60">
        <v>0.5</v>
      </c>
      <c r="BB60">
        <f t="shared" si="74"/>
        <v>1513.0671003291091</v>
      </c>
      <c r="BC60">
        <f t="shared" si="75"/>
        <v>45.695596374281628</v>
      </c>
      <c r="BD60">
        <f t="shared" si="76"/>
        <v>267.79857247440589</v>
      </c>
      <c r="BE60">
        <f t="shared" si="77"/>
        <v>3.0414398992954703E-2</v>
      </c>
      <c r="BF60">
        <f t="shared" si="78"/>
        <v>2.9592855825772273</v>
      </c>
      <c r="BG60">
        <f t="shared" si="79"/>
        <v>247.57325449800757</v>
      </c>
      <c r="BH60" t="s">
        <v>614</v>
      </c>
      <c r="BI60">
        <v>506.45</v>
      </c>
      <c r="BJ60">
        <f t="shared" si="80"/>
        <v>506.45</v>
      </c>
      <c r="BK60">
        <f t="shared" si="81"/>
        <v>0.50517479374768981</v>
      </c>
      <c r="BL60">
        <f t="shared" si="82"/>
        <v>0.70071012393104881</v>
      </c>
      <c r="BM60">
        <f t="shared" si="83"/>
        <v>0.8541836999493766</v>
      </c>
      <c r="BN60">
        <f t="shared" si="84"/>
        <v>0.50229690030227281</v>
      </c>
      <c r="BO60">
        <f t="shared" si="85"/>
        <v>0.80766298616605714</v>
      </c>
      <c r="BP60">
        <f t="shared" si="86"/>
        <v>0.53671653798778807</v>
      </c>
      <c r="BQ60">
        <f t="shared" si="87"/>
        <v>0.46328346201221193</v>
      </c>
      <c r="BR60">
        <f t="shared" si="88"/>
        <v>1799.86</v>
      </c>
      <c r="BS60">
        <f t="shared" si="89"/>
        <v>1513.0671003291091</v>
      </c>
      <c r="BT60">
        <f t="shared" si="90"/>
        <v>0.84065821804424179</v>
      </c>
      <c r="BU60">
        <f t="shared" si="91"/>
        <v>0.16087036082538664</v>
      </c>
      <c r="BV60">
        <v>6</v>
      </c>
      <c r="BW60">
        <v>0.5</v>
      </c>
      <c r="BX60" t="s">
        <v>388</v>
      </c>
      <c r="BY60">
        <v>2</v>
      </c>
      <c r="BZ60">
        <v>1689270437.5</v>
      </c>
      <c r="CA60">
        <v>242.78</v>
      </c>
      <c r="CB60">
        <v>299.97300000000001</v>
      </c>
      <c r="CC60">
        <v>29.434999999999999</v>
      </c>
      <c r="CD60">
        <v>19.973500000000001</v>
      </c>
      <c r="CE60">
        <v>243.40100000000001</v>
      </c>
      <c r="CF60">
        <v>29.304500000000001</v>
      </c>
      <c r="CG60">
        <v>500.077</v>
      </c>
      <c r="CH60">
        <v>98.862099999999998</v>
      </c>
      <c r="CI60">
        <v>0.10016799999999999</v>
      </c>
      <c r="CJ60">
        <v>32.217500000000001</v>
      </c>
      <c r="CK60">
        <v>31.960799999999999</v>
      </c>
      <c r="CL60">
        <v>999.9</v>
      </c>
      <c r="CM60">
        <v>0</v>
      </c>
      <c r="CN60">
        <v>0</v>
      </c>
      <c r="CO60">
        <v>10023.799999999999</v>
      </c>
      <c r="CP60">
        <v>0</v>
      </c>
      <c r="CQ60">
        <v>1664.72</v>
      </c>
      <c r="CR60">
        <v>-57.193399999999997</v>
      </c>
      <c r="CS60">
        <v>250.143</v>
      </c>
      <c r="CT60">
        <v>306.08699999999999</v>
      </c>
      <c r="CU60">
        <v>9.4614399999999996</v>
      </c>
      <c r="CV60">
        <v>299.97300000000001</v>
      </c>
      <c r="CW60">
        <v>19.973500000000001</v>
      </c>
      <c r="CX60">
        <v>2.91</v>
      </c>
      <c r="CY60">
        <v>1.97462</v>
      </c>
      <c r="CZ60">
        <v>23.521699999999999</v>
      </c>
      <c r="DA60">
        <v>17.2423</v>
      </c>
      <c r="DB60">
        <v>1799.86</v>
      </c>
      <c r="DC60">
        <v>0.97799899999999995</v>
      </c>
      <c r="DD60">
        <v>2.2000599999999999E-2</v>
      </c>
      <c r="DE60">
        <v>0</v>
      </c>
      <c r="DF60">
        <v>661.22199999999998</v>
      </c>
      <c r="DG60">
        <v>4.9995000000000003</v>
      </c>
      <c r="DH60">
        <v>15486.4</v>
      </c>
      <c r="DI60">
        <v>16658.5</v>
      </c>
      <c r="DJ60">
        <v>49</v>
      </c>
      <c r="DK60">
        <v>50.936999999999998</v>
      </c>
      <c r="DL60">
        <v>49.875</v>
      </c>
      <c r="DM60">
        <v>49.875</v>
      </c>
      <c r="DN60">
        <v>50.311999999999998</v>
      </c>
      <c r="DO60">
        <v>1755.37</v>
      </c>
      <c r="DP60">
        <v>39.49</v>
      </c>
      <c r="DQ60">
        <v>0</v>
      </c>
      <c r="DR60">
        <v>144.80000019073489</v>
      </c>
      <c r="DS60">
        <v>0</v>
      </c>
      <c r="DT60">
        <v>661.19565384615396</v>
      </c>
      <c r="DU60">
        <v>0.4809230775802098</v>
      </c>
      <c r="DV60">
        <v>50.94700857980844</v>
      </c>
      <c r="DW60">
        <v>15486.884615384621</v>
      </c>
      <c r="DX60">
        <v>15</v>
      </c>
      <c r="DY60">
        <v>1689270372.5</v>
      </c>
      <c r="DZ60" t="s">
        <v>615</v>
      </c>
      <c r="EA60">
        <v>1689270360</v>
      </c>
      <c r="EB60">
        <v>1689270372.5</v>
      </c>
      <c r="EC60">
        <v>53</v>
      </c>
      <c r="ED60">
        <v>0.14799999999999999</v>
      </c>
      <c r="EE60">
        <v>1.6E-2</v>
      </c>
      <c r="EF60">
        <v>-0.65500000000000003</v>
      </c>
      <c r="EG60">
        <v>9.6000000000000002E-2</v>
      </c>
      <c r="EH60">
        <v>300</v>
      </c>
      <c r="EI60">
        <v>21</v>
      </c>
      <c r="EJ60">
        <v>0.04</v>
      </c>
      <c r="EK60">
        <v>0.01</v>
      </c>
      <c r="EL60">
        <v>45.437928594512151</v>
      </c>
      <c r="EM60">
        <v>0.92276273079825133</v>
      </c>
      <c r="EN60">
        <v>0.1384080522478589</v>
      </c>
      <c r="EO60">
        <v>1</v>
      </c>
      <c r="EP60">
        <v>0.45308161157409821</v>
      </c>
      <c r="EQ60">
        <v>5.0252894909401848E-3</v>
      </c>
      <c r="ER60">
        <v>1.9199445122186031E-3</v>
      </c>
      <c r="ES60">
        <v>1</v>
      </c>
      <c r="ET60">
        <v>2</v>
      </c>
      <c r="EU60">
        <v>2</v>
      </c>
      <c r="EV60" t="s">
        <v>390</v>
      </c>
      <c r="EW60">
        <v>2.9595699999999998</v>
      </c>
      <c r="EX60">
        <v>2.8087</v>
      </c>
      <c r="EY60">
        <v>6.34879E-2</v>
      </c>
      <c r="EZ60">
        <v>7.4864799999999995E-2</v>
      </c>
      <c r="FA60">
        <v>0.136326</v>
      </c>
      <c r="FB60">
        <v>0.10269</v>
      </c>
      <c r="FC60">
        <v>27488.3</v>
      </c>
      <c r="FD60">
        <v>25065.5</v>
      </c>
      <c r="FE60">
        <v>26398.2</v>
      </c>
      <c r="FF60">
        <v>25584.2</v>
      </c>
      <c r="FG60">
        <v>31072.2</v>
      </c>
      <c r="FH60">
        <v>32439.1</v>
      </c>
      <c r="FI60">
        <v>37395</v>
      </c>
      <c r="FJ60">
        <v>37963.800000000003</v>
      </c>
      <c r="FK60">
        <v>1.8974500000000001</v>
      </c>
      <c r="FL60">
        <v>1.8298000000000001</v>
      </c>
      <c r="FM60">
        <v>-5.4948000000000002E-3</v>
      </c>
      <c r="FN60">
        <v>0</v>
      </c>
      <c r="FO60">
        <v>32.049999999999997</v>
      </c>
      <c r="FP60">
        <v>999.9</v>
      </c>
      <c r="FQ60">
        <v>29.4</v>
      </c>
      <c r="FR60">
        <v>46.5</v>
      </c>
      <c r="FS60">
        <v>30.955500000000001</v>
      </c>
      <c r="FT60">
        <v>61.930500000000002</v>
      </c>
      <c r="FU60">
        <v>15.2684</v>
      </c>
      <c r="FV60">
        <v>1</v>
      </c>
      <c r="FW60">
        <v>0.74887999999999999</v>
      </c>
      <c r="FX60">
        <v>3.1880000000000002</v>
      </c>
      <c r="FY60">
        <v>20.214300000000001</v>
      </c>
      <c r="FZ60">
        <v>5.2056100000000001</v>
      </c>
      <c r="GA60">
        <v>11.9381</v>
      </c>
      <c r="GB60">
        <v>4.98665</v>
      </c>
      <c r="GC60">
        <v>3.28993</v>
      </c>
      <c r="GD60">
        <v>9999</v>
      </c>
      <c r="GE60">
        <v>9999</v>
      </c>
      <c r="GF60">
        <v>9999</v>
      </c>
      <c r="GG60">
        <v>999.9</v>
      </c>
      <c r="GH60">
        <v>1.87117</v>
      </c>
      <c r="GI60">
        <v>1.8771</v>
      </c>
      <c r="GJ60">
        <v>1.8748499999999999</v>
      </c>
      <c r="GK60">
        <v>1.8730599999999999</v>
      </c>
      <c r="GL60">
        <v>1.8736299999999999</v>
      </c>
      <c r="GM60">
        <v>1.87103</v>
      </c>
      <c r="GN60">
        <v>1.87683</v>
      </c>
      <c r="GO60">
        <v>1.8760600000000001</v>
      </c>
      <c r="GP60">
        <v>5</v>
      </c>
      <c r="GQ60">
        <v>0</v>
      </c>
      <c r="GR60">
        <v>0</v>
      </c>
      <c r="GS60">
        <v>0</v>
      </c>
      <c r="GT60" t="s">
        <v>391</v>
      </c>
      <c r="GU60" t="s">
        <v>392</v>
      </c>
      <c r="GV60" t="s">
        <v>393</v>
      </c>
      <c r="GW60" t="s">
        <v>393</v>
      </c>
      <c r="GX60" t="s">
        <v>393</v>
      </c>
      <c r="GY60" t="s">
        <v>393</v>
      </c>
      <c r="GZ60">
        <v>0</v>
      </c>
      <c r="HA60">
        <v>100</v>
      </c>
      <c r="HB60">
        <v>100</v>
      </c>
      <c r="HC60">
        <v>-0.621</v>
      </c>
      <c r="HD60">
        <v>0.1305</v>
      </c>
      <c r="HE60">
        <v>-0.49733752491310318</v>
      </c>
      <c r="HF60">
        <v>-4.4049200664853048E-4</v>
      </c>
      <c r="HG60">
        <v>-3.0069193378276792E-7</v>
      </c>
      <c r="HH60">
        <v>5.1441627210662792E-11</v>
      </c>
      <c r="HI60">
        <v>0.1305031179060806</v>
      </c>
      <c r="HJ60">
        <v>0</v>
      </c>
      <c r="HK60">
        <v>0</v>
      </c>
      <c r="HL60">
        <v>0</v>
      </c>
      <c r="HM60">
        <v>8</v>
      </c>
      <c r="HN60">
        <v>2399</v>
      </c>
      <c r="HO60">
        <v>1</v>
      </c>
      <c r="HP60">
        <v>21</v>
      </c>
      <c r="HQ60">
        <v>1.3</v>
      </c>
      <c r="HR60">
        <v>1.1000000000000001</v>
      </c>
      <c r="HS60">
        <v>0.75073199999999995</v>
      </c>
      <c r="HT60">
        <v>2.5390600000000001</v>
      </c>
      <c r="HU60">
        <v>1.5991200000000001</v>
      </c>
      <c r="HV60">
        <v>2.2717299999999998</v>
      </c>
      <c r="HW60">
        <v>1.5502899999999999</v>
      </c>
      <c r="HX60">
        <v>2.3596200000000001</v>
      </c>
      <c r="HY60">
        <v>48.701599999999999</v>
      </c>
      <c r="HZ60">
        <v>24.183800000000002</v>
      </c>
      <c r="IA60">
        <v>18</v>
      </c>
      <c r="IB60">
        <v>497.34699999999998</v>
      </c>
      <c r="IC60">
        <v>425.19299999999998</v>
      </c>
      <c r="ID60">
        <v>27.523700000000002</v>
      </c>
      <c r="IE60">
        <v>36.387799999999999</v>
      </c>
      <c r="IF60">
        <v>30.001200000000001</v>
      </c>
      <c r="IG60">
        <v>36.318399999999997</v>
      </c>
      <c r="IH60">
        <v>36.280200000000001</v>
      </c>
      <c r="II60">
        <v>15.0616</v>
      </c>
      <c r="IJ60">
        <v>41.087000000000003</v>
      </c>
      <c r="IK60">
        <v>0</v>
      </c>
      <c r="IL60">
        <v>27.525400000000001</v>
      </c>
      <c r="IM60">
        <v>300</v>
      </c>
      <c r="IN60">
        <v>19.8508</v>
      </c>
      <c r="IO60">
        <v>98.598399999999998</v>
      </c>
      <c r="IP60">
        <v>98.501400000000004</v>
      </c>
    </row>
    <row r="61" spans="1:250" x14ac:dyDescent="0.3">
      <c r="A61">
        <v>45</v>
      </c>
      <c r="B61">
        <v>1689270568.5</v>
      </c>
      <c r="C61">
        <v>10079</v>
      </c>
      <c r="D61" t="s">
        <v>616</v>
      </c>
      <c r="E61" t="s">
        <v>617</v>
      </c>
      <c r="F61" t="s">
        <v>378</v>
      </c>
      <c r="G61" t="s">
        <v>379</v>
      </c>
      <c r="H61" t="s">
        <v>31</v>
      </c>
      <c r="I61" t="s">
        <v>381</v>
      </c>
      <c r="J61" t="s">
        <v>462</v>
      </c>
      <c r="K61" t="s">
        <v>463</v>
      </c>
      <c r="L61" t="s">
        <v>607</v>
      </c>
      <c r="M61">
        <v>1689270568.5</v>
      </c>
      <c r="N61">
        <f t="shared" si="46"/>
        <v>8.8984107293615701E-3</v>
      </c>
      <c r="O61">
        <f t="shared" si="47"/>
        <v>8.8984107293615704</v>
      </c>
      <c r="P61">
        <f t="shared" si="48"/>
        <v>33.047647876011951</v>
      </c>
      <c r="Q61">
        <f t="shared" si="49"/>
        <v>158.71600000000001</v>
      </c>
      <c r="R61">
        <f t="shared" si="50"/>
        <v>42.899909735480207</v>
      </c>
      <c r="S61">
        <f t="shared" si="51"/>
        <v>4.2456698498628773</v>
      </c>
      <c r="T61">
        <f t="shared" si="52"/>
        <v>15.707625961122401</v>
      </c>
      <c r="U61">
        <f t="shared" si="53"/>
        <v>0.50758197446204134</v>
      </c>
      <c r="V61">
        <f t="shared" si="54"/>
        <v>2.9124256318253678</v>
      </c>
      <c r="W61">
        <f t="shared" si="55"/>
        <v>0.46306857779074839</v>
      </c>
      <c r="X61">
        <f t="shared" si="56"/>
        <v>0.29309121371377345</v>
      </c>
      <c r="Y61">
        <f t="shared" si="57"/>
        <v>289.56110463498072</v>
      </c>
      <c r="Z61">
        <f t="shared" si="58"/>
        <v>31.699767631625271</v>
      </c>
      <c r="AA61">
        <f t="shared" si="59"/>
        <v>31.987400000000001</v>
      </c>
      <c r="AB61">
        <f t="shared" si="60"/>
        <v>4.7716788521854445</v>
      </c>
      <c r="AC61">
        <f t="shared" si="61"/>
        <v>60.592092669856477</v>
      </c>
      <c r="AD61">
        <f t="shared" si="62"/>
        <v>2.9440466970329204</v>
      </c>
      <c r="AE61">
        <f t="shared" si="63"/>
        <v>4.8587968616200854</v>
      </c>
      <c r="AF61">
        <f t="shared" si="64"/>
        <v>1.8276321551525241</v>
      </c>
      <c r="AG61">
        <f t="shared" si="65"/>
        <v>-392.41991316484524</v>
      </c>
      <c r="AH61">
        <f t="shared" si="66"/>
        <v>50.244701012150195</v>
      </c>
      <c r="AI61">
        <f t="shared" si="67"/>
        <v>3.9181022962456482</v>
      </c>
      <c r="AJ61">
        <f t="shared" si="68"/>
        <v>-48.696005221468674</v>
      </c>
      <c r="AK61">
        <v>3</v>
      </c>
      <c r="AL61">
        <v>1</v>
      </c>
      <c r="AM61">
        <f t="shared" si="69"/>
        <v>1</v>
      </c>
      <c r="AN61">
        <f t="shared" si="70"/>
        <v>0</v>
      </c>
      <c r="AO61">
        <f t="shared" si="71"/>
        <v>51449.027938629843</v>
      </c>
      <c r="AP61" t="s">
        <v>385</v>
      </c>
      <c r="AQ61">
        <v>10238.9</v>
      </c>
      <c r="AR61">
        <v>302.21199999999999</v>
      </c>
      <c r="AS61">
        <v>4052.3</v>
      </c>
      <c r="AT61">
        <f t="shared" si="72"/>
        <v>0.92542210596451402</v>
      </c>
      <c r="AU61">
        <v>-0.32343011824092421</v>
      </c>
      <c r="AV61" t="s">
        <v>618</v>
      </c>
      <c r="AW61">
        <v>10285.9</v>
      </c>
      <c r="AX61">
        <v>665.59592000000009</v>
      </c>
      <c r="AY61">
        <v>914.63862550994645</v>
      </c>
      <c r="AZ61">
        <f t="shared" si="73"/>
        <v>0.27228535791509501</v>
      </c>
      <c r="BA61">
        <v>0.5</v>
      </c>
      <c r="BB61">
        <f t="shared" si="74"/>
        <v>1513.1592003290054</v>
      </c>
      <c r="BC61">
        <f t="shared" si="75"/>
        <v>33.047647876011951</v>
      </c>
      <c r="BD61">
        <f t="shared" si="76"/>
        <v>206.00554722205109</v>
      </c>
      <c r="BE61">
        <f t="shared" si="77"/>
        <v>2.2053910776207167E-2</v>
      </c>
      <c r="BF61">
        <f t="shared" si="78"/>
        <v>3.4304929695492423</v>
      </c>
      <c r="BG61">
        <f t="shared" si="79"/>
        <v>240.6455080281533</v>
      </c>
      <c r="BH61" t="s">
        <v>619</v>
      </c>
      <c r="BI61">
        <v>501.81</v>
      </c>
      <c r="BJ61">
        <f t="shared" si="80"/>
        <v>501.81</v>
      </c>
      <c r="BK61">
        <f t="shared" si="81"/>
        <v>0.45135708682735598</v>
      </c>
      <c r="BL61">
        <f t="shared" si="82"/>
        <v>0.60325929482800866</v>
      </c>
      <c r="BM61">
        <f t="shared" si="83"/>
        <v>0.88372629538177927</v>
      </c>
      <c r="BN61">
        <f t="shared" si="84"/>
        <v>0.40664905008428909</v>
      </c>
      <c r="BO61">
        <f t="shared" si="85"/>
        <v>0.83669006553714298</v>
      </c>
      <c r="BP61">
        <f t="shared" si="86"/>
        <v>0.45481280404730096</v>
      </c>
      <c r="BQ61">
        <f t="shared" si="87"/>
        <v>0.54518719595269904</v>
      </c>
      <c r="BR61">
        <f t="shared" si="88"/>
        <v>1799.97</v>
      </c>
      <c r="BS61">
        <f t="shared" si="89"/>
        <v>1513.1592003290054</v>
      </c>
      <c r="BT61">
        <f t="shared" si="90"/>
        <v>0.84065801114963323</v>
      </c>
      <c r="BU61">
        <f t="shared" si="91"/>
        <v>0.16086996151879238</v>
      </c>
      <c r="BV61">
        <v>6</v>
      </c>
      <c r="BW61">
        <v>0.5</v>
      </c>
      <c r="BX61" t="s">
        <v>388</v>
      </c>
      <c r="BY61">
        <v>2</v>
      </c>
      <c r="BZ61">
        <v>1689270568.5</v>
      </c>
      <c r="CA61">
        <v>158.71600000000001</v>
      </c>
      <c r="CB61">
        <v>200.06299999999999</v>
      </c>
      <c r="CC61">
        <v>29.747800000000002</v>
      </c>
      <c r="CD61">
        <v>19.3886</v>
      </c>
      <c r="CE61">
        <v>159.13800000000001</v>
      </c>
      <c r="CF61">
        <v>29.5854</v>
      </c>
      <c r="CG61">
        <v>500.06</v>
      </c>
      <c r="CH61">
        <v>98.866900000000001</v>
      </c>
      <c r="CI61">
        <v>9.9971400000000002E-2</v>
      </c>
      <c r="CJ61">
        <v>32.307400000000001</v>
      </c>
      <c r="CK61">
        <v>31.987400000000001</v>
      </c>
      <c r="CL61">
        <v>999.9</v>
      </c>
      <c r="CM61">
        <v>0</v>
      </c>
      <c r="CN61">
        <v>0</v>
      </c>
      <c r="CO61">
        <v>10016.200000000001</v>
      </c>
      <c r="CP61">
        <v>0</v>
      </c>
      <c r="CQ61">
        <v>1717.66</v>
      </c>
      <c r="CR61">
        <v>-41.347299999999997</v>
      </c>
      <c r="CS61">
        <v>163.58199999999999</v>
      </c>
      <c r="CT61">
        <v>204.01900000000001</v>
      </c>
      <c r="CU61">
        <v>10.3591</v>
      </c>
      <c r="CV61">
        <v>200.06299999999999</v>
      </c>
      <c r="CW61">
        <v>19.3886</v>
      </c>
      <c r="CX61">
        <v>2.9410699999999999</v>
      </c>
      <c r="CY61">
        <v>1.91689</v>
      </c>
      <c r="CZ61">
        <v>23.698</v>
      </c>
      <c r="DA61">
        <v>16.774100000000001</v>
      </c>
      <c r="DB61">
        <v>1799.97</v>
      </c>
      <c r="DC61">
        <v>0.97800299999999996</v>
      </c>
      <c r="DD61">
        <v>2.1997099999999999E-2</v>
      </c>
      <c r="DE61">
        <v>0</v>
      </c>
      <c r="DF61">
        <v>665.47400000000005</v>
      </c>
      <c r="DG61">
        <v>4.9995000000000003</v>
      </c>
      <c r="DH61">
        <v>15616.4</v>
      </c>
      <c r="DI61">
        <v>16659.5</v>
      </c>
      <c r="DJ61">
        <v>49.125</v>
      </c>
      <c r="DK61">
        <v>51.186999999999998</v>
      </c>
      <c r="DL61">
        <v>50.061999999999998</v>
      </c>
      <c r="DM61">
        <v>50.125</v>
      </c>
      <c r="DN61">
        <v>50.5</v>
      </c>
      <c r="DO61">
        <v>1755.49</v>
      </c>
      <c r="DP61">
        <v>39.479999999999997</v>
      </c>
      <c r="DQ61">
        <v>0</v>
      </c>
      <c r="DR61">
        <v>129</v>
      </c>
      <c r="DS61">
        <v>0</v>
      </c>
      <c r="DT61">
        <v>665.59592000000009</v>
      </c>
      <c r="DU61">
        <v>0.48146153413872922</v>
      </c>
      <c r="DV61">
        <v>-12.223077577796451</v>
      </c>
      <c r="DW61">
        <v>15611.72</v>
      </c>
      <c r="DX61">
        <v>15</v>
      </c>
      <c r="DY61">
        <v>1689270524.5</v>
      </c>
      <c r="DZ61" t="s">
        <v>620</v>
      </c>
      <c r="EA61">
        <v>1689270505</v>
      </c>
      <c r="EB61">
        <v>1689270524.5</v>
      </c>
      <c r="EC61">
        <v>54</v>
      </c>
      <c r="ED61">
        <v>0.153</v>
      </c>
      <c r="EE61">
        <v>3.2000000000000001E-2</v>
      </c>
      <c r="EF61">
        <v>-0.44400000000000001</v>
      </c>
      <c r="EG61">
        <v>7.1999999999999995E-2</v>
      </c>
      <c r="EH61">
        <v>200</v>
      </c>
      <c r="EI61">
        <v>20</v>
      </c>
      <c r="EJ61">
        <v>0.04</v>
      </c>
      <c r="EK61">
        <v>0.01</v>
      </c>
      <c r="EL61">
        <v>32.675329156759659</v>
      </c>
      <c r="EM61">
        <v>0.44184931980742442</v>
      </c>
      <c r="EN61">
        <v>0.18660064542913249</v>
      </c>
      <c r="EO61">
        <v>1</v>
      </c>
      <c r="EP61">
        <v>0.49643001526304281</v>
      </c>
      <c r="EQ61">
        <v>4.3147725536234062E-2</v>
      </c>
      <c r="ER61">
        <v>6.7062342047353486E-3</v>
      </c>
      <c r="ES61">
        <v>1</v>
      </c>
      <c r="ET61">
        <v>2</v>
      </c>
      <c r="EU61">
        <v>2</v>
      </c>
      <c r="EV61" t="s">
        <v>390</v>
      </c>
      <c r="EW61">
        <v>2.95926</v>
      </c>
      <c r="EX61">
        <v>2.80843</v>
      </c>
      <c r="EY61">
        <v>4.3414399999999999E-2</v>
      </c>
      <c r="EZ61">
        <v>5.28227E-2</v>
      </c>
      <c r="FA61">
        <v>0.137159</v>
      </c>
      <c r="FB61">
        <v>0.10047499999999999</v>
      </c>
      <c r="FC61">
        <v>28065.200000000001</v>
      </c>
      <c r="FD61">
        <v>25645.599999999999</v>
      </c>
      <c r="FE61">
        <v>26387.599999999999</v>
      </c>
      <c r="FF61">
        <v>25568.2</v>
      </c>
      <c r="FG61">
        <v>31030.2</v>
      </c>
      <c r="FH61">
        <v>32498.7</v>
      </c>
      <c r="FI61">
        <v>37378.6</v>
      </c>
      <c r="FJ61">
        <v>37941.4</v>
      </c>
      <c r="FK61">
        <v>1.8937999999999999</v>
      </c>
      <c r="FL61">
        <v>1.82467</v>
      </c>
      <c r="FM61">
        <v>-9.5628199999999997E-3</v>
      </c>
      <c r="FN61">
        <v>0</v>
      </c>
      <c r="FO61">
        <v>32.142499999999998</v>
      </c>
      <c r="FP61">
        <v>999.9</v>
      </c>
      <c r="FQ61">
        <v>29.3</v>
      </c>
      <c r="FR61">
        <v>46.5</v>
      </c>
      <c r="FS61">
        <v>30.8474</v>
      </c>
      <c r="FT61">
        <v>61.9405</v>
      </c>
      <c r="FU61">
        <v>14.9038</v>
      </c>
      <c r="FV61">
        <v>1</v>
      </c>
      <c r="FW61">
        <v>0.77261199999999997</v>
      </c>
      <c r="FX61">
        <v>2.96428</v>
      </c>
      <c r="FY61">
        <v>20.2181</v>
      </c>
      <c r="FZ61">
        <v>5.2066600000000003</v>
      </c>
      <c r="GA61">
        <v>11.9381</v>
      </c>
      <c r="GB61">
        <v>4.9832000000000001</v>
      </c>
      <c r="GC61">
        <v>3.29</v>
      </c>
      <c r="GD61">
        <v>9999</v>
      </c>
      <c r="GE61">
        <v>9999</v>
      </c>
      <c r="GF61">
        <v>9999</v>
      </c>
      <c r="GG61">
        <v>999.9</v>
      </c>
      <c r="GH61">
        <v>1.8711899999999999</v>
      </c>
      <c r="GI61">
        <v>1.8770800000000001</v>
      </c>
      <c r="GJ61">
        <v>1.8748499999999999</v>
      </c>
      <c r="GK61">
        <v>1.87307</v>
      </c>
      <c r="GL61">
        <v>1.8736299999999999</v>
      </c>
      <c r="GM61">
        <v>1.87103</v>
      </c>
      <c r="GN61">
        <v>1.8768499999999999</v>
      </c>
      <c r="GO61">
        <v>1.8760600000000001</v>
      </c>
      <c r="GP61">
        <v>5</v>
      </c>
      <c r="GQ61">
        <v>0</v>
      </c>
      <c r="GR61">
        <v>0</v>
      </c>
      <c r="GS61">
        <v>0</v>
      </c>
      <c r="GT61" t="s">
        <v>391</v>
      </c>
      <c r="GU61" t="s">
        <v>392</v>
      </c>
      <c r="GV61" t="s">
        <v>393</v>
      </c>
      <c r="GW61" t="s">
        <v>393</v>
      </c>
      <c r="GX61" t="s">
        <v>393</v>
      </c>
      <c r="GY61" t="s">
        <v>393</v>
      </c>
      <c r="GZ61">
        <v>0</v>
      </c>
      <c r="HA61">
        <v>100</v>
      </c>
      <c r="HB61">
        <v>100</v>
      </c>
      <c r="HC61">
        <v>-0.42199999999999999</v>
      </c>
      <c r="HD61">
        <v>0.16239999999999999</v>
      </c>
      <c r="HE61">
        <v>-0.3443506455964479</v>
      </c>
      <c r="HF61">
        <v>-4.4049200664853048E-4</v>
      </c>
      <c r="HG61">
        <v>-3.0069193378276792E-7</v>
      </c>
      <c r="HH61">
        <v>5.1441627210662792E-11</v>
      </c>
      <c r="HI61">
        <v>0.16233909412470349</v>
      </c>
      <c r="HJ61">
        <v>0</v>
      </c>
      <c r="HK61">
        <v>0</v>
      </c>
      <c r="HL61">
        <v>0</v>
      </c>
      <c r="HM61">
        <v>8</v>
      </c>
      <c r="HN61">
        <v>2399</v>
      </c>
      <c r="HO61">
        <v>1</v>
      </c>
      <c r="HP61">
        <v>21</v>
      </c>
      <c r="HQ61">
        <v>1.1000000000000001</v>
      </c>
      <c r="HR61">
        <v>0.7</v>
      </c>
      <c r="HS61">
        <v>0.546875</v>
      </c>
      <c r="HT61">
        <v>2.5610400000000002</v>
      </c>
      <c r="HU61">
        <v>1.5991200000000001</v>
      </c>
      <c r="HV61">
        <v>2.2717299999999998</v>
      </c>
      <c r="HW61">
        <v>1.5502899999999999</v>
      </c>
      <c r="HX61">
        <v>2.3022499999999999</v>
      </c>
      <c r="HY61">
        <v>48.7637</v>
      </c>
      <c r="HZ61">
        <v>24.183800000000002</v>
      </c>
      <c r="IA61">
        <v>18</v>
      </c>
      <c r="IB61">
        <v>496.92599999999999</v>
      </c>
      <c r="IC61">
        <v>423.78100000000001</v>
      </c>
      <c r="ID61">
        <v>27.563199999999998</v>
      </c>
      <c r="IE61">
        <v>36.691499999999998</v>
      </c>
      <c r="IF61">
        <v>29.999300000000002</v>
      </c>
      <c r="IG61">
        <v>36.588000000000001</v>
      </c>
      <c r="IH61">
        <v>36.540100000000002</v>
      </c>
      <c r="II61">
        <v>10.993600000000001</v>
      </c>
      <c r="IJ61">
        <v>43.602899999999998</v>
      </c>
      <c r="IK61">
        <v>0</v>
      </c>
      <c r="IL61">
        <v>27.578499999999998</v>
      </c>
      <c r="IM61">
        <v>200</v>
      </c>
      <c r="IN61">
        <v>19.198599999999999</v>
      </c>
      <c r="IO61">
        <v>98.556799999999996</v>
      </c>
      <c r="IP61">
        <v>98.441800000000001</v>
      </c>
    </row>
    <row r="62" spans="1:250" x14ac:dyDescent="0.3">
      <c r="A62">
        <v>46</v>
      </c>
      <c r="B62">
        <v>1689270694.5</v>
      </c>
      <c r="C62">
        <v>10205</v>
      </c>
      <c r="D62" t="s">
        <v>621</v>
      </c>
      <c r="E62" t="s">
        <v>622</v>
      </c>
      <c r="F62" t="s">
        <v>378</v>
      </c>
      <c r="G62" t="s">
        <v>379</v>
      </c>
      <c r="H62" t="s">
        <v>31</v>
      </c>
      <c r="I62" t="s">
        <v>381</v>
      </c>
      <c r="J62" t="s">
        <v>462</v>
      </c>
      <c r="K62" t="s">
        <v>463</v>
      </c>
      <c r="L62" t="s">
        <v>607</v>
      </c>
      <c r="M62">
        <v>1689270694.5</v>
      </c>
      <c r="N62">
        <f t="shared" si="46"/>
        <v>9.6831534334486328E-3</v>
      </c>
      <c r="O62">
        <f t="shared" si="47"/>
        <v>9.6831534334486324</v>
      </c>
      <c r="P62">
        <f t="shared" si="48"/>
        <v>21.142749167251239</v>
      </c>
      <c r="Q62">
        <f t="shared" si="49"/>
        <v>93.566400000000002</v>
      </c>
      <c r="R62">
        <f t="shared" si="50"/>
        <v>26.256406790059419</v>
      </c>
      <c r="S62">
        <f t="shared" si="51"/>
        <v>2.5982022087821939</v>
      </c>
      <c r="T62">
        <f t="shared" si="52"/>
        <v>9.2588612406719992</v>
      </c>
      <c r="U62">
        <f t="shared" si="53"/>
        <v>0.56359793883947529</v>
      </c>
      <c r="V62">
        <f t="shared" si="54"/>
        <v>2.9109264890719269</v>
      </c>
      <c r="W62">
        <f t="shared" si="55"/>
        <v>0.50925465078906662</v>
      </c>
      <c r="X62">
        <f t="shared" si="56"/>
        <v>0.32272890610736882</v>
      </c>
      <c r="Y62">
        <f t="shared" si="57"/>
        <v>289.57387263495252</v>
      </c>
      <c r="Z62">
        <f t="shared" si="58"/>
        <v>31.555950701077471</v>
      </c>
      <c r="AA62">
        <f t="shared" si="59"/>
        <v>31.992999999999999</v>
      </c>
      <c r="AB62">
        <f t="shared" si="60"/>
        <v>4.7731916471489759</v>
      </c>
      <c r="AC62">
        <f t="shared" si="61"/>
        <v>60.817888915769167</v>
      </c>
      <c r="AD62">
        <f t="shared" si="62"/>
        <v>2.9651958711979995</v>
      </c>
      <c r="AE62">
        <f t="shared" si="63"/>
        <v>4.8755323870328695</v>
      </c>
      <c r="AF62">
        <f t="shared" si="64"/>
        <v>1.8079957759509764</v>
      </c>
      <c r="AG62">
        <f t="shared" si="65"/>
        <v>-427.02706641508473</v>
      </c>
      <c r="AH62">
        <f t="shared" si="66"/>
        <v>58.897280990230684</v>
      </c>
      <c r="AI62">
        <f t="shared" si="67"/>
        <v>4.5967021173832334</v>
      </c>
      <c r="AJ62">
        <f t="shared" si="68"/>
        <v>-73.959210672518282</v>
      </c>
      <c r="AK62">
        <v>2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51396.245435073797</v>
      </c>
      <c r="AP62" t="s">
        <v>385</v>
      </c>
      <c r="AQ62">
        <v>10238.9</v>
      </c>
      <c r="AR62">
        <v>302.21199999999999</v>
      </c>
      <c r="AS62">
        <v>4052.3</v>
      </c>
      <c r="AT62">
        <f t="shared" si="72"/>
        <v>0.92542210596451402</v>
      </c>
      <c r="AU62">
        <v>-0.32343011824092421</v>
      </c>
      <c r="AV62" t="s">
        <v>623</v>
      </c>
      <c r="AW62">
        <v>10284.1</v>
      </c>
      <c r="AX62">
        <v>683.94564000000003</v>
      </c>
      <c r="AY62">
        <v>850.77100709475826</v>
      </c>
      <c r="AZ62">
        <f t="shared" si="73"/>
        <v>0.19608727343029608</v>
      </c>
      <c r="BA62">
        <v>0.5</v>
      </c>
      <c r="BB62">
        <f t="shared" si="74"/>
        <v>1513.2264003289908</v>
      </c>
      <c r="BC62">
        <f t="shared" si="75"/>
        <v>21.142749167251239</v>
      </c>
      <c r="BD62">
        <f t="shared" si="76"/>
        <v>148.36221946162675</v>
      </c>
      <c r="BE62">
        <f t="shared" si="77"/>
        <v>1.4185702338278792E-2</v>
      </c>
      <c r="BF62">
        <f t="shared" si="78"/>
        <v>3.7630913209394992</v>
      </c>
      <c r="BG62">
        <f t="shared" si="79"/>
        <v>235.98450116291789</v>
      </c>
      <c r="BH62" t="s">
        <v>624</v>
      </c>
      <c r="BI62">
        <v>517.6</v>
      </c>
      <c r="BJ62">
        <f t="shared" si="80"/>
        <v>517.6</v>
      </c>
      <c r="BK62">
        <f t="shared" si="81"/>
        <v>0.39161067351423029</v>
      </c>
      <c r="BL62">
        <f t="shared" si="82"/>
        <v>0.50071994123819696</v>
      </c>
      <c r="BM62">
        <f t="shared" si="83"/>
        <v>0.90574277672935233</v>
      </c>
      <c r="BN62">
        <f t="shared" si="84"/>
        <v>0.30411562828634908</v>
      </c>
      <c r="BO62">
        <f t="shared" si="85"/>
        <v>0.85372103078787531</v>
      </c>
      <c r="BP62">
        <f t="shared" si="86"/>
        <v>0.37893748629626578</v>
      </c>
      <c r="BQ62">
        <f t="shared" si="87"/>
        <v>0.62106251370373422</v>
      </c>
      <c r="BR62">
        <f t="shared" si="88"/>
        <v>1800.05</v>
      </c>
      <c r="BS62">
        <f t="shared" si="89"/>
        <v>1513.2264003289908</v>
      </c>
      <c r="BT62">
        <f t="shared" si="90"/>
        <v>0.84065798190549756</v>
      </c>
      <c r="BU62">
        <f t="shared" si="91"/>
        <v>0.16086990507761037</v>
      </c>
      <c r="BV62">
        <v>6</v>
      </c>
      <c r="BW62">
        <v>0.5</v>
      </c>
      <c r="BX62" t="s">
        <v>388</v>
      </c>
      <c r="BY62">
        <v>2</v>
      </c>
      <c r="BZ62">
        <v>1689270694.5</v>
      </c>
      <c r="CA62">
        <v>93.566400000000002</v>
      </c>
      <c r="CB62">
        <v>120.02</v>
      </c>
      <c r="CC62">
        <v>29.9651</v>
      </c>
      <c r="CD62">
        <v>18.695599999999999</v>
      </c>
      <c r="CE62">
        <v>93.920100000000005</v>
      </c>
      <c r="CF62">
        <v>29.7834</v>
      </c>
      <c r="CG62">
        <v>500.09300000000002</v>
      </c>
      <c r="CH62">
        <v>98.855199999999996</v>
      </c>
      <c r="CI62">
        <v>9.9779999999999994E-2</v>
      </c>
      <c r="CJ62">
        <v>32.368299999999998</v>
      </c>
      <c r="CK62">
        <v>31.992999999999999</v>
      </c>
      <c r="CL62">
        <v>999.9</v>
      </c>
      <c r="CM62">
        <v>0</v>
      </c>
      <c r="CN62">
        <v>0</v>
      </c>
      <c r="CO62">
        <v>10008.799999999999</v>
      </c>
      <c r="CP62">
        <v>0</v>
      </c>
      <c r="CQ62">
        <v>1672.76</v>
      </c>
      <c r="CR62">
        <v>-26.453600000000002</v>
      </c>
      <c r="CS62">
        <v>96.456699999999998</v>
      </c>
      <c r="CT62">
        <v>122.307</v>
      </c>
      <c r="CU62">
        <v>11.269600000000001</v>
      </c>
      <c r="CV62">
        <v>120.02</v>
      </c>
      <c r="CW62">
        <v>18.695599999999999</v>
      </c>
      <c r="CX62">
        <v>2.9622099999999998</v>
      </c>
      <c r="CY62">
        <v>1.84816</v>
      </c>
      <c r="CZ62">
        <v>23.817</v>
      </c>
      <c r="DA62">
        <v>16.200099999999999</v>
      </c>
      <c r="DB62">
        <v>1800.05</v>
      </c>
      <c r="DC62">
        <v>0.97800600000000004</v>
      </c>
      <c r="DD62">
        <v>2.1993599999999999E-2</v>
      </c>
      <c r="DE62">
        <v>0</v>
      </c>
      <c r="DF62">
        <v>683.78800000000001</v>
      </c>
      <c r="DG62">
        <v>4.9995000000000003</v>
      </c>
      <c r="DH62">
        <v>15877</v>
      </c>
      <c r="DI62">
        <v>16660.3</v>
      </c>
      <c r="DJ62">
        <v>49.311999999999998</v>
      </c>
      <c r="DK62">
        <v>51.375</v>
      </c>
      <c r="DL62">
        <v>50.25</v>
      </c>
      <c r="DM62">
        <v>50.311999999999998</v>
      </c>
      <c r="DN62">
        <v>50.625</v>
      </c>
      <c r="DO62">
        <v>1755.57</v>
      </c>
      <c r="DP62">
        <v>39.479999999999997</v>
      </c>
      <c r="DQ62">
        <v>0</v>
      </c>
      <c r="DR62">
        <v>123.7999999523163</v>
      </c>
      <c r="DS62">
        <v>0</v>
      </c>
      <c r="DT62">
        <v>683.94564000000003</v>
      </c>
      <c r="DU62">
        <v>-1.2925384626954941</v>
      </c>
      <c r="DV62">
        <v>-109.3461534453305</v>
      </c>
      <c r="DW62">
        <v>15887.784</v>
      </c>
      <c r="DX62">
        <v>15</v>
      </c>
      <c r="DY62">
        <v>1689270649.5</v>
      </c>
      <c r="DZ62" t="s">
        <v>625</v>
      </c>
      <c r="EA62">
        <v>1689270639</v>
      </c>
      <c r="EB62">
        <v>1689270649.5</v>
      </c>
      <c r="EC62">
        <v>55</v>
      </c>
      <c r="ED62">
        <v>3.5000000000000003E-2</v>
      </c>
      <c r="EE62">
        <v>1.9E-2</v>
      </c>
      <c r="EF62">
        <v>-0.36699999999999999</v>
      </c>
      <c r="EG62">
        <v>4.4999999999999998E-2</v>
      </c>
      <c r="EH62">
        <v>120</v>
      </c>
      <c r="EI62">
        <v>19</v>
      </c>
      <c r="EJ62">
        <v>0.06</v>
      </c>
      <c r="EK62">
        <v>0.01</v>
      </c>
      <c r="EL62">
        <v>20.918726911436291</v>
      </c>
      <c r="EM62">
        <v>-9.0698446176959574E-3</v>
      </c>
      <c r="EN62">
        <v>0.1830809216128142</v>
      </c>
      <c r="EO62">
        <v>1</v>
      </c>
      <c r="EP62">
        <v>0.55205217960652675</v>
      </c>
      <c r="EQ62">
        <v>5.0415632491847037E-2</v>
      </c>
      <c r="ER62">
        <v>8.1248460726269234E-3</v>
      </c>
      <c r="ES62">
        <v>1</v>
      </c>
      <c r="ET62">
        <v>2</v>
      </c>
      <c r="EU62">
        <v>2</v>
      </c>
      <c r="EV62" t="s">
        <v>390</v>
      </c>
      <c r="EW62">
        <v>2.95912</v>
      </c>
      <c r="EX62">
        <v>2.8081800000000001</v>
      </c>
      <c r="EY62">
        <v>2.6314199999999999E-2</v>
      </c>
      <c r="EZ62">
        <v>3.2913100000000001E-2</v>
      </c>
      <c r="FA62">
        <v>0.13770499999999999</v>
      </c>
      <c r="FB62">
        <v>9.7817500000000002E-2</v>
      </c>
      <c r="FC62">
        <v>28556.7</v>
      </c>
      <c r="FD62">
        <v>26171.7</v>
      </c>
      <c r="FE62">
        <v>26379.200000000001</v>
      </c>
      <c r="FF62">
        <v>25556.7</v>
      </c>
      <c r="FG62">
        <v>31001</v>
      </c>
      <c r="FH62">
        <v>32579.9</v>
      </c>
      <c r="FI62">
        <v>37365.699999999997</v>
      </c>
      <c r="FJ62">
        <v>37925.5</v>
      </c>
      <c r="FK62">
        <v>1.89175</v>
      </c>
      <c r="FL62">
        <v>1.81985</v>
      </c>
      <c r="FM62">
        <v>-1.5649900000000001E-2</v>
      </c>
      <c r="FN62">
        <v>0</v>
      </c>
      <c r="FO62">
        <v>32.2468</v>
      </c>
      <c r="FP62">
        <v>999.9</v>
      </c>
      <c r="FQ62">
        <v>29.3</v>
      </c>
      <c r="FR62">
        <v>46.5</v>
      </c>
      <c r="FS62">
        <v>30.853899999999999</v>
      </c>
      <c r="FT62">
        <v>62.120600000000003</v>
      </c>
      <c r="FU62">
        <v>14.5793</v>
      </c>
      <c r="FV62">
        <v>1</v>
      </c>
      <c r="FW62">
        <v>0.79336399999999996</v>
      </c>
      <c r="FX62">
        <v>3.1240199999999998</v>
      </c>
      <c r="FY62">
        <v>20.215399999999999</v>
      </c>
      <c r="FZ62">
        <v>5.2060599999999999</v>
      </c>
      <c r="GA62">
        <v>11.9381</v>
      </c>
      <c r="GB62">
        <v>4.9863999999999997</v>
      </c>
      <c r="GC62">
        <v>3.2900499999999999</v>
      </c>
      <c r="GD62">
        <v>9999</v>
      </c>
      <c r="GE62">
        <v>9999</v>
      </c>
      <c r="GF62">
        <v>9999</v>
      </c>
      <c r="GG62">
        <v>999.9</v>
      </c>
      <c r="GH62">
        <v>1.8711899999999999</v>
      </c>
      <c r="GI62">
        <v>1.8770899999999999</v>
      </c>
      <c r="GJ62">
        <v>1.8748499999999999</v>
      </c>
      <c r="GK62">
        <v>1.8730800000000001</v>
      </c>
      <c r="GL62">
        <v>1.8736299999999999</v>
      </c>
      <c r="GM62">
        <v>1.87103</v>
      </c>
      <c r="GN62">
        <v>1.87683</v>
      </c>
      <c r="GO62">
        <v>1.8760699999999999</v>
      </c>
      <c r="GP62">
        <v>5</v>
      </c>
      <c r="GQ62">
        <v>0</v>
      </c>
      <c r="GR62">
        <v>0</v>
      </c>
      <c r="GS62">
        <v>0</v>
      </c>
      <c r="GT62" t="s">
        <v>391</v>
      </c>
      <c r="GU62" t="s">
        <v>392</v>
      </c>
      <c r="GV62" t="s">
        <v>393</v>
      </c>
      <c r="GW62" t="s">
        <v>393</v>
      </c>
      <c r="GX62" t="s">
        <v>393</v>
      </c>
      <c r="GY62" t="s">
        <v>393</v>
      </c>
      <c r="GZ62">
        <v>0</v>
      </c>
      <c r="HA62">
        <v>100</v>
      </c>
      <c r="HB62">
        <v>100</v>
      </c>
      <c r="HC62">
        <v>-0.35399999999999998</v>
      </c>
      <c r="HD62">
        <v>0.1817</v>
      </c>
      <c r="HE62">
        <v>-0.30973940311457238</v>
      </c>
      <c r="HF62">
        <v>-4.4049200664853048E-4</v>
      </c>
      <c r="HG62">
        <v>-3.0069193378276792E-7</v>
      </c>
      <c r="HH62">
        <v>5.1441627210662792E-11</v>
      </c>
      <c r="HI62">
        <v>0.181748185920871</v>
      </c>
      <c r="HJ62">
        <v>0</v>
      </c>
      <c r="HK62">
        <v>0</v>
      </c>
      <c r="HL62">
        <v>0</v>
      </c>
      <c r="HM62">
        <v>8</v>
      </c>
      <c r="HN62">
        <v>2399</v>
      </c>
      <c r="HO62">
        <v>1</v>
      </c>
      <c r="HP62">
        <v>21</v>
      </c>
      <c r="HQ62">
        <v>0.9</v>
      </c>
      <c r="HR62">
        <v>0.8</v>
      </c>
      <c r="HS62">
        <v>0.380859</v>
      </c>
      <c r="HT62">
        <v>2.5744600000000002</v>
      </c>
      <c r="HU62">
        <v>1.5991200000000001</v>
      </c>
      <c r="HV62">
        <v>2.2717299999999998</v>
      </c>
      <c r="HW62">
        <v>1.5502899999999999</v>
      </c>
      <c r="HX62">
        <v>2.3095699999999999</v>
      </c>
      <c r="HY62">
        <v>48.856900000000003</v>
      </c>
      <c r="HZ62">
        <v>24.183800000000002</v>
      </c>
      <c r="IA62">
        <v>18</v>
      </c>
      <c r="IB62">
        <v>497.363</v>
      </c>
      <c r="IC62">
        <v>422.42500000000001</v>
      </c>
      <c r="ID62">
        <v>27.512699999999999</v>
      </c>
      <c r="IE62">
        <v>36.950499999999998</v>
      </c>
      <c r="IF62">
        <v>30</v>
      </c>
      <c r="IG62">
        <v>36.833100000000002</v>
      </c>
      <c r="IH62">
        <v>36.781799999999997</v>
      </c>
      <c r="II62">
        <v>7.65463</v>
      </c>
      <c r="IJ62">
        <v>47.298000000000002</v>
      </c>
      <c r="IK62">
        <v>0</v>
      </c>
      <c r="IL62">
        <v>27.485900000000001</v>
      </c>
      <c r="IM62">
        <v>120</v>
      </c>
      <c r="IN62">
        <v>18.483499999999999</v>
      </c>
      <c r="IO62">
        <v>98.523799999999994</v>
      </c>
      <c r="IP62">
        <v>98.399500000000003</v>
      </c>
    </row>
    <row r="63" spans="1:250" x14ac:dyDescent="0.3">
      <c r="A63">
        <v>47</v>
      </c>
      <c r="B63">
        <v>1689270842.5</v>
      </c>
      <c r="C63">
        <v>10353</v>
      </c>
      <c r="D63" t="s">
        <v>626</v>
      </c>
      <c r="E63" t="s">
        <v>627</v>
      </c>
      <c r="F63" t="s">
        <v>378</v>
      </c>
      <c r="G63" t="s">
        <v>379</v>
      </c>
      <c r="H63" t="s">
        <v>31</v>
      </c>
      <c r="I63" t="s">
        <v>381</v>
      </c>
      <c r="J63" t="s">
        <v>462</v>
      </c>
      <c r="K63" t="s">
        <v>463</v>
      </c>
      <c r="L63" t="s">
        <v>607</v>
      </c>
      <c r="M63">
        <v>1689270842.5</v>
      </c>
      <c r="N63">
        <f t="shared" si="46"/>
        <v>1.024597746422919E-2</v>
      </c>
      <c r="O63">
        <f t="shared" si="47"/>
        <v>10.24597746422919</v>
      </c>
      <c r="P63">
        <f t="shared" si="48"/>
        <v>12.807514105902305</v>
      </c>
      <c r="Q63">
        <f t="shared" si="49"/>
        <v>53.963200000000001</v>
      </c>
      <c r="R63">
        <f t="shared" si="50"/>
        <v>15.307313379496453</v>
      </c>
      <c r="S63">
        <f t="shared" si="51"/>
        <v>1.5148270133259156</v>
      </c>
      <c r="T63">
        <f t="shared" si="52"/>
        <v>5.3402521434625596</v>
      </c>
      <c r="U63">
        <f t="shared" si="53"/>
        <v>0.59758242598119093</v>
      </c>
      <c r="V63">
        <f t="shared" si="54"/>
        <v>2.912986368495039</v>
      </c>
      <c r="W63">
        <f t="shared" si="55"/>
        <v>0.53690335770540421</v>
      </c>
      <c r="X63">
        <f t="shared" si="56"/>
        <v>0.34050146862837105</v>
      </c>
      <c r="Y63">
        <f t="shared" si="57"/>
        <v>289.58517292720398</v>
      </c>
      <c r="Z63">
        <f t="shared" si="58"/>
        <v>31.464594168284133</v>
      </c>
      <c r="AA63">
        <f t="shared" si="59"/>
        <v>31.9924</v>
      </c>
      <c r="AB63">
        <f t="shared" si="60"/>
        <v>4.7730295420058022</v>
      </c>
      <c r="AC63">
        <f t="shared" si="61"/>
        <v>60.489372224487028</v>
      </c>
      <c r="AD63">
        <f t="shared" si="62"/>
        <v>2.95828070658122</v>
      </c>
      <c r="AE63">
        <f t="shared" si="63"/>
        <v>4.8905792832540964</v>
      </c>
      <c r="AF63">
        <f t="shared" si="64"/>
        <v>1.8147488354245822</v>
      </c>
      <c r="AG63">
        <f t="shared" si="65"/>
        <v>-451.84760617250726</v>
      </c>
      <c r="AH63">
        <f t="shared" si="66"/>
        <v>67.607838532819883</v>
      </c>
      <c r="AI63">
        <f t="shared" si="67"/>
        <v>5.2741960345486332</v>
      </c>
      <c r="AJ63">
        <f t="shared" si="68"/>
        <v>-89.380398677934735</v>
      </c>
      <c r="AK63">
        <v>2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51445.259054621492</v>
      </c>
      <c r="AP63" t="s">
        <v>385</v>
      </c>
      <c r="AQ63">
        <v>10238.9</v>
      </c>
      <c r="AR63">
        <v>302.21199999999999</v>
      </c>
      <c r="AS63">
        <v>4052.3</v>
      </c>
      <c r="AT63">
        <f t="shared" si="72"/>
        <v>0.92542210596451402</v>
      </c>
      <c r="AU63">
        <v>-0.32343011824092421</v>
      </c>
      <c r="AV63" t="s">
        <v>628</v>
      </c>
      <c r="AW63">
        <v>10299.9</v>
      </c>
      <c r="AX63">
        <v>698.88676923076923</v>
      </c>
      <c r="AY63">
        <v>807.79840749393384</v>
      </c>
      <c r="AZ63">
        <f t="shared" si="73"/>
        <v>0.13482526983563348</v>
      </c>
      <c r="BA63">
        <v>0.5</v>
      </c>
      <c r="BB63">
        <f t="shared" si="74"/>
        <v>1513.2776937446652</v>
      </c>
      <c r="BC63">
        <f t="shared" si="75"/>
        <v>12.807514105902305</v>
      </c>
      <c r="BD63">
        <f t="shared" si="76"/>
        <v>102.0140366976848</v>
      </c>
      <c r="BE63">
        <f t="shared" si="77"/>
        <v>8.6771544168144001E-3</v>
      </c>
      <c r="BF63">
        <f t="shared" si="78"/>
        <v>4.0164743609381661</v>
      </c>
      <c r="BG63">
        <f t="shared" si="79"/>
        <v>232.55302157330317</v>
      </c>
      <c r="BH63" t="s">
        <v>629</v>
      </c>
      <c r="BI63">
        <v>535.41</v>
      </c>
      <c r="BJ63">
        <f t="shared" si="80"/>
        <v>535.41</v>
      </c>
      <c r="BK63">
        <f t="shared" si="81"/>
        <v>0.33719849527678025</v>
      </c>
      <c r="BL63">
        <f t="shared" si="82"/>
        <v>0.39983947652247309</v>
      </c>
      <c r="BM63">
        <f t="shared" si="83"/>
        <v>0.9225484995282951</v>
      </c>
      <c r="BN63">
        <f t="shared" si="84"/>
        <v>0.21541646818199192</v>
      </c>
      <c r="BO63">
        <f t="shared" si="85"/>
        <v>0.86518012177475989</v>
      </c>
      <c r="BP63">
        <f t="shared" si="86"/>
        <v>0.30631293014821648</v>
      </c>
      <c r="BQ63">
        <f t="shared" si="87"/>
        <v>0.69368706985178352</v>
      </c>
      <c r="BR63">
        <f t="shared" si="88"/>
        <v>1800.11</v>
      </c>
      <c r="BS63">
        <f t="shared" si="89"/>
        <v>1513.2776937446652</v>
      </c>
      <c r="BT63">
        <f t="shared" si="90"/>
        <v>0.84065845628581881</v>
      </c>
      <c r="BU63">
        <f t="shared" si="91"/>
        <v>0.1608708206316303</v>
      </c>
      <c r="BV63">
        <v>6</v>
      </c>
      <c r="BW63">
        <v>0.5</v>
      </c>
      <c r="BX63" t="s">
        <v>388</v>
      </c>
      <c r="BY63">
        <v>2</v>
      </c>
      <c r="BZ63">
        <v>1689270842.5</v>
      </c>
      <c r="CA63">
        <v>53.963200000000001</v>
      </c>
      <c r="CB63">
        <v>69.995800000000003</v>
      </c>
      <c r="CC63">
        <v>29.8934</v>
      </c>
      <c r="CD63">
        <v>17.965699999999998</v>
      </c>
      <c r="CE63">
        <v>54.253300000000003</v>
      </c>
      <c r="CF63">
        <v>29.687100000000001</v>
      </c>
      <c r="CG63">
        <v>499.99700000000001</v>
      </c>
      <c r="CH63">
        <v>98.861099999999993</v>
      </c>
      <c r="CI63">
        <v>9.9898299999999995E-2</v>
      </c>
      <c r="CJ63">
        <v>32.422899999999998</v>
      </c>
      <c r="CK63">
        <v>31.9924</v>
      </c>
      <c r="CL63">
        <v>999.9</v>
      </c>
      <c r="CM63">
        <v>0</v>
      </c>
      <c r="CN63">
        <v>0</v>
      </c>
      <c r="CO63">
        <v>10020</v>
      </c>
      <c r="CP63">
        <v>0</v>
      </c>
      <c r="CQ63">
        <v>1634.19</v>
      </c>
      <c r="CR63">
        <v>-16.032599999999999</v>
      </c>
      <c r="CS63">
        <v>55.626100000000001</v>
      </c>
      <c r="CT63">
        <v>71.276399999999995</v>
      </c>
      <c r="CU63">
        <v>11.9277</v>
      </c>
      <c r="CV63">
        <v>69.995800000000003</v>
      </c>
      <c r="CW63">
        <v>17.965699999999998</v>
      </c>
      <c r="CX63">
        <v>2.9552999999999998</v>
      </c>
      <c r="CY63">
        <v>1.7761100000000001</v>
      </c>
      <c r="CZ63">
        <v>23.778199999999998</v>
      </c>
      <c r="DA63">
        <v>15.578099999999999</v>
      </c>
      <c r="DB63">
        <v>1800.11</v>
      </c>
      <c r="DC63">
        <v>0.977993</v>
      </c>
      <c r="DD63">
        <v>2.20073E-2</v>
      </c>
      <c r="DE63">
        <v>0</v>
      </c>
      <c r="DF63">
        <v>698.428</v>
      </c>
      <c r="DG63">
        <v>4.9995000000000003</v>
      </c>
      <c r="DH63">
        <v>15966.1</v>
      </c>
      <c r="DI63">
        <v>16660.8</v>
      </c>
      <c r="DJ63">
        <v>49.5</v>
      </c>
      <c r="DK63">
        <v>51.625</v>
      </c>
      <c r="DL63">
        <v>50.436999999999998</v>
      </c>
      <c r="DM63">
        <v>50.561999999999998</v>
      </c>
      <c r="DN63">
        <v>50.875</v>
      </c>
      <c r="DO63">
        <v>1755.61</v>
      </c>
      <c r="DP63">
        <v>39.51</v>
      </c>
      <c r="DQ63">
        <v>0</v>
      </c>
      <c r="DR63">
        <v>146</v>
      </c>
      <c r="DS63">
        <v>0</v>
      </c>
      <c r="DT63">
        <v>698.88676923076923</v>
      </c>
      <c r="DU63">
        <v>-0.75015385719526495</v>
      </c>
      <c r="DV63">
        <v>33.169230958316483</v>
      </c>
      <c r="DW63">
        <v>15955</v>
      </c>
      <c r="DX63">
        <v>15</v>
      </c>
      <c r="DY63">
        <v>1689270797</v>
      </c>
      <c r="DZ63" t="s">
        <v>630</v>
      </c>
      <c r="EA63">
        <v>1689270786.5</v>
      </c>
      <c r="EB63">
        <v>1689270797</v>
      </c>
      <c r="EC63">
        <v>56</v>
      </c>
      <c r="ED63">
        <v>4.3999999999999997E-2</v>
      </c>
      <c r="EE63">
        <v>2.5000000000000001E-2</v>
      </c>
      <c r="EF63">
        <v>-0.29799999999999999</v>
      </c>
      <c r="EG63">
        <v>2.1000000000000001E-2</v>
      </c>
      <c r="EH63">
        <v>70</v>
      </c>
      <c r="EI63">
        <v>18</v>
      </c>
      <c r="EJ63">
        <v>0.08</v>
      </c>
      <c r="EK63">
        <v>0</v>
      </c>
      <c r="EL63">
        <v>12.726505687477079</v>
      </c>
      <c r="EM63">
        <v>-0.1136039503341181</v>
      </c>
      <c r="EN63">
        <v>0.19433569223065639</v>
      </c>
      <c r="EO63">
        <v>1</v>
      </c>
      <c r="EP63">
        <v>0.59768987509954519</v>
      </c>
      <c r="EQ63">
        <v>6.3479142445732996E-3</v>
      </c>
      <c r="ER63">
        <v>4.3049074039431881E-3</v>
      </c>
      <c r="ES63">
        <v>1</v>
      </c>
      <c r="ET63">
        <v>2</v>
      </c>
      <c r="EU63">
        <v>2</v>
      </c>
      <c r="EV63" t="s">
        <v>390</v>
      </c>
      <c r="EW63">
        <v>2.9586299999999999</v>
      </c>
      <c r="EX63">
        <v>2.8083900000000002</v>
      </c>
      <c r="EY63">
        <v>1.5347100000000001E-2</v>
      </c>
      <c r="EZ63">
        <v>1.94954E-2</v>
      </c>
      <c r="FA63">
        <v>0.13732</v>
      </c>
      <c r="FB63">
        <v>9.4994999999999996E-2</v>
      </c>
      <c r="FC63">
        <v>28865.7</v>
      </c>
      <c r="FD63">
        <v>26518.9</v>
      </c>
      <c r="FE63">
        <v>26368.9</v>
      </c>
      <c r="FF63">
        <v>25542.799999999999</v>
      </c>
      <c r="FG63">
        <v>31003.200000000001</v>
      </c>
      <c r="FH63">
        <v>32664.1</v>
      </c>
      <c r="FI63">
        <v>37350.1</v>
      </c>
      <c r="FJ63">
        <v>37905.699999999997</v>
      </c>
      <c r="FK63">
        <v>1.8883000000000001</v>
      </c>
      <c r="FL63">
        <v>1.81525</v>
      </c>
      <c r="FM63">
        <v>-1.9937799999999999E-2</v>
      </c>
      <c r="FN63">
        <v>0</v>
      </c>
      <c r="FO63">
        <v>32.3157</v>
      </c>
      <c r="FP63">
        <v>999.9</v>
      </c>
      <c r="FQ63">
        <v>29.5</v>
      </c>
      <c r="FR63">
        <v>46.5</v>
      </c>
      <c r="FS63">
        <v>31.0609</v>
      </c>
      <c r="FT63">
        <v>61.960599999999999</v>
      </c>
      <c r="FU63">
        <v>14.9038</v>
      </c>
      <c r="FV63">
        <v>1</v>
      </c>
      <c r="FW63">
        <v>0.81967999999999996</v>
      </c>
      <c r="FX63">
        <v>3.3755799999999998</v>
      </c>
      <c r="FY63">
        <v>20.210100000000001</v>
      </c>
      <c r="FZ63">
        <v>5.2087500000000002</v>
      </c>
      <c r="GA63">
        <v>11.9381</v>
      </c>
      <c r="GB63">
        <v>4.9858500000000001</v>
      </c>
      <c r="GC63">
        <v>3.2900499999999999</v>
      </c>
      <c r="GD63">
        <v>9999</v>
      </c>
      <c r="GE63">
        <v>9999</v>
      </c>
      <c r="GF63">
        <v>9999</v>
      </c>
      <c r="GG63">
        <v>999.9</v>
      </c>
      <c r="GH63">
        <v>1.8711800000000001</v>
      </c>
      <c r="GI63">
        <v>1.8771</v>
      </c>
      <c r="GJ63">
        <v>1.87486</v>
      </c>
      <c r="GK63">
        <v>1.8730800000000001</v>
      </c>
      <c r="GL63">
        <v>1.8736299999999999</v>
      </c>
      <c r="GM63">
        <v>1.87103</v>
      </c>
      <c r="GN63">
        <v>1.87686</v>
      </c>
      <c r="GO63">
        <v>1.8760699999999999</v>
      </c>
      <c r="GP63">
        <v>5</v>
      </c>
      <c r="GQ63">
        <v>0</v>
      </c>
      <c r="GR63">
        <v>0</v>
      </c>
      <c r="GS63">
        <v>0</v>
      </c>
      <c r="GT63" t="s">
        <v>391</v>
      </c>
      <c r="GU63" t="s">
        <v>392</v>
      </c>
      <c r="GV63" t="s">
        <v>393</v>
      </c>
      <c r="GW63" t="s">
        <v>393</v>
      </c>
      <c r="GX63" t="s">
        <v>393</v>
      </c>
      <c r="GY63" t="s">
        <v>393</v>
      </c>
      <c r="GZ63">
        <v>0</v>
      </c>
      <c r="HA63">
        <v>100</v>
      </c>
      <c r="HB63">
        <v>100</v>
      </c>
      <c r="HC63">
        <v>-0.28999999999999998</v>
      </c>
      <c r="HD63">
        <v>0.20630000000000001</v>
      </c>
      <c r="HE63">
        <v>-0.26525217505107063</v>
      </c>
      <c r="HF63">
        <v>-4.4049200664853048E-4</v>
      </c>
      <c r="HG63">
        <v>-3.0069193378276792E-7</v>
      </c>
      <c r="HH63">
        <v>5.1441627210662792E-11</v>
      </c>
      <c r="HI63">
        <v>0.2063256609521513</v>
      </c>
      <c r="HJ63">
        <v>0</v>
      </c>
      <c r="HK63">
        <v>0</v>
      </c>
      <c r="HL63">
        <v>0</v>
      </c>
      <c r="HM63">
        <v>8</v>
      </c>
      <c r="HN63">
        <v>2399</v>
      </c>
      <c r="HO63">
        <v>1</v>
      </c>
      <c r="HP63">
        <v>21</v>
      </c>
      <c r="HQ63">
        <v>0.9</v>
      </c>
      <c r="HR63">
        <v>0.8</v>
      </c>
      <c r="HS63">
        <v>0.27465800000000001</v>
      </c>
      <c r="HT63">
        <v>2.5866699999999998</v>
      </c>
      <c r="HU63">
        <v>1.5991200000000001</v>
      </c>
      <c r="HV63">
        <v>2.2729499999999998</v>
      </c>
      <c r="HW63">
        <v>1.5502899999999999</v>
      </c>
      <c r="HX63">
        <v>2.323</v>
      </c>
      <c r="HY63">
        <v>48.950299999999999</v>
      </c>
      <c r="HZ63">
        <v>24.1751</v>
      </c>
      <c r="IA63">
        <v>18</v>
      </c>
      <c r="IB63">
        <v>497.04300000000001</v>
      </c>
      <c r="IC63">
        <v>421.35199999999998</v>
      </c>
      <c r="ID63">
        <v>27.573699999999999</v>
      </c>
      <c r="IE63">
        <v>37.216900000000003</v>
      </c>
      <c r="IF63">
        <v>30.000900000000001</v>
      </c>
      <c r="IG63">
        <v>37.101599999999998</v>
      </c>
      <c r="IH63">
        <v>37.048699999999997</v>
      </c>
      <c r="II63">
        <v>5.5619699999999996</v>
      </c>
      <c r="IJ63">
        <v>49.477400000000003</v>
      </c>
      <c r="IK63">
        <v>0</v>
      </c>
      <c r="IL63">
        <v>27.5563</v>
      </c>
      <c r="IM63">
        <v>70</v>
      </c>
      <c r="IN63">
        <v>17.855899999999998</v>
      </c>
      <c r="IO63">
        <v>98.483699999999999</v>
      </c>
      <c r="IP63">
        <v>98.347200000000001</v>
      </c>
    </row>
    <row r="64" spans="1:250" x14ac:dyDescent="0.3">
      <c r="A64">
        <v>48</v>
      </c>
      <c r="B64">
        <v>1689270977.5</v>
      </c>
      <c r="C64">
        <v>10488</v>
      </c>
      <c r="D64" t="s">
        <v>631</v>
      </c>
      <c r="E64" t="s">
        <v>632</v>
      </c>
      <c r="F64" t="s">
        <v>378</v>
      </c>
      <c r="G64" t="s">
        <v>379</v>
      </c>
      <c r="H64" t="s">
        <v>31</v>
      </c>
      <c r="I64" t="s">
        <v>381</v>
      </c>
      <c r="J64" t="s">
        <v>462</v>
      </c>
      <c r="K64" t="s">
        <v>463</v>
      </c>
      <c r="L64" t="s">
        <v>607</v>
      </c>
      <c r="M64">
        <v>1689270977.5</v>
      </c>
      <c r="N64">
        <f t="shared" si="46"/>
        <v>1.0544886176990535E-2</v>
      </c>
      <c r="O64">
        <f t="shared" si="47"/>
        <v>10.544886176990534</v>
      </c>
      <c r="P64">
        <f t="shared" si="48"/>
        <v>5.4789193398179723</v>
      </c>
      <c r="Q64">
        <f t="shared" si="49"/>
        <v>23.073699999999999</v>
      </c>
      <c r="R64">
        <f t="shared" si="50"/>
        <v>6.9942045563772277</v>
      </c>
      <c r="S64">
        <f t="shared" si="51"/>
        <v>0.69210033513742752</v>
      </c>
      <c r="T64">
        <f t="shared" si="52"/>
        <v>2.2832211117273999</v>
      </c>
      <c r="U64">
        <f t="shared" si="53"/>
        <v>0.61710642925725723</v>
      </c>
      <c r="V64">
        <f t="shared" si="54"/>
        <v>2.9108928888150594</v>
      </c>
      <c r="W64">
        <f t="shared" si="55"/>
        <v>0.55258491812322119</v>
      </c>
      <c r="X64">
        <f t="shared" si="56"/>
        <v>0.35059872837102157</v>
      </c>
      <c r="Y64">
        <f t="shared" si="57"/>
        <v>289.56705063529182</v>
      </c>
      <c r="Z64">
        <f t="shared" si="58"/>
        <v>31.38764636040829</v>
      </c>
      <c r="AA64">
        <f t="shared" si="59"/>
        <v>31.965399999999999</v>
      </c>
      <c r="AB64">
        <f t="shared" si="60"/>
        <v>4.7657397692353021</v>
      </c>
      <c r="AC64">
        <f t="shared" si="61"/>
        <v>60.33589050331355</v>
      </c>
      <c r="AD64">
        <f t="shared" si="62"/>
        <v>2.9510576218254005</v>
      </c>
      <c r="AE64">
        <f t="shared" si="63"/>
        <v>4.891048424425481</v>
      </c>
      <c r="AF64">
        <f t="shared" si="64"/>
        <v>1.8146821474099015</v>
      </c>
      <c r="AG64">
        <f t="shared" si="65"/>
        <v>-465.02948040528258</v>
      </c>
      <c r="AH64">
        <f t="shared" si="66"/>
        <v>72.063200768089274</v>
      </c>
      <c r="AI64">
        <f t="shared" si="67"/>
        <v>5.6251099962916262</v>
      </c>
      <c r="AJ64">
        <f t="shared" si="68"/>
        <v>-97.77411900560989</v>
      </c>
      <c r="AK64">
        <v>3</v>
      </c>
      <c r="AL64">
        <v>1</v>
      </c>
      <c r="AM64">
        <f t="shared" si="69"/>
        <v>1</v>
      </c>
      <c r="AN64">
        <f t="shared" si="70"/>
        <v>0</v>
      </c>
      <c r="AO64">
        <f t="shared" si="71"/>
        <v>51385.783727492002</v>
      </c>
      <c r="AP64" t="s">
        <v>385</v>
      </c>
      <c r="AQ64">
        <v>10238.9</v>
      </c>
      <c r="AR64">
        <v>302.21199999999999</v>
      </c>
      <c r="AS64">
        <v>4052.3</v>
      </c>
      <c r="AT64">
        <f t="shared" si="72"/>
        <v>0.92542210596451402</v>
      </c>
      <c r="AU64">
        <v>-0.32343011824092421</v>
      </c>
      <c r="AV64" t="s">
        <v>633</v>
      </c>
      <c r="AW64">
        <v>10307.5</v>
      </c>
      <c r="AX64">
        <v>713.38704000000007</v>
      </c>
      <c r="AY64">
        <v>789.97577002546052</v>
      </c>
      <c r="AZ64">
        <f t="shared" si="73"/>
        <v>9.695073308766422E-2</v>
      </c>
      <c r="BA64">
        <v>0.5</v>
      </c>
      <c r="BB64">
        <f t="shared" si="74"/>
        <v>1513.1850003291668</v>
      </c>
      <c r="BC64">
        <f t="shared" si="75"/>
        <v>5.4789193398179723</v>
      </c>
      <c r="BD64">
        <f t="shared" si="76"/>
        <v>73.352197539585077</v>
      </c>
      <c r="BE64">
        <f t="shared" si="77"/>
        <v>3.834527474695227E-3</v>
      </c>
      <c r="BF64">
        <f t="shared" si="78"/>
        <v>4.1296510016622365</v>
      </c>
      <c r="BG64">
        <f t="shared" si="79"/>
        <v>231.05234337268669</v>
      </c>
      <c r="BH64" t="s">
        <v>634</v>
      </c>
      <c r="BI64">
        <v>567.39</v>
      </c>
      <c r="BJ64">
        <f t="shared" si="80"/>
        <v>567.39</v>
      </c>
      <c r="BK64">
        <f t="shared" si="81"/>
        <v>0.28176278117781606</v>
      </c>
      <c r="BL64">
        <f t="shared" si="82"/>
        <v>0.34408637181388474</v>
      </c>
      <c r="BM64">
        <f t="shared" si="83"/>
        <v>0.93612868911235569</v>
      </c>
      <c r="BN64">
        <f t="shared" si="84"/>
        <v>0.15702012886578812</v>
      </c>
      <c r="BO64">
        <f t="shared" si="85"/>
        <v>0.8699327135721987</v>
      </c>
      <c r="BP64">
        <f t="shared" si="86"/>
        <v>0.27366794679011835</v>
      </c>
      <c r="BQ64">
        <f t="shared" si="87"/>
        <v>0.72633205320988159</v>
      </c>
      <c r="BR64">
        <f t="shared" si="88"/>
        <v>1800</v>
      </c>
      <c r="BS64">
        <f t="shared" si="89"/>
        <v>1513.1850003291668</v>
      </c>
      <c r="BT64">
        <f t="shared" si="90"/>
        <v>0.84065833351620378</v>
      </c>
      <c r="BU64">
        <f t="shared" si="91"/>
        <v>0.16087058368627324</v>
      </c>
      <c r="BV64">
        <v>6</v>
      </c>
      <c r="BW64">
        <v>0.5</v>
      </c>
      <c r="BX64" t="s">
        <v>388</v>
      </c>
      <c r="BY64">
        <v>2</v>
      </c>
      <c r="BZ64">
        <v>1689270977.5</v>
      </c>
      <c r="CA64">
        <v>23.073699999999999</v>
      </c>
      <c r="CB64">
        <v>29.940100000000001</v>
      </c>
      <c r="CC64">
        <v>29.822700000000001</v>
      </c>
      <c r="CD64">
        <v>17.546700000000001</v>
      </c>
      <c r="CE64">
        <v>23.374600000000001</v>
      </c>
      <c r="CF64">
        <v>29.6069</v>
      </c>
      <c r="CG64">
        <v>500.02</v>
      </c>
      <c r="CH64">
        <v>98.853300000000004</v>
      </c>
      <c r="CI64">
        <v>0.100102</v>
      </c>
      <c r="CJ64">
        <v>32.424599999999998</v>
      </c>
      <c r="CK64">
        <v>31.965399999999999</v>
      </c>
      <c r="CL64">
        <v>999.9</v>
      </c>
      <c r="CM64">
        <v>0</v>
      </c>
      <c r="CN64">
        <v>0</v>
      </c>
      <c r="CO64">
        <v>10008.799999999999</v>
      </c>
      <c r="CP64">
        <v>0</v>
      </c>
      <c r="CQ64">
        <v>1647.54</v>
      </c>
      <c r="CR64">
        <v>-6.8664199999999997</v>
      </c>
      <c r="CS64">
        <v>23.783000000000001</v>
      </c>
      <c r="CT64">
        <v>30.474900000000002</v>
      </c>
      <c r="CU64">
        <v>12.2759</v>
      </c>
      <c r="CV64">
        <v>29.940100000000001</v>
      </c>
      <c r="CW64">
        <v>17.546700000000001</v>
      </c>
      <c r="CX64">
        <v>2.94807</v>
      </c>
      <c r="CY64">
        <v>1.73455</v>
      </c>
      <c r="CZ64">
        <v>23.737500000000001</v>
      </c>
      <c r="DA64">
        <v>15.209199999999999</v>
      </c>
      <c r="DB64">
        <v>1800</v>
      </c>
      <c r="DC64">
        <v>0.977993</v>
      </c>
      <c r="DD64">
        <v>2.20073E-2</v>
      </c>
      <c r="DE64">
        <v>0</v>
      </c>
      <c r="DF64">
        <v>712.93200000000002</v>
      </c>
      <c r="DG64">
        <v>4.9995000000000003</v>
      </c>
      <c r="DH64">
        <v>16058.3</v>
      </c>
      <c r="DI64">
        <v>16659.8</v>
      </c>
      <c r="DJ64">
        <v>49.686999999999998</v>
      </c>
      <c r="DK64">
        <v>51.75</v>
      </c>
      <c r="DL64">
        <v>50.561999999999998</v>
      </c>
      <c r="DM64">
        <v>50.686999999999998</v>
      </c>
      <c r="DN64">
        <v>51</v>
      </c>
      <c r="DO64">
        <v>1755.5</v>
      </c>
      <c r="DP64">
        <v>39.5</v>
      </c>
      <c r="DQ64">
        <v>0</v>
      </c>
      <c r="DR64">
        <v>132.80000019073489</v>
      </c>
      <c r="DS64">
        <v>0</v>
      </c>
      <c r="DT64">
        <v>713.38704000000007</v>
      </c>
      <c r="DU64">
        <v>-2.3869230760963389</v>
      </c>
      <c r="DV64">
        <v>-113.31538434234579</v>
      </c>
      <c r="DW64">
        <v>16039.832</v>
      </c>
      <c r="DX64">
        <v>15</v>
      </c>
      <c r="DY64">
        <v>1689270930</v>
      </c>
      <c r="DZ64" t="s">
        <v>635</v>
      </c>
      <c r="EA64">
        <v>1689270918</v>
      </c>
      <c r="EB64">
        <v>1689270930</v>
      </c>
      <c r="EC64">
        <v>57</v>
      </c>
      <c r="ED64">
        <v>-2.5000000000000001E-2</v>
      </c>
      <c r="EE64">
        <v>8.9999999999999993E-3</v>
      </c>
      <c r="EF64">
        <v>-0.30399999999999999</v>
      </c>
      <c r="EG64">
        <v>1.9E-2</v>
      </c>
      <c r="EH64">
        <v>30</v>
      </c>
      <c r="EI64">
        <v>18</v>
      </c>
      <c r="EJ64">
        <v>0.15</v>
      </c>
      <c r="EK64">
        <v>0.01</v>
      </c>
      <c r="EL64">
        <v>5.4606403708692612</v>
      </c>
      <c r="EM64">
        <v>0.44636834554452548</v>
      </c>
      <c r="EN64">
        <v>0.13253238012643589</v>
      </c>
      <c r="EO64">
        <v>1</v>
      </c>
      <c r="EP64">
        <v>0.61785049354064625</v>
      </c>
      <c r="EQ64">
        <v>2.9260144022391181E-3</v>
      </c>
      <c r="ER64">
        <v>1.6525462297266879E-3</v>
      </c>
      <c r="ES64">
        <v>1</v>
      </c>
      <c r="ET64">
        <v>2</v>
      </c>
      <c r="EU64">
        <v>2</v>
      </c>
      <c r="EV64" t="s">
        <v>390</v>
      </c>
      <c r="EW64">
        <v>2.9584800000000002</v>
      </c>
      <c r="EX64">
        <v>2.8085</v>
      </c>
      <c r="EY64">
        <v>6.62965E-3</v>
      </c>
      <c r="EZ64">
        <v>8.3821799999999995E-3</v>
      </c>
      <c r="FA64">
        <v>0.13697899999999999</v>
      </c>
      <c r="FB64">
        <v>9.3327800000000002E-2</v>
      </c>
      <c r="FC64">
        <v>29110.1</v>
      </c>
      <c r="FD64">
        <v>26805.4</v>
      </c>
      <c r="FE64">
        <v>26359.9</v>
      </c>
      <c r="FF64">
        <v>25530.6</v>
      </c>
      <c r="FG64">
        <v>31005.599999999999</v>
      </c>
      <c r="FH64">
        <v>32709.1</v>
      </c>
      <c r="FI64">
        <v>37336.800000000003</v>
      </c>
      <c r="FJ64">
        <v>37888.800000000003</v>
      </c>
      <c r="FK64">
        <v>1.8854200000000001</v>
      </c>
      <c r="FL64">
        <v>1.8110299999999999</v>
      </c>
      <c r="FM64">
        <v>-2.4940799999999999E-2</v>
      </c>
      <c r="FN64">
        <v>0</v>
      </c>
      <c r="FO64">
        <v>32.369799999999998</v>
      </c>
      <c r="FP64">
        <v>999.9</v>
      </c>
      <c r="FQ64">
        <v>29.6</v>
      </c>
      <c r="FR64">
        <v>46.5</v>
      </c>
      <c r="FS64">
        <v>31.1707</v>
      </c>
      <c r="FT64">
        <v>62.140599999999999</v>
      </c>
      <c r="FU64">
        <v>14.9079</v>
      </c>
      <c r="FV64">
        <v>1</v>
      </c>
      <c r="FW64">
        <v>0.83926100000000003</v>
      </c>
      <c r="FX64">
        <v>3.3861400000000001</v>
      </c>
      <c r="FY64">
        <v>20.258500000000002</v>
      </c>
      <c r="FZ64">
        <v>5.2065099999999997</v>
      </c>
      <c r="GA64">
        <v>11.9381</v>
      </c>
      <c r="GB64">
        <v>4.9855999999999998</v>
      </c>
      <c r="GC64">
        <v>3.29</v>
      </c>
      <c r="GD64">
        <v>9999</v>
      </c>
      <c r="GE64">
        <v>9999</v>
      </c>
      <c r="GF64">
        <v>9999</v>
      </c>
      <c r="GG64">
        <v>999.9</v>
      </c>
      <c r="GH64">
        <v>1.8710800000000001</v>
      </c>
      <c r="GI64">
        <v>1.8770100000000001</v>
      </c>
      <c r="GJ64">
        <v>1.87486</v>
      </c>
      <c r="GK64">
        <v>1.87304</v>
      </c>
      <c r="GL64">
        <v>1.8736200000000001</v>
      </c>
      <c r="GM64">
        <v>1.871</v>
      </c>
      <c r="GN64">
        <v>1.8768400000000001</v>
      </c>
      <c r="GO64">
        <v>1.87605</v>
      </c>
      <c r="GP64">
        <v>5</v>
      </c>
      <c r="GQ64">
        <v>0</v>
      </c>
      <c r="GR64">
        <v>0</v>
      </c>
      <c r="GS64">
        <v>0</v>
      </c>
      <c r="GT64" t="s">
        <v>391</v>
      </c>
      <c r="GU64" t="s">
        <v>392</v>
      </c>
      <c r="GV64" t="s">
        <v>393</v>
      </c>
      <c r="GW64" t="s">
        <v>393</v>
      </c>
      <c r="GX64" t="s">
        <v>393</v>
      </c>
      <c r="GY64" t="s">
        <v>393</v>
      </c>
      <c r="GZ64">
        <v>0</v>
      </c>
      <c r="HA64">
        <v>100</v>
      </c>
      <c r="HB64">
        <v>100</v>
      </c>
      <c r="HC64">
        <v>-0.30099999999999999</v>
      </c>
      <c r="HD64">
        <v>0.21579999999999999</v>
      </c>
      <c r="HE64">
        <v>-0.29038800214371818</v>
      </c>
      <c r="HF64">
        <v>-4.4049200664853048E-4</v>
      </c>
      <c r="HG64">
        <v>-3.0069193378276792E-7</v>
      </c>
      <c r="HH64">
        <v>5.1441627210662792E-11</v>
      </c>
      <c r="HI64">
        <v>0.21580564881982001</v>
      </c>
      <c r="HJ64">
        <v>0</v>
      </c>
      <c r="HK64">
        <v>0</v>
      </c>
      <c r="HL64">
        <v>0</v>
      </c>
      <c r="HM64">
        <v>8</v>
      </c>
      <c r="HN64">
        <v>2399</v>
      </c>
      <c r="HO64">
        <v>1</v>
      </c>
      <c r="HP64">
        <v>21</v>
      </c>
      <c r="HQ64">
        <v>1</v>
      </c>
      <c r="HR64">
        <v>0.8</v>
      </c>
      <c r="HS64">
        <v>0.19287099999999999</v>
      </c>
      <c r="HT64">
        <v>2.6135299999999999</v>
      </c>
      <c r="HU64">
        <v>1.6003400000000001</v>
      </c>
      <c r="HV64">
        <v>2.2717299999999998</v>
      </c>
      <c r="HW64">
        <v>1.5502899999999999</v>
      </c>
      <c r="HX64">
        <v>2.3290999999999999</v>
      </c>
      <c r="HY64">
        <v>49.043999999999997</v>
      </c>
      <c r="HZ64">
        <v>16.163399999999999</v>
      </c>
      <c r="IA64">
        <v>18</v>
      </c>
      <c r="IB64">
        <v>496.84199999999998</v>
      </c>
      <c r="IC64">
        <v>420.28899999999999</v>
      </c>
      <c r="ID64">
        <v>27.5352</v>
      </c>
      <c r="IE64">
        <v>37.448300000000003</v>
      </c>
      <c r="IF64">
        <v>30.000499999999999</v>
      </c>
      <c r="IG64">
        <v>37.335799999999999</v>
      </c>
      <c r="IH64">
        <v>37.282800000000002</v>
      </c>
      <c r="II64">
        <v>3.9180999999999999</v>
      </c>
      <c r="IJ64">
        <v>52.752899999999997</v>
      </c>
      <c r="IK64">
        <v>0</v>
      </c>
      <c r="IL64">
        <v>27.511900000000001</v>
      </c>
      <c r="IM64">
        <v>30</v>
      </c>
      <c r="IN64">
        <v>17.429099999999998</v>
      </c>
      <c r="IO64">
        <v>98.449200000000005</v>
      </c>
      <c r="IP64">
        <v>98.302199999999999</v>
      </c>
    </row>
    <row r="65" spans="1:250" x14ac:dyDescent="0.3">
      <c r="A65">
        <v>49</v>
      </c>
      <c r="B65">
        <v>1689271105.5</v>
      </c>
      <c r="C65">
        <v>10616</v>
      </c>
      <c r="D65" t="s">
        <v>636</v>
      </c>
      <c r="E65" t="s">
        <v>637</v>
      </c>
      <c r="F65" t="s">
        <v>378</v>
      </c>
      <c r="G65" t="s">
        <v>379</v>
      </c>
      <c r="H65" t="s">
        <v>31</v>
      </c>
      <c r="I65" t="s">
        <v>381</v>
      </c>
      <c r="J65" t="s">
        <v>462</v>
      </c>
      <c r="K65" t="s">
        <v>463</v>
      </c>
      <c r="L65" t="s">
        <v>607</v>
      </c>
      <c r="M65">
        <v>1689271105.5</v>
      </c>
      <c r="N65">
        <f t="shared" si="46"/>
        <v>1.0392762872641854E-2</v>
      </c>
      <c r="O65">
        <f t="shared" si="47"/>
        <v>10.392762872641855</v>
      </c>
      <c r="P65">
        <f t="shared" si="48"/>
        <v>1.8028799073736252</v>
      </c>
      <c r="Q65">
        <f t="shared" si="49"/>
        <v>7.69841</v>
      </c>
      <c r="R65">
        <f t="shared" si="50"/>
        <v>2.3216247672469179</v>
      </c>
      <c r="S65">
        <f t="shared" si="51"/>
        <v>0.22971936133337484</v>
      </c>
      <c r="T65">
        <f t="shared" si="52"/>
        <v>0.76173973220469993</v>
      </c>
      <c r="U65">
        <f t="shared" si="53"/>
        <v>0.60632569227417132</v>
      </c>
      <c r="V65">
        <f t="shared" si="54"/>
        <v>2.9083806704118342</v>
      </c>
      <c r="W65">
        <f t="shared" si="55"/>
        <v>0.5438691186498793</v>
      </c>
      <c r="X65">
        <f t="shared" si="56"/>
        <v>0.34499198865706715</v>
      </c>
      <c r="Y65">
        <f t="shared" si="57"/>
        <v>289.56545463529534</v>
      </c>
      <c r="Z65">
        <f t="shared" si="58"/>
        <v>31.46711385161305</v>
      </c>
      <c r="AA65">
        <f t="shared" si="59"/>
        <v>32.018000000000001</v>
      </c>
      <c r="AB65">
        <f t="shared" si="60"/>
        <v>4.7799502898632253</v>
      </c>
      <c r="AC65">
        <f t="shared" si="61"/>
        <v>60.444442304672386</v>
      </c>
      <c r="AD65">
        <f t="shared" si="62"/>
        <v>2.9631462944220002</v>
      </c>
      <c r="AE65">
        <f t="shared" si="63"/>
        <v>4.9022642635796929</v>
      </c>
      <c r="AF65">
        <f t="shared" si="64"/>
        <v>1.8168039954412252</v>
      </c>
      <c r="AG65">
        <f t="shared" si="65"/>
        <v>-458.32084268350576</v>
      </c>
      <c r="AH65">
        <f t="shared" si="66"/>
        <v>70.119447884090548</v>
      </c>
      <c r="AI65">
        <f t="shared" si="67"/>
        <v>5.4806219174087891</v>
      </c>
      <c r="AJ65">
        <f t="shared" si="68"/>
        <v>-93.155318246711104</v>
      </c>
      <c r="AK65">
        <v>3</v>
      </c>
      <c r="AL65">
        <v>1</v>
      </c>
      <c r="AM65">
        <f t="shared" si="69"/>
        <v>1</v>
      </c>
      <c r="AN65">
        <f t="shared" si="70"/>
        <v>0</v>
      </c>
      <c r="AO65">
        <f t="shared" si="71"/>
        <v>51308.051434671259</v>
      </c>
      <c r="AP65" t="s">
        <v>385</v>
      </c>
      <c r="AQ65">
        <v>10238.9</v>
      </c>
      <c r="AR65">
        <v>302.21199999999999</v>
      </c>
      <c r="AS65">
        <v>4052.3</v>
      </c>
      <c r="AT65">
        <f t="shared" si="72"/>
        <v>0.92542210596451402</v>
      </c>
      <c r="AU65">
        <v>-0.32343011824092421</v>
      </c>
      <c r="AV65" t="s">
        <v>638</v>
      </c>
      <c r="AW65">
        <v>10313.200000000001</v>
      </c>
      <c r="AX65">
        <v>720.34572000000003</v>
      </c>
      <c r="AY65">
        <v>782.2685995670895</v>
      </c>
      <c r="AZ65">
        <f t="shared" si="73"/>
        <v>7.9158078953134314E-2</v>
      </c>
      <c r="BA65">
        <v>0.5</v>
      </c>
      <c r="BB65">
        <f t="shared" si="74"/>
        <v>1513.1766003291684</v>
      </c>
      <c r="BC65">
        <f t="shared" si="75"/>
        <v>1.8028799073736252</v>
      </c>
      <c r="BD65">
        <f t="shared" si="76"/>
        <v>59.890076399445839</v>
      </c>
      <c r="BE65">
        <f t="shared" si="77"/>
        <v>1.4051962111705952E-3</v>
      </c>
      <c r="BF65">
        <f t="shared" si="78"/>
        <v>4.1801900296682737</v>
      </c>
      <c r="BG65">
        <f t="shared" si="79"/>
        <v>230.38845298350921</v>
      </c>
      <c r="BH65" t="s">
        <v>639</v>
      </c>
      <c r="BI65">
        <v>578.04999999999995</v>
      </c>
      <c r="BJ65">
        <f t="shared" si="80"/>
        <v>578.04999999999995</v>
      </c>
      <c r="BK65">
        <f t="shared" si="81"/>
        <v>0.2610594362091293</v>
      </c>
      <c r="BL65">
        <f t="shared" si="82"/>
        <v>0.30321860838511266</v>
      </c>
      <c r="BM65">
        <f t="shared" si="83"/>
        <v>0.94121937121189059</v>
      </c>
      <c r="BN65">
        <f t="shared" si="84"/>
        <v>0.12899078905056391</v>
      </c>
      <c r="BO65">
        <f t="shared" si="85"/>
        <v>0.87198791079913607</v>
      </c>
      <c r="BP65">
        <f t="shared" si="86"/>
        <v>0.24332138265083933</v>
      </c>
      <c r="BQ65">
        <f t="shared" si="87"/>
        <v>0.75667861734916064</v>
      </c>
      <c r="BR65">
        <f t="shared" si="88"/>
        <v>1799.99</v>
      </c>
      <c r="BS65">
        <f t="shared" si="89"/>
        <v>1513.1766003291684</v>
      </c>
      <c r="BT65">
        <f t="shared" si="90"/>
        <v>0.84065833717363347</v>
      </c>
      <c r="BU65">
        <f t="shared" si="91"/>
        <v>0.16087059074511267</v>
      </c>
      <c r="BV65">
        <v>6</v>
      </c>
      <c r="BW65">
        <v>0.5</v>
      </c>
      <c r="BX65" t="s">
        <v>388</v>
      </c>
      <c r="BY65">
        <v>2</v>
      </c>
      <c r="BZ65">
        <v>1689271105.5</v>
      </c>
      <c r="CA65">
        <v>7.69841</v>
      </c>
      <c r="CB65">
        <v>9.9578299999999995</v>
      </c>
      <c r="CC65">
        <v>29.9466</v>
      </c>
      <c r="CD65">
        <v>17.849</v>
      </c>
      <c r="CE65">
        <v>8.0650899999999996</v>
      </c>
      <c r="CF65">
        <v>29.720800000000001</v>
      </c>
      <c r="CG65">
        <v>500.01</v>
      </c>
      <c r="CH65">
        <v>98.8476</v>
      </c>
      <c r="CI65">
        <v>0.10007000000000001</v>
      </c>
      <c r="CJ65">
        <v>32.465200000000003</v>
      </c>
      <c r="CK65">
        <v>32.018000000000001</v>
      </c>
      <c r="CL65">
        <v>999.9</v>
      </c>
      <c r="CM65">
        <v>0</v>
      </c>
      <c r="CN65">
        <v>0</v>
      </c>
      <c r="CO65">
        <v>9995</v>
      </c>
      <c r="CP65">
        <v>0</v>
      </c>
      <c r="CQ65">
        <v>1639.89</v>
      </c>
      <c r="CR65">
        <v>-2.2594099999999999</v>
      </c>
      <c r="CS65">
        <v>7.93607</v>
      </c>
      <c r="CT65">
        <v>10.1388</v>
      </c>
      <c r="CU65">
        <v>12.0976</v>
      </c>
      <c r="CV65">
        <v>9.9578299999999995</v>
      </c>
      <c r="CW65">
        <v>17.849</v>
      </c>
      <c r="CX65">
        <v>2.9601500000000001</v>
      </c>
      <c r="CY65">
        <v>1.76433</v>
      </c>
      <c r="CZ65">
        <v>23.805399999999999</v>
      </c>
      <c r="DA65">
        <v>15.474299999999999</v>
      </c>
      <c r="DB65">
        <v>1799.99</v>
      </c>
      <c r="DC65">
        <v>0.97799599999999998</v>
      </c>
      <c r="DD65">
        <v>2.20038E-2</v>
      </c>
      <c r="DE65">
        <v>0</v>
      </c>
      <c r="DF65">
        <v>719.60900000000004</v>
      </c>
      <c r="DG65">
        <v>4.9995000000000003</v>
      </c>
      <c r="DH65">
        <v>16133.1</v>
      </c>
      <c r="DI65">
        <v>16659.7</v>
      </c>
      <c r="DJ65">
        <v>49.875</v>
      </c>
      <c r="DK65">
        <v>51.936999999999998</v>
      </c>
      <c r="DL65">
        <v>50.75</v>
      </c>
      <c r="DM65">
        <v>50.936999999999998</v>
      </c>
      <c r="DN65">
        <v>51.186999999999998</v>
      </c>
      <c r="DO65">
        <v>1755.49</v>
      </c>
      <c r="DP65">
        <v>39.5</v>
      </c>
      <c r="DQ65">
        <v>0</v>
      </c>
      <c r="DR65">
        <v>126</v>
      </c>
      <c r="DS65">
        <v>0</v>
      </c>
      <c r="DT65">
        <v>720.34572000000003</v>
      </c>
      <c r="DU65">
        <v>-1.004307687075414</v>
      </c>
      <c r="DV65">
        <v>15.47692285711066</v>
      </c>
      <c r="DW65">
        <v>16145.124</v>
      </c>
      <c r="DX65">
        <v>15</v>
      </c>
      <c r="DY65">
        <v>1689271057.5</v>
      </c>
      <c r="DZ65" t="s">
        <v>640</v>
      </c>
      <c r="EA65">
        <v>1689271044</v>
      </c>
      <c r="EB65">
        <v>1689271057.5</v>
      </c>
      <c r="EC65">
        <v>58</v>
      </c>
      <c r="ED65">
        <v>-7.2999999999999995E-2</v>
      </c>
      <c r="EE65">
        <v>0.01</v>
      </c>
      <c r="EF65">
        <v>-0.36799999999999999</v>
      </c>
      <c r="EG65">
        <v>1.0999999999999999E-2</v>
      </c>
      <c r="EH65">
        <v>10</v>
      </c>
      <c r="EI65">
        <v>18</v>
      </c>
      <c r="EJ65">
        <v>0.31</v>
      </c>
      <c r="EK65">
        <v>0.01</v>
      </c>
      <c r="EL65">
        <v>1.7259975780897989</v>
      </c>
      <c r="EM65">
        <v>-2.298751588308456E-2</v>
      </c>
      <c r="EN65">
        <v>0.1674743912061156</v>
      </c>
      <c r="EO65">
        <v>1</v>
      </c>
      <c r="EP65">
        <v>0.61147275609372154</v>
      </c>
      <c r="EQ65">
        <v>-2.221222598564088E-2</v>
      </c>
      <c r="ER65">
        <v>3.7771720280245372E-3</v>
      </c>
      <c r="ES65">
        <v>1</v>
      </c>
      <c r="ET65">
        <v>2</v>
      </c>
      <c r="EU65">
        <v>2</v>
      </c>
      <c r="EV65" t="s">
        <v>390</v>
      </c>
      <c r="EW65">
        <v>2.95831</v>
      </c>
      <c r="EX65">
        <v>2.8083499999999999</v>
      </c>
      <c r="EY65">
        <v>2.2860300000000001E-3</v>
      </c>
      <c r="EZ65">
        <v>2.78634E-3</v>
      </c>
      <c r="FA65">
        <v>0.13728499999999999</v>
      </c>
      <c r="FB65">
        <v>9.4445600000000005E-2</v>
      </c>
      <c r="FC65">
        <v>29229.5</v>
      </c>
      <c r="FD65">
        <v>26947.7</v>
      </c>
      <c r="FE65">
        <v>26353.5</v>
      </c>
      <c r="FF65">
        <v>25523</v>
      </c>
      <c r="FG65">
        <v>30987.8</v>
      </c>
      <c r="FH65">
        <v>32659.599999999999</v>
      </c>
      <c r="FI65">
        <v>37327.1</v>
      </c>
      <c r="FJ65">
        <v>37878.300000000003</v>
      </c>
      <c r="FK65">
        <v>1.8834200000000001</v>
      </c>
      <c r="FL65">
        <v>1.80928</v>
      </c>
      <c r="FM65">
        <v>-2.9508E-2</v>
      </c>
      <c r="FN65">
        <v>0</v>
      </c>
      <c r="FO65">
        <v>32.496400000000001</v>
      </c>
      <c r="FP65">
        <v>999.9</v>
      </c>
      <c r="FQ65">
        <v>29.7</v>
      </c>
      <c r="FR65">
        <v>46.5</v>
      </c>
      <c r="FS65">
        <v>31.2774</v>
      </c>
      <c r="FT65">
        <v>62.240699999999997</v>
      </c>
      <c r="FU65">
        <v>14.7957</v>
      </c>
      <c r="FV65">
        <v>1</v>
      </c>
      <c r="FW65">
        <v>0.85992900000000005</v>
      </c>
      <c r="FX65">
        <v>4.5178500000000001</v>
      </c>
      <c r="FY65">
        <v>20.2379</v>
      </c>
      <c r="FZ65">
        <v>5.2088999999999999</v>
      </c>
      <c r="GA65">
        <v>11.9382</v>
      </c>
      <c r="GB65">
        <v>4.9867499999999998</v>
      </c>
      <c r="GC65">
        <v>3.2900299999999998</v>
      </c>
      <c r="GD65">
        <v>9999</v>
      </c>
      <c r="GE65">
        <v>9999</v>
      </c>
      <c r="GF65">
        <v>9999</v>
      </c>
      <c r="GG65">
        <v>999.9</v>
      </c>
      <c r="GH65">
        <v>1.8709199999999999</v>
      </c>
      <c r="GI65">
        <v>1.87687</v>
      </c>
      <c r="GJ65">
        <v>1.87469</v>
      </c>
      <c r="GK65">
        <v>1.87287</v>
      </c>
      <c r="GL65">
        <v>1.87347</v>
      </c>
      <c r="GM65">
        <v>1.8708800000000001</v>
      </c>
      <c r="GN65">
        <v>1.8766799999999999</v>
      </c>
      <c r="GO65">
        <v>1.87591</v>
      </c>
      <c r="GP65">
        <v>5</v>
      </c>
      <c r="GQ65">
        <v>0</v>
      </c>
      <c r="GR65">
        <v>0</v>
      </c>
      <c r="GS65">
        <v>0</v>
      </c>
      <c r="GT65" t="s">
        <v>391</v>
      </c>
      <c r="GU65" t="s">
        <v>392</v>
      </c>
      <c r="GV65" t="s">
        <v>393</v>
      </c>
      <c r="GW65" t="s">
        <v>393</v>
      </c>
      <c r="GX65" t="s">
        <v>393</v>
      </c>
      <c r="GY65" t="s">
        <v>393</v>
      </c>
      <c r="GZ65">
        <v>0</v>
      </c>
      <c r="HA65">
        <v>100</v>
      </c>
      <c r="HB65">
        <v>100</v>
      </c>
      <c r="HC65">
        <v>-0.36699999999999999</v>
      </c>
      <c r="HD65">
        <v>0.2258</v>
      </c>
      <c r="HE65">
        <v>-0.36311012224627243</v>
      </c>
      <c r="HF65">
        <v>-4.4049200664853048E-4</v>
      </c>
      <c r="HG65">
        <v>-3.0069193378276792E-7</v>
      </c>
      <c r="HH65">
        <v>5.1441627210662792E-11</v>
      </c>
      <c r="HI65">
        <v>0.2258340841937177</v>
      </c>
      <c r="HJ65">
        <v>0</v>
      </c>
      <c r="HK65">
        <v>0</v>
      </c>
      <c r="HL65">
        <v>0</v>
      </c>
      <c r="HM65">
        <v>8</v>
      </c>
      <c r="HN65">
        <v>2399</v>
      </c>
      <c r="HO65">
        <v>1</v>
      </c>
      <c r="HP65">
        <v>21</v>
      </c>
      <c r="HQ65">
        <v>1</v>
      </c>
      <c r="HR65">
        <v>0.8</v>
      </c>
      <c r="HS65">
        <v>0.151367</v>
      </c>
      <c r="HT65">
        <v>2.6257299999999999</v>
      </c>
      <c r="HU65">
        <v>1.5991200000000001</v>
      </c>
      <c r="HV65">
        <v>2.2729499999999998</v>
      </c>
      <c r="HW65">
        <v>1.5502899999999999</v>
      </c>
      <c r="HX65">
        <v>2.36328</v>
      </c>
      <c r="HY65">
        <v>48.981499999999997</v>
      </c>
      <c r="HZ65">
        <v>16.075800000000001</v>
      </c>
      <c r="IA65">
        <v>18</v>
      </c>
      <c r="IB65">
        <v>496.76799999999997</v>
      </c>
      <c r="IC65">
        <v>420.32900000000001</v>
      </c>
      <c r="ID65">
        <v>26.761199999999999</v>
      </c>
      <c r="IE65">
        <v>37.607199999999999</v>
      </c>
      <c r="IF65">
        <v>30.0001</v>
      </c>
      <c r="IG65">
        <v>37.508899999999997</v>
      </c>
      <c r="IH65">
        <v>37.4574</v>
      </c>
      <c r="II65">
        <v>3.0973199999999999</v>
      </c>
      <c r="IJ65">
        <v>53.069000000000003</v>
      </c>
      <c r="IK65">
        <v>0</v>
      </c>
      <c r="IL65">
        <v>26.7592</v>
      </c>
      <c r="IM65">
        <v>10</v>
      </c>
      <c r="IN65">
        <v>17.714099999999998</v>
      </c>
      <c r="IO65">
        <v>98.424300000000002</v>
      </c>
      <c r="IP65">
        <v>98.274100000000004</v>
      </c>
    </row>
    <row r="66" spans="1:250" x14ac:dyDescent="0.3">
      <c r="A66">
        <v>50</v>
      </c>
      <c r="B66">
        <v>1689271295</v>
      </c>
      <c r="C66">
        <v>10805.5</v>
      </c>
      <c r="D66" t="s">
        <v>641</v>
      </c>
      <c r="E66" t="s">
        <v>642</v>
      </c>
      <c r="F66" t="s">
        <v>378</v>
      </c>
      <c r="G66" t="s">
        <v>379</v>
      </c>
      <c r="H66" t="s">
        <v>31</v>
      </c>
      <c r="I66" t="s">
        <v>381</v>
      </c>
      <c r="J66" t="s">
        <v>462</v>
      </c>
      <c r="K66" t="s">
        <v>463</v>
      </c>
      <c r="L66" t="s">
        <v>607</v>
      </c>
      <c r="M66">
        <v>1689271295</v>
      </c>
      <c r="N66">
        <f t="shared" si="46"/>
        <v>9.6336805704037368E-3</v>
      </c>
      <c r="O66">
        <f t="shared" si="47"/>
        <v>9.6336805704037367</v>
      </c>
      <c r="P66">
        <f t="shared" si="48"/>
        <v>52.79406329193575</v>
      </c>
      <c r="Q66">
        <f t="shared" si="49"/>
        <v>332.649</v>
      </c>
      <c r="R66">
        <f t="shared" si="50"/>
        <v>155.9047926436281</v>
      </c>
      <c r="S66">
        <f t="shared" si="51"/>
        <v>15.425545682186645</v>
      </c>
      <c r="T66">
        <f t="shared" si="52"/>
        <v>32.912986564582198</v>
      </c>
      <c r="U66">
        <f t="shared" si="53"/>
        <v>0.54329792402326837</v>
      </c>
      <c r="V66">
        <f t="shared" si="54"/>
        <v>2.9082834448572288</v>
      </c>
      <c r="W66">
        <f t="shared" si="55"/>
        <v>0.49256920935851922</v>
      </c>
      <c r="X66">
        <f t="shared" si="56"/>
        <v>0.3120178573696355</v>
      </c>
      <c r="Y66">
        <f t="shared" si="57"/>
        <v>289.56385863529886</v>
      </c>
      <c r="Z66">
        <f t="shared" si="58"/>
        <v>31.634849898019358</v>
      </c>
      <c r="AA66">
        <f t="shared" si="59"/>
        <v>32.023699999999998</v>
      </c>
      <c r="AB66">
        <f t="shared" si="60"/>
        <v>4.7814924261608027</v>
      </c>
      <c r="AC66">
        <f t="shared" si="61"/>
        <v>59.700828563017829</v>
      </c>
      <c r="AD66">
        <f t="shared" si="62"/>
        <v>2.9217103816901</v>
      </c>
      <c r="AE66">
        <f t="shared" si="63"/>
        <v>4.893919317394495</v>
      </c>
      <c r="AF66">
        <f t="shared" si="64"/>
        <v>1.8597820444707027</v>
      </c>
      <c r="AG66">
        <f t="shared" si="65"/>
        <v>-424.84531315480478</v>
      </c>
      <c r="AH66">
        <f t="shared" si="66"/>
        <v>64.488293392652153</v>
      </c>
      <c r="AI66">
        <f t="shared" si="67"/>
        <v>5.0400452236269784</v>
      </c>
      <c r="AJ66">
        <f t="shared" si="68"/>
        <v>-65.753115903226799</v>
      </c>
      <c r="AK66">
        <v>3</v>
      </c>
      <c r="AL66">
        <v>1</v>
      </c>
      <c r="AM66">
        <f t="shared" si="69"/>
        <v>1</v>
      </c>
      <c r="AN66">
        <f t="shared" si="70"/>
        <v>0</v>
      </c>
      <c r="AO66">
        <f t="shared" si="71"/>
        <v>51310.26941316796</v>
      </c>
      <c r="AP66" t="s">
        <v>385</v>
      </c>
      <c r="AQ66">
        <v>10238.9</v>
      </c>
      <c r="AR66">
        <v>302.21199999999999</v>
      </c>
      <c r="AS66">
        <v>4052.3</v>
      </c>
      <c r="AT66">
        <f t="shared" si="72"/>
        <v>0.92542210596451402</v>
      </c>
      <c r="AU66">
        <v>-0.32343011824092421</v>
      </c>
      <c r="AV66" t="s">
        <v>643</v>
      </c>
      <c r="AW66">
        <v>10285.6</v>
      </c>
      <c r="AX66">
        <v>667.12903846153847</v>
      </c>
      <c r="AY66">
        <v>1108.5198790058109</v>
      </c>
      <c r="AZ66">
        <f t="shared" si="73"/>
        <v>0.39818035644082361</v>
      </c>
      <c r="BA66">
        <v>0.5</v>
      </c>
      <c r="BB66">
        <f t="shared" si="74"/>
        <v>1513.1682003291703</v>
      </c>
      <c r="BC66">
        <f t="shared" si="75"/>
        <v>52.79406329193575</v>
      </c>
      <c r="BD66">
        <f t="shared" si="76"/>
        <v>301.2569266809943</v>
      </c>
      <c r="BE66">
        <f t="shared" si="77"/>
        <v>3.5103495697716647E-2</v>
      </c>
      <c r="BF66">
        <f t="shared" si="78"/>
        <v>2.6555952461893177</v>
      </c>
      <c r="BG66">
        <f t="shared" si="79"/>
        <v>252.25351839217748</v>
      </c>
      <c r="BH66" t="s">
        <v>644</v>
      </c>
      <c r="BI66">
        <v>520.21</v>
      </c>
      <c r="BJ66">
        <f t="shared" si="80"/>
        <v>520.21</v>
      </c>
      <c r="BK66">
        <f t="shared" si="81"/>
        <v>0.53071657996196109</v>
      </c>
      <c r="BL66">
        <f t="shared" si="82"/>
        <v>0.75026929904726747</v>
      </c>
      <c r="BM66">
        <f t="shared" si="83"/>
        <v>0.83343859329580761</v>
      </c>
      <c r="BN66">
        <f t="shared" si="84"/>
        <v>0.54742220935322328</v>
      </c>
      <c r="BO66">
        <f t="shared" si="85"/>
        <v>0.78498961117557475</v>
      </c>
      <c r="BP66">
        <f t="shared" si="86"/>
        <v>0.58504062865775053</v>
      </c>
      <c r="BQ66">
        <f t="shared" si="87"/>
        <v>0.41495937134224947</v>
      </c>
      <c r="BR66">
        <f t="shared" si="88"/>
        <v>1799.98</v>
      </c>
      <c r="BS66">
        <f t="shared" si="89"/>
        <v>1513.1682003291703</v>
      </c>
      <c r="BT66">
        <f t="shared" si="90"/>
        <v>0.8406583408311038</v>
      </c>
      <c r="BU66">
        <f t="shared" si="91"/>
        <v>0.16087059780403051</v>
      </c>
      <c r="BV66">
        <v>6</v>
      </c>
      <c r="BW66">
        <v>0.5</v>
      </c>
      <c r="BX66" t="s">
        <v>388</v>
      </c>
      <c r="BY66">
        <v>2</v>
      </c>
      <c r="BZ66">
        <v>1689271295</v>
      </c>
      <c r="CA66">
        <v>332.649</v>
      </c>
      <c r="CB66">
        <v>399.834</v>
      </c>
      <c r="CC66">
        <v>29.529499999999999</v>
      </c>
      <c r="CD66">
        <v>18.3127</v>
      </c>
      <c r="CE66">
        <v>333.27800000000002</v>
      </c>
      <c r="CF66">
        <v>29.300799999999999</v>
      </c>
      <c r="CG66">
        <v>500.1</v>
      </c>
      <c r="CH66">
        <v>98.842100000000002</v>
      </c>
      <c r="CI66">
        <v>9.9987800000000002E-2</v>
      </c>
      <c r="CJ66">
        <v>32.435000000000002</v>
      </c>
      <c r="CK66">
        <v>32.023699999999998</v>
      </c>
      <c r="CL66">
        <v>999.9</v>
      </c>
      <c r="CM66">
        <v>0</v>
      </c>
      <c r="CN66">
        <v>0</v>
      </c>
      <c r="CO66">
        <v>9995</v>
      </c>
      <c r="CP66">
        <v>0</v>
      </c>
      <c r="CQ66">
        <v>1723.61</v>
      </c>
      <c r="CR66">
        <v>-67.184600000000003</v>
      </c>
      <c r="CS66">
        <v>342.77100000000002</v>
      </c>
      <c r="CT66">
        <v>407.29300000000001</v>
      </c>
      <c r="CU66">
        <v>11.216900000000001</v>
      </c>
      <c r="CV66">
        <v>399.834</v>
      </c>
      <c r="CW66">
        <v>18.3127</v>
      </c>
      <c r="CX66">
        <v>2.9187599999999998</v>
      </c>
      <c r="CY66">
        <v>1.81006</v>
      </c>
      <c r="CZ66">
        <v>23.5716</v>
      </c>
      <c r="DA66">
        <v>15.874000000000001</v>
      </c>
      <c r="DB66">
        <v>1799.98</v>
      </c>
      <c r="DC66">
        <v>0.97799599999999998</v>
      </c>
      <c r="DD66">
        <v>2.20038E-2</v>
      </c>
      <c r="DE66">
        <v>0</v>
      </c>
      <c r="DF66">
        <v>666.78300000000002</v>
      </c>
      <c r="DG66">
        <v>4.9995000000000003</v>
      </c>
      <c r="DH66">
        <v>15386.3</v>
      </c>
      <c r="DI66">
        <v>16659.599999999999</v>
      </c>
      <c r="DJ66">
        <v>50</v>
      </c>
      <c r="DK66">
        <v>52.061999999999998</v>
      </c>
      <c r="DL66">
        <v>50.936999999999998</v>
      </c>
      <c r="DM66">
        <v>51</v>
      </c>
      <c r="DN66">
        <v>51.311999999999998</v>
      </c>
      <c r="DO66">
        <v>1755.48</v>
      </c>
      <c r="DP66">
        <v>39.5</v>
      </c>
      <c r="DQ66">
        <v>0</v>
      </c>
      <c r="DR66">
        <v>187.4000000953674</v>
      </c>
      <c r="DS66">
        <v>0</v>
      </c>
      <c r="DT66">
        <v>667.12903846153847</v>
      </c>
      <c r="DU66">
        <v>-1.979726493948138</v>
      </c>
      <c r="DV66">
        <v>162.96752097478179</v>
      </c>
      <c r="DW66">
        <v>15347.530769230771</v>
      </c>
      <c r="DX66">
        <v>15</v>
      </c>
      <c r="DY66">
        <v>1689271208.5</v>
      </c>
      <c r="DZ66" t="s">
        <v>645</v>
      </c>
      <c r="EA66">
        <v>1689271199</v>
      </c>
      <c r="EB66">
        <v>1689271208.5</v>
      </c>
      <c r="EC66">
        <v>59</v>
      </c>
      <c r="ED66">
        <v>-8.6999999999999994E-2</v>
      </c>
      <c r="EE66">
        <v>3.0000000000000001E-3</v>
      </c>
      <c r="EF66">
        <v>-0.67200000000000004</v>
      </c>
      <c r="EG66">
        <v>7.0000000000000001E-3</v>
      </c>
      <c r="EH66">
        <v>400</v>
      </c>
      <c r="EI66">
        <v>17</v>
      </c>
      <c r="EJ66">
        <v>0.04</v>
      </c>
      <c r="EK66">
        <v>0.01</v>
      </c>
      <c r="EL66">
        <v>51.897021853086109</v>
      </c>
      <c r="EM66">
        <v>3.0174494459336239</v>
      </c>
      <c r="EN66">
        <v>0.43778476789224507</v>
      </c>
      <c r="EO66">
        <v>0</v>
      </c>
      <c r="EP66">
        <v>0.55585966812294418</v>
      </c>
      <c r="EQ66">
        <v>-3.0550581829907449E-2</v>
      </c>
      <c r="ER66">
        <v>4.4592702992722567E-3</v>
      </c>
      <c r="ES66">
        <v>1</v>
      </c>
      <c r="ET66">
        <v>1</v>
      </c>
      <c r="EU66">
        <v>2</v>
      </c>
      <c r="EV66" t="s">
        <v>429</v>
      </c>
      <c r="EW66">
        <v>2.9584100000000002</v>
      </c>
      <c r="EX66">
        <v>2.8082699999999998</v>
      </c>
      <c r="EY66">
        <v>8.2205899999999998E-2</v>
      </c>
      <c r="EZ66">
        <v>9.3865900000000002E-2</v>
      </c>
      <c r="FA66">
        <v>0.13587199999999999</v>
      </c>
      <c r="FB66">
        <v>9.6167199999999994E-2</v>
      </c>
      <c r="FC66">
        <v>26882.5</v>
      </c>
      <c r="FD66">
        <v>24478.799999999999</v>
      </c>
      <c r="FE66">
        <v>26348</v>
      </c>
      <c r="FF66">
        <v>25516.3</v>
      </c>
      <c r="FG66">
        <v>31038.7</v>
      </c>
      <c r="FH66">
        <v>32597.8</v>
      </c>
      <c r="FI66">
        <v>37319.599999999999</v>
      </c>
      <c r="FJ66">
        <v>37870.800000000003</v>
      </c>
      <c r="FK66">
        <v>1.8807799999999999</v>
      </c>
      <c r="FL66">
        <v>1.8097300000000001</v>
      </c>
      <c r="FM66">
        <v>-2.1431599999999999E-2</v>
      </c>
      <c r="FN66">
        <v>0</v>
      </c>
      <c r="FO66">
        <v>32.371200000000002</v>
      </c>
      <c r="FP66">
        <v>999.9</v>
      </c>
      <c r="FQ66">
        <v>29.9</v>
      </c>
      <c r="FR66">
        <v>46.5</v>
      </c>
      <c r="FS66">
        <v>31.4877</v>
      </c>
      <c r="FT66">
        <v>62.170699999999997</v>
      </c>
      <c r="FU66">
        <v>14.0785</v>
      </c>
      <c r="FV66">
        <v>1</v>
      </c>
      <c r="FW66">
        <v>0.86797500000000005</v>
      </c>
      <c r="FX66">
        <v>4.1060299999999996</v>
      </c>
      <c r="FY66">
        <v>20.248200000000001</v>
      </c>
      <c r="FZ66">
        <v>5.2063600000000001</v>
      </c>
      <c r="GA66">
        <v>11.9382</v>
      </c>
      <c r="GB66">
        <v>4.9855499999999999</v>
      </c>
      <c r="GC66">
        <v>3.29</v>
      </c>
      <c r="GD66">
        <v>9999</v>
      </c>
      <c r="GE66">
        <v>9999</v>
      </c>
      <c r="GF66">
        <v>9999</v>
      </c>
      <c r="GG66">
        <v>999.9</v>
      </c>
      <c r="GH66">
        <v>1.8708800000000001</v>
      </c>
      <c r="GI66">
        <v>1.87683</v>
      </c>
      <c r="GJ66">
        <v>1.8746799999999999</v>
      </c>
      <c r="GK66">
        <v>1.87286</v>
      </c>
      <c r="GL66">
        <v>1.8734599999999999</v>
      </c>
      <c r="GM66">
        <v>1.8708100000000001</v>
      </c>
      <c r="GN66">
        <v>1.8766799999999999</v>
      </c>
      <c r="GO66">
        <v>1.8757999999999999</v>
      </c>
      <c r="GP66">
        <v>5</v>
      </c>
      <c r="GQ66">
        <v>0</v>
      </c>
      <c r="GR66">
        <v>0</v>
      </c>
      <c r="GS66">
        <v>0</v>
      </c>
      <c r="GT66" t="s">
        <v>391</v>
      </c>
      <c r="GU66" t="s">
        <v>392</v>
      </c>
      <c r="GV66" t="s">
        <v>393</v>
      </c>
      <c r="GW66" t="s">
        <v>393</v>
      </c>
      <c r="GX66" t="s">
        <v>393</v>
      </c>
      <c r="GY66" t="s">
        <v>393</v>
      </c>
      <c r="GZ66">
        <v>0</v>
      </c>
      <c r="HA66">
        <v>100</v>
      </c>
      <c r="HB66">
        <v>100</v>
      </c>
      <c r="HC66">
        <v>-0.629</v>
      </c>
      <c r="HD66">
        <v>0.22869999999999999</v>
      </c>
      <c r="HE66">
        <v>-0.45003354203431167</v>
      </c>
      <c r="HF66">
        <v>-4.4049200664853048E-4</v>
      </c>
      <c r="HG66">
        <v>-3.0069193378276792E-7</v>
      </c>
      <c r="HH66">
        <v>5.1441627210662792E-11</v>
      </c>
      <c r="HI66">
        <v>0.22871251219554331</v>
      </c>
      <c r="HJ66">
        <v>0</v>
      </c>
      <c r="HK66">
        <v>0</v>
      </c>
      <c r="HL66">
        <v>0</v>
      </c>
      <c r="HM66">
        <v>8</v>
      </c>
      <c r="HN66">
        <v>2399</v>
      </c>
      <c r="HO66">
        <v>1</v>
      </c>
      <c r="HP66">
        <v>21</v>
      </c>
      <c r="HQ66">
        <v>1.6</v>
      </c>
      <c r="HR66">
        <v>1.4</v>
      </c>
      <c r="HS66">
        <v>0.944824</v>
      </c>
      <c r="HT66">
        <v>2.5634800000000002</v>
      </c>
      <c r="HU66">
        <v>1.5991200000000001</v>
      </c>
      <c r="HV66">
        <v>2.2741699999999998</v>
      </c>
      <c r="HW66">
        <v>1.5502899999999999</v>
      </c>
      <c r="HX66">
        <v>2.4304199999999998</v>
      </c>
      <c r="HY66">
        <v>48.825800000000001</v>
      </c>
      <c r="HZ66">
        <v>16.049600000000002</v>
      </c>
      <c r="IA66">
        <v>18</v>
      </c>
      <c r="IB66">
        <v>496.23</v>
      </c>
      <c r="IC66">
        <v>421.69499999999999</v>
      </c>
      <c r="ID66">
        <v>27.174600000000002</v>
      </c>
      <c r="IE66">
        <v>37.750999999999998</v>
      </c>
      <c r="IF66">
        <v>30.000599999999999</v>
      </c>
      <c r="IG66">
        <v>37.677399999999999</v>
      </c>
      <c r="IH66">
        <v>37.633400000000002</v>
      </c>
      <c r="II66">
        <v>18.9331</v>
      </c>
      <c r="IJ66">
        <v>52.3583</v>
      </c>
      <c r="IK66">
        <v>0</v>
      </c>
      <c r="IL66">
        <v>27.152000000000001</v>
      </c>
      <c r="IM66">
        <v>400</v>
      </c>
      <c r="IN66">
        <v>18.426400000000001</v>
      </c>
      <c r="IO66">
        <v>98.404300000000006</v>
      </c>
      <c r="IP66">
        <v>98.252099999999999</v>
      </c>
    </row>
    <row r="67" spans="1:250" x14ac:dyDescent="0.3">
      <c r="A67">
        <v>51</v>
      </c>
      <c r="B67">
        <v>1689271479</v>
      </c>
      <c r="C67">
        <v>10989.5</v>
      </c>
      <c r="D67" t="s">
        <v>646</v>
      </c>
      <c r="E67" t="s">
        <v>647</v>
      </c>
      <c r="F67" t="s">
        <v>378</v>
      </c>
      <c r="G67" t="s">
        <v>379</v>
      </c>
      <c r="H67" t="s">
        <v>31</v>
      </c>
      <c r="I67" t="s">
        <v>381</v>
      </c>
      <c r="J67" t="s">
        <v>462</v>
      </c>
      <c r="K67" t="s">
        <v>463</v>
      </c>
      <c r="L67" t="s">
        <v>607</v>
      </c>
      <c r="M67">
        <v>1689271479</v>
      </c>
      <c r="N67">
        <f t="shared" si="46"/>
        <v>8.3653243045321377E-3</v>
      </c>
      <c r="O67">
        <f t="shared" si="47"/>
        <v>8.3653243045321375</v>
      </c>
      <c r="P67">
        <f t="shared" si="48"/>
        <v>57.370866574361919</v>
      </c>
      <c r="Q67">
        <f t="shared" si="49"/>
        <v>327.80599999999998</v>
      </c>
      <c r="R67">
        <f t="shared" si="50"/>
        <v>106.41311416117219</v>
      </c>
      <c r="S67">
        <f t="shared" si="51"/>
        <v>10.528084138190735</v>
      </c>
      <c r="T67">
        <f t="shared" si="52"/>
        <v>32.431802942789993</v>
      </c>
      <c r="U67">
        <f t="shared" si="53"/>
        <v>0.4597080333534187</v>
      </c>
      <c r="V67">
        <f t="shared" si="54"/>
        <v>2.909713519429709</v>
      </c>
      <c r="W67">
        <f t="shared" si="55"/>
        <v>0.42283792232842921</v>
      </c>
      <c r="X67">
        <f t="shared" si="56"/>
        <v>0.26733947752974346</v>
      </c>
      <c r="Y67">
        <f t="shared" si="57"/>
        <v>289.5329556352051</v>
      </c>
      <c r="Z67">
        <f t="shared" si="58"/>
        <v>31.791359039439772</v>
      </c>
      <c r="AA67">
        <f t="shared" si="59"/>
        <v>32.0291</v>
      </c>
      <c r="AB67">
        <f t="shared" si="60"/>
        <v>4.7829537969008689</v>
      </c>
      <c r="AC67">
        <f t="shared" si="61"/>
        <v>59.877114807131257</v>
      </c>
      <c r="AD67">
        <f t="shared" si="62"/>
        <v>2.9016434495024996</v>
      </c>
      <c r="AE67">
        <f t="shared" si="63"/>
        <v>4.8459974380010022</v>
      </c>
      <c r="AF67">
        <f t="shared" si="64"/>
        <v>1.8813103473983692</v>
      </c>
      <c r="AG67">
        <f t="shared" si="65"/>
        <v>-368.9108018298673</v>
      </c>
      <c r="AH67">
        <f t="shared" si="66"/>
        <v>36.330738870098962</v>
      </c>
      <c r="AI67">
        <f t="shared" si="67"/>
        <v>2.83565646895125</v>
      </c>
      <c r="AJ67">
        <f t="shared" si="68"/>
        <v>-40.211450855611993</v>
      </c>
      <c r="AK67">
        <v>4</v>
      </c>
      <c r="AL67">
        <v>1</v>
      </c>
      <c r="AM67">
        <f t="shared" si="69"/>
        <v>1</v>
      </c>
      <c r="AN67">
        <f t="shared" si="70"/>
        <v>0</v>
      </c>
      <c r="AO67">
        <f t="shared" si="71"/>
        <v>51379.749641491166</v>
      </c>
      <c r="AP67" t="s">
        <v>385</v>
      </c>
      <c r="AQ67">
        <v>10238.9</v>
      </c>
      <c r="AR67">
        <v>302.21199999999999</v>
      </c>
      <c r="AS67">
        <v>4052.3</v>
      </c>
      <c r="AT67">
        <f t="shared" si="72"/>
        <v>0.92542210596451402</v>
      </c>
      <c r="AU67">
        <v>-0.32343011824092421</v>
      </c>
      <c r="AV67" t="s">
        <v>648</v>
      </c>
      <c r="AW67">
        <v>10280</v>
      </c>
      <c r="AX67">
        <v>670.173</v>
      </c>
      <c r="AY67">
        <v>1148.8784710141281</v>
      </c>
      <c r="AZ67">
        <f t="shared" si="73"/>
        <v>0.41667198323558918</v>
      </c>
      <c r="BA67">
        <v>0.5</v>
      </c>
      <c r="BB67">
        <f t="shared" si="74"/>
        <v>1513.008300329122</v>
      </c>
      <c r="BC67">
        <f t="shared" si="75"/>
        <v>57.370866574361919</v>
      </c>
      <c r="BD67">
        <f t="shared" si="76"/>
        <v>315.21408457502162</v>
      </c>
      <c r="BE67">
        <f t="shared" si="77"/>
        <v>3.8132174608726671E-2</v>
      </c>
      <c r="BF67">
        <f t="shared" si="78"/>
        <v>2.5271789856267293</v>
      </c>
      <c r="BG67">
        <f t="shared" si="79"/>
        <v>254.28624291831818</v>
      </c>
      <c r="BH67" t="s">
        <v>649</v>
      </c>
      <c r="BI67">
        <v>519.48</v>
      </c>
      <c r="BJ67">
        <f t="shared" si="80"/>
        <v>519.48</v>
      </c>
      <c r="BK67">
        <f t="shared" si="81"/>
        <v>0.54783729253673874</v>
      </c>
      <c r="BL67">
        <f t="shared" si="82"/>
        <v>0.76057615812572033</v>
      </c>
      <c r="BM67">
        <f t="shared" si="83"/>
        <v>0.82184247399694066</v>
      </c>
      <c r="BN67">
        <f t="shared" si="84"/>
        <v>0.56540029327102059</v>
      </c>
      <c r="BO67">
        <f t="shared" si="85"/>
        <v>0.7742275725225306</v>
      </c>
      <c r="BP67">
        <f t="shared" si="86"/>
        <v>0.58955538737482593</v>
      </c>
      <c r="BQ67">
        <f t="shared" si="87"/>
        <v>0.41044461262517407</v>
      </c>
      <c r="BR67">
        <f t="shared" si="88"/>
        <v>1799.79</v>
      </c>
      <c r="BS67">
        <f t="shared" si="89"/>
        <v>1513.008300329122</v>
      </c>
      <c r="BT67">
        <f t="shared" si="90"/>
        <v>0.84065824364460406</v>
      </c>
      <c r="BU67">
        <f t="shared" si="91"/>
        <v>0.16087041023408571</v>
      </c>
      <c r="BV67">
        <v>6</v>
      </c>
      <c r="BW67">
        <v>0.5</v>
      </c>
      <c r="BX67" t="s">
        <v>388</v>
      </c>
      <c r="BY67">
        <v>2</v>
      </c>
      <c r="BZ67">
        <v>1689271479</v>
      </c>
      <c r="CA67">
        <v>327.80599999999998</v>
      </c>
      <c r="CB67">
        <v>399.93</v>
      </c>
      <c r="CC67">
        <v>29.328499999999998</v>
      </c>
      <c r="CD67">
        <v>19.586099999999998</v>
      </c>
      <c r="CE67">
        <v>328.46600000000001</v>
      </c>
      <c r="CF67">
        <v>29.156500000000001</v>
      </c>
      <c r="CG67">
        <v>500.08100000000002</v>
      </c>
      <c r="CH67">
        <v>98.835999999999999</v>
      </c>
      <c r="CI67">
        <v>9.9964999999999998E-2</v>
      </c>
      <c r="CJ67">
        <v>32.2607</v>
      </c>
      <c r="CK67">
        <v>32.0291</v>
      </c>
      <c r="CL67">
        <v>999.9</v>
      </c>
      <c r="CM67">
        <v>0</v>
      </c>
      <c r="CN67">
        <v>0</v>
      </c>
      <c r="CO67">
        <v>10003.799999999999</v>
      </c>
      <c r="CP67">
        <v>0</v>
      </c>
      <c r="CQ67">
        <v>1760.8</v>
      </c>
      <c r="CR67">
        <v>-72.124300000000005</v>
      </c>
      <c r="CS67">
        <v>337.71</v>
      </c>
      <c r="CT67">
        <v>407.91899999999998</v>
      </c>
      <c r="CU67">
        <v>9.7423999999999999</v>
      </c>
      <c r="CV67">
        <v>399.93</v>
      </c>
      <c r="CW67">
        <v>19.586099999999998</v>
      </c>
      <c r="CX67">
        <v>2.8987099999999999</v>
      </c>
      <c r="CY67">
        <v>1.93581</v>
      </c>
      <c r="CZ67">
        <v>23.4572</v>
      </c>
      <c r="DA67">
        <v>16.928799999999999</v>
      </c>
      <c r="DB67">
        <v>1799.79</v>
      </c>
      <c r="DC67">
        <v>0.97799599999999998</v>
      </c>
      <c r="DD67">
        <v>2.2003700000000001E-2</v>
      </c>
      <c r="DE67">
        <v>0</v>
      </c>
      <c r="DF67">
        <v>670.04600000000005</v>
      </c>
      <c r="DG67">
        <v>4.9995000000000003</v>
      </c>
      <c r="DH67">
        <v>15591.4</v>
      </c>
      <c r="DI67">
        <v>16657.8</v>
      </c>
      <c r="DJ67">
        <v>50.061999999999998</v>
      </c>
      <c r="DK67">
        <v>52.061999999999998</v>
      </c>
      <c r="DL67">
        <v>51</v>
      </c>
      <c r="DM67">
        <v>50.936999999999998</v>
      </c>
      <c r="DN67">
        <v>51.375</v>
      </c>
      <c r="DO67">
        <v>1755.3</v>
      </c>
      <c r="DP67">
        <v>39.49</v>
      </c>
      <c r="DQ67">
        <v>0</v>
      </c>
      <c r="DR67">
        <v>182</v>
      </c>
      <c r="DS67">
        <v>0</v>
      </c>
      <c r="DT67">
        <v>670.173</v>
      </c>
      <c r="DU67">
        <v>-0.90046153414006735</v>
      </c>
      <c r="DV67">
        <v>75.30769237160527</v>
      </c>
      <c r="DW67">
        <v>15599.236000000001</v>
      </c>
      <c r="DX67">
        <v>15</v>
      </c>
      <c r="DY67">
        <v>1689271433.5</v>
      </c>
      <c r="DZ67" t="s">
        <v>650</v>
      </c>
      <c r="EA67">
        <v>1689271426.5</v>
      </c>
      <c r="EB67">
        <v>1689271433.5</v>
      </c>
      <c r="EC67">
        <v>60</v>
      </c>
      <c r="ED67">
        <v>-3.5000000000000003E-2</v>
      </c>
      <c r="EE67">
        <v>-5.7000000000000002E-2</v>
      </c>
      <c r="EF67">
        <v>-0.70599999999999996</v>
      </c>
      <c r="EG67">
        <v>3.6999999999999998E-2</v>
      </c>
      <c r="EH67">
        <v>400</v>
      </c>
      <c r="EI67">
        <v>19</v>
      </c>
      <c r="EJ67">
        <v>0.03</v>
      </c>
      <c r="EK67">
        <v>0.01</v>
      </c>
      <c r="EL67">
        <v>57.423038203988767</v>
      </c>
      <c r="EM67">
        <v>-0.58597509819165139</v>
      </c>
      <c r="EN67">
        <v>0.1996281690055661</v>
      </c>
      <c r="EO67">
        <v>1</v>
      </c>
      <c r="EP67">
        <v>0.46807837596562968</v>
      </c>
      <c r="EQ67">
        <v>-2.3248264045599879E-2</v>
      </c>
      <c r="ER67">
        <v>5.1309252176880279E-3</v>
      </c>
      <c r="ES67">
        <v>1</v>
      </c>
      <c r="ET67">
        <v>2</v>
      </c>
      <c r="EU67">
        <v>2</v>
      </c>
      <c r="EV67" t="s">
        <v>390</v>
      </c>
      <c r="EW67">
        <v>2.95831</v>
      </c>
      <c r="EX67">
        <v>2.8083200000000001</v>
      </c>
      <c r="EY67">
        <v>8.1225800000000001E-2</v>
      </c>
      <c r="EZ67">
        <v>9.3874399999999997E-2</v>
      </c>
      <c r="FA67">
        <v>0.135378</v>
      </c>
      <c r="FB67">
        <v>0.100906</v>
      </c>
      <c r="FC67">
        <v>26912.5</v>
      </c>
      <c r="FD67">
        <v>24477.200000000001</v>
      </c>
      <c r="FE67">
        <v>26349.4</v>
      </c>
      <c r="FF67">
        <v>25514.9</v>
      </c>
      <c r="FG67">
        <v>31057.7</v>
      </c>
      <c r="FH67">
        <v>32425.4</v>
      </c>
      <c r="FI67">
        <v>37321.1</v>
      </c>
      <c r="FJ67">
        <v>37868.9</v>
      </c>
      <c r="FK67">
        <v>1.87927</v>
      </c>
      <c r="FL67">
        <v>1.81138</v>
      </c>
      <c r="FM67">
        <v>-8.0987799999999999E-3</v>
      </c>
      <c r="FN67">
        <v>0</v>
      </c>
      <c r="FO67">
        <v>32.160499999999999</v>
      </c>
      <c r="FP67">
        <v>999.9</v>
      </c>
      <c r="FQ67">
        <v>30.2</v>
      </c>
      <c r="FR67">
        <v>46.4</v>
      </c>
      <c r="FS67">
        <v>31.646799999999999</v>
      </c>
      <c r="FT67">
        <v>62.100700000000003</v>
      </c>
      <c r="FU67">
        <v>14.5633</v>
      </c>
      <c r="FV67">
        <v>1</v>
      </c>
      <c r="FW67">
        <v>0.87053100000000005</v>
      </c>
      <c r="FX67">
        <v>4.2312599999999998</v>
      </c>
      <c r="FY67">
        <v>20.246300000000002</v>
      </c>
      <c r="FZ67">
        <v>5.2065099999999997</v>
      </c>
      <c r="GA67">
        <v>11.9381</v>
      </c>
      <c r="GB67">
        <v>4.9856499999999997</v>
      </c>
      <c r="GC67">
        <v>3.29</v>
      </c>
      <c r="GD67">
        <v>9999</v>
      </c>
      <c r="GE67">
        <v>9999</v>
      </c>
      <c r="GF67">
        <v>9999</v>
      </c>
      <c r="GG67">
        <v>999.9</v>
      </c>
      <c r="GH67">
        <v>1.8708800000000001</v>
      </c>
      <c r="GI67">
        <v>1.87683</v>
      </c>
      <c r="GJ67">
        <v>1.87466</v>
      </c>
      <c r="GK67">
        <v>1.87286</v>
      </c>
      <c r="GL67">
        <v>1.8733900000000001</v>
      </c>
      <c r="GM67">
        <v>1.8708</v>
      </c>
      <c r="GN67">
        <v>1.8766799999999999</v>
      </c>
      <c r="GO67">
        <v>1.8757600000000001</v>
      </c>
      <c r="GP67">
        <v>5</v>
      </c>
      <c r="GQ67">
        <v>0</v>
      </c>
      <c r="GR67">
        <v>0</v>
      </c>
      <c r="GS67">
        <v>0</v>
      </c>
      <c r="GT67" t="s">
        <v>391</v>
      </c>
      <c r="GU67" t="s">
        <v>392</v>
      </c>
      <c r="GV67" t="s">
        <v>393</v>
      </c>
      <c r="GW67" t="s">
        <v>393</v>
      </c>
      <c r="GX67" t="s">
        <v>393</v>
      </c>
      <c r="GY67" t="s">
        <v>393</v>
      </c>
      <c r="GZ67">
        <v>0</v>
      </c>
      <c r="HA67">
        <v>100</v>
      </c>
      <c r="HB67">
        <v>100</v>
      </c>
      <c r="HC67">
        <v>-0.66</v>
      </c>
      <c r="HD67">
        <v>0.17199999999999999</v>
      </c>
      <c r="HE67">
        <v>-0.48465463293248001</v>
      </c>
      <c r="HF67">
        <v>-4.4049200664853048E-4</v>
      </c>
      <c r="HG67">
        <v>-3.0069193378276792E-7</v>
      </c>
      <c r="HH67">
        <v>5.1441627210662792E-11</v>
      </c>
      <c r="HI67">
        <v>0.1719621243028433</v>
      </c>
      <c r="HJ67">
        <v>0</v>
      </c>
      <c r="HK67">
        <v>0</v>
      </c>
      <c r="HL67">
        <v>0</v>
      </c>
      <c r="HM67">
        <v>8</v>
      </c>
      <c r="HN67">
        <v>2399</v>
      </c>
      <c r="HO67">
        <v>1</v>
      </c>
      <c r="HP67">
        <v>21</v>
      </c>
      <c r="HQ67">
        <v>0.9</v>
      </c>
      <c r="HR67">
        <v>0.8</v>
      </c>
      <c r="HS67">
        <v>0.944824</v>
      </c>
      <c r="HT67">
        <v>2.5610400000000002</v>
      </c>
      <c r="HU67">
        <v>1.5991200000000001</v>
      </c>
      <c r="HV67">
        <v>2.2729499999999998</v>
      </c>
      <c r="HW67">
        <v>1.5502899999999999</v>
      </c>
      <c r="HX67">
        <v>2.33887</v>
      </c>
      <c r="HY67">
        <v>48.701599999999999</v>
      </c>
      <c r="HZ67">
        <v>16.014600000000002</v>
      </c>
      <c r="IA67">
        <v>18</v>
      </c>
      <c r="IB67">
        <v>495.67700000000002</v>
      </c>
      <c r="IC67">
        <v>423.07600000000002</v>
      </c>
      <c r="ID67">
        <v>26.810700000000001</v>
      </c>
      <c r="IE67">
        <v>37.778799999999997</v>
      </c>
      <c r="IF67">
        <v>29.999700000000001</v>
      </c>
      <c r="IG67">
        <v>37.738100000000003</v>
      </c>
      <c r="IH67">
        <v>37.695599999999999</v>
      </c>
      <c r="II67">
        <v>18.9496</v>
      </c>
      <c r="IJ67">
        <v>48.413200000000003</v>
      </c>
      <c r="IK67">
        <v>0</v>
      </c>
      <c r="IL67">
        <v>26.7912</v>
      </c>
      <c r="IM67">
        <v>400</v>
      </c>
      <c r="IN67">
        <v>19.677</v>
      </c>
      <c r="IO67">
        <v>98.408900000000003</v>
      </c>
      <c r="IP67">
        <v>98.246899999999997</v>
      </c>
    </row>
    <row r="68" spans="1:250" x14ac:dyDescent="0.3">
      <c r="A68">
        <v>52</v>
      </c>
      <c r="B68">
        <v>1689271606.5</v>
      </c>
      <c r="C68">
        <v>11117</v>
      </c>
      <c r="D68" t="s">
        <v>651</v>
      </c>
      <c r="E68" t="s">
        <v>652</v>
      </c>
      <c r="F68" t="s">
        <v>378</v>
      </c>
      <c r="G68" t="s">
        <v>379</v>
      </c>
      <c r="H68" t="s">
        <v>31</v>
      </c>
      <c r="I68" t="s">
        <v>381</v>
      </c>
      <c r="J68" t="s">
        <v>462</v>
      </c>
      <c r="K68" t="s">
        <v>463</v>
      </c>
      <c r="L68" t="s">
        <v>607</v>
      </c>
      <c r="M68">
        <v>1689271606.5</v>
      </c>
      <c r="N68">
        <f t="shared" si="46"/>
        <v>7.3475537311752511E-3</v>
      </c>
      <c r="O68">
        <f t="shared" si="47"/>
        <v>7.3475537311752515</v>
      </c>
      <c r="P68">
        <f t="shared" si="48"/>
        <v>60.97195719381341</v>
      </c>
      <c r="Q68">
        <f t="shared" si="49"/>
        <v>423.11599999999999</v>
      </c>
      <c r="R68">
        <f t="shared" si="50"/>
        <v>153.36945544954963</v>
      </c>
      <c r="S68">
        <f t="shared" si="51"/>
        <v>15.173332666271502</v>
      </c>
      <c r="T68">
        <f t="shared" si="52"/>
        <v>41.860224420852802</v>
      </c>
      <c r="U68">
        <f t="shared" si="53"/>
        <v>0.39846819366771341</v>
      </c>
      <c r="V68">
        <f t="shared" si="54"/>
        <v>2.9104204542018577</v>
      </c>
      <c r="W68">
        <f t="shared" si="55"/>
        <v>0.37045260017523018</v>
      </c>
      <c r="X68">
        <f t="shared" si="56"/>
        <v>0.23388561372875011</v>
      </c>
      <c r="Y68">
        <f t="shared" si="57"/>
        <v>289.53614763519801</v>
      </c>
      <c r="Z68">
        <f t="shared" si="58"/>
        <v>31.908088043685538</v>
      </c>
      <c r="AA68">
        <f t="shared" si="59"/>
        <v>31.979800000000001</v>
      </c>
      <c r="AB68">
        <f t="shared" si="60"/>
        <v>4.7696264409372677</v>
      </c>
      <c r="AC68">
        <f t="shared" si="61"/>
        <v>60.000361620606213</v>
      </c>
      <c r="AD68">
        <f t="shared" si="62"/>
        <v>2.8832798155919601</v>
      </c>
      <c r="AE68">
        <f t="shared" si="63"/>
        <v>4.8054373969001904</v>
      </c>
      <c r="AF68">
        <f t="shared" si="64"/>
        <v>1.8863466253453076</v>
      </c>
      <c r="AG68">
        <f t="shared" si="65"/>
        <v>-324.02711954482857</v>
      </c>
      <c r="AH68">
        <f t="shared" si="66"/>
        <v>20.743050871060376</v>
      </c>
      <c r="AI68">
        <f t="shared" si="67"/>
        <v>1.6170509478447901</v>
      </c>
      <c r="AJ68">
        <f t="shared" si="68"/>
        <v>-12.130870090725381</v>
      </c>
      <c r="AK68">
        <v>4</v>
      </c>
      <c r="AL68">
        <v>1</v>
      </c>
      <c r="AM68">
        <f t="shared" si="69"/>
        <v>1</v>
      </c>
      <c r="AN68">
        <f t="shared" si="70"/>
        <v>0</v>
      </c>
      <c r="AO68">
        <f t="shared" si="71"/>
        <v>51424.678591877971</v>
      </c>
      <c r="AP68" t="s">
        <v>385</v>
      </c>
      <c r="AQ68">
        <v>10238.9</v>
      </c>
      <c r="AR68">
        <v>302.21199999999999</v>
      </c>
      <c r="AS68">
        <v>4052.3</v>
      </c>
      <c r="AT68">
        <f t="shared" si="72"/>
        <v>0.92542210596451402</v>
      </c>
      <c r="AU68">
        <v>-0.32343011824092421</v>
      </c>
      <c r="AV68" t="s">
        <v>653</v>
      </c>
      <c r="AW68">
        <v>10280.200000000001</v>
      </c>
      <c r="AX68">
        <v>678.43867999999998</v>
      </c>
      <c r="AY68">
        <v>1192.262502219397</v>
      </c>
      <c r="AZ68">
        <f t="shared" si="73"/>
        <v>0.43096534635863648</v>
      </c>
      <c r="BA68">
        <v>0.5</v>
      </c>
      <c r="BB68">
        <f t="shared" si="74"/>
        <v>1513.0251003291178</v>
      </c>
      <c r="BC68">
        <f t="shared" si="75"/>
        <v>60.97195719381341</v>
      </c>
      <c r="BD68">
        <f t="shared" si="76"/>
        <v>326.03069320632449</v>
      </c>
      <c r="BE68">
        <f t="shared" si="77"/>
        <v>4.0511811270494573E-2</v>
      </c>
      <c r="BF68">
        <f t="shared" si="78"/>
        <v>2.3988320461782893</v>
      </c>
      <c r="BG68">
        <f t="shared" si="79"/>
        <v>256.35086984925709</v>
      </c>
      <c r="BH68" t="s">
        <v>654</v>
      </c>
      <c r="BI68">
        <v>520.70000000000005</v>
      </c>
      <c r="BJ68">
        <f t="shared" si="80"/>
        <v>520.70000000000005</v>
      </c>
      <c r="BK68">
        <f t="shared" si="81"/>
        <v>0.56326731820323395</v>
      </c>
      <c r="BL68">
        <f t="shared" si="82"/>
        <v>0.7651169035217108</v>
      </c>
      <c r="BM68">
        <f t="shared" si="83"/>
        <v>0.80984185575393675</v>
      </c>
      <c r="BN68">
        <f t="shared" si="84"/>
        <v>0.57729737912415635</v>
      </c>
      <c r="BO68">
        <f t="shared" si="85"/>
        <v>0.76265876901571461</v>
      </c>
      <c r="BP68">
        <f t="shared" si="86"/>
        <v>0.58722532103233682</v>
      </c>
      <c r="BQ68">
        <f t="shared" si="87"/>
        <v>0.41277467896766318</v>
      </c>
      <c r="BR68">
        <f t="shared" si="88"/>
        <v>1799.81</v>
      </c>
      <c r="BS68">
        <f t="shared" si="89"/>
        <v>1513.0251003291178</v>
      </c>
      <c r="BT68">
        <f t="shared" si="90"/>
        <v>0.84065823633001147</v>
      </c>
      <c r="BU68">
        <f t="shared" si="91"/>
        <v>0.16087039611692236</v>
      </c>
      <c r="BV68">
        <v>6</v>
      </c>
      <c r="BW68">
        <v>0.5</v>
      </c>
      <c r="BX68" t="s">
        <v>388</v>
      </c>
      <c r="BY68">
        <v>2</v>
      </c>
      <c r="BZ68">
        <v>1689271606.5</v>
      </c>
      <c r="CA68">
        <v>423.11599999999999</v>
      </c>
      <c r="CB68">
        <v>499.995</v>
      </c>
      <c r="CC68">
        <v>29.143699999999999</v>
      </c>
      <c r="CD68">
        <v>20.585599999999999</v>
      </c>
      <c r="CE68">
        <v>423.75</v>
      </c>
      <c r="CF68">
        <v>28.995799999999999</v>
      </c>
      <c r="CG68">
        <v>500.11700000000002</v>
      </c>
      <c r="CH68">
        <v>98.833500000000001</v>
      </c>
      <c r="CI68">
        <v>9.9710800000000002E-2</v>
      </c>
      <c r="CJ68">
        <v>32.112000000000002</v>
      </c>
      <c r="CK68">
        <v>31.979800000000001</v>
      </c>
      <c r="CL68">
        <v>999.9</v>
      </c>
      <c r="CM68">
        <v>0</v>
      </c>
      <c r="CN68">
        <v>0</v>
      </c>
      <c r="CO68">
        <v>10008.1</v>
      </c>
      <c r="CP68">
        <v>0</v>
      </c>
      <c r="CQ68">
        <v>1723.58</v>
      </c>
      <c r="CR68">
        <v>-76.879499999999993</v>
      </c>
      <c r="CS68">
        <v>435.81700000000001</v>
      </c>
      <c r="CT68">
        <v>510.50400000000002</v>
      </c>
      <c r="CU68">
        <v>8.5580499999999997</v>
      </c>
      <c r="CV68">
        <v>499.995</v>
      </c>
      <c r="CW68">
        <v>20.585599999999999</v>
      </c>
      <c r="CX68">
        <v>2.8803700000000001</v>
      </c>
      <c r="CY68">
        <v>2.0345499999999999</v>
      </c>
      <c r="CZ68">
        <v>23.3521</v>
      </c>
      <c r="DA68">
        <v>17.715800000000002</v>
      </c>
      <c r="DB68">
        <v>1799.81</v>
      </c>
      <c r="DC68">
        <v>0.97799599999999998</v>
      </c>
      <c r="DD68">
        <v>2.20038E-2</v>
      </c>
      <c r="DE68">
        <v>0</v>
      </c>
      <c r="DF68">
        <v>677.99199999999996</v>
      </c>
      <c r="DG68">
        <v>4.9995000000000003</v>
      </c>
      <c r="DH68">
        <v>15668.9</v>
      </c>
      <c r="DI68">
        <v>16658</v>
      </c>
      <c r="DJ68">
        <v>50.125</v>
      </c>
      <c r="DK68">
        <v>52.061999999999998</v>
      </c>
      <c r="DL68">
        <v>51.061999999999998</v>
      </c>
      <c r="DM68">
        <v>50.936999999999998</v>
      </c>
      <c r="DN68">
        <v>51.375</v>
      </c>
      <c r="DO68">
        <v>1755.32</v>
      </c>
      <c r="DP68">
        <v>39.49</v>
      </c>
      <c r="DQ68">
        <v>0</v>
      </c>
      <c r="DR68">
        <v>125.6000001430511</v>
      </c>
      <c r="DS68">
        <v>0</v>
      </c>
      <c r="DT68">
        <v>678.43867999999998</v>
      </c>
      <c r="DU68">
        <v>-3.6603077106899322</v>
      </c>
      <c r="DV68">
        <v>-19.123077282567881</v>
      </c>
      <c r="DW68">
        <v>15649.175999999999</v>
      </c>
      <c r="DX68">
        <v>15</v>
      </c>
      <c r="DY68">
        <v>1689271560</v>
      </c>
      <c r="DZ68" t="s">
        <v>655</v>
      </c>
      <c r="EA68">
        <v>1689271546.5</v>
      </c>
      <c r="EB68">
        <v>1689271560</v>
      </c>
      <c r="EC68">
        <v>61</v>
      </c>
      <c r="ED68">
        <v>8.6999999999999994E-2</v>
      </c>
      <c r="EE68">
        <v>-2.4E-2</v>
      </c>
      <c r="EF68">
        <v>-0.68799999999999994</v>
      </c>
      <c r="EG68">
        <v>5.3999999999999999E-2</v>
      </c>
      <c r="EH68">
        <v>500</v>
      </c>
      <c r="EI68">
        <v>20</v>
      </c>
      <c r="EJ68">
        <v>0.03</v>
      </c>
      <c r="EK68">
        <v>0.01</v>
      </c>
      <c r="EL68">
        <v>61.14558926612758</v>
      </c>
      <c r="EM68">
        <v>-0.83771829617372751</v>
      </c>
      <c r="EN68">
        <v>0.18104929197104891</v>
      </c>
      <c r="EO68">
        <v>1</v>
      </c>
      <c r="EP68">
        <v>0.40611071771002211</v>
      </c>
      <c r="EQ68">
        <v>-2.8198945795884531E-2</v>
      </c>
      <c r="ER68">
        <v>4.5459520084257113E-3</v>
      </c>
      <c r="ES68">
        <v>1</v>
      </c>
      <c r="ET68">
        <v>2</v>
      </c>
      <c r="EU68">
        <v>2</v>
      </c>
      <c r="EV68" t="s">
        <v>390</v>
      </c>
      <c r="EW68">
        <v>2.9584000000000001</v>
      </c>
      <c r="EX68">
        <v>2.8081</v>
      </c>
      <c r="EY68">
        <v>9.9280099999999996E-2</v>
      </c>
      <c r="EZ68">
        <v>0.111177</v>
      </c>
      <c r="FA68">
        <v>0.13485</v>
      </c>
      <c r="FB68">
        <v>0.104548</v>
      </c>
      <c r="FC68">
        <v>26383.4</v>
      </c>
      <c r="FD68">
        <v>24009.8</v>
      </c>
      <c r="FE68">
        <v>26349.8</v>
      </c>
      <c r="FF68">
        <v>25515.8</v>
      </c>
      <c r="FG68">
        <v>31078.1</v>
      </c>
      <c r="FH68">
        <v>32296.400000000001</v>
      </c>
      <c r="FI68">
        <v>37321.599999999999</v>
      </c>
      <c r="FJ68">
        <v>37870</v>
      </c>
      <c r="FK68">
        <v>1.87822</v>
      </c>
      <c r="FL68">
        <v>1.8130999999999999</v>
      </c>
      <c r="FM68">
        <v>-1.34781E-2</v>
      </c>
      <c r="FN68">
        <v>0</v>
      </c>
      <c r="FO68">
        <v>32.198399999999999</v>
      </c>
      <c r="FP68">
        <v>999.9</v>
      </c>
      <c r="FQ68">
        <v>30.3</v>
      </c>
      <c r="FR68">
        <v>46.4</v>
      </c>
      <c r="FS68">
        <v>31.750499999999999</v>
      </c>
      <c r="FT68">
        <v>62.030799999999999</v>
      </c>
      <c r="FU68">
        <v>14.146599999999999</v>
      </c>
      <c r="FV68">
        <v>1</v>
      </c>
      <c r="FW68">
        <v>0.86774899999999999</v>
      </c>
      <c r="FX68">
        <v>3.0243799999999998</v>
      </c>
      <c r="FY68">
        <v>20.272200000000002</v>
      </c>
      <c r="FZ68">
        <v>5.2032100000000003</v>
      </c>
      <c r="GA68">
        <v>11.9382</v>
      </c>
      <c r="GB68">
        <v>4.9845499999999996</v>
      </c>
      <c r="GC68">
        <v>3.2892999999999999</v>
      </c>
      <c r="GD68">
        <v>9999</v>
      </c>
      <c r="GE68">
        <v>9999</v>
      </c>
      <c r="GF68">
        <v>9999</v>
      </c>
      <c r="GG68">
        <v>999.9</v>
      </c>
      <c r="GH68">
        <v>1.8708800000000001</v>
      </c>
      <c r="GI68">
        <v>1.87683</v>
      </c>
      <c r="GJ68">
        <v>1.8746499999999999</v>
      </c>
      <c r="GK68">
        <v>1.87286</v>
      </c>
      <c r="GL68">
        <v>1.87341</v>
      </c>
      <c r="GM68">
        <v>1.8708100000000001</v>
      </c>
      <c r="GN68">
        <v>1.8766799999999999</v>
      </c>
      <c r="GO68">
        <v>1.87578</v>
      </c>
      <c r="GP68">
        <v>5</v>
      </c>
      <c r="GQ68">
        <v>0</v>
      </c>
      <c r="GR68">
        <v>0</v>
      </c>
      <c r="GS68">
        <v>0</v>
      </c>
      <c r="GT68" t="s">
        <v>391</v>
      </c>
      <c r="GU68" t="s">
        <v>392</v>
      </c>
      <c r="GV68" t="s">
        <v>393</v>
      </c>
      <c r="GW68" t="s">
        <v>393</v>
      </c>
      <c r="GX68" t="s">
        <v>393</v>
      </c>
      <c r="GY68" t="s">
        <v>393</v>
      </c>
      <c r="GZ68">
        <v>0</v>
      </c>
      <c r="HA68">
        <v>100</v>
      </c>
      <c r="HB68">
        <v>100</v>
      </c>
      <c r="HC68">
        <v>-0.63400000000000001</v>
      </c>
      <c r="HD68">
        <v>0.1479</v>
      </c>
      <c r="HE68">
        <v>-0.39794915041671619</v>
      </c>
      <c r="HF68">
        <v>-4.4049200664853048E-4</v>
      </c>
      <c r="HG68">
        <v>-3.0069193378276792E-7</v>
      </c>
      <c r="HH68">
        <v>5.1441627210662792E-11</v>
      </c>
      <c r="HI68">
        <v>0.14784967878182431</v>
      </c>
      <c r="HJ68">
        <v>0</v>
      </c>
      <c r="HK68">
        <v>0</v>
      </c>
      <c r="HL68">
        <v>0</v>
      </c>
      <c r="HM68">
        <v>8</v>
      </c>
      <c r="HN68">
        <v>2399</v>
      </c>
      <c r="HO68">
        <v>1</v>
      </c>
      <c r="HP68">
        <v>21</v>
      </c>
      <c r="HQ68">
        <v>1</v>
      </c>
      <c r="HR68">
        <v>0.8</v>
      </c>
      <c r="HS68">
        <v>1.1340300000000001</v>
      </c>
      <c r="HT68">
        <v>2.5610400000000002</v>
      </c>
      <c r="HU68">
        <v>1.5991200000000001</v>
      </c>
      <c r="HV68">
        <v>2.2729499999999998</v>
      </c>
      <c r="HW68">
        <v>1.5502899999999999</v>
      </c>
      <c r="HX68">
        <v>2.3742700000000001</v>
      </c>
      <c r="HY68">
        <v>48.608800000000002</v>
      </c>
      <c r="HZ68">
        <v>16.014600000000002</v>
      </c>
      <c r="IA68">
        <v>18</v>
      </c>
      <c r="IB68">
        <v>495.089</v>
      </c>
      <c r="IC68">
        <v>424.23</v>
      </c>
      <c r="ID68">
        <v>26.348299999999998</v>
      </c>
      <c r="IE68">
        <v>37.785899999999998</v>
      </c>
      <c r="IF68">
        <v>29.995200000000001</v>
      </c>
      <c r="IG68">
        <v>37.752499999999998</v>
      </c>
      <c r="IH68">
        <v>37.7136</v>
      </c>
      <c r="II68">
        <v>22.733799999999999</v>
      </c>
      <c r="IJ68">
        <v>45.102600000000002</v>
      </c>
      <c r="IK68">
        <v>0</v>
      </c>
      <c r="IL68">
        <v>26.569099999999999</v>
      </c>
      <c r="IM68">
        <v>500</v>
      </c>
      <c r="IN68">
        <v>20.615600000000001</v>
      </c>
      <c r="IO68">
        <v>98.410300000000007</v>
      </c>
      <c r="IP68">
        <v>98.25</v>
      </c>
    </row>
    <row r="69" spans="1:250" x14ac:dyDescent="0.3">
      <c r="A69">
        <v>53</v>
      </c>
      <c r="B69">
        <v>1689271730</v>
      </c>
      <c r="C69">
        <v>11240.5</v>
      </c>
      <c r="D69" t="s">
        <v>656</v>
      </c>
      <c r="E69" t="s">
        <v>657</v>
      </c>
      <c r="F69" t="s">
        <v>378</v>
      </c>
      <c r="G69" t="s">
        <v>379</v>
      </c>
      <c r="H69" t="s">
        <v>31</v>
      </c>
      <c r="I69" t="s">
        <v>381</v>
      </c>
      <c r="J69" t="s">
        <v>462</v>
      </c>
      <c r="K69" t="s">
        <v>463</v>
      </c>
      <c r="L69" t="s">
        <v>607</v>
      </c>
      <c r="M69">
        <v>1689271730</v>
      </c>
      <c r="N69">
        <f t="shared" si="46"/>
        <v>6.1908485326049667E-3</v>
      </c>
      <c r="O69">
        <f t="shared" si="47"/>
        <v>6.1908485326049671</v>
      </c>
      <c r="P69">
        <f t="shared" si="48"/>
        <v>62.497007828929924</v>
      </c>
      <c r="Q69">
        <f t="shared" si="49"/>
        <v>521.14800000000002</v>
      </c>
      <c r="R69">
        <f t="shared" si="50"/>
        <v>184.02885955469452</v>
      </c>
      <c r="S69">
        <f t="shared" si="51"/>
        <v>18.206435147894815</v>
      </c>
      <c r="T69">
        <f t="shared" si="52"/>
        <v>51.558474510000003</v>
      </c>
      <c r="U69">
        <f t="shared" si="53"/>
        <v>0.3231501558154547</v>
      </c>
      <c r="V69">
        <f t="shared" si="54"/>
        <v>2.9058191972966965</v>
      </c>
      <c r="W69">
        <f t="shared" si="55"/>
        <v>0.3044303656030713</v>
      </c>
      <c r="X69">
        <f t="shared" si="56"/>
        <v>0.19186044822786982</v>
      </c>
      <c r="Y69">
        <f t="shared" si="57"/>
        <v>289.58083563509922</v>
      </c>
      <c r="Z69">
        <f t="shared" si="58"/>
        <v>32.209573327547936</v>
      </c>
      <c r="AA69">
        <f t="shared" si="59"/>
        <v>32.071199999999997</v>
      </c>
      <c r="AB69">
        <f t="shared" si="60"/>
        <v>4.7943604146670609</v>
      </c>
      <c r="AC69">
        <f t="shared" si="61"/>
        <v>59.524186872781627</v>
      </c>
      <c r="AD69">
        <f t="shared" si="62"/>
        <v>2.8603166534999995</v>
      </c>
      <c r="AE69">
        <f t="shared" si="63"/>
        <v>4.8053015148501332</v>
      </c>
      <c r="AF69">
        <f t="shared" si="64"/>
        <v>1.9340437611670613</v>
      </c>
      <c r="AG69">
        <f t="shared" si="65"/>
        <v>-273.01642028787904</v>
      </c>
      <c r="AH69">
        <f t="shared" si="66"/>
        <v>6.3133385399560913</v>
      </c>
      <c r="AI69">
        <f t="shared" si="67"/>
        <v>0.4931640189131698</v>
      </c>
      <c r="AJ69">
        <f t="shared" si="68"/>
        <v>23.370917906089417</v>
      </c>
      <c r="AK69">
        <v>5</v>
      </c>
      <c r="AL69">
        <v>1</v>
      </c>
      <c r="AM69">
        <f t="shared" si="69"/>
        <v>1</v>
      </c>
      <c r="AN69">
        <f t="shared" si="70"/>
        <v>0</v>
      </c>
      <c r="AO69">
        <f t="shared" si="71"/>
        <v>51295.000704885839</v>
      </c>
      <c r="AP69" t="s">
        <v>385</v>
      </c>
      <c r="AQ69">
        <v>10238.9</v>
      </c>
      <c r="AR69">
        <v>302.21199999999999</v>
      </c>
      <c r="AS69">
        <v>4052.3</v>
      </c>
      <c r="AT69">
        <f t="shared" si="72"/>
        <v>0.92542210596451402</v>
      </c>
      <c r="AU69">
        <v>-0.32343011824092421</v>
      </c>
      <c r="AV69" t="s">
        <v>658</v>
      </c>
      <c r="AW69">
        <v>10280.5</v>
      </c>
      <c r="AX69">
        <v>679.8730384615385</v>
      </c>
      <c r="AY69">
        <v>1214.030075985419</v>
      </c>
      <c r="AZ69">
        <f t="shared" si="73"/>
        <v>0.43998665938346648</v>
      </c>
      <c r="BA69">
        <v>0.5</v>
      </c>
      <c r="BB69">
        <f t="shared" si="74"/>
        <v>1513.2603003290669</v>
      </c>
      <c r="BC69">
        <f t="shared" si="75"/>
        <v>62.497007828929924</v>
      </c>
      <c r="BD69">
        <f t="shared" si="76"/>
        <v>332.90717215970369</v>
      </c>
      <c r="BE69">
        <f t="shared" si="77"/>
        <v>4.1513306027727147E-2</v>
      </c>
      <c r="BF69">
        <f t="shared" si="78"/>
        <v>2.3378909469856248</v>
      </c>
      <c r="BG69">
        <f t="shared" si="79"/>
        <v>257.34297064758459</v>
      </c>
      <c r="BH69" t="s">
        <v>659</v>
      </c>
      <c r="BI69">
        <v>523.35</v>
      </c>
      <c r="BJ69">
        <f t="shared" si="80"/>
        <v>523.35</v>
      </c>
      <c r="BK69">
        <f t="shared" si="81"/>
        <v>0.56891512792613419</v>
      </c>
      <c r="BL69">
        <f t="shared" si="82"/>
        <v>0.77337837892859262</v>
      </c>
      <c r="BM69">
        <f t="shared" si="83"/>
        <v>0.80428170532724497</v>
      </c>
      <c r="BN69">
        <f t="shared" si="84"/>
        <v>0.58581536338441953</v>
      </c>
      <c r="BO69">
        <f t="shared" si="85"/>
        <v>0.75685421889155158</v>
      </c>
      <c r="BP69">
        <f t="shared" si="86"/>
        <v>0.59532817410757821</v>
      </c>
      <c r="BQ69">
        <f t="shared" si="87"/>
        <v>0.40467182589242179</v>
      </c>
      <c r="BR69">
        <f t="shared" si="88"/>
        <v>1800.09</v>
      </c>
      <c r="BS69">
        <f t="shared" si="89"/>
        <v>1513.2603003290669</v>
      </c>
      <c r="BT69">
        <f t="shared" si="90"/>
        <v>0.84065813394278455</v>
      </c>
      <c r="BU69">
        <f t="shared" si="91"/>
        <v>0.1608701985095741</v>
      </c>
      <c r="BV69">
        <v>6</v>
      </c>
      <c r="BW69">
        <v>0.5</v>
      </c>
      <c r="BX69" t="s">
        <v>388</v>
      </c>
      <c r="BY69">
        <v>2</v>
      </c>
      <c r="BZ69">
        <v>1689271730</v>
      </c>
      <c r="CA69">
        <v>521.14800000000002</v>
      </c>
      <c r="CB69">
        <v>599.99599999999998</v>
      </c>
      <c r="CC69">
        <v>28.911799999999999</v>
      </c>
      <c r="CD69">
        <v>21.699400000000001</v>
      </c>
      <c r="CE69">
        <v>521.77599999999995</v>
      </c>
      <c r="CF69">
        <v>28.815000000000001</v>
      </c>
      <c r="CG69">
        <v>500.12700000000001</v>
      </c>
      <c r="CH69">
        <v>98.832499999999996</v>
      </c>
      <c r="CI69">
        <v>0.1</v>
      </c>
      <c r="CJ69">
        <v>32.111499999999999</v>
      </c>
      <c r="CK69">
        <v>32.071199999999997</v>
      </c>
      <c r="CL69">
        <v>999.9</v>
      </c>
      <c r="CM69">
        <v>0</v>
      </c>
      <c r="CN69">
        <v>0</v>
      </c>
      <c r="CO69">
        <v>9981.8799999999992</v>
      </c>
      <c r="CP69">
        <v>0</v>
      </c>
      <c r="CQ69">
        <v>1696.84</v>
      </c>
      <c r="CR69">
        <v>-78.848200000000006</v>
      </c>
      <c r="CS69">
        <v>536.66399999999999</v>
      </c>
      <c r="CT69">
        <v>613.30399999999997</v>
      </c>
      <c r="CU69">
        <v>7.2123600000000003</v>
      </c>
      <c r="CV69">
        <v>599.99599999999998</v>
      </c>
      <c r="CW69">
        <v>21.699400000000001</v>
      </c>
      <c r="CX69">
        <v>2.8574299999999999</v>
      </c>
      <c r="CY69">
        <v>2.1446100000000001</v>
      </c>
      <c r="CZ69">
        <v>23.2196</v>
      </c>
      <c r="DA69">
        <v>18.554400000000001</v>
      </c>
      <c r="DB69">
        <v>1800.09</v>
      </c>
      <c r="DC69">
        <v>0.97799999999999998</v>
      </c>
      <c r="DD69">
        <v>2.20003E-2</v>
      </c>
      <c r="DE69">
        <v>0</v>
      </c>
      <c r="DF69">
        <v>679.40099999999995</v>
      </c>
      <c r="DG69">
        <v>4.9995000000000003</v>
      </c>
      <c r="DH69">
        <v>15769.8</v>
      </c>
      <c r="DI69">
        <v>16660.7</v>
      </c>
      <c r="DJ69">
        <v>50.125</v>
      </c>
      <c r="DK69">
        <v>52.125</v>
      </c>
      <c r="DL69">
        <v>51.061999999999998</v>
      </c>
      <c r="DM69">
        <v>51</v>
      </c>
      <c r="DN69">
        <v>51.311999999999998</v>
      </c>
      <c r="DO69">
        <v>1755.6</v>
      </c>
      <c r="DP69">
        <v>39.49</v>
      </c>
      <c r="DQ69">
        <v>0</v>
      </c>
      <c r="DR69">
        <v>121.4000000953674</v>
      </c>
      <c r="DS69">
        <v>0</v>
      </c>
      <c r="DT69">
        <v>679.8730384615385</v>
      </c>
      <c r="DU69">
        <v>-2.997914528509583</v>
      </c>
      <c r="DV69">
        <v>-45.039315867486692</v>
      </c>
      <c r="DW69">
        <v>15758.615384615379</v>
      </c>
      <c r="DX69">
        <v>15</v>
      </c>
      <c r="DY69">
        <v>1689271683</v>
      </c>
      <c r="DZ69" t="s">
        <v>660</v>
      </c>
      <c r="EA69">
        <v>1689271682.5</v>
      </c>
      <c r="EB69">
        <v>1689271683</v>
      </c>
      <c r="EC69">
        <v>62</v>
      </c>
      <c r="ED69">
        <v>7.3999999999999996E-2</v>
      </c>
      <c r="EE69">
        <v>-5.0999999999999997E-2</v>
      </c>
      <c r="EF69">
        <v>-0.68600000000000005</v>
      </c>
      <c r="EG69">
        <v>7.2999999999999995E-2</v>
      </c>
      <c r="EH69">
        <v>600</v>
      </c>
      <c r="EI69">
        <v>21</v>
      </c>
      <c r="EJ69">
        <v>0.03</v>
      </c>
      <c r="EK69">
        <v>0.01</v>
      </c>
      <c r="EL69">
        <v>62.700117286057022</v>
      </c>
      <c r="EM69">
        <v>-0.96796951498495531</v>
      </c>
      <c r="EN69">
        <v>0.174403790934238</v>
      </c>
      <c r="EO69">
        <v>1</v>
      </c>
      <c r="EP69">
        <v>0.33117842944366599</v>
      </c>
      <c r="EQ69">
        <v>-2.5264424839551679E-2</v>
      </c>
      <c r="ER69">
        <v>3.742778124838894E-3</v>
      </c>
      <c r="ES69">
        <v>1</v>
      </c>
      <c r="ET69">
        <v>2</v>
      </c>
      <c r="EU69">
        <v>2</v>
      </c>
      <c r="EV69" t="s">
        <v>390</v>
      </c>
      <c r="EW69">
        <v>2.9584199999999998</v>
      </c>
      <c r="EX69">
        <v>2.8081700000000001</v>
      </c>
      <c r="EY69">
        <v>0.116036</v>
      </c>
      <c r="EZ69">
        <v>0.126914</v>
      </c>
      <c r="FA69">
        <v>0.13426199999999999</v>
      </c>
      <c r="FB69">
        <v>0.108528</v>
      </c>
      <c r="FC69">
        <v>25892.1</v>
      </c>
      <c r="FD69">
        <v>23583.4</v>
      </c>
      <c r="FE69">
        <v>26350.2</v>
      </c>
      <c r="FF69">
        <v>25515.3</v>
      </c>
      <c r="FG69">
        <v>31100.7</v>
      </c>
      <c r="FH69">
        <v>32153.200000000001</v>
      </c>
      <c r="FI69">
        <v>37322.400000000001</v>
      </c>
      <c r="FJ69">
        <v>37869</v>
      </c>
      <c r="FK69">
        <v>1.8774200000000001</v>
      </c>
      <c r="FL69">
        <v>1.81545</v>
      </c>
      <c r="FM69">
        <v>-7.6517499999999997E-3</v>
      </c>
      <c r="FN69">
        <v>0</v>
      </c>
      <c r="FO69">
        <v>32.195300000000003</v>
      </c>
      <c r="FP69">
        <v>999.9</v>
      </c>
      <c r="FQ69">
        <v>30.4</v>
      </c>
      <c r="FR69">
        <v>46.3</v>
      </c>
      <c r="FS69">
        <v>31.691099999999999</v>
      </c>
      <c r="FT69">
        <v>62.320799999999998</v>
      </c>
      <c r="FU69">
        <v>13.946300000000001</v>
      </c>
      <c r="FV69">
        <v>1</v>
      </c>
      <c r="FW69">
        <v>0.87475899999999995</v>
      </c>
      <c r="FX69">
        <v>5.0963200000000004</v>
      </c>
      <c r="FY69">
        <v>20.222100000000001</v>
      </c>
      <c r="FZ69">
        <v>5.2088999999999999</v>
      </c>
      <c r="GA69">
        <v>11.940899999999999</v>
      </c>
      <c r="GB69">
        <v>4.9865000000000004</v>
      </c>
      <c r="GC69">
        <v>3.29</v>
      </c>
      <c r="GD69">
        <v>9999</v>
      </c>
      <c r="GE69">
        <v>9999</v>
      </c>
      <c r="GF69">
        <v>9999</v>
      </c>
      <c r="GG69">
        <v>999.9</v>
      </c>
      <c r="GH69">
        <v>1.8708800000000001</v>
      </c>
      <c r="GI69">
        <v>1.87683</v>
      </c>
      <c r="GJ69">
        <v>1.87466</v>
      </c>
      <c r="GK69">
        <v>1.87286</v>
      </c>
      <c r="GL69">
        <v>1.87338</v>
      </c>
      <c r="GM69">
        <v>1.8707400000000001</v>
      </c>
      <c r="GN69">
        <v>1.87662</v>
      </c>
      <c r="GO69">
        <v>1.8757600000000001</v>
      </c>
      <c r="GP69">
        <v>5</v>
      </c>
      <c r="GQ69">
        <v>0</v>
      </c>
      <c r="GR69">
        <v>0</v>
      </c>
      <c r="GS69">
        <v>0</v>
      </c>
      <c r="GT69" t="s">
        <v>391</v>
      </c>
      <c r="GU69" t="s">
        <v>392</v>
      </c>
      <c r="GV69" t="s">
        <v>393</v>
      </c>
      <c r="GW69" t="s">
        <v>393</v>
      </c>
      <c r="GX69" t="s">
        <v>393</v>
      </c>
      <c r="GY69" t="s">
        <v>393</v>
      </c>
      <c r="GZ69">
        <v>0</v>
      </c>
      <c r="HA69">
        <v>100</v>
      </c>
      <c r="HB69">
        <v>100</v>
      </c>
      <c r="HC69">
        <v>-0.628</v>
      </c>
      <c r="HD69">
        <v>9.6799999999999997E-2</v>
      </c>
      <c r="HE69">
        <v>-0.32355457512382041</v>
      </c>
      <c r="HF69">
        <v>-4.4049200664853048E-4</v>
      </c>
      <c r="HG69">
        <v>-3.0069193378276792E-7</v>
      </c>
      <c r="HH69">
        <v>5.1441627210662792E-11</v>
      </c>
      <c r="HI69">
        <v>9.678906626660938E-2</v>
      </c>
      <c r="HJ69">
        <v>0</v>
      </c>
      <c r="HK69">
        <v>0</v>
      </c>
      <c r="HL69">
        <v>0</v>
      </c>
      <c r="HM69">
        <v>8</v>
      </c>
      <c r="HN69">
        <v>2399</v>
      </c>
      <c r="HO69">
        <v>1</v>
      </c>
      <c r="HP69">
        <v>21</v>
      </c>
      <c r="HQ69">
        <v>0.8</v>
      </c>
      <c r="HR69">
        <v>0.8</v>
      </c>
      <c r="HS69">
        <v>1.31836</v>
      </c>
      <c r="HT69">
        <v>2.5549300000000001</v>
      </c>
      <c r="HU69">
        <v>1.5991200000000001</v>
      </c>
      <c r="HV69">
        <v>2.2717299999999998</v>
      </c>
      <c r="HW69">
        <v>1.5502899999999999</v>
      </c>
      <c r="HX69">
        <v>2.4011200000000001</v>
      </c>
      <c r="HY69">
        <v>48.5779</v>
      </c>
      <c r="HZ69">
        <v>15.970800000000001</v>
      </c>
      <c r="IA69">
        <v>18</v>
      </c>
      <c r="IB69">
        <v>494.53899999999999</v>
      </c>
      <c r="IC69">
        <v>425.65199999999999</v>
      </c>
      <c r="ID69">
        <v>26.033999999999999</v>
      </c>
      <c r="IE69">
        <v>37.771500000000003</v>
      </c>
      <c r="IF69">
        <v>30.000699999999998</v>
      </c>
      <c r="IG69">
        <v>37.748899999999999</v>
      </c>
      <c r="IH69">
        <v>37.7136</v>
      </c>
      <c r="II69">
        <v>26.404299999999999</v>
      </c>
      <c r="IJ69">
        <v>39.823300000000003</v>
      </c>
      <c r="IK69">
        <v>0</v>
      </c>
      <c r="IL69">
        <v>25.973700000000001</v>
      </c>
      <c r="IM69">
        <v>600</v>
      </c>
      <c r="IN69">
        <v>21.921399999999998</v>
      </c>
      <c r="IO69">
        <v>98.412000000000006</v>
      </c>
      <c r="IP69">
        <v>98.247699999999995</v>
      </c>
    </row>
    <row r="70" spans="1:250" x14ac:dyDescent="0.3">
      <c r="A70">
        <v>54</v>
      </c>
      <c r="B70">
        <v>1689271853.5999999</v>
      </c>
      <c r="C70">
        <v>11364.099999904631</v>
      </c>
      <c r="D70" t="s">
        <v>661</v>
      </c>
      <c r="E70" t="s">
        <v>662</v>
      </c>
      <c r="F70" t="s">
        <v>378</v>
      </c>
      <c r="G70" t="s">
        <v>379</v>
      </c>
      <c r="H70" t="s">
        <v>31</v>
      </c>
      <c r="I70" t="s">
        <v>381</v>
      </c>
      <c r="J70" t="s">
        <v>462</v>
      </c>
      <c r="K70" t="s">
        <v>463</v>
      </c>
      <c r="L70" t="s">
        <v>607</v>
      </c>
      <c r="M70">
        <v>1689271853.5999999</v>
      </c>
      <c r="N70">
        <f t="shared" si="46"/>
        <v>4.8888660544896935E-3</v>
      </c>
      <c r="O70">
        <f t="shared" si="47"/>
        <v>4.8888660544896938</v>
      </c>
      <c r="P70">
        <f t="shared" si="48"/>
        <v>63.930393142484284</v>
      </c>
      <c r="Q70">
        <f t="shared" si="49"/>
        <v>719.10199999999998</v>
      </c>
      <c r="R70">
        <f t="shared" si="50"/>
        <v>280.91178038331464</v>
      </c>
      <c r="S70">
        <f t="shared" si="51"/>
        <v>27.793322445908412</v>
      </c>
      <c r="T70">
        <f t="shared" si="52"/>
        <v>71.147723780845595</v>
      </c>
      <c r="U70">
        <f t="shared" si="53"/>
        <v>0.25233174790114438</v>
      </c>
      <c r="V70">
        <f t="shared" si="54"/>
        <v>2.9080277919406603</v>
      </c>
      <c r="W70">
        <f t="shared" si="55"/>
        <v>0.24076837266826673</v>
      </c>
      <c r="X70">
        <f t="shared" si="56"/>
        <v>0.15147499164407596</v>
      </c>
      <c r="Y70">
        <f t="shared" si="57"/>
        <v>289.57285563511687</v>
      </c>
      <c r="Z70">
        <f t="shared" si="58"/>
        <v>32.34463398557677</v>
      </c>
      <c r="AA70">
        <f t="shared" si="59"/>
        <v>32.006</v>
      </c>
      <c r="AB70">
        <f t="shared" si="60"/>
        <v>4.7767051023641889</v>
      </c>
      <c r="AC70">
        <f t="shared" si="61"/>
        <v>59.896896965032894</v>
      </c>
      <c r="AD70">
        <f t="shared" si="62"/>
        <v>2.8450897306602401</v>
      </c>
      <c r="AE70">
        <f t="shared" si="63"/>
        <v>4.749978504430989</v>
      </c>
      <c r="AF70">
        <f t="shared" si="64"/>
        <v>1.9316153717039488</v>
      </c>
      <c r="AG70">
        <f t="shared" si="65"/>
        <v>-215.59899300299548</v>
      </c>
      <c r="AH70">
        <f t="shared" si="66"/>
        <v>-15.536659597023291</v>
      </c>
      <c r="AI70">
        <f t="shared" si="67"/>
        <v>-1.2111105497807664</v>
      </c>
      <c r="AJ70">
        <f t="shared" si="68"/>
        <v>57.226092485317338</v>
      </c>
      <c r="AK70">
        <v>5</v>
      </c>
      <c r="AL70">
        <v>1</v>
      </c>
      <c r="AM70">
        <f t="shared" si="69"/>
        <v>1</v>
      </c>
      <c r="AN70">
        <f t="shared" si="70"/>
        <v>0</v>
      </c>
      <c r="AO70">
        <f t="shared" si="71"/>
        <v>51391.880855659059</v>
      </c>
      <c r="AP70" t="s">
        <v>385</v>
      </c>
      <c r="AQ70">
        <v>10238.9</v>
      </c>
      <c r="AR70">
        <v>302.21199999999999</v>
      </c>
      <c r="AS70">
        <v>4052.3</v>
      </c>
      <c r="AT70">
        <f t="shared" si="72"/>
        <v>0.92542210596451402</v>
      </c>
      <c r="AU70">
        <v>-0.32343011824092421</v>
      </c>
      <c r="AV70" t="s">
        <v>663</v>
      </c>
      <c r="AW70">
        <v>10280.299999999999</v>
      </c>
      <c r="AX70">
        <v>681.64311538461527</v>
      </c>
      <c r="AY70">
        <v>1230.1626165883399</v>
      </c>
      <c r="AZ70">
        <f t="shared" si="73"/>
        <v>0.44589186324402874</v>
      </c>
      <c r="BA70">
        <v>0.5</v>
      </c>
      <c r="BB70">
        <f t="shared" si="74"/>
        <v>1513.2183003290761</v>
      </c>
      <c r="BC70">
        <f t="shared" si="75"/>
        <v>63.930393142484284</v>
      </c>
      <c r="BD70">
        <f t="shared" si="76"/>
        <v>337.36586371434703</v>
      </c>
      <c r="BE70">
        <f t="shared" si="77"/>
        <v>4.246170116152579E-2</v>
      </c>
      <c r="BF70">
        <f t="shared" si="78"/>
        <v>2.2941173348596862</v>
      </c>
      <c r="BG70">
        <f t="shared" si="79"/>
        <v>258.06034257094825</v>
      </c>
      <c r="BH70" t="s">
        <v>664</v>
      </c>
      <c r="BI70">
        <v>522.37</v>
      </c>
      <c r="BJ70">
        <f t="shared" si="80"/>
        <v>522.37</v>
      </c>
      <c r="BK70">
        <f t="shared" si="81"/>
        <v>0.5753650834808246</v>
      </c>
      <c r="BL70">
        <f t="shared" si="82"/>
        <v>0.77497205869095653</v>
      </c>
      <c r="BM70">
        <f t="shared" si="83"/>
        <v>0.79948820044920443</v>
      </c>
      <c r="BN70">
        <f t="shared" si="84"/>
        <v>0.59110850448096686</v>
      </c>
      <c r="BO70">
        <f t="shared" si="85"/>
        <v>0.75255230901559111</v>
      </c>
      <c r="BP70">
        <f t="shared" si="86"/>
        <v>0.59389164969410013</v>
      </c>
      <c r="BQ70">
        <f t="shared" si="87"/>
        <v>0.40610835030589987</v>
      </c>
      <c r="BR70">
        <f t="shared" si="88"/>
        <v>1800.04</v>
      </c>
      <c r="BS70">
        <f t="shared" si="89"/>
        <v>1513.2183003290761</v>
      </c>
      <c r="BT70">
        <f t="shared" si="90"/>
        <v>0.84065815222388174</v>
      </c>
      <c r="BU70">
        <f t="shared" si="91"/>
        <v>0.16087023379209178</v>
      </c>
      <c r="BV70">
        <v>6</v>
      </c>
      <c r="BW70">
        <v>0.5</v>
      </c>
      <c r="BX70" t="s">
        <v>388</v>
      </c>
      <c r="BY70">
        <v>2</v>
      </c>
      <c r="BZ70">
        <v>1689271853.5999999</v>
      </c>
      <c r="CA70">
        <v>719.10199999999998</v>
      </c>
      <c r="CB70">
        <v>800.02099999999996</v>
      </c>
      <c r="CC70">
        <v>28.755800000000001</v>
      </c>
      <c r="CD70">
        <v>23.059000000000001</v>
      </c>
      <c r="CE70">
        <v>719.76599999999996</v>
      </c>
      <c r="CF70">
        <v>28.639800000000001</v>
      </c>
      <c r="CG70">
        <v>500.1</v>
      </c>
      <c r="CH70">
        <v>98.84</v>
      </c>
      <c r="CI70">
        <v>9.9682800000000002E-2</v>
      </c>
      <c r="CJ70">
        <v>31.9069</v>
      </c>
      <c r="CK70">
        <v>32.006</v>
      </c>
      <c r="CL70">
        <v>999.9</v>
      </c>
      <c r="CM70">
        <v>0</v>
      </c>
      <c r="CN70">
        <v>0</v>
      </c>
      <c r="CO70">
        <v>9993.75</v>
      </c>
      <c r="CP70">
        <v>0</v>
      </c>
      <c r="CQ70">
        <v>1707.47</v>
      </c>
      <c r="CR70">
        <v>-81.032799999999995</v>
      </c>
      <c r="CS70">
        <v>740.26099999999997</v>
      </c>
      <c r="CT70">
        <v>818.904</v>
      </c>
      <c r="CU70">
        <v>5.6775900000000004</v>
      </c>
      <c r="CV70">
        <v>800.02099999999996</v>
      </c>
      <c r="CW70">
        <v>23.059000000000001</v>
      </c>
      <c r="CX70">
        <v>2.8403200000000002</v>
      </c>
      <c r="CY70">
        <v>2.27915</v>
      </c>
      <c r="CZ70">
        <v>23.1203</v>
      </c>
      <c r="DA70">
        <v>19.529800000000002</v>
      </c>
      <c r="DB70">
        <v>1800.04</v>
      </c>
      <c r="DC70">
        <v>0.97799999999999998</v>
      </c>
      <c r="DD70">
        <v>2.20003E-2</v>
      </c>
      <c r="DE70">
        <v>0</v>
      </c>
      <c r="DF70">
        <v>681.16099999999994</v>
      </c>
      <c r="DG70">
        <v>4.9995000000000003</v>
      </c>
      <c r="DH70">
        <v>15747.5</v>
      </c>
      <c r="DI70">
        <v>16660.2</v>
      </c>
      <c r="DJ70">
        <v>50.125</v>
      </c>
      <c r="DK70">
        <v>52.25</v>
      </c>
      <c r="DL70">
        <v>51.125</v>
      </c>
      <c r="DM70">
        <v>51.125</v>
      </c>
      <c r="DN70">
        <v>51.436999999999998</v>
      </c>
      <c r="DO70">
        <v>1755.55</v>
      </c>
      <c r="DP70">
        <v>39.49</v>
      </c>
      <c r="DQ70">
        <v>0</v>
      </c>
      <c r="DR70">
        <v>121.4000000953674</v>
      </c>
      <c r="DS70">
        <v>0</v>
      </c>
      <c r="DT70">
        <v>681.64311538461527</v>
      </c>
      <c r="DU70">
        <v>-3.5435555389503981</v>
      </c>
      <c r="DV70">
        <v>-83.394871403553708</v>
      </c>
      <c r="DW70">
        <v>15757.49615384615</v>
      </c>
      <c r="DX70">
        <v>15</v>
      </c>
      <c r="DY70">
        <v>1689271884.5999999</v>
      </c>
      <c r="DZ70" t="s">
        <v>665</v>
      </c>
      <c r="EA70">
        <v>1689271884.5999999</v>
      </c>
      <c r="EB70">
        <v>1689271877.5999999</v>
      </c>
      <c r="EC70">
        <v>63</v>
      </c>
      <c r="ED70">
        <v>0.17899999999999999</v>
      </c>
      <c r="EE70">
        <v>1.9E-2</v>
      </c>
      <c r="EF70">
        <v>-0.66400000000000003</v>
      </c>
      <c r="EG70">
        <v>0.11600000000000001</v>
      </c>
      <c r="EH70">
        <v>800</v>
      </c>
      <c r="EI70">
        <v>23</v>
      </c>
      <c r="EJ70">
        <v>0.03</v>
      </c>
      <c r="EK70">
        <v>0.01</v>
      </c>
      <c r="EL70">
        <v>64.24252653940907</v>
      </c>
      <c r="EM70">
        <v>-0.91904189656215818</v>
      </c>
      <c r="EN70">
        <v>0.14601929751449191</v>
      </c>
      <c r="EO70">
        <v>1</v>
      </c>
      <c r="EP70">
        <v>0.26239090397178683</v>
      </c>
      <c r="EQ70">
        <v>-4.4437871622819057E-2</v>
      </c>
      <c r="ER70">
        <v>6.4474024088119978E-3</v>
      </c>
      <c r="ES70">
        <v>1</v>
      </c>
      <c r="ET70">
        <v>2</v>
      </c>
      <c r="EU70">
        <v>2</v>
      </c>
      <c r="EV70" t="s">
        <v>390</v>
      </c>
      <c r="EW70">
        <v>2.9582899999999999</v>
      </c>
      <c r="EX70">
        <v>2.8079499999999999</v>
      </c>
      <c r="EY70">
        <v>0.145791</v>
      </c>
      <c r="EZ70">
        <v>0.154941</v>
      </c>
      <c r="FA70">
        <v>0.133689</v>
      </c>
      <c r="FB70">
        <v>0.113274</v>
      </c>
      <c r="FC70">
        <v>25016.2</v>
      </c>
      <c r="FD70">
        <v>22820.7</v>
      </c>
      <c r="FE70">
        <v>26348</v>
      </c>
      <c r="FF70">
        <v>25511.8</v>
      </c>
      <c r="FG70">
        <v>31120.7</v>
      </c>
      <c r="FH70">
        <v>31980.2</v>
      </c>
      <c r="FI70">
        <v>37318.800000000003</v>
      </c>
      <c r="FJ70">
        <v>37864.199999999997</v>
      </c>
      <c r="FK70">
        <v>1.8756699999999999</v>
      </c>
      <c r="FL70">
        <v>1.81715</v>
      </c>
      <c r="FM70">
        <v>-1.0937499999999999E-2</v>
      </c>
      <c r="FN70">
        <v>0</v>
      </c>
      <c r="FO70">
        <v>32.183399999999999</v>
      </c>
      <c r="FP70">
        <v>999.9</v>
      </c>
      <c r="FQ70">
        <v>30.6</v>
      </c>
      <c r="FR70">
        <v>46.2</v>
      </c>
      <c r="FS70">
        <v>31.7361</v>
      </c>
      <c r="FT70">
        <v>62.189900000000002</v>
      </c>
      <c r="FU70">
        <v>14.0946</v>
      </c>
      <c r="FV70">
        <v>1</v>
      </c>
      <c r="FW70">
        <v>0.88243099999999997</v>
      </c>
      <c r="FX70">
        <v>5.4278000000000004</v>
      </c>
      <c r="FY70">
        <v>20.212599999999998</v>
      </c>
      <c r="FZ70">
        <v>5.2059100000000003</v>
      </c>
      <c r="GA70">
        <v>11.943</v>
      </c>
      <c r="GB70">
        <v>4.9851999999999999</v>
      </c>
      <c r="GC70">
        <v>3.28925</v>
      </c>
      <c r="GD70">
        <v>9999</v>
      </c>
      <c r="GE70">
        <v>9999</v>
      </c>
      <c r="GF70">
        <v>9999</v>
      </c>
      <c r="GG70">
        <v>999.9</v>
      </c>
      <c r="GH70">
        <v>1.8708800000000001</v>
      </c>
      <c r="GI70">
        <v>1.87683</v>
      </c>
      <c r="GJ70">
        <v>1.87462</v>
      </c>
      <c r="GK70">
        <v>1.8728400000000001</v>
      </c>
      <c r="GL70">
        <v>1.8733500000000001</v>
      </c>
      <c r="GM70">
        <v>1.87073</v>
      </c>
      <c r="GN70">
        <v>1.8766</v>
      </c>
      <c r="GO70">
        <v>1.8757600000000001</v>
      </c>
      <c r="GP70">
        <v>5</v>
      </c>
      <c r="GQ70">
        <v>0</v>
      </c>
      <c r="GR70">
        <v>0</v>
      </c>
      <c r="GS70">
        <v>0</v>
      </c>
      <c r="GT70" t="s">
        <v>391</v>
      </c>
      <c r="GU70" t="s">
        <v>392</v>
      </c>
      <c r="GV70" t="s">
        <v>393</v>
      </c>
      <c r="GW70" t="s">
        <v>393</v>
      </c>
      <c r="GX70" t="s">
        <v>393</v>
      </c>
      <c r="GY70" t="s">
        <v>393</v>
      </c>
      <c r="GZ70">
        <v>0</v>
      </c>
      <c r="HA70">
        <v>100</v>
      </c>
      <c r="HB70">
        <v>100</v>
      </c>
      <c r="HC70">
        <v>-0.66400000000000003</v>
      </c>
      <c r="HD70">
        <v>0.11600000000000001</v>
      </c>
      <c r="HE70">
        <v>-0.32355457512382041</v>
      </c>
      <c r="HF70">
        <v>-4.4049200664853048E-4</v>
      </c>
      <c r="HG70">
        <v>-3.0069193378276792E-7</v>
      </c>
      <c r="HH70">
        <v>5.1441627210662792E-11</v>
      </c>
      <c r="HI70">
        <v>9.678906626660938E-2</v>
      </c>
      <c r="HJ70">
        <v>0</v>
      </c>
      <c r="HK70">
        <v>0</v>
      </c>
      <c r="HL70">
        <v>0</v>
      </c>
      <c r="HM70">
        <v>8</v>
      </c>
      <c r="HN70">
        <v>2399</v>
      </c>
      <c r="HO70">
        <v>1</v>
      </c>
      <c r="HP70">
        <v>21</v>
      </c>
      <c r="HQ70">
        <v>2.9</v>
      </c>
      <c r="HR70">
        <v>2.8</v>
      </c>
      <c r="HS70">
        <v>1.6735800000000001</v>
      </c>
      <c r="HT70">
        <v>2.5573700000000001</v>
      </c>
      <c r="HU70">
        <v>1.6003400000000001</v>
      </c>
      <c r="HV70">
        <v>2.2717299999999998</v>
      </c>
      <c r="HW70">
        <v>1.5502899999999999</v>
      </c>
      <c r="HX70">
        <v>2.34009</v>
      </c>
      <c r="HY70">
        <v>48.5779</v>
      </c>
      <c r="HZ70">
        <v>15.9445</v>
      </c>
      <c r="IA70">
        <v>18</v>
      </c>
      <c r="IB70">
        <v>493.67399999999998</v>
      </c>
      <c r="IC70">
        <v>426.952</v>
      </c>
      <c r="ID70">
        <v>25.306899999999999</v>
      </c>
      <c r="IE70">
        <v>37.828800000000001</v>
      </c>
      <c r="IF70">
        <v>30.0001</v>
      </c>
      <c r="IG70">
        <v>37.788800000000002</v>
      </c>
      <c r="IH70">
        <v>37.756399999999999</v>
      </c>
      <c r="II70">
        <v>33.505099999999999</v>
      </c>
      <c r="IJ70">
        <v>35.462899999999998</v>
      </c>
      <c r="IK70">
        <v>0</v>
      </c>
      <c r="IL70">
        <v>25.317799999999998</v>
      </c>
      <c r="IM70">
        <v>800</v>
      </c>
      <c r="IN70">
        <v>23.082599999999999</v>
      </c>
      <c r="IO70">
        <v>98.403099999999995</v>
      </c>
      <c r="IP70">
        <v>98.234700000000004</v>
      </c>
    </row>
    <row r="71" spans="1:250" x14ac:dyDescent="0.3">
      <c r="A71">
        <v>55</v>
      </c>
      <c r="B71">
        <v>1689272019.5999999</v>
      </c>
      <c r="C71">
        <v>11530.099999904631</v>
      </c>
      <c r="D71" t="s">
        <v>666</v>
      </c>
      <c r="E71" t="s">
        <v>667</v>
      </c>
      <c r="F71" t="s">
        <v>378</v>
      </c>
      <c r="G71" t="s">
        <v>379</v>
      </c>
      <c r="H71" t="s">
        <v>31</v>
      </c>
      <c r="I71" t="s">
        <v>381</v>
      </c>
      <c r="J71" t="s">
        <v>462</v>
      </c>
      <c r="K71" t="s">
        <v>463</v>
      </c>
      <c r="L71" t="s">
        <v>607</v>
      </c>
      <c r="M71">
        <v>1689272019.5999999</v>
      </c>
      <c r="N71">
        <f t="shared" si="46"/>
        <v>3.3275557818162054E-3</v>
      </c>
      <c r="O71">
        <f t="shared" si="47"/>
        <v>3.3275557818162054</v>
      </c>
      <c r="P71">
        <f t="shared" si="48"/>
        <v>62.425570439781261</v>
      </c>
      <c r="Q71">
        <f t="shared" si="49"/>
        <v>1120.6199999999999</v>
      </c>
      <c r="R71">
        <f t="shared" si="50"/>
        <v>475.34327354084292</v>
      </c>
      <c r="S71">
        <f t="shared" si="51"/>
        <v>47.032038486533544</v>
      </c>
      <c r="T71">
        <f t="shared" si="52"/>
        <v>110.87785586230798</v>
      </c>
      <c r="U71">
        <f t="shared" si="53"/>
        <v>0.16573418308990875</v>
      </c>
      <c r="V71">
        <f t="shared" si="54"/>
        <v>2.9101623806852821</v>
      </c>
      <c r="W71">
        <f t="shared" si="55"/>
        <v>0.16066350362119269</v>
      </c>
      <c r="X71">
        <f t="shared" si="56"/>
        <v>0.10085734721306296</v>
      </c>
      <c r="Y71">
        <f t="shared" si="57"/>
        <v>289.56008763514512</v>
      </c>
      <c r="Z71">
        <f t="shared" si="58"/>
        <v>32.628393550087274</v>
      </c>
      <c r="AA71">
        <f t="shared" si="59"/>
        <v>32.040500000000002</v>
      </c>
      <c r="AB71">
        <f t="shared" si="60"/>
        <v>4.7860401898189675</v>
      </c>
      <c r="AC71">
        <f t="shared" si="61"/>
        <v>59.689095399723371</v>
      </c>
      <c r="AD71">
        <f t="shared" si="62"/>
        <v>2.8155111374477197</v>
      </c>
      <c r="AE71">
        <f t="shared" si="63"/>
        <v>4.7169606417938246</v>
      </c>
      <c r="AF71">
        <f t="shared" si="64"/>
        <v>1.9705290523712478</v>
      </c>
      <c r="AG71">
        <f t="shared" si="65"/>
        <v>-146.74520997809466</v>
      </c>
      <c r="AH71">
        <f t="shared" si="66"/>
        <v>-40.274349484468857</v>
      </c>
      <c r="AI71">
        <f t="shared" si="67"/>
        <v>-3.1357886773210391</v>
      </c>
      <c r="AJ71">
        <f t="shared" si="68"/>
        <v>99.404739495260557</v>
      </c>
      <c r="AK71">
        <v>6</v>
      </c>
      <c r="AL71">
        <v>1</v>
      </c>
      <c r="AM71">
        <f t="shared" si="69"/>
        <v>1</v>
      </c>
      <c r="AN71">
        <f t="shared" si="70"/>
        <v>0</v>
      </c>
      <c r="AO71">
        <f t="shared" si="71"/>
        <v>51472.981830655022</v>
      </c>
      <c r="AP71" t="s">
        <v>385</v>
      </c>
      <c r="AQ71">
        <v>10238.9</v>
      </c>
      <c r="AR71">
        <v>302.21199999999999</v>
      </c>
      <c r="AS71">
        <v>4052.3</v>
      </c>
      <c r="AT71">
        <f t="shared" si="72"/>
        <v>0.92542210596451402</v>
      </c>
      <c r="AU71">
        <v>-0.32343011824092421</v>
      </c>
      <c r="AV71" t="s">
        <v>668</v>
      </c>
      <c r="AW71">
        <v>10279.700000000001</v>
      </c>
      <c r="AX71">
        <v>676.79584615384624</v>
      </c>
      <c r="AY71">
        <v>1224.803472435776</v>
      </c>
      <c r="AZ71">
        <f t="shared" si="73"/>
        <v>0.44742494499309582</v>
      </c>
      <c r="BA71">
        <v>0.5</v>
      </c>
      <c r="BB71">
        <f t="shared" si="74"/>
        <v>1513.1511003290907</v>
      </c>
      <c r="BC71">
        <f t="shared" si="75"/>
        <v>62.425570439781261</v>
      </c>
      <c r="BD71">
        <f t="shared" si="76"/>
        <v>338.5107739154929</v>
      </c>
      <c r="BE71">
        <f t="shared" si="77"/>
        <v>4.1469090921835296E-2</v>
      </c>
      <c r="BF71">
        <f t="shared" si="78"/>
        <v>2.3085307897936969</v>
      </c>
      <c r="BG71">
        <f t="shared" si="79"/>
        <v>257.82369034445821</v>
      </c>
      <c r="BH71" t="s">
        <v>669</v>
      </c>
      <c r="BI71">
        <v>519.12</v>
      </c>
      <c r="BJ71">
        <f t="shared" si="80"/>
        <v>519.12</v>
      </c>
      <c r="BK71">
        <f t="shared" si="81"/>
        <v>0.57616057458783809</v>
      </c>
      <c r="BL71">
        <f t="shared" si="82"/>
        <v>0.77656293180623381</v>
      </c>
      <c r="BM71">
        <f t="shared" si="83"/>
        <v>0.8002695949722981</v>
      </c>
      <c r="BN71">
        <f t="shared" si="84"/>
        <v>0.59398730928556032</v>
      </c>
      <c r="BO71">
        <f t="shared" si="85"/>
        <v>0.75398138058739539</v>
      </c>
      <c r="BP71">
        <f t="shared" si="86"/>
        <v>0.59564394706349089</v>
      </c>
      <c r="BQ71">
        <f t="shared" si="87"/>
        <v>0.40435605293650911</v>
      </c>
      <c r="BR71">
        <f t="shared" si="88"/>
        <v>1799.96</v>
      </c>
      <c r="BS71">
        <f t="shared" si="89"/>
        <v>1513.1511003290907</v>
      </c>
      <c r="BT71">
        <f t="shared" si="90"/>
        <v>0.84065818147574978</v>
      </c>
      <c r="BU71">
        <f t="shared" si="91"/>
        <v>0.16087029024819724</v>
      </c>
      <c r="BV71">
        <v>6</v>
      </c>
      <c r="BW71">
        <v>0.5</v>
      </c>
      <c r="BX71" t="s">
        <v>388</v>
      </c>
      <c r="BY71">
        <v>2</v>
      </c>
      <c r="BZ71">
        <v>1689272019.5999999</v>
      </c>
      <c r="CA71">
        <v>1120.6199999999999</v>
      </c>
      <c r="CB71">
        <v>1199.98</v>
      </c>
      <c r="CC71">
        <v>28.4558</v>
      </c>
      <c r="CD71">
        <v>24.5776</v>
      </c>
      <c r="CE71">
        <v>1121.3900000000001</v>
      </c>
      <c r="CF71">
        <v>28.339099999999998</v>
      </c>
      <c r="CG71">
        <v>500.16</v>
      </c>
      <c r="CH71">
        <v>98.843599999999995</v>
      </c>
      <c r="CI71">
        <v>9.9713399999999994E-2</v>
      </c>
      <c r="CJ71">
        <v>31.783799999999999</v>
      </c>
      <c r="CK71">
        <v>32.040500000000002</v>
      </c>
      <c r="CL71">
        <v>999.9</v>
      </c>
      <c r="CM71">
        <v>0</v>
      </c>
      <c r="CN71">
        <v>0</v>
      </c>
      <c r="CO71">
        <v>10005.6</v>
      </c>
      <c r="CP71">
        <v>0</v>
      </c>
      <c r="CQ71">
        <v>1724.4</v>
      </c>
      <c r="CR71">
        <v>-79.358900000000006</v>
      </c>
      <c r="CS71">
        <v>1153.44</v>
      </c>
      <c r="CT71">
        <v>1230.21</v>
      </c>
      <c r="CU71">
        <v>3.8782100000000002</v>
      </c>
      <c r="CV71">
        <v>1199.98</v>
      </c>
      <c r="CW71">
        <v>24.5776</v>
      </c>
      <c r="CX71">
        <v>2.8126799999999998</v>
      </c>
      <c r="CY71">
        <v>2.4293399999999998</v>
      </c>
      <c r="CZ71">
        <v>22.9587</v>
      </c>
      <c r="DA71">
        <v>20.560700000000001</v>
      </c>
      <c r="DB71">
        <v>1799.96</v>
      </c>
      <c r="DC71">
        <v>0.97799999999999998</v>
      </c>
      <c r="DD71">
        <v>2.20003E-2</v>
      </c>
      <c r="DE71">
        <v>0</v>
      </c>
      <c r="DF71">
        <v>676.21699999999998</v>
      </c>
      <c r="DG71">
        <v>4.9995000000000003</v>
      </c>
      <c r="DH71">
        <v>15847.5</v>
      </c>
      <c r="DI71">
        <v>16659.400000000001</v>
      </c>
      <c r="DJ71">
        <v>50.186999999999998</v>
      </c>
      <c r="DK71">
        <v>52.25</v>
      </c>
      <c r="DL71">
        <v>51.125</v>
      </c>
      <c r="DM71">
        <v>51.125</v>
      </c>
      <c r="DN71">
        <v>51.436999999999998</v>
      </c>
      <c r="DO71">
        <v>1755.47</v>
      </c>
      <c r="DP71">
        <v>39.49</v>
      </c>
      <c r="DQ71">
        <v>0</v>
      </c>
      <c r="DR71">
        <v>164</v>
      </c>
      <c r="DS71">
        <v>0</v>
      </c>
      <c r="DT71">
        <v>676.79584615384624</v>
      </c>
      <c r="DU71">
        <v>-3.9578803511736118</v>
      </c>
      <c r="DV71">
        <v>-18.379486711493421</v>
      </c>
      <c r="DW71">
        <v>15851.684615384611</v>
      </c>
      <c r="DX71">
        <v>15</v>
      </c>
      <c r="DY71">
        <v>1689271956.0999999</v>
      </c>
      <c r="DZ71" t="s">
        <v>670</v>
      </c>
      <c r="EA71">
        <v>1689271956.0999999</v>
      </c>
      <c r="EB71">
        <v>1689271948.5999999</v>
      </c>
      <c r="EC71">
        <v>64</v>
      </c>
      <c r="ED71">
        <v>0.16800000000000001</v>
      </c>
      <c r="EE71">
        <v>1E-3</v>
      </c>
      <c r="EF71">
        <v>-0.85099999999999998</v>
      </c>
      <c r="EG71">
        <v>0.11700000000000001</v>
      </c>
      <c r="EH71">
        <v>1200</v>
      </c>
      <c r="EI71">
        <v>23</v>
      </c>
      <c r="EJ71">
        <v>0.04</v>
      </c>
      <c r="EK71">
        <v>0.02</v>
      </c>
      <c r="EL71">
        <v>62.549466032103552</v>
      </c>
      <c r="EM71">
        <v>-0.8366299462447232</v>
      </c>
      <c r="EN71">
        <v>0.14862586532791239</v>
      </c>
      <c r="EO71">
        <v>1</v>
      </c>
      <c r="EP71">
        <v>0.17451183436573611</v>
      </c>
      <c r="EQ71">
        <v>-4.8320981706613857E-2</v>
      </c>
      <c r="ER71">
        <v>7.1108337120255171E-3</v>
      </c>
      <c r="ES71">
        <v>1</v>
      </c>
      <c r="ET71">
        <v>2</v>
      </c>
      <c r="EU71">
        <v>2</v>
      </c>
      <c r="EV71" t="s">
        <v>390</v>
      </c>
      <c r="EW71">
        <v>2.9583400000000002</v>
      </c>
      <c r="EX71">
        <v>2.80809</v>
      </c>
      <c r="EY71">
        <v>0.195522</v>
      </c>
      <c r="EZ71">
        <v>0.20194000000000001</v>
      </c>
      <c r="FA71">
        <v>0.132685</v>
      </c>
      <c r="FB71">
        <v>0.118427</v>
      </c>
      <c r="FC71">
        <v>23550.1</v>
      </c>
      <c r="FD71">
        <v>21539.4</v>
      </c>
      <c r="FE71">
        <v>26343.8</v>
      </c>
      <c r="FF71">
        <v>25504.3</v>
      </c>
      <c r="FG71">
        <v>31154.9</v>
      </c>
      <c r="FH71">
        <v>31789.3</v>
      </c>
      <c r="FI71">
        <v>37312.1</v>
      </c>
      <c r="FJ71">
        <v>37853.9</v>
      </c>
      <c r="FK71">
        <v>1.87348</v>
      </c>
      <c r="FL71">
        <v>1.81968</v>
      </c>
      <c r="FM71">
        <v>1.15857E-3</v>
      </c>
      <c r="FN71">
        <v>0</v>
      </c>
      <c r="FO71">
        <v>32.021700000000003</v>
      </c>
      <c r="FP71">
        <v>999.9</v>
      </c>
      <c r="FQ71">
        <v>30.8</v>
      </c>
      <c r="FR71">
        <v>46.1</v>
      </c>
      <c r="FS71">
        <v>31.7819</v>
      </c>
      <c r="FT71">
        <v>62.09</v>
      </c>
      <c r="FU71">
        <v>13.778</v>
      </c>
      <c r="FV71">
        <v>1</v>
      </c>
      <c r="FW71">
        <v>0.89061199999999996</v>
      </c>
      <c r="FX71">
        <v>5.3827199999999999</v>
      </c>
      <c r="FY71">
        <v>20.213899999999999</v>
      </c>
      <c r="FZ71">
        <v>5.2096499999999999</v>
      </c>
      <c r="GA71">
        <v>11.941700000000001</v>
      </c>
      <c r="GB71">
        <v>4.9862000000000002</v>
      </c>
      <c r="GC71">
        <v>3.29</v>
      </c>
      <c r="GD71">
        <v>9999</v>
      </c>
      <c r="GE71">
        <v>9999</v>
      </c>
      <c r="GF71">
        <v>9999</v>
      </c>
      <c r="GG71">
        <v>999.9</v>
      </c>
      <c r="GH71">
        <v>1.8708800000000001</v>
      </c>
      <c r="GI71">
        <v>1.87683</v>
      </c>
      <c r="GJ71">
        <v>1.8746100000000001</v>
      </c>
      <c r="GK71">
        <v>1.8728199999999999</v>
      </c>
      <c r="GL71">
        <v>1.87334</v>
      </c>
      <c r="GM71">
        <v>1.87073</v>
      </c>
      <c r="GN71">
        <v>1.8765499999999999</v>
      </c>
      <c r="GO71">
        <v>1.8757600000000001</v>
      </c>
      <c r="GP71">
        <v>5</v>
      </c>
      <c r="GQ71">
        <v>0</v>
      </c>
      <c r="GR71">
        <v>0</v>
      </c>
      <c r="GS71">
        <v>0</v>
      </c>
      <c r="GT71" t="s">
        <v>391</v>
      </c>
      <c r="GU71" t="s">
        <v>392</v>
      </c>
      <c r="GV71" t="s">
        <v>393</v>
      </c>
      <c r="GW71" t="s">
        <v>393</v>
      </c>
      <c r="GX71" t="s">
        <v>393</v>
      </c>
      <c r="GY71" t="s">
        <v>393</v>
      </c>
      <c r="GZ71">
        <v>0</v>
      </c>
      <c r="HA71">
        <v>100</v>
      </c>
      <c r="HB71">
        <v>100</v>
      </c>
      <c r="HC71">
        <v>-0.77</v>
      </c>
      <c r="HD71">
        <v>0.1167</v>
      </c>
      <c r="HE71">
        <v>2.2321740812264349E-2</v>
      </c>
      <c r="HF71">
        <v>-4.4049200664853048E-4</v>
      </c>
      <c r="HG71">
        <v>-3.0069193378276792E-7</v>
      </c>
      <c r="HH71">
        <v>5.1441627210662792E-11</v>
      </c>
      <c r="HI71">
        <v>0.11674500000000169</v>
      </c>
      <c r="HJ71">
        <v>0</v>
      </c>
      <c r="HK71">
        <v>0</v>
      </c>
      <c r="HL71">
        <v>0</v>
      </c>
      <c r="HM71">
        <v>8</v>
      </c>
      <c r="HN71">
        <v>2399</v>
      </c>
      <c r="HO71">
        <v>1</v>
      </c>
      <c r="HP71">
        <v>21</v>
      </c>
      <c r="HQ71">
        <v>1.1000000000000001</v>
      </c>
      <c r="HR71">
        <v>1.2</v>
      </c>
      <c r="HS71">
        <v>2.34619</v>
      </c>
      <c r="HT71">
        <v>2.5463900000000002</v>
      </c>
      <c r="HU71">
        <v>1.6003400000000001</v>
      </c>
      <c r="HV71">
        <v>2.2705099999999998</v>
      </c>
      <c r="HW71">
        <v>1.5502899999999999</v>
      </c>
      <c r="HX71">
        <v>2.2949199999999998</v>
      </c>
      <c r="HY71">
        <v>48.516199999999998</v>
      </c>
      <c r="HZ71">
        <v>15.927</v>
      </c>
      <c r="IA71">
        <v>18</v>
      </c>
      <c r="IB71">
        <v>492.81299999999999</v>
      </c>
      <c r="IC71">
        <v>428.97399999999999</v>
      </c>
      <c r="ID71">
        <v>25.3188</v>
      </c>
      <c r="IE71">
        <v>37.907499999999999</v>
      </c>
      <c r="IF71">
        <v>30.000399999999999</v>
      </c>
      <c r="IG71">
        <v>37.870899999999999</v>
      </c>
      <c r="IH71">
        <v>37.833500000000001</v>
      </c>
      <c r="II71">
        <v>46.977899999999998</v>
      </c>
      <c r="IJ71">
        <v>29.257200000000001</v>
      </c>
      <c r="IK71">
        <v>0</v>
      </c>
      <c r="IL71">
        <v>25.302700000000002</v>
      </c>
      <c r="IM71">
        <v>1200</v>
      </c>
      <c r="IN71">
        <v>24.704899999999999</v>
      </c>
      <c r="IO71">
        <v>98.386300000000006</v>
      </c>
      <c r="IP71">
        <v>98.2072</v>
      </c>
    </row>
    <row r="72" spans="1:250" x14ac:dyDescent="0.3">
      <c r="A72">
        <v>56</v>
      </c>
      <c r="B72">
        <v>1689272162.5999999</v>
      </c>
      <c r="C72">
        <v>11673.099999904631</v>
      </c>
      <c r="D72" t="s">
        <v>671</v>
      </c>
      <c r="E72" t="s">
        <v>672</v>
      </c>
      <c r="F72" t="s">
        <v>378</v>
      </c>
      <c r="G72" t="s">
        <v>379</v>
      </c>
      <c r="H72" t="s">
        <v>31</v>
      </c>
      <c r="I72" t="s">
        <v>381</v>
      </c>
      <c r="J72" t="s">
        <v>462</v>
      </c>
      <c r="K72" t="s">
        <v>463</v>
      </c>
      <c r="L72" t="s">
        <v>607</v>
      </c>
      <c r="M72">
        <v>1689272162.5999999</v>
      </c>
      <c r="N72">
        <f t="shared" si="46"/>
        <v>3.0506927654953718E-3</v>
      </c>
      <c r="O72">
        <f t="shared" si="47"/>
        <v>3.0506927654953717</v>
      </c>
      <c r="P72">
        <f t="shared" si="48"/>
        <v>62.713631270885912</v>
      </c>
      <c r="Q72">
        <f t="shared" si="49"/>
        <v>1419.57</v>
      </c>
      <c r="R72">
        <f t="shared" si="50"/>
        <v>708.72636548030755</v>
      </c>
      <c r="S72">
        <f t="shared" si="51"/>
        <v>70.125480983707646</v>
      </c>
      <c r="T72">
        <f t="shared" si="52"/>
        <v>140.460456797847</v>
      </c>
      <c r="U72">
        <f t="shared" si="53"/>
        <v>0.15215034586941434</v>
      </c>
      <c r="V72">
        <f t="shared" si="54"/>
        <v>2.9107602520036475</v>
      </c>
      <c r="W72">
        <f t="shared" si="55"/>
        <v>0.14786608969983547</v>
      </c>
      <c r="X72">
        <f t="shared" si="56"/>
        <v>9.2791181112502591E-2</v>
      </c>
      <c r="Y72">
        <f t="shared" si="57"/>
        <v>289.56589263497017</v>
      </c>
      <c r="Z72">
        <f t="shared" si="58"/>
        <v>32.633703375987523</v>
      </c>
      <c r="AA72">
        <f t="shared" si="59"/>
        <v>32.026400000000002</v>
      </c>
      <c r="AB72">
        <f t="shared" si="60"/>
        <v>4.7822230629360547</v>
      </c>
      <c r="AC72">
        <f t="shared" si="61"/>
        <v>59.995016871472771</v>
      </c>
      <c r="AD72">
        <f t="shared" si="62"/>
        <v>2.8192422377548803</v>
      </c>
      <c r="AE72">
        <f t="shared" si="63"/>
        <v>4.6991273355161116</v>
      </c>
      <c r="AF72">
        <f t="shared" si="64"/>
        <v>1.9629808251811744</v>
      </c>
      <c r="AG72">
        <f t="shared" si="65"/>
        <v>-134.53555095834591</v>
      </c>
      <c r="AH72">
        <f t="shared" si="66"/>
        <v>-48.552566134843367</v>
      </c>
      <c r="AI72">
        <f t="shared" si="67"/>
        <v>-3.7780561632083418</v>
      </c>
      <c r="AJ72">
        <f t="shared" si="68"/>
        <v>102.69971937857252</v>
      </c>
      <c r="AK72">
        <v>6</v>
      </c>
      <c r="AL72">
        <v>1</v>
      </c>
      <c r="AM72">
        <f t="shared" si="69"/>
        <v>1</v>
      </c>
      <c r="AN72">
        <f t="shared" si="70"/>
        <v>0</v>
      </c>
      <c r="AO72">
        <f t="shared" si="71"/>
        <v>51501.201771652057</v>
      </c>
      <c r="AP72" t="s">
        <v>385</v>
      </c>
      <c r="AQ72">
        <v>10238.9</v>
      </c>
      <c r="AR72">
        <v>302.21199999999999</v>
      </c>
      <c r="AS72">
        <v>4052.3</v>
      </c>
      <c r="AT72">
        <f t="shared" si="72"/>
        <v>0.92542210596451402</v>
      </c>
      <c r="AU72">
        <v>-0.32343011824092421</v>
      </c>
      <c r="AV72" t="s">
        <v>673</v>
      </c>
      <c r="AW72">
        <v>10278.5</v>
      </c>
      <c r="AX72">
        <v>676.63953846153845</v>
      </c>
      <c r="AY72">
        <v>1237.381557555585</v>
      </c>
      <c r="AZ72">
        <f t="shared" si="73"/>
        <v>0.45316823712952192</v>
      </c>
      <c r="BA72">
        <v>0.5</v>
      </c>
      <c r="BB72">
        <f t="shared" si="74"/>
        <v>1513.184400329</v>
      </c>
      <c r="BC72">
        <f t="shared" si="75"/>
        <v>62.713631270885912</v>
      </c>
      <c r="BD72">
        <f t="shared" si="76"/>
        <v>342.86355357449287</v>
      </c>
      <c r="BE72">
        <f t="shared" si="77"/>
        <v>4.1658545630936433E-2</v>
      </c>
      <c r="BF72">
        <f t="shared" si="78"/>
        <v>2.2748993026897968</v>
      </c>
      <c r="BG72">
        <f t="shared" si="79"/>
        <v>258.37655701420505</v>
      </c>
      <c r="BH72" t="s">
        <v>674</v>
      </c>
      <c r="BI72">
        <v>519.92999999999995</v>
      </c>
      <c r="BJ72">
        <f t="shared" si="80"/>
        <v>519.92999999999995</v>
      </c>
      <c r="BK72">
        <f t="shared" si="81"/>
        <v>0.57981432903597807</v>
      </c>
      <c r="BL72">
        <f t="shared" si="82"/>
        <v>0.78157474632090773</v>
      </c>
      <c r="BM72">
        <f t="shared" si="83"/>
        <v>0.79689229679915041</v>
      </c>
      <c r="BN72">
        <f t="shared" si="84"/>
        <v>0.59961534735984701</v>
      </c>
      <c r="BO72">
        <f t="shared" si="85"/>
        <v>0.7506273032644607</v>
      </c>
      <c r="BP72">
        <f t="shared" si="86"/>
        <v>0.6005622414240992</v>
      </c>
      <c r="BQ72">
        <f t="shared" si="87"/>
        <v>0.3994377585759008</v>
      </c>
      <c r="BR72">
        <f t="shared" si="88"/>
        <v>1800</v>
      </c>
      <c r="BS72">
        <f t="shared" si="89"/>
        <v>1513.184400329</v>
      </c>
      <c r="BT72">
        <f t="shared" si="90"/>
        <v>0.84065800018277781</v>
      </c>
      <c r="BU72">
        <f t="shared" si="91"/>
        <v>0.1608699403527612</v>
      </c>
      <c r="BV72">
        <v>6</v>
      </c>
      <c r="BW72">
        <v>0.5</v>
      </c>
      <c r="BX72" t="s">
        <v>388</v>
      </c>
      <c r="BY72">
        <v>2</v>
      </c>
      <c r="BZ72">
        <v>1689272162.5999999</v>
      </c>
      <c r="CA72">
        <v>1419.57</v>
      </c>
      <c r="CB72">
        <v>1500</v>
      </c>
      <c r="CC72">
        <v>28.492799999999999</v>
      </c>
      <c r="CD72">
        <v>24.9373</v>
      </c>
      <c r="CE72">
        <v>1420.54</v>
      </c>
      <c r="CF72">
        <v>28.351500000000001</v>
      </c>
      <c r="CG72">
        <v>500.14400000000001</v>
      </c>
      <c r="CH72">
        <v>98.845799999999997</v>
      </c>
      <c r="CI72">
        <v>9.9977099999999999E-2</v>
      </c>
      <c r="CJ72">
        <v>31.716999999999999</v>
      </c>
      <c r="CK72">
        <v>32.026400000000002</v>
      </c>
      <c r="CL72">
        <v>999.9</v>
      </c>
      <c r="CM72">
        <v>0</v>
      </c>
      <c r="CN72">
        <v>0</v>
      </c>
      <c r="CO72">
        <v>10008.799999999999</v>
      </c>
      <c r="CP72">
        <v>0</v>
      </c>
      <c r="CQ72">
        <v>1504.29</v>
      </c>
      <c r="CR72">
        <v>-80.430800000000005</v>
      </c>
      <c r="CS72">
        <v>1461.21</v>
      </c>
      <c r="CT72">
        <v>1538.37</v>
      </c>
      <c r="CU72">
        <v>3.5554399999999999</v>
      </c>
      <c r="CV72">
        <v>1500</v>
      </c>
      <c r="CW72">
        <v>24.9373</v>
      </c>
      <c r="CX72">
        <v>2.8163900000000002</v>
      </c>
      <c r="CY72">
        <v>2.46495</v>
      </c>
      <c r="CZ72">
        <v>22.980499999999999</v>
      </c>
      <c r="DA72">
        <v>20.796900000000001</v>
      </c>
      <c r="DB72">
        <v>1800</v>
      </c>
      <c r="DC72">
        <v>0.97800299999999996</v>
      </c>
      <c r="DD72">
        <v>2.19968E-2</v>
      </c>
      <c r="DE72">
        <v>0</v>
      </c>
      <c r="DF72">
        <v>676.05</v>
      </c>
      <c r="DG72">
        <v>4.9995000000000003</v>
      </c>
      <c r="DH72">
        <v>15667.7</v>
      </c>
      <c r="DI72">
        <v>16659.8</v>
      </c>
      <c r="DJ72">
        <v>50.375</v>
      </c>
      <c r="DK72">
        <v>52.5</v>
      </c>
      <c r="DL72">
        <v>51.311999999999998</v>
      </c>
      <c r="DM72">
        <v>51.375</v>
      </c>
      <c r="DN72">
        <v>51.625</v>
      </c>
      <c r="DO72">
        <v>1755.52</v>
      </c>
      <c r="DP72">
        <v>39.479999999999997</v>
      </c>
      <c r="DQ72">
        <v>0</v>
      </c>
      <c r="DR72">
        <v>141.20000004768369</v>
      </c>
      <c r="DS72">
        <v>0</v>
      </c>
      <c r="DT72">
        <v>676.63953846153845</v>
      </c>
      <c r="DU72">
        <v>-2.0425983077270029</v>
      </c>
      <c r="DV72">
        <v>-1956.7589743739491</v>
      </c>
      <c r="DW72">
        <v>15644.630769230769</v>
      </c>
      <c r="DX72">
        <v>15</v>
      </c>
      <c r="DY72">
        <v>1689272113.5999999</v>
      </c>
      <c r="DZ72" t="s">
        <v>675</v>
      </c>
      <c r="EA72">
        <v>1689272113.5999999</v>
      </c>
      <c r="EB72">
        <v>1689272104.0999999</v>
      </c>
      <c r="EC72">
        <v>65</v>
      </c>
      <c r="ED72">
        <v>9.6000000000000002E-2</v>
      </c>
      <c r="EE72">
        <v>2.5000000000000001E-2</v>
      </c>
      <c r="EF72">
        <v>-1.046</v>
      </c>
      <c r="EG72">
        <v>0.14099999999999999</v>
      </c>
      <c r="EH72">
        <v>1500</v>
      </c>
      <c r="EI72">
        <v>25</v>
      </c>
      <c r="EJ72">
        <v>0.04</v>
      </c>
      <c r="EK72">
        <v>0.02</v>
      </c>
      <c r="EL72">
        <v>62.815374506834708</v>
      </c>
      <c r="EM72">
        <v>-0.78031631429118853</v>
      </c>
      <c r="EN72">
        <v>0.1867590421438565</v>
      </c>
      <c r="EO72">
        <v>1</v>
      </c>
      <c r="EP72">
        <v>0.15464923764305891</v>
      </c>
      <c r="EQ72">
        <v>-1.148320522200314E-2</v>
      </c>
      <c r="ER72">
        <v>1.690039078019298E-3</v>
      </c>
      <c r="ES72">
        <v>1</v>
      </c>
      <c r="ET72">
        <v>2</v>
      </c>
      <c r="EU72">
        <v>2</v>
      </c>
      <c r="EV72" t="s">
        <v>390</v>
      </c>
      <c r="EW72">
        <v>2.95825</v>
      </c>
      <c r="EX72">
        <v>2.8083800000000001</v>
      </c>
      <c r="EY72">
        <v>0.22673299999999999</v>
      </c>
      <c r="EZ72">
        <v>0.231964</v>
      </c>
      <c r="FA72">
        <v>0.132712</v>
      </c>
      <c r="FB72">
        <v>0.119619</v>
      </c>
      <c r="FC72">
        <v>22629.200000000001</v>
      </c>
      <c r="FD72">
        <v>20721.599999999999</v>
      </c>
      <c r="FE72">
        <v>26341.3</v>
      </c>
      <c r="FF72">
        <v>25501.3</v>
      </c>
      <c r="FG72">
        <v>31154.1</v>
      </c>
      <c r="FH72">
        <v>31744.400000000001</v>
      </c>
      <c r="FI72">
        <v>37308.9</v>
      </c>
      <c r="FJ72">
        <v>37848.9</v>
      </c>
      <c r="FK72">
        <v>1.8729</v>
      </c>
      <c r="FL72">
        <v>1.8208</v>
      </c>
      <c r="FM72">
        <v>-5.4761799999999998E-3</v>
      </c>
      <c r="FN72">
        <v>0</v>
      </c>
      <c r="FO72">
        <v>32.115200000000002</v>
      </c>
      <c r="FP72">
        <v>999.9</v>
      </c>
      <c r="FQ72">
        <v>30.9</v>
      </c>
      <c r="FR72">
        <v>46</v>
      </c>
      <c r="FS72">
        <v>31.720199999999998</v>
      </c>
      <c r="FT72">
        <v>62.16</v>
      </c>
      <c r="FU72">
        <v>13.930300000000001</v>
      </c>
      <c r="FV72">
        <v>1</v>
      </c>
      <c r="FW72">
        <v>0.89597800000000005</v>
      </c>
      <c r="FX72">
        <v>5.5023299999999997</v>
      </c>
      <c r="FY72">
        <v>20.210999999999999</v>
      </c>
      <c r="FZ72">
        <v>5.2107000000000001</v>
      </c>
      <c r="GA72">
        <v>11.9421</v>
      </c>
      <c r="GB72">
        <v>4.9863999999999997</v>
      </c>
      <c r="GC72">
        <v>3.29</v>
      </c>
      <c r="GD72">
        <v>9999</v>
      </c>
      <c r="GE72">
        <v>9999</v>
      </c>
      <c r="GF72">
        <v>9999</v>
      </c>
      <c r="GG72">
        <v>999.9</v>
      </c>
      <c r="GH72">
        <v>1.8708800000000001</v>
      </c>
      <c r="GI72">
        <v>1.87683</v>
      </c>
      <c r="GJ72">
        <v>1.87456</v>
      </c>
      <c r="GK72">
        <v>1.8728499999999999</v>
      </c>
      <c r="GL72">
        <v>1.8733299999999999</v>
      </c>
      <c r="GM72">
        <v>1.87073</v>
      </c>
      <c r="GN72">
        <v>1.87656</v>
      </c>
      <c r="GO72">
        <v>1.8757600000000001</v>
      </c>
      <c r="GP72">
        <v>5</v>
      </c>
      <c r="GQ72">
        <v>0</v>
      </c>
      <c r="GR72">
        <v>0</v>
      </c>
      <c r="GS72">
        <v>0</v>
      </c>
      <c r="GT72" t="s">
        <v>391</v>
      </c>
      <c r="GU72" t="s">
        <v>392</v>
      </c>
      <c r="GV72" t="s">
        <v>393</v>
      </c>
      <c r="GW72" t="s">
        <v>393</v>
      </c>
      <c r="GX72" t="s">
        <v>393</v>
      </c>
      <c r="GY72" t="s">
        <v>393</v>
      </c>
      <c r="GZ72">
        <v>0</v>
      </c>
      <c r="HA72">
        <v>100</v>
      </c>
      <c r="HB72">
        <v>100</v>
      </c>
      <c r="HC72">
        <v>-0.97</v>
      </c>
      <c r="HD72">
        <v>0.14130000000000001</v>
      </c>
      <c r="HE72">
        <v>0.11873127581114259</v>
      </c>
      <c r="HF72">
        <v>-4.4049200664853048E-4</v>
      </c>
      <c r="HG72">
        <v>-3.0069193378276792E-7</v>
      </c>
      <c r="HH72">
        <v>5.1441627210662792E-11</v>
      </c>
      <c r="HI72">
        <v>0.14128500000000341</v>
      </c>
      <c r="HJ72">
        <v>0</v>
      </c>
      <c r="HK72">
        <v>0</v>
      </c>
      <c r="HL72">
        <v>0</v>
      </c>
      <c r="HM72">
        <v>8</v>
      </c>
      <c r="HN72">
        <v>2399</v>
      </c>
      <c r="HO72">
        <v>1</v>
      </c>
      <c r="HP72">
        <v>21</v>
      </c>
      <c r="HQ72">
        <v>0.8</v>
      </c>
      <c r="HR72">
        <v>1</v>
      </c>
      <c r="HS72">
        <v>2.8247100000000001</v>
      </c>
      <c r="HT72">
        <v>2.5378400000000001</v>
      </c>
      <c r="HU72">
        <v>1.6003400000000001</v>
      </c>
      <c r="HV72">
        <v>2.2717299999999998</v>
      </c>
      <c r="HW72">
        <v>1.5502899999999999</v>
      </c>
      <c r="HX72">
        <v>2.36572</v>
      </c>
      <c r="HY72">
        <v>48.485399999999998</v>
      </c>
      <c r="HZ72">
        <v>15.927</v>
      </c>
      <c r="IA72">
        <v>18</v>
      </c>
      <c r="IB72">
        <v>492.84100000000001</v>
      </c>
      <c r="IC72">
        <v>430.01100000000002</v>
      </c>
      <c r="ID72">
        <v>25.124099999999999</v>
      </c>
      <c r="IE72">
        <v>37.965499999999999</v>
      </c>
      <c r="IF72">
        <v>30.000699999999998</v>
      </c>
      <c r="IG72">
        <v>37.928199999999997</v>
      </c>
      <c r="IH72">
        <v>37.888800000000003</v>
      </c>
      <c r="II72">
        <v>56.546500000000002</v>
      </c>
      <c r="IJ72">
        <v>28.583300000000001</v>
      </c>
      <c r="IK72">
        <v>0</v>
      </c>
      <c r="IL72">
        <v>25.114699999999999</v>
      </c>
      <c r="IM72">
        <v>1500</v>
      </c>
      <c r="IN72">
        <v>24.924900000000001</v>
      </c>
      <c r="IO72">
        <v>98.377399999999994</v>
      </c>
      <c r="IP72">
        <v>98.194699999999997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2023-07-14T18:17:34Z</dcterms:created>
  <dcterms:modified xsi:type="dcterms:W3CDTF">2023-07-14T19:46:52Z</dcterms:modified>
</cp:coreProperties>
</file>