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time 2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U80" i="1" l="1"/>
  <c r="BT80" i="1"/>
  <c r="BR80" i="1"/>
  <c r="BS80" i="1" s="1"/>
  <c r="BB80" i="1" s="1"/>
  <c r="BD80" i="1" s="1"/>
  <c r="BO80" i="1"/>
  <c r="BN80" i="1"/>
  <c r="BM80" i="1"/>
  <c r="BL80" i="1"/>
  <c r="BP80" i="1" s="1"/>
  <c r="BQ80" i="1" s="1"/>
  <c r="BJ80" i="1"/>
  <c r="BK80" i="1" s="1"/>
  <c r="BF80" i="1"/>
  <c r="AZ80" i="1"/>
  <c r="AT80" i="1"/>
  <c r="BG80" i="1" s="1"/>
  <c r="AO80" i="1"/>
  <c r="AM80" i="1" s="1"/>
  <c r="AE80" i="1"/>
  <c r="AD80" i="1"/>
  <c r="AC80" i="1" s="1"/>
  <c r="V80" i="1"/>
  <c r="BU79" i="1"/>
  <c r="BT79" i="1"/>
  <c r="BR79" i="1"/>
  <c r="BS79" i="1" s="1"/>
  <c r="BB79" i="1" s="1"/>
  <c r="BO79" i="1"/>
  <c r="BN79" i="1"/>
  <c r="BJ79" i="1"/>
  <c r="BK79" i="1" s="1"/>
  <c r="BF79" i="1"/>
  <c r="BD79" i="1"/>
  <c r="AZ79" i="1"/>
  <c r="AT79" i="1"/>
  <c r="BG79" i="1" s="1"/>
  <c r="AO79" i="1"/>
  <c r="AM79" i="1" s="1"/>
  <c r="AE79" i="1"/>
  <c r="AC79" i="1" s="1"/>
  <c r="AD79" i="1"/>
  <c r="V79" i="1"/>
  <c r="BU78" i="1"/>
  <c r="Y78" i="1" s="1"/>
  <c r="Z78" i="1" s="1"/>
  <c r="AA78" i="1" s="1"/>
  <c r="BT78" i="1"/>
  <c r="BR78" i="1"/>
  <c r="BS78" i="1" s="1"/>
  <c r="BB78" i="1" s="1"/>
  <c r="BO78" i="1"/>
  <c r="BN78" i="1"/>
  <c r="BM78" i="1"/>
  <c r="BL78" i="1"/>
  <c r="BP78" i="1" s="1"/>
  <c r="BQ78" i="1" s="1"/>
  <c r="BK78" i="1"/>
  <c r="BJ78" i="1"/>
  <c r="BF78" i="1"/>
  <c r="BD78" i="1"/>
  <c r="AZ78" i="1"/>
  <c r="AT78" i="1"/>
  <c r="BG78" i="1" s="1"/>
  <c r="AO78" i="1"/>
  <c r="AM78" i="1"/>
  <c r="O78" i="1" s="1"/>
  <c r="AE78" i="1"/>
  <c r="AD78" i="1"/>
  <c r="AC78" i="1"/>
  <c r="V78" i="1"/>
  <c r="T78" i="1"/>
  <c r="N78" i="1"/>
  <c r="BU77" i="1"/>
  <c r="BT77" i="1"/>
  <c r="BR77" i="1"/>
  <c r="BO77" i="1"/>
  <c r="BN77" i="1"/>
  <c r="BL77" i="1"/>
  <c r="BP77" i="1" s="1"/>
  <c r="BQ77" i="1" s="1"/>
  <c r="BJ77" i="1"/>
  <c r="BF77" i="1"/>
  <c r="AZ77" i="1"/>
  <c r="AT77" i="1"/>
  <c r="BG77" i="1" s="1"/>
  <c r="AO77" i="1"/>
  <c r="AM77" i="1"/>
  <c r="O77" i="1" s="1"/>
  <c r="N77" i="1" s="1"/>
  <c r="AE77" i="1"/>
  <c r="AD77" i="1"/>
  <c r="AC77" i="1"/>
  <c r="V77" i="1"/>
  <c r="T77" i="1"/>
  <c r="Q77" i="1"/>
  <c r="P77" i="1"/>
  <c r="BC77" i="1" s="1"/>
  <c r="BU76" i="1"/>
  <c r="BT76" i="1"/>
  <c r="BR76" i="1"/>
  <c r="BP76" i="1"/>
  <c r="BQ76" i="1" s="1"/>
  <c r="BO76" i="1"/>
  <c r="BN76" i="1"/>
  <c r="BL76" i="1"/>
  <c r="BJ76" i="1"/>
  <c r="BF76" i="1"/>
  <c r="AZ76" i="1"/>
  <c r="AT76" i="1"/>
  <c r="BG76" i="1" s="1"/>
  <c r="AO76" i="1"/>
  <c r="AM76" i="1" s="1"/>
  <c r="AE76" i="1"/>
  <c r="AD76" i="1"/>
  <c r="AC76" i="1" s="1"/>
  <c r="V76" i="1"/>
  <c r="BU75" i="1"/>
  <c r="BT75" i="1"/>
  <c r="BR75" i="1"/>
  <c r="BO75" i="1"/>
  <c r="BN75" i="1"/>
  <c r="BL75" i="1"/>
  <c r="BP75" i="1" s="1"/>
  <c r="BQ75" i="1" s="1"/>
  <c r="BJ75" i="1"/>
  <c r="BF75" i="1"/>
  <c r="AZ75" i="1"/>
  <c r="AT75" i="1"/>
  <c r="BG75" i="1" s="1"/>
  <c r="AO75" i="1"/>
  <c r="AM75" i="1" s="1"/>
  <c r="AN75" i="1"/>
  <c r="AE75" i="1"/>
  <c r="AD75" i="1"/>
  <c r="AC75" i="1" s="1"/>
  <c r="V75" i="1"/>
  <c r="T75" i="1"/>
  <c r="BU74" i="1"/>
  <c r="BT74" i="1"/>
  <c r="BR74" i="1"/>
  <c r="BO74" i="1"/>
  <c r="BN74" i="1"/>
  <c r="BJ74" i="1"/>
  <c r="BF74" i="1"/>
  <c r="AZ74" i="1"/>
  <c r="AT74" i="1"/>
  <c r="BG74" i="1" s="1"/>
  <c r="AO74" i="1"/>
  <c r="AN74" i="1"/>
  <c r="AM74" i="1"/>
  <c r="O74" i="1" s="1"/>
  <c r="AE74" i="1"/>
  <c r="AD74" i="1"/>
  <c r="AC74" i="1" s="1"/>
  <c r="V74" i="1"/>
  <c r="T74" i="1"/>
  <c r="P74" i="1"/>
  <c r="BC74" i="1" s="1"/>
  <c r="N74" i="1"/>
  <c r="BU73" i="1"/>
  <c r="BT73" i="1"/>
  <c r="BR73" i="1"/>
  <c r="BO73" i="1"/>
  <c r="BN73" i="1"/>
  <c r="BJ73" i="1"/>
  <c r="BF73" i="1"/>
  <c r="AZ73" i="1"/>
  <c r="AT73" i="1"/>
  <c r="BG73" i="1" s="1"/>
  <c r="AO73" i="1"/>
  <c r="AN73" i="1"/>
  <c r="AM73" i="1"/>
  <c r="AE73" i="1"/>
  <c r="AD73" i="1"/>
  <c r="AC73" i="1" s="1"/>
  <c r="V73" i="1"/>
  <c r="T73" i="1"/>
  <c r="Q73" i="1"/>
  <c r="P73" i="1"/>
  <c r="BC73" i="1" s="1"/>
  <c r="O73" i="1"/>
  <c r="N73" i="1"/>
  <c r="BU72" i="1"/>
  <c r="BT72" i="1"/>
  <c r="BR72" i="1"/>
  <c r="BO72" i="1"/>
  <c r="BN72" i="1"/>
  <c r="BL72" i="1"/>
  <c r="BP72" i="1" s="1"/>
  <c r="BQ72" i="1" s="1"/>
  <c r="BJ72" i="1"/>
  <c r="BF72" i="1"/>
  <c r="AZ72" i="1"/>
  <c r="AT72" i="1"/>
  <c r="BG72" i="1" s="1"/>
  <c r="AO72" i="1"/>
  <c r="AN72" i="1"/>
  <c r="AM72" i="1"/>
  <c r="AE72" i="1"/>
  <c r="AD72" i="1"/>
  <c r="AC72" i="1" s="1"/>
  <c r="V72" i="1"/>
  <c r="T72" i="1"/>
  <c r="Q72" i="1"/>
  <c r="P72" i="1"/>
  <c r="BC72" i="1" s="1"/>
  <c r="O72" i="1"/>
  <c r="N72" i="1"/>
  <c r="BU71" i="1"/>
  <c r="BT71" i="1"/>
  <c r="BR71" i="1"/>
  <c r="BO71" i="1"/>
  <c r="BN71" i="1"/>
  <c r="BJ71" i="1"/>
  <c r="BF71" i="1"/>
  <c r="AZ71" i="1"/>
  <c r="AT71" i="1"/>
  <c r="BG71" i="1" s="1"/>
  <c r="AO71" i="1"/>
  <c r="AM71" i="1" s="1"/>
  <c r="AN71" i="1" s="1"/>
  <c r="AE71" i="1"/>
  <c r="AD71" i="1"/>
  <c r="AC71" i="1" s="1"/>
  <c r="V71" i="1"/>
  <c r="P71" i="1"/>
  <c r="BC71" i="1" s="1"/>
  <c r="BU70" i="1"/>
  <c r="BT70" i="1"/>
  <c r="BR70" i="1"/>
  <c r="BO70" i="1"/>
  <c r="BN70" i="1"/>
  <c r="BL70" i="1"/>
  <c r="BP70" i="1" s="1"/>
  <c r="BQ70" i="1" s="1"/>
  <c r="BJ70" i="1"/>
  <c r="BF70" i="1"/>
  <c r="AZ70" i="1"/>
  <c r="AT70" i="1"/>
  <c r="BG70" i="1" s="1"/>
  <c r="AO70" i="1"/>
  <c r="AN70" i="1"/>
  <c r="AM70" i="1"/>
  <c r="O70" i="1" s="1"/>
  <c r="N70" i="1" s="1"/>
  <c r="AE70" i="1"/>
  <c r="AD70" i="1"/>
  <c r="AC70" i="1" s="1"/>
  <c r="V70" i="1"/>
  <c r="T70" i="1"/>
  <c r="P70" i="1"/>
  <c r="BC70" i="1" s="1"/>
  <c r="BU69" i="1"/>
  <c r="BT69" i="1"/>
  <c r="BR69" i="1"/>
  <c r="BO69" i="1"/>
  <c r="BN69" i="1"/>
  <c r="BL69" i="1"/>
  <c r="BP69" i="1" s="1"/>
  <c r="BQ69" i="1" s="1"/>
  <c r="BJ69" i="1"/>
  <c r="BF69" i="1"/>
  <c r="AZ69" i="1"/>
  <c r="AT69" i="1"/>
  <c r="BG69" i="1" s="1"/>
  <c r="AO69" i="1"/>
  <c r="AM69" i="1" s="1"/>
  <c r="AN69" i="1"/>
  <c r="AE69" i="1"/>
  <c r="AD69" i="1"/>
  <c r="AC69" i="1" s="1"/>
  <c r="V69" i="1"/>
  <c r="T69" i="1"/>
  <c r="P69" i="1"/>
  <c r="BC69" i="1" s="1"/>
  <c r="BU68" i="1"/>
  <c r="BT68" i="1"/>
  <c r="BR68" i="1"/>
  <c r="BO68" i="1"/>
  <c r="BN68" i="1"/>
  <c r="BL68" i="1"/>
  <c r="BP68" i="1" s="1"/>
  <c r="BQ68" i="1" s="1"/>
  <c r="BJ68" i="1"/>
  <c r="BF68" i="1"/>
  <c r="AZ68" i="1"/>
  <c r="AT68" i="1"/>
  <c r="BG68" i="1" s="1"/>
  <c r="AO68" i="1"/>
  <c r="AN68" i="1"/>
  <c r="AM68" i="1"/>
  <c r="O68" i="1" s="1"/>
  <c r="AE68" i="1"/>
  <c r="AD68" i="1"/>
  <c r="AC68" i="1" s="1"/>
  <c r="V68" i="1"/>
  <c r="T68" i="1"/>
  <c r="Q68" i="1"/>
  <c r="P68" i="1"/>
  <c r="BC68" i="1" s="1"/>
  <c r="N68" i="1"/>
  <c r="BU67" i="1"/>
  <c r="BT67" i="1"/>
  <c r="BR67" i="1"/>
  <c r="BO67" i="1"/>
  <c r="BN67" i="1"/>
  <c r="BJ67" i="1"/>
  <c r="BF67" i="1"/>
  <c r="AZ67" i="1"/>
  <c r="AT67" i="1"/>
  <c r="BG67" i="1" s="1"/>
  <c r="AO67" i="1"/>
  <c r="AM67" i="1" s="1"/>
  <c r="AN67" i="1"/>
  <c r="AE67" i="1"/>
  <c r="AD67" i="1"/>
  <c r="AC67" i="1" s="1"/>
  <c r="V67" i="1"/>
  <c r="T67" i="1"/>
  <c r="P67" i="1"/>
  <c r="BC67" i="1" s="1"/>
  <c r="BU66" i="1"/>
  <c r="BT66" i="1"/>
  <c r="BR66" i="1"/>
  <c r="BP66" i="1"/>
  <c r="BQ66" i="1" s="1"/>
  <c r="BO66" i="1"/>
  <c r="BN66" i="1"/>
  <c r="BL66" i="1"/>
  <c r="BJ66" i="1"/>
  <c r="BF66" i="1"/>
  <c r="AZ66" i="1"/>
  <c r="AT66" i="1"/>
  <c r="BG66" i="1" s="1"/>
  <c r="AO66" i="1"/>
  <c r="AN66" i="1"/>
  <c r="AM66" i="1"/>
  <c r="O66" i="1" s="1"/>
  <c r="AE66" i="1"/>
  <c r="AD66" i="1"/>
  <c r="AC66" i="1" s="1"/>
  <c r="V66" i="1"/>
  <c r="T66" i="1"/>
  <c r="P66" i="1"/>
  <c r="BC66" i="1" s="1"/>
  <c r="N66" i="1"/>
  <c r="BU65" i="1"/>
  <c r="BT65" i="1"/>
  <c r="BR65" i="1"/>
  <c r="BO65" i="1"/>
  <c r="BN65" i="1"/>
  <c r="BL65" i="1"/>
  <c r="BP65" i="1" s="1"/>
  <c r="BQ65" i="1" s="1"/>
  <c r="BJ65" i="1"/>
  <c r="BF65" i="1"/>
  <c r="AZ65" i="1"/>
  <c r="AT65" i="1"/>
  <c r="BG65" i="1" s="1"/>
  <c r="AO65" i="1"/>
  <c r="AM65" i="1" s="1"/>
  <c r="AN65" i="1"/>
  <c r="AE65" i="1"/>
  <c r="AD65" i="1"/>
  <c r="AC65" i="1" s="1"/>
  <c r="V65" i="1"/>
  <c r="BU64" i="1"/>
  <c r="BT64" i="1"/>
  <c r="BR64" i="1"/>
  <c r="BO64" i="1"/>
  <c r="BN64" i="1"/>
  <c r="BJ64" i="1"/>
  <c r="BF64" i="1"/>
  <c r="AZ64" i="1"/>
  <c r="AT64" i="1"/>
  <c r="BG64" i="1" s="1"/>
  <c r="AO64" i="1"/>
  <c r="AN64" i="1"/>
  <c r="AM64" i="1"/>
  <c r="O64" i="1" s="1"/>
  <c r="N64" i="1" s="1"/>
  <c r="AE64" i="1"/>
  <c r="AD64" i="1"/>
  <c r="AC64" i="1" s="1"/>
  <c r="V64" i="1"/>
  <c r="T64" i="1"/>
  <c r="Q64" i="1"/>
  <c r="P64" i="1"/>
  <c r="BC64" i="1" s="1"/>
  <c r="BU63" i="1"/>
  <c r="BT63" i="1"/>
  <c r="BR63" i="1"/>
  <c r="BO63" i="1"/>
  <c r="BN63" i="1"/>
  <c r="BJ63" i="1"/>
  <c r="BF63" i="1"/>
  <c r="AZ63" i="1"/>
  <c r="AT63" i="1"/>
  <c r="BG63" i="1" s="1"/>
  <c r="AO63" i="1"/>
  <c r="AM63" i="1" s="1"/>
  <c r="Q63" i="1" s="1"/>
  <c r="AN63" i="1"/>
  <c r="AE63" i="1"/>
  <c r="AD63" i="1"/>
  <c r="AC63" i="1" s="1"/>
  <c r="V63" i="1"/>
  <c r="P63" i="1"/>
  <c r="BC63" i="1" s="1"/>
  <c r="O63" i="1"/>
  <c r="N63" i="1" s="1"/>
  <c r="BU62" i="1"/>
  <c r="BT62" i="1"/>
  <c r="BR62" i="1"/>
  <c r="BO62" i="1"/>
  <c r="BN62" i="1"/>
  <c r="BL62" i="1"/>
  <c r="BP62" i="1" s="1"/>
  <c r="BQ62" i="1" s="1"/>
  <c r="BJ62" i="1"/>
  <c r="BF62" i="1"/>
  <c r="AZ62" i="1"/>
  <c r="AT62" i="1"/>
  <c r="BG62" i="1" s="1"/>
  <c r="AO62" i="1"/>
  <c r="AM62" i="1"/>
  <c r="AN62" i="1" s="1"/>
  <c r="AE62" i="1"/>
  <c r="AD62" i="1"/>
  <c r="AC62" i="1" s="1"/>
  <c r="V62" i="1"/>
  <c r="T62" i="1"/>
  <c r="Q62" i="1"/>
  <c r="O62" i="1"/>
  <c r="N62" i="1" s="1"/>
  <c r="BU61" i="1"/>
  <c r="BT61" i="1"/>
  <c r="BR61" i="1"/>
  <c r="BO61" i="1"/>
  <c r="BN61" i="1"/>
  <c r="BJ61" i="1"/>
  <c r="BF61" i="1"/>
  <c r="AZ61" i="1"/>
  <c r="AT61" i="1"/>
  <c r="BG61" i="1" s="1"/>
  <c r="AO61" i="1"/>
  <c r="AM61" i="1" s="1"/>
  <c r="AE61" i="1"/>
  <c r="AD61" i="1"/>
  <c r="AC61" i="1" s="1"/>
  <c r="V61" i="1"/>
  <c r="BU60" i="1"/>
  <c r="Y60" i="1" s="1"/>
  <c r="BT60" i="1"/>
  <c r="BS60" i="1"/>
  <c r="BB60" i="1" s="1"/>
  <c r="BR60" i="1"/>
  <c r="BQ60" i="1"/>
  <c r="BO60" i="1"/>
  <c r="BN60" i="1"/>
  <c r="BM60" i="1"/>
  <c r="BL60" i="1"/>
  <c r="BP60" i="1" s="1"/>
  <c r="BK60" i="1"/>
  <c r="BJ60" i="1"/>
  <c r="BG60" i="1"/>
  <c r="BF60" i="1"/>
  <c r="BD60" i="1"/>
  <c r="AZ60" i="1"/>
  <c r="AT60" i="1"/>
  <c r="AO60" i="1"/>
  <c r="AM60" i="1" s="1"/>
  <c r="AE60" i="1"/>
  <c r="AC60" i="1" s="1"/>
  <c r="AD60" i="1"/>
  <c r="V60" i="1"/>
  <c r="T60" i="1"/>
  <c r="O60" i="1"/>
  <c r="N60" i="1" s="1"/>
  <c r="AG60" i="1" s="1"/>
  <c r="BU59" i="1"/>
  <c r="BT59" i="1"/>
  <c r="BS59" i="1" s="1"/>
  <c r="BB59" i="1" s="1"/>
  <c r="BD59" i="1" s="1"/>
  <c r="BR59" i="1"/>
  <c r="BO59" i="1"/>
  <c r="BN59" i="1"/>
  <c r="BM59" i="1"/>
  <c r="BL59" i="1"/>
  <c r="BP59" i="1" s="1"/>
  <c r="BQ59" i="1" s="1"/>
  <c r="BK59" i="1"/>
  <c r="BJ59" i="1"/>
  <c r="BG59" i="1"/>
  <c r="BF59" i="1"/>
  <c r="AZ59" i="1"/>
  <c r="AT59" i="1"/>
  <c r="AO59" i="1"/>
  <c r="AM59" i="1"/>
  <c r="AE59" i="1"/>
  <c r="AD59" i="1"/>
  <c r="AC59" i="1"/>
  <c r="Y59" i="1"/>
  <c r="V59" i="1"/>
  <c r="T59" i="1"/>
  <c r="BU58" i="1"/>
  <c r="BT58" i="1"/>
  <c r="BR58" i="1"/>
  <c r="BO58" i="1"/>
  <c r="BN58" i="1"/>
  <c r="BM58" i="1"/>
  <c r="BL58" i="1"/>
  <c r="BP58" i="1" s="1"/>
  <c r="BQ58" i="1" s="1"/>
  <c r="BJ58" i="1"/>
  <c r="BK58" i="1" s="1"/>
  <c r="BF58" i="1"/>
  <c r="AZ58" i="1"/>
  <c r="AT58" i="1"/>
  <c r="BG58" i="1" s="1"/>
  <c r="AO58" i="1"/>
  <c r="AM58" i="1" s="1"/>
  <c r="AE58" i="1"/>
  <c r="AC58" i="1" s="1"/>
  <c r="AD58" i="1"/>
  <c r="V58" i="1"/>
  <c r="BU57" i="1"/>
  <c r="BT57" i="1"/>
  <c r="BR57" i="1"/>
  <c r="BS57" i="1" s="1"/>
  <c r="BB57" i="1" s="1"/>
  <c r="BO57" i="1"/>
  <c r="BN57" i="1"/>
  <c r="BK57" i="1"/>
  <c r="BJ57" i="1"/>
  <c r="BF57" i="1"/>
  <c r="AZ57" i="1"/>
  <c r="AT57" i="1"/>
  <c r="BG57" i="1" s="1"/>
  <c r="AO57" i="1"/>
  <c r="AN57" i="1"/>
  <c r="AM57" i="1"/>
  <c r="T57" i="1" s="1"/>
  <c r="AE57" i="1"/>
  <c r="AD57" i="1"/>
  <c r="AC57" i="1" s="1"/>
  <c r="Y57" i="1"/>
  <c r="V57" i="1"/>
  <c r="Q57" i="1"/>
  <c r="P57" i="1"/>
  <c r="BC57" i="1" s="1"/>
  <c r="BU56" i="1"/>
  <c r="Y56" i="1" s="1"/>
  <c r="BT56" i="1"/>
  <c r="BS56" i="1"/>
  <c r="BB56" i="1" s="1"/>
  <c r="BD56" i="1" s="1"/>
  <c r="BR56" i="1"/>
  <c r="BP56" i="1"/>
  <c r="BQ56" i="1" s="1"/>
  <c r="BO56" i="1"/>
  <c r="BN56" i="1"/>
  <c r="BM56" i="1"/>
  <c r="BL56" i="1"/>
  <c r="BK56" i="1"/>
  <c r="BJ56" i="1"/>
  <c r="BG56" i="1"/>
  <c r="BF56" i="1"/>
  <c r="AZ56" i="1"/>
  <c r="AT56" i="1"/>
  <c r="AO56" i="1"/>
  <c r="AM56" i="1" s="1"/>
  <c r="AN56" i="1" s="1"/>
  <c r="AE56" i="1"/>
  <c r="AD56" i="1"/>
  <c r="AC56" i="1" s="1"/>
  <c r="V56" i="1"/>
  <c r="T56" i="1"/>
  <c r="O56" i="1"/>
  <c r="N56" i="1" s="1"/>
  <c r="BU55" i="1"/>
  <c r="BT55" i="1"/>
  <c r="BS55" i="1" s="1"/>
  <c r="BB55" i="1" s="1"/>
  <c r="BD55" i="1" s="1"/>
  <c r="BR55" i="1"/>
  <c r="BO55" i="1"/>
  <c r="BN55" i="1"/>
  <c r="BM55" i="1"/>
  <c r="BL55" i="1"/>
  <c r="BP55" i="1" s="1"/>
  <c r="BQ55" i="1" s="1"/>
  <c r="BK55" i="1"/>
  <c r="BJ55" i="1"/>
  <c r="BG55" i="1"/>
  <c r="BF55" i="1"/>
  <c r="AZ55" i="1"/>
  <c r="AT55" i="1"/>
  <c r="AO55" i="1"/>
  <c r="AM55" i="1"/>
  <c r="AE55" i="1"/>
  <c r="AD55" i="1"/>
  <c r="AC55" i="1"/>
  <c r="Y55" i="1"/>
  <c r="V55" i="1"/>
  <c r="BU54" i="1"/>
  <c r="BT54" i="1"/>
  <c r="BR54" i="1"/>
  <c r="BO54" i="1"/>
  <c r="BN54" i="1"/>
  <c r="BL54" i="1"/>
  <c r="BP54" i="1" s="1"/>
  <c r="BQ54" i="1" s="1"/>
  <c r="BJ54" i="1"/>
  <c r="BF54" i="1"/>
  <c r="BC54" i="1"/>
  <c r="AZ54" i="1"/>
  <c r="AT54" i="1"/>
  <c r="BG54" i="1" s="1"/>
  <c r="AO54" i="1"/>
  <c r="AM54" i="1" s="1"/>
  <c r="AE54" i="1"/>
  <c r="AC54" i="1" s="1"/>
  <c r="AD54" i="1"/>
  <c r="V54" i="1"/>
  <c r="P54" i="1"/>
  <c r="O54" i="1"/>
  <c r="N54" i="1" s="1"/>
  <c r="BU53" i="1"/>
  <c r="BT53" i="1"/>
  <c r="BS53" i="1"/>
  <c r="BB53" i="1" s="1"/>
  <c r="BR53" i="1"/>
  <c r="Y53" i="1" s="1"/>
  <c r="BO53" i="1"/>
  <c r="BN53" i="1"/>
  <c r="BL53" i="1"/>
  <c r="BP53" i="1" s="1"/>
  <c r="BQ53" i="1" s="1"/>
  <c r="BK53" i="1"/>
  <c r="BJ53" i="1"/>
  <c r="BM53" i="1" s="1"/>
  <c r="BF53" i="1"/>
  <c r="AZ53" i="1"/>
  <c r="AT53" i="1"/>
  <c r="BG53" i="1" s="1"/>
  <c r="AO53" i="1"/>
  <c r="AN53" i="1"/>
  <c r="AM53" i="1"/>
  <c r="AE53" i="1"/>
  <c r="AD53" i="1"/>
  <c r="AC53" i="1"/>
  <c r="V53" i="1"/>
  <c r="Q53" i="1"/>
  <c r="P53" i="1"/>
  <c r="BC53" i="1" s="1"/>
  <c r="BU52" i="1"/>
  <c r="BT52" i="1"/>
  <c r="BR52" i="1"/>
  <c r="BO52" i="1"/>
  <c r="BN52" i="1"/>
  <c r="BM52" i="1"/>
  <c r="BJ52" i="1"/>
  <c r="BF52" i="1"/>
  <c r="AZ52" i="1"/>
  <c r="AT52" i="1"/>
  <c r="BG52" i="1" s="1"/>
  <c r="AO52" i="1"/>
  <c r="AM52" i="1" s="1"/>
  <c r="Q52" i="1" s="1"/>
  <c r="AE52" i="1"/>
  <c r="AD52" i="1"/>
  <c r="AC52" i="1" s="1"/>
  <c r="V52" i="1"/>
  <c r="P52" i="1"/>
  <c r="BC52" i="1" s="1"/>
  <c r="O52" i="1"/>
  <c r="N52" i="1" s="1"/>
  <c r="BU51" i="1"/>
  <c r="BT51" i="1"/>
  <c r="BS51" i="1" s="1"/>
  <c r="BR51" i="1"/>
  <c r="BO51" i="1"/>
  <c r="BN51" i="1"/>
  <c r="BL51" i="1"/>
  <c r="BP51" i="1" s="1"/>
  <c r="BQ51" i="1" s="1"/>
  <c r="BK51" i="1"/>
  <c r="BJ51" i="1"/>
  <c r="BM51" i="1" s="1"/>
  <c r="BF51" i="1"/>
  <c r="BB51" i="1"/>
  <c r="AZ51" i="1"/>
  <c r="BD51" i="1" s="1"/>
  <c r="AT51" i="1"/>
  <c r="BG51" i="1" s="1"/>
  <c r="AO51" i="1"/>
  <c r="AN51" i="1"/>
  <c r="AM51" i="1"/>
  <c r="O51" i="1" s="1"/>
  <c r="N51" i="1" s="1"/>
  <c r="AG51" i="1"/>
  <c r="AE51" i="1"/>
  <c r="AD51" i="1"/>
  <c r="AC51" i="1"/>
  <c r="Y51" i="1"/>
  <c r="V51" i="1"/>
  <c r="Q51" i="1"/>
  <c r="BU50" i="1"/>
  <c r="BT50" i="1"/>
  <c r="BR50" i="1"/>
  <c r="BO50" i="1"/>
  <c r="BN50" i="1"/>
  <c r="BL50" i="1"/>
  <c r="BP50" i="1" s="1"/>
  <c r="BQ50" i="1" s="1"/>
  <c r="BJ50" i="1"/>
  <c r="BF50" i="1"/>
  <c r="AZ50" i="1"/>
  <c r="AT50" i="1"/>
  <c r="BG50" i="1" s="1"/>
  <c r="AO50" i="1"/>
  <c r="AM50" i="1" s="1"/>
  <c r="AE50" i="1"/>
  <c r="AD50" i="1"/>
  <c r="AC50" i="1" s="1"/>
  <c r="V50" i="1"/>
  <c r="BU49" i="1"/>
  <c r="BT49" i="1"/>
  <c r="BR49" i="1"/>
  <c r="BS49" i="1" s="1"/>
  <c r="BB49" i="1" s="1"/>
  <c r="BO49" i="1"/>
  <c r="BN49" i="1"/>
  <c r="BL49" i="1"/>
  <c r="BP49" i="1" s="1"/>
  <c r="BQ49" i="1" s="1"/>
  <c r="BK49" i="1"/>
  <c r="BJ49" i="1"/>
  <c r="BM49" i="1" s="1"/>
  <c r="BF49" i="1"/>
  <c r="BD49" i="1"/>
  <c r="AZ49" i="1"/>
  <c r="AT49" i="1"/>
  <c r="BG49" i="1" s="1"/>
  <c r="AO49" i="1"/>
  <c r="AN49" i="1"/>
  <c r="AM49" i="1"/>
  <c r="O49" i="1" s="1"/>
  <c r="AE49" i="1"/>
  <c r="AD49" i="1"/>
  <c r="AC49" i="1" s="1"/>
  <c r="Y49" i="1"/>
  <c r="Z49" i="1" s="1"/>
  <c r="AA49" i="1" s="1"/>
  <c r="V49" i="1"/>
  <c r="T49" i="1"/>
  <c r="Q49" i="1"/>
  <c r="P49" i="1"/>
  <c r="BC49" i="1" s="1"/>
  <c r="BE49" i="1" s="1"/>
  <c r="N49" i="1"/>
  <c r="BU48" i="1"/>
  <c r="BT48" i="1"/>
  <c r="BR48" i="1"/>
  <c r="BO48" i="1"/>
  <c r="BN48" i="1"/>
  <c r="BM48" i="1"/>
  <c r="BL48" i="1"/>
  <c r="BP48" i="1" s="1"/>
  <c r="BQ48" i="1" s="1"/>
  <c r="BJ48" i="1"/>
  <c r="BK48" i="1" s="1"/>
  <c r="BG48" i="1"/>
  <c r="BF48" i="1"/>
  <c r="AZ48" i="1"/>
  <c r="AT48" i="1"/>
  <c r="AO48" i="1"/>
  <c r="AM48" i="1" s="1"/>
  <c r="Q48" i="1" s="1"/>
  <c r="AN48" i="1"/>
  <c r="AE48" i="1"/>
  <c r="AD48" i="1"/>
  <c r="V48" i="1"/>
  <c r="T48" i="1"/>
  <c r="P48" i="1"/>
  <c r="BC48" i="1" s="1"/>
  <c r="O48" i="1"/>
  <c r="N48" i="1" s="1"/>
  <c r="BU47" i="1"/>
  <c r="Y47" i="1" s="1"/>
  <c r="BT47" i="1"/>
  <c r="BS47" i="1" s="1"/>
  <c r="BB47" i="1" s="1"/>
  <c r="BR47" i="1"/>
  <c r="BQ47" i="1"/>
  <c r="BO47" i="1"/>
  <c r="BN47" i="1"/>
  <c r="BM47" i="1"/>
  <c r="BL47" i="1"/>
  <c r="BP47" i="1" s="1"/>
  <c r="BK47" i="1"/>
  <c r="BJ47" i="1"/>
  <c r="BG47" i="1"/>
  <c r="BF47" i="1"/>
  <c r="AZ47" i="1"/>
  <c r="AT47" i="1"/>
  <c r="AO47" i="1"/>
  <c r="AM47" i="1" s="1"/>
  <c r="O47" i="1" s="1"/>
  <c r="N47" i="1" s="1"/>
  <c r="AE47" i="1"/>
  <c r="AD47" i="1"/>
  <c r="V47" i="1"/>
  <c r="BU46" i="1"/>
  <c r="BT46" i="1"/>
  <c r="BR46" i="1"/>
  <c r="BS46" i="1" s="1"/>
  <c r="BB46" i="1" s="1"/>
  <c r="BO46" i="1"/>
  <c r="BN46" i="1"/>
  <c r="BK46" i="1"/>
  <c r="BJ46" i="1"/>
  <c r="BF46" i="1"/>
  <c r="AZ46" i="1"/>
  <c r="AT46" i="1"/>
  <c r="BG46" i="1" s="1"/>
  <c r="AO46" i="1"/>
  <c r="AM46" i="1"/>
  <c r="AE46" i="1"/>
  <c r="AD46" i="1"/>
  <c r="AC46" i="1"/>
  <c r="Y46" i="1"/>
  <c r="V46" i="1"/>
  <c r="BU45" i="1"/>
  <c r="Y45" i="1" s="1"/>
  <c r="BT45" i="1"/>
  <c r="BS45" i="1" s="1"/>
  <c r="BB45" i="1" s="1"/>
  <c r="BR45" i="1"/>
  <c r="BQ45" i="1"/>
  <c r="BP45" i="1"/>
  <c r="BO45" i="1"/>
  <c r="BN45" i="1"/>
  <c r="BM45" i="1"/>
  <c r="BL45" i="1"/>
  <c r="BK45" i="1"/>
  <c r="BJ45" i="1"/>
  <c r="BG45" i="1"/>
  <c r="BF45" i="1"/>
  <c r="AZ45" i="1"/>
  <c r="AT45" i="1"/>
  <c r="AO45" i="1"/>
  <c r="AN45" i="1"/>
  <c r="AM45" i="1"/>
  <c r="AE45" i="1"/>
  <c r="AD45" i="1"/>
  <c r="AC45" i="1"/>
  <c r="Z45" i="1"/>
  <c r="AA45" i="1" s="1"/>
  <c r="V45" i="1"/>
  <c r="O45" i="1"/>
  <c r="N45" i="1" s="1"/>
  <c r="BU44" i="1"/>
  <c r="Y44" i="1" s="1"/>
  <c r="BT44" i="1"/>
  <c r="BR44" i="1"/>
  <c r="BS44" i="1" s="1"/>
  <c r="BB44" i="1" s="1"/>
  <c r="BD44" i="1" s="1"/>
  <c r="BO44" i="1"/>
  <c r="BN44" i="1"/>
  <c r="BJ44" i="1"/>
  <c r="BF44" i="1"/>
  <c r="AZ44" i="1"/>
  <c r="AT44" i="1"/>
  <c r="BG44" i="1" s="1"/>
  <c r="AO44" i="1"/>
  <c r="AM44" i="1"/>
  <c r="AE44" i="1"/>
  <c r="AD44" i="1"/>
  <c r="AC44" i="1"/>
  <c r="V44" i="1"/>
  <c r="Q44" i="1"/>
  <c r="BU43" i="1"/>
  <c r="Y43" i="1" s="1"/>
  <c r="BT43" i="1"/>
  <c r="BS43" i="1" s="1"/>
  <c r="BB43" i="1" s="1"/>
  <c r="BR43" i="1"/>
  <c r="BQ43" i="1"/>
  <c r="BP43" i="1"/>
  <c r="BO43" i="1"/>
  <c r="BN43" i="1"/>
  <c r="BM43" i="1"/>
  <c r="BL43" i="1"/>
  <c r="BK43" i="1"/>
  <c r="BJ43" i="1"/>
  <c r="BG43" i="1"/>
  <c r="BF43" i="1"/>
  <c r="AZ43" i="1"/>
  <c r="AT43" i="1"/>
  <c r="AO43" i="1"/>
  <c r="AM43" i="1" s="1"/>
  <c r="AN43" i="1" s="1"/>
  <c r="AE43" i="1"/>
  <c r="AD43" i="1"/>
  <c r="V43" i="1"/>
  <c r="Q43" i="1"/>
  <c r="O43" i="1"/>
  <c r="N43" i="1" s="1"/>
  <c r="BU42" i="1"/>
  <c r="BT42" i="1"/>
  <c r="BR42" i="1"/>
  <c r="BO42" i="1"/>
  <c r="BN42" i="1"/>
  <c r="BK42" i="1"/>
  <c r="BJ42" i="1"/>
  <c r="BG42" i="1"/>
  <c r="BF42" i="1"/>
  <c r="AZ42" i="1"/>
  <c r="AT42" i="1"/>
  <c r="AO42" i="1"/>
  <c r="AM42" i="1" s="1"/>
  <c r="AE42" i="1"/>
  <c r="AC42" i="1" s="1"/>
  <c r="AD42" i="1"/>
  <c r="V42" i="1"/>
  <c r="BU41" i="1"/>
  <c r="Y41" i="1" s="1"/>
  <c r="BT41" i="1"/>
  <c r="BS41" i="1" s="1"/>
  <c r="BB41" i="1" s="1"/>
  <c r="BR41" i="1"/>
  <c r="BO41" i="1"/>
  <c r="BN41" i="1"/>
  <c r="BM41" i="1"/>
  <c r="BL41" i="1"/>
  <c r="BP41" i="1" s="1"/>
  <c r="BQ41" i="1" s="1"/>
  <c r="BK41" i="1"/>
  <c r="BJ41" i="1"/>
  <c r="BG41" i="1"/>
  <c r="BF41" i="1"/>
  <c r="AZ41" i="1"/>
  <c r="AT41" i="1"/>
  <c r="AO41" i="1"/>
  <c r="AM41" i="1" s="1"/>
  <c r="AE41" i="1"/>
  <c r="AD41" i="1"/>
  <c r="AC41" i="1"/>
  <c r="V41" i="1"/>
  <c r="BU40" i="1"/>
  <c r="BT40" i="1"/>
  <c r="BS40" i="1"/>
  <c r="BB40" i="1" s="1"/>
  <c r="BD40" i="1" s="1"/>
  <c r="BR40" i="1"/>
  <c r="BQ40" i="1"/>
  <c r="BO40" i="1"/>
  <c r="BN40" i="1"/>
  <c r="BM40" i="1"/>
  <c r="BK40" i="1"/>
  <c r="BJ40" i="1"/>
  <c r="BL40" i="1" s="1"/>
  <c r="BP40" i="1" s="1"/>
  <c r="BG40" i="1"/>
  <c r="BF40" i="1"/>
  <c r="BE40" i="1"/>
  <c r="AZ40" i="1"/>
  <c r="AT40" i="1"/>
  <c r="AO40" i="1"/>
  <c r="AM40" i="1"/>
  <c r="AN40" i="1" s="1"/>
  <c r="AE40" i="1"/>
  <c r="AC40" i="1" s="1"/>
  <c r="AD40" i="1"/>
  <c r="Y40" i="1"/>
  <c r="V40" i="1"/>
  <c r="P40" i="1"/>
  <c r="BC40" i="1" s="1"/>
  <c r="BU39" i="1"/>
  <c r="BT39" i="1"/>
  <c r="BS39" i="1" s="1"/>
  <c r="BB39" i="1" s="1"/>
  <c r="BR39" i="1"/>
  <c r="BQ39" i="1"/>
  <c r="BP39" i="1"/>
  <c r="BO39" i="1"/>
  <c r="BN39" i="1"/>
  <c r="BM39" i="1"/>
  <c r="BL39" i="1"/>
  <c r="BK39" i="1"/>
  <c r="BJ39" i="1"/>
  <c r="BG39" i="1"/>
  <c r="BF39" i="1"/>
  <c r="AZ39" i="1"/>
  <c r="AT39" i="1"/>
  <c r="AO39" i="1"/>
  <c r="AN39" i="1"/>
  <c r="AM39" i="1"/>
  <c r="AE39" i="1"/>
  <c r="AC39" i="1" s="1"/>
  <c r="AD39" i="1"/>
  <c r="Y39" i="1"/>
  <c r="V39" i="1"/>
  <c r="Q39" i="1"/>
  <c r="O39" i="1"/>
  <c r="N39" i="1"/>
  <c r="BU38" i="1"/>
  <c r="Y38" i="1" s="1"/>
  <c r="BT38" i="1"/>
  <c r="BS38" i="1"/>
  <c r="BB38" i="1" s="1"/>
  <c r="BR38" i="1"/>
  <c r="BO38" i="1"/>
  <c r="BN38" i="1"/>
  <c r="BM38" i="1"/>
  <c r="BK38" i="1"/>
  <c r="BJ38" i="1"/>
  <c r="BL38" i="1" s="1"/>
  <c r="BP38" i="1" s="1"/>
  <c r="BQ38" i="1" s="1"/>
  <c r="BF38" i="1"/>
  <c r="AZ38" i="1"/>
  <c r="BD38" i="1" s="1"/>
  <c r="AT38" i="1"/>
  <c r="BG38" i="1" s="1"/>
  <c r="AO38" i="1"/>
  <c r="AM38" i="1" s="1"/>
  <c r="AE38" i="1"/>
  <c r="AC38" i="1" s="1"/>
  <c r="AD38" i="1"/>
  <c r="V38" i="1"/>
  <c r="BU37" i="1"/>
  <c r="Y37" i="1" s="1"/>
  <c r="BT37" i="1"/>
  <c r="BS37" i="1" s="1"/>
  <c r="BB37" i="1" s="1"/>
  <c r="BR37" i="1"/>
  <c r="BO37" i="1"/>
  <c r="BN37" i="1"/>
  <c r="BM37" i="1"/>
  <c r="BL37" i="1"/>
  <c r="BP37" i="1" s="1"/>
  <c r="BQ37" i="1" s="1"/>
  <c r="BK37" i="1"/>
  <c r="BJ37" i="1"/>
  <c r="BG37" i="1"/>
  <c r="BF37" i="1"/>
  <c r="AZ37" i="1"/>
  <c r="AT37" i="1"/>
  <c r="AO37" i="1"/>
  <c r="AM37" i="1" s="1"/>
  <c r="AE37" i="1"/>
  <c r="AD37" i="1"/>
  <c r="V37" i="1"/>
  <c r="BU36" i="1"/>
  <c r="BT36" i="1"/>
  <c r="BS36" i="1"/>
  <c r="BB36" i="1" s="1"/>
  <c r="BD36" i="1" s="1"/>
  <c r="BR36" i="1"/>
  <c r="Y36" i="1" s="1"/>
  <c r="BO36" i="1"/>
  <c r="BN36" i="1"/>
  <c r="BK36" i="1"/>
  <c r="BJ36" i="1"/>
  <c r="BL36" i="1" s="1"/>
  <c r="BP36" i="1" s="1"/>
  <c r="BQ36" i="1" s="1"/>
  <c r="BG36" i="1"/>
  <c r="BF36" i="1"/>
  <c r="AZ36" i="1"/>
  <c r="AT36" i="1"/>
  <c r="AO36" i="1"/>
  <c r="AM36" i="1"/>
  <c r="AE36" i="1"/>
  <c r="AD36" i="1"/>
  <c r="AC36" i="1"/>
  <c r="V36" i="1"/>
  <c r="BU35" i="1"/>
  <c r="BT35" i="1"/>
  <c r="BS35" i="1"/>
  <c r="BB35" i="1" s="1"/>
  <c r="BR35" i="1"/>
  <c r="BQ35" i="1"/>
  <c r="BP35" i="1"/>
  <c r="BO35" i="1"/>
  <c r="BN35" i="1"/>
  <c r="BM35" i="1"/>
  <c r="BL35" i="1"/>
  <c r="BK35" i="1"/>
  <c r="BJ35" i="1"/>
  <c r="BG35" i="1"/>
  <c r="BF35" i="1"/>
  <c r="AZ35" i="1"/>
  <c r="AT35" i="1"/>
  <c r="AO35" i="1"/>
  <c r="AN35" i="1"/>
  <c r="AM35" i="1"/>
  <c r="P35" i="1" s="1"/>
  <c r="BC35" i="1" s="1"/>
  <c r="BE35" i="1" s="1"/>
  <c r="AE35" i="1"/>
  <c r="AD35" i="1"/>
  <c r="AC35" i="1" s="1"/>
  <c r="Y35" i="1"/>
  <c r="V35" i="1"/>
  <c r="Q35" i="1"/>
  <c r="O35" i="1"/>
  <c r="N35" i="1" s="1"/>
  <c r="BU34" i="1"/>
  <c r="Y34" i="1" s="1"/>
  <c r="BT34" i="1"/>
  <c r="BS34" i="1"/>
  <c r="BB34" i="1" s="1"/>
  <c r="BR34" i="1"/>
  <c r="BO34" i="1"/>
  <c r="BN34" i="1"/>
  <c r="BM34" i="1"/>
  <c r="BK34" i="1"/>
  <c r="BJ34" i="1"/>
  <c r="BL34" i="1" s="1"/>
  <c r="BP34" i="1" s="1"/>
  <c r="BQ34" i="1" s="1"/>
  <c r="BG34" i="1"/>
  <c r="BF34" i="1"/>
  <c r="AZ34" i="1"/>
  <c r="BD34" i="1" s="1"/>
  <c r="AT34" i="1"/>
  <c r="AO34" i="1"/>
  <c r="AM34" i="1"/>
  <c r="O34" i="1" s="1"/>
  <c r="N34" i="1" s="1"/>
  <c r="AE34" i="1"/>
  <c r="AC34" i="1" s="1"/>
  <c r="AD34" i="1"/>
  <c r="V34" i="1"/>
  <c r="BU33" i="1"/>
  <c r="Y33" i="1" s="1"/>
  <c r="BT33" i="1"/>
  <c r="BS33" i="1"/>
  <c r="BB33" i="1" s="1"/>
  <c r="BR33" i="1"/>
  <c r="BO33" i="1"/>
  <c r="BN33" i="1"/>
  <c r="BM33" i="1"/>
  <c r="BK33" i="1"/>
  <c r="BJ33" i="1"/>
  <c r="BL33" i="1" s="1"/>
  <c r="BP33" i="1" s="1"/>
  <c r="BQ33" i="1" s="1"/>
  <c r="BG33" i="1"/>
  <c r="BF33" i="1"/>
  <c r="AZ33" i="1"/>
  <c r="BD33" i="1" s="1"/>
  <c r="AT33" i="1"/>
  <c r="AO33" i="1"/>
  <c r="AM33" i="1"/>
  <c r="AE33" i="1"/>
  <c r="AD33" i="1"/>
  <c r="AC33" i="1"/>
  <c r="V33" i="1"/>
  <c r="BU32" i="1"/>
  <c r="Y32" i="1" s="1"/>
  <c r="BT32" i="1"/>
  <c r="BS32" i="1"/>
  <c r="BB32" i="1" s="1"/>
  <c r="BR32" i="1"/>
  <c r="BO32" i="1"/>
  <c r="BN32" i="1"/>
  <c r="BM32" i="1"/>
  <c r="BL32" i="1"/>
  <c r="BP32" i="1" s="1"/>
  <c r="BQ32" i="1" s="1"/>
  <c r="BK32" i="1"/>
  <c r="BJ32" i="1"/>
  <c r="BG32" i="1"/>
  <c r="BF32" i="1"/>
  <c r="AZ32" i="1"/>
  <c r="AT32" i="1"/>
  <c r="AO32" i="1"/>
  <c r="AM32" i="1" s="1"/>
  <c r="AE32" i="1"/>
  <c r="AC32" i="1" s="1"/>
  <c r="AD32" i="1"/>
  <c r="V32" i="1"/>
  <c r="Q32" i="1"/>
  <c r="BU31" i="1"/>
  <c r="BT31" i="1"/>
  <c r="BS31" i="1"/>
  <c r="BB31" i="1" s="1"/>
  <c r="BR31" i="1"/>
  <c r="BO31" i="1"/>
  <c r="BN31" i="1"/>
  <c r="BK31" i="1"/>
  <c r="BJ31" i="1"/>
  <c r="BM31" i="1" s="1"/>
  <c r="BG31" i="1"/>
  <c r="BF31" i="1"/>
  <c r="AZ31" i="1"/>
  <c r="BD31" i="1" s="1"/>
  <c r="AT31" i="1"/>
  <c r="AO31" i="1"/>
  <c r="AM31" i="1" s="1"/>
  <c r="AG31" i="1"/>
  <c r="AE31" i="1"/>
  <c r="AC31" i="1" s="1"/>
  <c r="AD31" i="1"/>
  <c r="Y31" i="1"/>
  <c r="V31" i="1"/>
  <c r="O31" i="1"/>
  <c r="N31" i="1" s="1"/>
  <c r="BU30" i="1"/>
  <c r="BT30" i="1"/>
  <c r="BR30" i="1"/>
  <c r="BS30" i="1" s="1"/>
  <c r="BB30" i="1" s="1"/>
  <c r="BD30" i="1" s="1"/>
  <c r="BQ30" i="1"/>
  <c r="BP30" i="1"/>
  <c r="BO30" i="1"/>
  <c r="BN30" i="1"/>
  <c r="BM30" i="1"/>
  <c r="BL30" i="1"/>
  <c r="BJ30" i="1"/>
  <c r="BK30" i="1" s="1"/>
  <c r="BG30" i="1"/>
  <c r="BF30" i="1"/>
  <c r="AZ30" i="1"/>
  <c r="AT30" i="1"/>
  <c r="AO30" i="1"/>
  <c r="AM30" i="1"/>
  <c r="O30" i="1" s="1"/>
  <c r="N30" i="1" s="1"/>
  <c r="AE30" i="1"/>
  <c r="AC30" i="1" s="1"/>
  <c r="AD30" i="1"/>
  <c r="V30" i="1"/>
  <c r="BU29" i="1"/>
  <c r="Y29" i="1" s="1"/>
  <c r="BT29" i="1"/>
  <c r="BS29" i="1"/>
  <c r="BB29" i="1" s="1"/>
  <c r="BD29" i="1" s="1"/>
  <c r="BR29" i="1"/>
  <c r="BO29" i="1"/>
  <c r="BN29" i="1"/>
  <c r="BM29" i="1"/>
  <c r="BK29" i="1"/>
  <c r="BJ29" i="1"/>
  <c r="BL29" i="1" s="1"/>
  <c r="BP29" i="1" s="1"/>
  <c r="BQ29" i="1" s="1"/>
  <c r="BF29" i="1"/>
  <c r="AZ29" i="1"/>
  <c r="AT29" i="1"/>
  <c r="BG29" i="1" s="1"/>
  <c r="AO29" i="1"/>
  <c r="AM29" i="1"/>
  <c r="AE29" i="1"/>
  <c r="AD29" i="1"/>
  <c r="AC29" i="1"/>
  <c r="V29" i="1"/>
  <c r="T29" i="1"/>
  <c r="BU28" i="1"/>
  <c r="BT28" i="1"/>
  <c r="BS28" i="1" s="1"/>
  <c r="BB28" i="1" s="1"/>
  <c r="BR28" i="1"/>
  <c r="BO28" i="1"/>
  <c r="BN28" i="1"/>
  <c r="BM28" i="1"/>
  <c r="BL28" i="1"/>
  <c r="BP28" i="1" s="1"/>
  <c r="BQ28" i="1" s="1"/>
  <c r="BK28" i="1"/>
  <c r="BJ28" i="1"/>
  <c r="BG28" i="1"/>
  <c r="BF28" i="1"/>
  <c r="AZ28" i="1"/>
  <c r="AT28" i="1"/>
  <c r="AO28" i="1"/>
  <c r="AM28" i="1" s="1"/>
  <c r="Q28" i="1" s="1"/>
  <c r="AE28" i="1"/>
  <c r="AD28" i="1"/>
  <c r="Z28" i="1"/>
  <c r="AA28" i="1" s="1"/>
  <c r="Y28" i="1"/>
  <c r="V28" i="1"/>
  <c r="O28" i="1"/>
  <c r="N28" i="1" s="1"/>
  <c r="W28" i="1" s="1"/>
  <c r="U28" i="1" s="1"/>
  <c r="X28" i="1" s="1"/>
  <c r="BU27" i="1"/>
  <c r="BT27" i="1"/>
  <c r="BS27" i="1"/>
  <c r="BB27" i="1" s="1"/>
  <c r="BR27" i="1"/>
  <c r="BO27" i="1"/>
  <c r="BN27" i="1"/>
  <c r="BJ27" i="1"/>
  <c r="BG27" i="1"/>
  <c r="BF27" i="1"/>
  <c r="AZ27" i="1"/>
  <c r="BD27" i="1" s="1"/>
  <c r="AT27" i="1"/>
  <c r="AO27" i="1"/>
  <c r="AM27" i="1"/>
  <c r="AE27" i="1"/>
  <c r="AD27" i="1"/>
  <c r="AC27" i="1"/>
  <c r="Y27" i="1"/>
  <c r="V27" i="1"/>
  <c r="BU26" i="1"/>
  <c r="BT26" i="1"/>
  <c r="BR26" i="1"/>
  <c r="BS26" i="1" s="1"/>
  <c r="BB26" i="1" s="1"/>
  <c r="BD26" i="1" s="1"/>
  <c r="BQ26" i="1"/>
  <c r="BP26" i="1"/>
  <c r="BO26" i="1"/>
  <c r="BN26" i="1"/>
  <c r="BM26" i="1"/>
  <c r="BL26" i="1"/>
  <c r="BJ26" i="1"/>
  <c r="BK26" i="1" s="1"/>
  <c r="BG26" i="1"/>
  <c r="BF26" i="1"/>
  <c r="AZ26" i="1"/>
  <c r="AT26" i="1"/>
  <c r="AO26" i="1"/>
  <c r="AM26" i="1"/>
  <c r="AE26" i="1"/>
  <c r="AD26" i="1"/>
  <c r="AC26" i="1" s="1"/>
  <c r="V26" i="1"/>
  <c r="BU25" i="1"/>
  <c r="BT25" i="1"/>
  <c r="BS25" i="1"/>
  <c r="BB25" i="1" s="1"/>
  <c r="BR25" i="1"/>
  <c r="BO25" i="1"/>
  <c r="BN25" i="1"/>
  <c r="BM25" i="1"/>
  <c r="BK25" i="1"/>
  <c r="BJ25" i="1"/>
  <c r="BL25" i="1" s="1"/>
  <c r="BP25" i="1" s="1"/>
  <c r="BQ25" i="1" s="1"/>
  <c r="BF25" i="1"/>
  <c r="AZ25" i="1"/>
  <c r="BD25" i="1" s="1"/>
  <c r="AT25" i="1"/>
  <c r="BG25" i="1" s="1"/>
  <c r="AO25" i="1"/>
  <c r="AM25" i="1"/>
  <c r="AE25" i="1"/>
  <c r="AD25" i="1"/>
  <c r="AC25" i="1"/>
  <c r="Y25" i="1"/>
  <c r="V25" i="1"/>
  <c r="T25" i="1"/>
  <c r="BU24" i="1"/>
  <c r="BT24" i="1"/>
  <c r="BS24" i="1" s="1"/>
  <c r="BB24" i="1" s="1"/>
  <c r="BR24" i="1"/>
  <c r="BO24" i="1"/>
  <c r="BN24" i="1"/>
  <c r="BM24" i="1"/>
  <c r="BL24" i="1"/>
  <c r="BP24" i="1" s="1"/>
  <c r="BQ24" i="1" s="1"/>
  <c r="BK24" i="1"/>
  <c r="BJ24" i="1"/>
  <c r="BG24" i="1"/>
  <c r="BF24" i="1"/>
  <c r="AZ24" i="1"/>
  <c r="AT24" i="1"/>
  <c r="AO24" i="1"/>
  <c r="AM24" i="1" s="1"/>
  <c r="AE24" i="1"/>
  <c r="AD24" i="1"/>
  <c r="AC24" i="1" s="1"/>
  <c r="Y24" i="1"/>
  <c r="V24" i="1"/>
  <c r="Q24" i="1"/>
  <c r="BU23" i="1"/>
  <c r="BT23" i="1"/>
  <c r="BR23" i="1"/>
  <c r="BS23" i="1" s="1"/>
  <c r="BB23" i="1" s="1"/>
  <c r="BO23" i="1"/>
  <c r="BN23" i="1"/>
  <c r="BJ23" i="1"/>
  <c r="BG23" i="1"/>
  <c r="BF23" i="1"/>
  <c r="AZ23" i="1"/>
  <c r="AT23" i="1"/>
  <c r="AO23" i="1"/>
  <c r="AM23" i="1"/>
  <c r="AN23" i="1" s="1"/>
  <c r="AE23" i="1"/>
  <c r="AD23" i="1"/>
  <c r="AC23" i="1" s="1"/>
  <c r="Y23" i="1"/>
  <c r="V23" i="1"/>
  <c r="T23" i="1"/>
  <c r="O23" i="1"/>
  <c r="N23" i="1" s="1"/>
  <c r="BU22" i="1"/>
  <c r="BT22" i="1"/>
  <c r="BR22" i="1"/>
  <c r="BS22" i="1" s="1"/>
  <c r="BB22" i="1" s="1"/>
  <c r="BD22" i="1" s="1"/>
  <c r="BO22" i="1"/>
  <c r="BN22" i="1"/>
  <c r="BM22" i="1"/>
  <c r="BL22" i="1"/>
  <c r="BP22" i="1" s="1"/>
  <c r="BQ22" i="1" s="1"/>
  <c r="BJ22" i="1"/>
  <c r="BK22" i="1" s="1"/>
  <c r="BG22" i="1"/>
  <c r="BF22" i="1"/>
  <c r="AZ22" i="1"/>
  <c r="AT22" i="1"/>
  <c r="AO22" i="1"/>
  <c r="AM22" i="1" s="1"/>
  <c r="AE22" i="1"/>
  <c r="AD22" i="1"/>
  <c r="AC22" i="1"/>
  <c r="V22" i="1"/>
  <c r="BU21" i="1"/>
  <c r="BT21" i="1"/>
  <c r="BR21" i="1"/>
  <c r="Y21" i="1" s="1"/>
  <c r="BO21" i="1"/>
  <c r="BN21" i="1"/>
  <c r="BJ21" i="1"/>
  <c r="BM21" i="1" s="1"/>
  <c r="BF21" i="1"/>
  <c r="BC21" i="1"/>
  <c r="AZ21" i="1"/>
  <c r="AT21" i="1"/>
  <c r="BG21" i="1" s="1"/>
  <c r="AO21" i="1"/>
  <c r="AM21" i="1"/>
  <c r="AE21" i="1"/>
  <c r="AD21" i="1"/>
  <c r="AC21" i="1"/>
  <c r="V21" i="1"/>
  <c r="T21" i="1"/>
  <c r="Q21" i="1"/>
  <c r="P21" i="1"/>
  <c r="BU20" i="1"/>
  <c r="BT20" i="1"/>
  <c r="BS20" i="1"/>
  <c r="BB20" i="1" s="1"/>
  <c r="BR20" i="1"/>
  <c r="BP20" i="1"/>
  <c r="BQ20" i="1" s="1"/>
  <c r="BO20" i="1"/>
  <c r="BN20" i="1"/>
  <c r="BM20" i="1"/>
  <c r="BL20" i="1"/>
  <c r="BK20" i="1"/>
  <c r="BJ20" i="1"/>
  <c r="BF20" i="1"/>
  <c r="AZ20" i="1"/>
  <c r="AT20" i="1"/>
  <c r="BG20" i="1" s="1"/>
  <c r="AO20" i="1"/>
  <c r="AM20" i="1" s="1"/>
  <c r="T20" i="1" s="1"/>
  <c r="AE20" i="1"/>
  <c r="AD20" i="1"/>
  <c r="Y20" i="1"/>
  <c r="V20" i="1"/>
  <c r="Q20" i="1"/>
  <c r="BU19" i="1"/>
  <c r="BT19" i="1"/>
  <c r="BR19" i="1"/>
  <c r="BS19" i="1" s="1"/>
  <c r="BB19" i="1" s="1"/>
  <c r="BO19" i="1"/>
  <c r="BN19" i="1"/>
  <c r="BK19" i="1"/>
  <c r="BJ19" i="1"/>
  <c r="BF19" i="1"/>
  <c r="AZ19" i="1"/>
  <c r="AT19" i="1"/>
  <c r="BG19" i="1" s="1"/>
  <c r="AO19" i="1"/>
  <c r="AM19" i="1" s="1"/>
  <c r="AE19" i="1"/>
  <c r="AD19" i="1"/>
  <c r="AC19" i="1"/>
  <c r="Y19" i="1"/>
  <c r="V19" i="1"/>
  <c r="BU18" i="1"/>
  <c r="BT18" i="1"/>
  <c r="BR18" i="1"/>
  <c r="BP18" i="1"/>
  <c r="BQ18" i="1" s="1"/>
  <c r="BO18" i="1"/>
  <c r="BN18" i="1"/>
  <c r="BM18" i="1"/>
  <c r="BL18" i="1"/>
  <c r="BJ18" i="1"/>
  <c r="BK18" i="1" s="1"/>
  <c r="BG18" i="1"/>
  <c r="BF18" i="1"/>
  <c r="AZ18" i="1"/>
  <c r="AT18" i="1"/>
  <c r="AO18" i="1"/>
  <c r="AM18" i="1"/>
  <c r="AE18" i="1"/>
  <c r="AD18" i="1"/>
  <c r="AC18" i="1" s="1"/>
  <c r="V18" i="1"/>
  <c r="O18" i="1"/>
  <c r="N18" i="1" s="1"/>
  <c r="BU17" i="1"/>
  <c r="BT17" i="1"/>
  <c r="BS17" i="1"/>
  <c r="BR17" i="1"/>
  <c r="BO17" i="1"/>
  <c r="BN17" i="1"/>
  <c r="BM17" i="1"/>
  <c r="BJ17" i="1"/>
  <c r="BL17" i="1" s="1"/>
  <c r="BP17" i="1" s="1"/>
  <c r="BQ17" i="1" s="1"/>
  <c r="BF17" i="1"/>
  <c r="BB17" i="1"/>
  <c r="AZ17" i="1"/>
  <c r="BD17" i="1" s="1"/>
  <c r="AT17" i="1"/>
  <c r="BG17" i="1" s="1"/>
  <c r="AO17" i="1"/>
  <c r="AM17" i="1"/>
  <c r="AE17" i="1"/>
  <c r="AD17" i="1"/>
  <c r="AC17" i="1"/>
  <c r="Y17" i="1"/>
  <c r="V17" i="1"/>
  <c r="T17" i="1"/>
  <c r="Q17" i="1"/>
  <c r="P17" i="1"/>
  <c r="BC17" i="1" s="1"/>
  <c r="BE17" i="1" s="1"/>
  <c r="Q22" i="1" l="1"/>
  <c r="P22" i="1"/>
  <c r="BC22" i="1" s="1"/>
  <c r="BE22" i="1" s="1"/>
  <c r="O22" i="1"/>
  <c r="N22" i="1" s="1"/>
  <c r="AN22" i="1"/>
  <c r="T22" i="1"/>
  <c r="AG34" i="1"/>
  <c r="AG18" i="1"/>
  <c r="Z17" i="1"/>
  <c r="AA17" i="1" s="1"/>
  <c r="BD19" i="1"/>
  <c r="AN19" i="1"/>
  <c r="P19" i="1"/>
  <c r="BC19" i="1" s="1"/>
  <c r="BE19" i="1" s="1"/>
  <c r="O19" i="1"/>
  <c r="N19" i="1" s="1"/>
  <c r="Q19" i="1"/>
  <c r="T19" i="1"/>
  <c r="AG23" i="1"/>
  <c r="AG30" i="1"/>
  <c r="BD23" i="1"/>
  <c r="AB28" i="1"/>
  <c r="AF28" i="1" s="1"/>
  <c r="AI28" i="1"/>
  <c r="AH28" i="1"/>
  <c r="T26" i="1"/>
  <c r="Q26" i="1"/>
  <c r="P26" i="1"/>
  <c r="BC26" i="1" s="1"/>
  <c r="BE26" i="1" s="1"/>
  <c r="Z33" i="1"/>
  <c r="AA33" i="1" s="1"/>
  <c r="BS18" i="1"/>
  <c r="BB18" i="1" s="1"/>
  <c r="BD18" i="1" s="1"/>
  <c r="O20" i="1"/>
  <c r="N20" i="1" s="1"/>
  <c r="AN26" i="1"/>
  <c r="AC28" i="1"/>
  <c r="Q29" i="1"/>
  <c r="P29" i="1"/>
  <c r="BC29" i="1" s="1"/>
  <c r="BE29" i="1" s="1"/>
  <c r="O29" i="1"/>
  <c r="N29" i="1" s="1"/>
  <c r="AN29" i="1"/>
  <c r="AN31" i="1"/>
  <c r="T31" i="1"/>
  <c r="P31" i="1"/>
  <c r="BC31" i="1" s="1"/>
  <c r="BE31" i="1" s="1"/>
  <c r="W35" i="1"/>
  <c r="U35" i="1" s="1"/>
  <c r="X35" i="1" s="1"/>
  <c r="R35" i="1" s="1"/>
  <c r="S35" i="1" s="1"/>
  <c r="AG35" i="1"/>
  <c r="T41" i="1"/>
  <c r="P41" i="1"/>
  <c r="BC41" i="1" s="1"/>
  <c r="BE41" i="1" s="1"/>
  <c r="O41" i="1"/>
  <c r="N41" i="1" s="1"/>
  <c r="AN41" i="1"/>
  <c r="Q41" i="1"/>
  <c r="AG45" i="1"/>
  <c r="W45" i="1"/>
  <c r="U45" i="1" s="1"/>
  <c r="X45" i="1" s="1"/>
  <c r="AI49" i="1"/>
  <c r="AB49" i="1"/>
  <c r="AF49" i="1" s="1"/>
  <c r="AH49" i="1"/>
  <c r="AG77" i="1"/>
  <c r="AI78" i="1"/>
  <c r="AH78" i="1"/>
  <c r="AB78" i="1"/>
  <c r="AF78" i="1" s="1"/>
  <c r="Q18" i="1"/>
  <c r="P18" i="1"/>
  <c r="BC18" i="1" s="1"/>
  <c r="BE18" i="1" s="1"/>
  <c r="AN27" i="1"/>
  <c r="T27" i="1"/>
  <c r="Z29" i="1"/>
  <c r="AA29" i="1" s="1"/>
  <c r="P32" i="1"/>
  <c r="BC32" i="1" s="1"/>
  <c r="BE32" i="1" s="1"/>
  <c r="O32" i="1"/>
  <c r="N32" i="1" s="1"/>
  <c r="AN32" i="1"/>
  <c r="T32" i="1"/>
  <c r="Q33" i="1"/>
  <c r="P33" i="1"/>
  <c r="BC33" i="1" s="1"/>
  <c r="BE33" i="1" s="1"/>
  <c r="O33" i="1"/>
  <c r="N33" i="1" s="1"/>
  <c r="AN33" i="1"/>
  <c r="T33" i="1"/>
  <c r="Z34" i="1"/>
  <c r="AA34" i="1" s="1"/>
  <c r="Z44" i="1"/>
  <c r="AA44" i="1" s="1"/>
  <c r="T18" i="1"/>
  <c r="P20" i="1"/>
  <c r="BC20" i="1" s="1"/>
  <c r="BE20" i="1" s="1"/>
  <c r="Z20" i="1"/>
  <c r="AA20" i="1" s="1"/>
  <c r="AN20" i="1"/>
  <c r="O21" i="1"/>
  <c r="N21" i="1" s="1"/>
  <c r="AN21" i="1"/>
  <c r="BS21" i="1"/>
  <c r="BB21" i="1" s="1"/>
  <c r="BD21" i="1" s="1"/>
  <c r="Q31" i="1"/>
  <c r="BD32" i="1"/>
  <c r="AH33" i="1"/>
  <c r="AN36" i="1"/>
  <c r="P36" i="1"/>
  <c r="BC36" i="1" s="1"/>
  <c r="BE36" i="1" s="1"/>
  <c r="O36" i="1"/>
  <c r="N36" i="1" s="1"/>
  <c r="T36" i="1"/>
  <c r="Q36" i="1"/>
  <c r="AC37" i="1"/>
  <c r="AG39" i="1"/>
  <c r="W39" i="1"/>
  <c r="U39" i="1" s="1"/>
  <c r="X39" i="1" s="1"/>
  <c r="R39" i="1" s="1"/>
  <c r="S39" i="1" s="1"/>
  <c r="AH45" i="1"/>
  <c r="O27" i="1"/>
  <c r="N27" i="1" s="1"/>
  <c r="AG28" i="1"/>
  <c r="AN42" i="1"/>
  <c r="T42" i="1"/>
  <c r="Q42" i="1"/>
  <c r="P42" i="1"/>
  <c r="BC42" i="1" s="1"/>
  <c r="O42" i="1"/>
  <c r="N42" i="1" s="1"/>
  <c r="AH43" i="1"/>
  <c r="BL44" i="1"/>
  <c r="BP44" i="1" s="1"/>
  <c r="BQ44" i="1" s="1"/>
  <c r="BM44" i="1"/>
  <c r="BK44" i="1"/>
  <c r="AB45" i="1"/>
  <c r="AF45" i="1" s="1"/>
  <c r="AI45" i="1"/>
  <c r="Z40" i="1"/>
  <c r="AA40" i="1" s="1"/>
  <c r="Z43" i="1"/>
  <c r="AA43" i="1" s="1"/>
  <c r="T34" i="1"/>
  <c r="Q34" i="1"/>
  <c r="P34" i="1"/>
  <c r="BC34" i="1" s="1"/>
  <c r="BE34" i="1" s="1"/>
  <c r="AN34" i="1"/>
  <c r="AG47" i="1"/>
  <c r="W47" i="1"/>
  <c r="U47" i="1" s="1"/>
  <c r="X47" i="1" s="1"/>
  <c r="R47" i="1" s="1"/>
  <c r="S47" i="1" s="1"/>
  <c r="AC20" i="1"/>
  <c r="BK21" i="1"/>
  <c r="Z23" i="1"/>
  <c r="AA23" i="1" s="1"/>
  <c r="W23" i="1" s="1"/>
  <c r="U23" i="1" s="1"/>
  <c r="X23" i="1" s="1"/>
  <c r="R23" i="1" s="1"/>
  <c r="S23" i="1" s="1"/>
  <c r="BM23" i="1"/>
  <c r="BL23" i="1"/>
  <c r="BP23" i="1" s="1"/>
  <c r="BQ23" i="1" s="1"/>
  <c r="P24" i="1"/>
  <c r="BC24" i="1" s="1"/>
  <c r="BE24" i="1" s="1"/>
  <c r="AN24" i="1"/>
  <c r="T24" i="1"/>
  <c r="P25" i="1"/>
  <c r="BC25" i="1" s="1"/>
  <c r="BE25" i="1" s="1"/>
  <c r="O25" i="1"/>
  <c r="N25" i="1" s="1"/>
  <c r="AN25" i="1"/>
  <c r="P27" i="1"/>
  <c r="BC27" i="1" s="1"/>
  <c r="BE27" i="1" s="1"/>
  <c r="Z36" i="1"/>
  <c r="AA36" i="1" s="1"/>
  <c r="AH36" i="1" s="1"/>
  <c r="T37" i="1"/>
  <c r="P37" i="1"/>
  <c r="BC37" i="1" s="1"/>
  <c r="BE37" i="1" s="1"/>
  <c r="AN37" i="1"/>
  <c r="Q37" i="1"/>
  <c r="O37" i="1"/>
  <c r="N37" i="1" s="1"/>
  <c r="BK17" i="1"/>
  <c r="Z19" i="1"/>
  <c r="AA19" i="1" s="1"/>
  <c r="BD20" i="1"/>
  <c r="BL21" i="1"/>
  <c r="BP21" i="1" s="1"/>
  <c r="BQ21" i="1" s="1"/>
  <c r="P23" i="1"/>
  <c r="BC23" i="1" s="1"/>
  <c r="BE23" i="1" s="1"/>
  <c r="BK23" i="1"/>
  <c r="Q27" i="1"/>
  <c r="Z31" i="1"/>
  <c r="AA31" i="1" s="1"/>
  <c r="AN38" i="1"/>
  <c r="T38" i="1"/>
  <c r="Q38" i="1"/>
  <c r="P38" i="1"/>
  <c r="BC38" i="1" s="1"/>
  <c r="BE38" i="1" s="1"/>
  <c r="O38" i="1"/>
  <c r="N38" i="1" s="1"/>
  <c r="Y42" i="1"/>
  <c r="BS42" i="1"/>
  <c r="BB42" i="1" s="1"/>
  <c r="BD42" i="1" s="1"/>
  <c r="BM27" i="1"/>
  <c r="BL27" i="1"/>
  <c r="BP27" i="1" s="1"/>
  <c r="BQ27" i="1" s="1"/>
  <c r="AN18" i="1"/>
  <c r="BK27" i="1"/>
  <c r="BD28" i="1"/>
  <c r="T30" i="1"/>
  <c r="Q30" i="1"/>
  <c r="P30" i="1"/>
  <c r="BC30" i="1" s="1"/>
  <c r="BE30" i="1" s="1"/>
  <c r="AN30" i="1"/>
  <c r="W43" i="1"/>
  <c r="U43" i="1" s="1"/>
  <c r="X43" i="1" s="1"/>
  <c r="AG52" i="1"/>
  <c r="O17" i="1"/>
  <c r="N17" i="1" s="1"/>
  <c r="AN17" i="1"/>
  <c r="BM19" i="1"/>
  <c r="BL19" i="1"/>
  <c r="BP19" i="1" s="1"/>
  <c r="BQ19" i="1" s="1"/>
  <c r="Q23" i="1"/>
  <c r="O24" i="1"/>
  <c r="N24" i="1" s="1"/>
  <c r="Z24" i="1" s="1"/>
  <c r="AA24" i="1" s="1"/>
  <c r="BD24" i="1"/>
  <c r="Q25" i="1"/>
  <c r="O26" i="1"/>
  <c r="N26" i="1" s="1"/>
  <c r="AJ28" i="1"/>
  <c r="P28" i="1"/>
  <c r="BC28" i="1" s="1"/>
  <c r="BE28" i="1" s="1"/>
  <c r="AN28" i="1"/>
  <c r="T28" i="1"/>
  <c r="BD37" i="1"/>
  <c r="Z39" i="1"/>
  <c r="AA39" i="1" s="1"/>
  <c r="Z41" i="1"/>
  <c r="AA41" i="1" s="1"/>
  <c r="AG43" i="1"/>
  <c r="O44" i="1"/>
  <c r="N44" i="1" s="1"/>
  <c r="AN44" i="1"/>
  <c r="T44" i="1"/>
  <c r="P44" i="1"/>
  <c r="BC44" i="1" s="1"/>
  <c r="BE44" i="1" s="1"/>
  <c r="O58" i="1"/>
  <c r="N58" i="1" s="1"/>
  <c r="AN58" i="1"/>
  <c r="T58" i="1"/>
  <c r="Q58" i="1"/>
  <c r="P58" i="1"/>
  <c r="BC58" i="1" s="1"/>
  <c r="Z35" i="1"/>
  <c r="AA35" i="1" s="1"/>
  <c r="AH35" i="1" s="1"/>
  <c r="O40" i="1"/>
  <c r="N40" i="1" s="1"/>
  <c r="T45" i="1"/>
  <c r="Q45" i="1"/>
  <c r="P45" i="1"/>
  <c r="BC45" i="1" s="1"/>
  <c r="BE45" i="1" s="1"/>
  <c r="BM46" i="1"/>
  <c r="BL46" i="1"/>
  <c r="BP46" i="1" s="1"/>
  <c r="BQ46" i="1" s="1"/>
  <c r="BK50" i="1"/>
  <c r="BM50" i="1"/>
  <c r="Q55" i="1"/>
  <c r="P55" i="1"/>
  <c r="BC55" i="1" s="1"/>
  <c r="BE55" i="1" s="1"/>
  <c r="O55" i="1"/>
  <c r="N55" i="1" s="1"/>
  <c r="AN55" i="1"/>
  <c r="T55" i="1"/>
  <c r="AG56" i="1"/>
  <c r="BD57" i="1"/>
  <c r="P39" i="1"/>
  <c r="BC39" i="1" s="1"/>
  <c r="BE39" i="1" s="1"/>
  <c r="T39" i="1"/>
  <c r="Q40" i="1"/>
  <c r="AN46" i="1"/>
  <c r="T46" i="1"/>
  <c r="BS48" i="1"/>
  <c r="BB48" i="1" s="1"/>
  <c r="BD48" i="1" s="1"/>
  <c r="Y48" i="1"/>
  <c r="Z51" i="1"/>
  <c r="AA51" i="1" s="1"/>
  <c r="AH51" i="1" s="1"/>
  <c r="BK54" i="1"/>
  <c r="BM54" i="1"/>
  <c r="AG70" i="1"/>
  <c r="BS77" i="1"/>
  <c r="BB77" i="1" s="1"/>
  <c r="BD77" i="1" s="1"/>
  <c r="Y77" i="1"/>
  <c r="BL31" i="1"/>
  <c r="BP31" i="1" s="1"/>
  <c r="BQ31" i="1" s="1"/>
  <c r="Y18" i="1"/>
  <c r="Y22" i="1"/>
  <c r="Y26" i="1"/>
  <c r="Y30" i="1"/>
  <c r="T35" i="1"/>
  <c r="BD41" i="1"/>
  <c r="Q47" i="1"/>
  <c r="P47" i="1"/>
  <c r="BC47" i="1" s="1"/>
  <c r="BE47" i="1" s="1"/>
  <c r="AN47" i="1"/>
  <c r="T47" i="1"/>
  <c r="Q50" i="1"/>
  <c r="AN50" i="1"/>
  <c r="P50" i="1"/>
  <c r="BC50" i="1" s="1"/>
  <c r="O50" i="1"/>
  <c r="N50" i="1" s="1"/>
  <c r="T50" i="1"/>
  <c r="BD35" i="1"/>
  <c r="BM36" i="1"/>
  <c r="T40" i="1"/>
  <c r="BM42" i="1"/>
  <c r="BL42" i="1"/>
  <c r="BP42" i="1" s="1"/>
  <c r="BQ42" i="1" s="1"/>
  <c r="BD45" i="1"/>
  <c r="AJ45" i="1"/>
  <c r="Z46" i="1"/>
  <c r="AA46" i="1" s="1"/>
  <c r="AH46" i="1" s="1"/>
  <c r="AG48" i="1"/>
  <c r="AG54" i="1"/>
  <c r="P43" i="1"/>
  <c r="BC43" i="1" s="1"/>
  <c r="BE43" i="1" s="1"/>
  <c r="T43" i="1"/>
  <c r="O46" i="1"/>
  <c r="N46" i="1" s="1"/>
  <c r="BD46" i="1"/>
  <c r="Z47" i="1"/>
  <c r="AA47" i="1" s="1"/>
  <c r="BD47" i="1"/>
  <c r="BE48" i="1"/>
  <c r="W49" i="1"/>
  <c r="U49" i="1" s="1"/>
  <c r="X49" i="1" s="1"/>
  <c r="R49" i="1" s="1"/>
  <c r="S49" i="1" s="1"/>
  <c r="AG49" i="1"/>
  <c r="BE53" i="1"/>
  <c r="AN54" i="1"/>
  <c r="Q54" i="1"/>
  <c r="T54" i="1"/>
  <c r="BD39" i="1"/>
  <c r="P46" i="1"/>
  <c r="BC46" i="1" s="1"/>
  <c r="BE46" i="1" s="1"/>
  <c r="BS54" i="1"/>
  <c r="BB54" i="1" s="1"/>
  <c r="BD54" i="1" s="1"/>
  <c r="Y54" i="1"/>
  <c r="Q56" i="1"/>
  <c r="P56" i="1"/>
  <c r="BC56" i="1" s="1"/>
  <c r="BE56" i="1" s="1"/>
  <c r="BK61" i="1"/>
  <c r="BM61" i="1"/>
  <c r="BL61" i="1"/>
  <c r="BP61" i="1" s="1"/>
  <c r="BQ61" i="1" s="1"/>
  <c r="BS64" i="1"/>
  <c r="BB64" i="1" s="1"/>
  <c r="BD64" i="1" s="1"/>
  <c r="Y64" i="1"/>
  <c r="AC43" i="1"/>
  <c r="BD43" i="1"/>
  <c r="Q46" i="1"/>
  <c r="AC47" i="1"/>
  <c r="BK71" i="1"/>
  <c r="BM71" i="1"/>
  <c r="BL71" i="1"/>
  <c r="BP71" i="1" s="1"/>
  <c r="BQ71" i="1" s="1"/>
  <c r="BD53" i="1"/>
  <c r="AH56" i="1"/>
  <c r="Z56" i="1"/>
  <c r="AA56" i="1" s="1"/>
  <c r="W56" i="1" s="1"/>
  <c r="U56" i="1" s="1"/>
  <c r="X56" i="1" s="1"/>
  <c r="R56" i="1" s="1"/>
  <c r="S56" i="1" s="1"/>
  <c r="Q59" i="1"/>
  <c r="P59" i="1"/>
  <c r="BC59" i="1" s="1"/>
  <c r="BE59" i="1" s="1"/>
  <c r="O59" i="1"/>
  <c r="N59" i="1" s="1"/>
  <c r="AN59" i="1"/>
  <c r="BS62" i="1"/>
  <c r="BB62" i="1" s="1"/>
  <c r="BD62" i="1" s="1"/>
  <c r="Y62" i="1"/>
  <c r="BS68" i="1"/>
  <c r="BB68" i="1" s="1"/>
  <c r="BD68" i="1" s="1"/>
  <c r="Y68" i="1"/>
  <c r="BE70" i="1"/>
  <c r="P51" i="1"/>
  <c r="BC51" i="1" s="1"/>
  <c r="BE51" i="1" s="1"/>
  <c r="T52" i="1"/>
  <c r="BM57" i="1"/>
  <c r="BL57" i="1"/>
  <c r="BP57" i="1" s="1"/>
  <c r="BQ57" i="1" s="1"/>
  <c r="BS58" i="1"/>
  <c r="BB58" i="1" s="1"/>
  <c r="BD58" i="1" s="1"/>
  <c r="Y58" i="1"/>
  <c r="BS71" i="1"/>
  <c r="BB71" i="1" s="1"/>
  <c r="BD71" i="1" s="1"/>
  <c r="Y71" i="1"/>
  <c r="Q76" i="1"/>
  <c r="O76" i="1"/>
  <c r="N76" i="1" s="1"/>
  <c r="AN76" i="1"/>
  <c r="T76" i="1"/>
  <c r="BS52" i="1"/>
  <c r="BB52" i="1" s="1"/>
  <c r="BD52" i="1" s="1"/>
  <c r="Y52" i="1"/>
  <c r="BE57" i="1"/>
  <c r="Q60" i="1"/>
  <c r="P60" i="1"/>
  <c r="BC60" i="1" s="1"/>
  <c r="BE60" i="1" s="1"/>
  <c r="AN60" i="1"/>
  <c r="Z60" i="1"/>
  <c r="AA60" i="1" s="1"/>
  <c r="AN61" i="1"/>
  <c r="T61" i="1"/>
  <c r="P61" i="1"/>
  <c r="BC61" i="1" s="1"/>
  <c r="O61" i="1"/>
  <c r="N61" i="1" s="1"/>
  <c r="W78" i="1"/>
  <c r="U78" i="1" s="1"/>
  <c r="X78" i="1" s="1"/>
  <c r="R78" i="1" s="1"/>
  <c r="S78" i="1" s="1"/>
  <c r="AG78" i="1"/>
  <c r="AG63" i="1"/>
  <c r="AG68" i="1"/>
  <c r="BS76" i="1"/>
  <c r="BB76" i="1" s="1"/>
  <c r="BD76" i="1" s="1"/>
  <c r="Y76" i="1"/>
  <c r="T51" i="1"/>
  <c r="AN52" i="1"/>
  <c r="BL52" i="1"/>
  <c r="BP52" i="1" s="1"/>
  <c r="BQ52" i="1" s="1"/>
  <c r="BK52" i="1"/>
  <c r="T53" i="1"/>
  <c r="O53" i="1"/>
  <c r="N53" i="1" s="1"/>
  <c r="AH60" i="1"/>
  <c r="Q61" i="1"/>
  <c r="BM64" i="1"/>
  <c r="BK64" i="1"/>
  <c r="BL64" i="1"/>
  <c r="BP64" i="1" s="1"/>
  <c r="BQ64" i="1" s="1"/>
  <c r="AG72" i="1"/>
  <c r="P76" i="1"/>
  <c r="BC76" i="1" s="1"/>
  <c r="AC48" i="1"/>
  <c r="BS50" i="1"/>
  <c r="BB50" i="1" s="1"/>
  <c r="BD50" i="1" s="1"/>
  <c r="Y50" i="1"/>
  <c r="AG62" i="1"/>
  <c r="AG64" i="1"/>
  <c r="BE66" i="1"/>
  <c r="BK67" i="1"/>
  <c r="BM67" i="1"/>
  <c r="BL67" i="1"/>
  <c r="BP67" i="1" s="1"/>
  <c r="BQ67" i="1" s="1"/>
  <c r="BS74" i="1"/>
  <c r="BB74" i="1" s="1"/>
  <c r="BD74" i="1" s="1"/>
  <c r="Y74" i="1"/>
  <c r="O57" i="1"/>
  <c r="N57" i="1" s="1"/>
  <c r="Z57" i="1" s="1"/>
  <c r="AA57" i="1" s="1"/>
  <c r="Q65" i="1"/>
  <c r="O65" i="1"/>
  <c r="N65" i="1" s="1"/>
  <c r="BS66" i="1"/>
  <c r="BB66" i="1" s="1"/>
  <c r="BD66" i="1" s="1"/>
  <c r="Y66" i="1"/>
  <c r="BE68" i="1"/>
  <c r="BM73" i="1"/>
  <c r="BK73" i="1"/>
  <c r="AG74" i="1"/>
  <c r="T63" i="1"/>
  <c r="BS63" i="1"/>
  <c r="BB63" i="1" s="1"/>
  <c r="BD63" i="1" s="1"/>
  <c r="Y63" i="1"/>
  <c r="Q67" i="1"/>
  <c r="O67" i="1"/>
  <c r="N67" i="1" s="1"/>
  <c r="BM69" i="1"/>
  <c r="BK69" i="1"/>
  <c r="T71" i="1"/>
  <c r="BM72" i="1"/>
  <c r="BK72" i="1"/>
  <c r="AG73" i="1"/>
  <c r="BL73" i="1"/>
  <c r="BP73" i="1" s="1"/>
  <c r="BQ73" i="1" s="1"/>
  <c r="BK75" i="1"/>
  <c r="BM75" i="1"/>
  <c r="P62" i="1"/>
  <c r="BC62" i="1" s="1"/>
  <c r="P65" i="1"/>
  <c r="BC65" i="1" s="1"/>
  <c r="BS65" i="1"/>
  <c r="BB65" i="1" s="1"/>
  <c r="BD65" i="1" s="1"/>
  <c r="Y65" i="1"/>
  <c r="BM66" i="1"/>
  <c r="BK66" i="1"/>
  <c r="Q69" i="1"/>
  <c r="O69" i="1"/>
  <c r="N69" i="1" s="1"/>
  <c r="BS70" i="1"/>
  <c r="BB70" i="1" s="1"/>
  <c r="BD70" i="1" s="1"/>
  <c r="Y70" i="1"/>
  <c r="BE73" i="1"/>
  <c r="Q75" i="1"/>
  <c r="O75" i="1"/>
  <c r="N75" i="1" s="1"/>
  <c r="BM77" i="1"/>
  <c r="BK77" i="1"/>
  <c r="Q80" i="1"/>
  <c r="P80" i="1"/>
  <c r="BC80" i="1" s="1"/>
  <c r="BE80" i="1" s="1"/>
  <c r="O80" i="1"/>
  <c r="N80" i="1" s="1"/>
  <c r="AN80" i="1"/>
  <c r="T80" i="1"/>
  <c r="BK63" i="1"/>
  <c r="BM63" i="1"/>
  <c r="BS67" i="1"/>
  <c r="BB67" i="1" s="1"/>
  <c r="BD67" i="1" s="1"/>
  <c r="Y67" i="1"/>
  <c r="Q71" i="1"/>
  <c r="O71" i="1"/>
  <c r="N71" i="1" s="1"/>
  <c r="BE72" i="1"/>
  <c r="Q79" i="1"/>
  <c r="P79" i="1"/>
  <c r="BC79" i="1" s="1"/>
  <c r="BE79" i="1" s="1"/>
  <c r="O79" i="1"/>
  <c r="N79" i="1" s="1"/>
  <c r="AN79" i="1"/>
  <c r="BM62" i="1"/>
  <c r="BK62" i="1"/>
  <c r="BL63" i="1"/>
  <c r="BP63" i="1" s="1"/>
  <c r="BQ63" i="1" s="1"/>
  <c r="BE64" i="1"/>
  <c r="T65" i="1"/>
  <c r="BM68" i="1"/>
  <c r="BK68" i="1"/>
  <c r="BS73" i="1"/>
  <c r="BB73" i="1" s="1"/>
  <c r="BD73" i="1" s="1"/>
  <c r="Y73" i="1"/>
  <c r="BM74" i="1"/>
  <c r="BK74" i="1"/>
  <c r="BM76" i="1"/>
  <c r="BK76" i="1"/>
  <c r="BS61" i="1"/>
  <c r="BB61" i="1" s="1"/>
  <c r="BD61" i="1" s="1"/>
  <c r="Y61" i="1"/>
  <c r="BM65" i="1"/>
  <c r="BK65" i="1"/>
  <c r="AG66" i="1"/>
  <c r="BE69" i="1"/>
  <c r="BS69" i="1"/>
  <c r="BB69" i="1" s="1"/>
  <c r="BD69" i="1" s="1"/>
  <c r="Y69" i="1"/>
  <c r="BM70" i="1"/>
  <c r="BK70" i="1"/>
  <c r="BS72" i="1"/>
  <c r="BB72" i="1" s="1"/>
  <c r="BD72" i="1" s="1"/>
  <c r="Y72" i="1"/>
  <c r="BL74" i="1"/>
  <c r="BP74" i="1" s="1"/>
  <c r="BQ74" i="1" s="1"/>
  <c r="P75" i="1"/>
  <c r="BC75" i="1" s="1"/>
  <c r="BE75" i="1" s="1"/>
  <c r="BS75" i="1"/>
  <c r="BB75" i="1" s="1"/>
  <c r="BD75" i="1" s="1"/>
  <c r="Y75" i="1"/>
  <c r="BE77" i="1"/>
  <c r="T79" i="1"/>
  <c r="AN77" i="1"/>
  <c r="P78" i="1"/>
  <c r="BC78" i="1" s="1"/>
  <c r="BE78" i="1" s="1"/>
  <c r="BL79" i="1"/>
  <c r="BP79" i="1" s="1"/>
  <c r="BQ79" i="1" s="1"/>
  <c r="Q66" i="1"/>
  <c r="Q70" i="1"/>
  <c r="Q74" i="1"/>
  <c r="Q78" i="1"/>
  <c r="BM79" i="1"/>
  <c r="Y80" i="1"/>
  <c r="AN78" i="1"/>
  <c r="Y79" i="1"/>
  <c r="AB24" i="1" l="1"/>
  <c r="AF24" i="1" s="1"/>
  <c r="AI24" i="1"/>
  <c r="AH24" i="1"/>
  <c r="AB57" i="1"/>
  <c r="AF57" i="1" s="1"/>
  <c r="AI57" i="1"/>
  <c r="AH57" i="1"/>
  <c r="AG76" i="1"/>
  <c r="AG55" i="1"/>
  <c r="Z55" i="1"/>
  <c r="AA55" i="1" s="1"/>
  <c r="AI19" i="1"/>
  <c r="AB19" i="1"/>
  <c r="AF19" i="1" s="1"/>
  <c r="W21" i="1"/>
  <c r="U21" i="1" s="1"/>
  <c r="X21" i="1" s="1"/>
  <c r="R21" i="1" s="1"/>
  <c r="S21" i="1" s="1"/>
  <c r="AG21" i="1"/>
  <c r="AG71" i="1"/>
  <c r="Z63" i="1"/>
  <c r="AA63" i="1" s="1"/>
  <c r="W51" i="1"/>
  <c r="U51" i="1" s="1"/>
  <c r="X51" i="1" s="1"/>
  <c r="R51" i="1" s="1"/>
  <c r="S51" i="1" s="1"/>
  <c r="AB17" i="1"/>
  <c r="AF17" i="1" s="1"/>
  <c r="AH17" i="1"/>
  <c r="AI17" i="1"/>
  <c r="AJ17" i="1" s="1"/>
  <c r="AG80" i="1"/>
  <c r="Z70" i="1"/>
  <c r="AA70" i="1" s="1"/>
  <c r="BE65" i="1"/>
  <c r="Z66" i="1"/>
  <c r="AA66" i="1" s="1"/>
  <c r="BE71" i="1"/>
  <c r="AG53" i="1"/>
  <c r="AG61" i="1"/>
  <c r="BE50" i="1"/>
  <c r="AG26" i="1"/>
  <c r="W17" i="1"/>
  <c r="U17" i="1" s="1"/>
  <c r="X17" i="1" s="1"/>
  <c r="R17" i="1" s="1"/>
  <c r="S17" i="1" s="1"/>
  <c r="AG17" i="1"/>
  <c r="AG38" i="1"/>
  <c r="AG42" i="1"/>
  <c r="AB20" i="1"/>
  <c r="AF20" i="1" s="1"/>
  <c r="AI20" i="1"/>
  <c r="AH20" i="1"/>
  <c r="AG32" i="1"/>
  <c r="Z32" i="1"/>
  <c r="AA32" i="1" s="1"/>
  <c r="W32" i="1" s="1"/>
  <c r="U32" i="1" s="1"/>
  <c r="X32" i="1" s="1"/>
  <c r="R32" i="1" s="1"/>
  <c r="S32" i="1" s="1"/>
  <c r="Z21" i="1"/>
  <c r="AA21" i="1" s="1"/>
  <c r="Z65" i="1"/>
  <c r="AA65" i="1" s="1"/>
  <c r="Z74" i="1"/>
  <c r="AA74" i="1" s="1"/>
  <c r="Z76" i="1"/>
  <c r="AA76" i="1" s="1"/>
  <c r="W76" i="1" s="1"/>
  <c r="U76" i="1" s="1"/>
  <c r="X76" i="1" s="1"/>
  <c r="R76" i="1" s="1"/>
  <c r="S76" i="1" s="1"/>
  <c r="AB31" i="1"/>
  <c r="AF31" i="1" s="1"/>
  <c r="AI31" i="1"/>
  <c r="AH44" i="1"/>
  <c r="AI44" i="1"/>
  <c r="AB44" i="1"/>
  <c r="AF44" i="1" s="1"/>
  <c r="R28" i="1"/>
  <c r="S28" i="1" s="1"/>
  <c r="AG50" i="1"/>
  <c r="AH40" i="1"/>
  <c r="AB40" i="1"/>
  <c r="AF40" i="1" s="1"/>
  <c r="AI40" i="1"/>
  <c r="AB33" i="1"/>
  <c r="AF33" i="1" s="1"/>
  <c r="AI33" i="1"/>
  <c r="AJ33" i="1" s="1"/>
  <c r="AG19" i="1"/>
  <c r="W19" i="1"/>
  <c r="U19" i="1" s="1"/>
  <c r="X19" i="1" s="1"/>
  <c r="R19" i="1" s="1"/>
  <c r="S19" i="1" s="1"/>
  <c r="Z72" i="1"/>
  <c r="AA72" i="1" s="1"/>
  <c r="Z80" i="1"/>
  <c r="AA80" i="1" s="1"/>
  <c r="Z73" i="1"/>
  <c r="AA73" i="1" s="1"/>
  <c r="Z67" i="1"/>
  <c r="AA67" i="1" s="1"/>
  <c r="W67" i="1" s="1"/>
  <c r="U67" i="1" s="1"/>
  <c r="X67" i="1" s="1"/>
  <c r="R67" i="1" s="1"/>
  <c r="S67" i="1" s="1"/>
  <c r="BE62" i="1"/>
  <c r="BE61" i="1"/>
  <c r="Z52" i="1"/>
  <c r="AA52" i="1" s="1"/>
  <c r="Z71" i="1"/>
  <c r="AA71" i="1" s="1"/>
  <c r="AG59" i="1"/>
  <c r="W59" i="1"/>
  <c r="U59" i="1" s="1"/>
  <c r="X59" i="1" s="1"/>
  <c r="R59" i="1" s="1"/>
  <c r="S59" i="1" s="1"/>
  <c r="Z59" i="1"/>
  <c r="AA59" i="1" s="1"/>
  <c r="Z48" i="1"/>
  <c r="AA48" i="1" s="1"/>
  <c r="BE54" i="1"/>
  <c r="AG58" i="1"/>
  <c r="AB39" i="1"/>
  <c r="AF39" i="1" s="1"/>
  <c r="AH39" i="1"/>
  <c r="AI39" i="1"/>
  <c r="AG37" i="1"/>
  <c r="BE42" i="1"/>
  <c r="AG27" i="1"/>
  <c r="AJ49" i="1"/>
  <c r="AI51" i="1"/>
  <c r="AJ51" i="1" s="1"/>
  <c r="AB51" i="1"/>
  <c r="AF51" i="1" s="1"/>
  <c r="Z42" i="1"/>
  <c r="AA42" i="1" s="1"/>
  <c r="W42" i="1" s="1"/>
  <c r="U42" i="1" s="1"/>
  <c r="X42" i="1" s="1"/>
  <c r="R42" i="1" s="1"/>
  <c r="S42" i="1" s="1"/>
  <c r="Z30" i="1"/>
  <c r="AA30" i="1" s="1"/>
  <c r="Z53" i="1"/>
  <c r="AA53" i="1" s="1"/>
  <c r="W53" i="1" s="1"/>
  <c r="U53" i="1" s="1"/>
  <c r="X53" i="1" s="1"/>
  <c r="R53" i="1" s="1"/>
  <c r="S53" i="1" s="1"/>
  <c r="Z27" i="1"/>
  <c r="AA27" i="1" s="1"/>
  <c r="AH19" i="1"/>
  <c r="AH23" i="1"/>
  <c r="W31" i="1"/>
  <c r="U31" i="1" s="1"/>
  <c r="X31" i="1" s="1"/>
  <c r="R31" i="1" s="1"/>
  <c r="S31" i="1" s="1"/>
  <c r="AB41" i="1"/>
  <c r="AF41" i="1" s="1"/>
  <c r="AI41" i="1"/>
  <c r="AH41" i="1"/>
  <c r="AB34" i="1"/>
  <c r="AF34" i="1" s="1"/>
  <c r="AI34" i="1"/>
  <c r="AJ34" i="1" s="1"/>
  <c r="AG65" i="1"/>
  <c r="W65" i="1"/>
  <c r="U65" i="1" s="1"/>
  <c r="X65" i="1" s="1"/>
  <c r="R65" i="1" s="1"/>
  <c r="S65" i="1" s="1"/>
  <c r="Z61" i="1"/>
  <c r="AA61" i="1" s="1"/>
  <c r="AG79" i="1"/>
  <c r="BE67" i="1"/>
  <c r="Z58" i="1"/>
  <c r="AA58" i="1" s="1"/>
  <c r="Z68" i="1"/>
  <c r="AA68" i="1" s="1"/>
  <c r="AB46" i="1"/>
  <c r="AF46" i="1" s="1"/>
  <c r="AI46" i="1"/>
  <c r="Z26" i="1"/>
  <c r="AA26" i="1" s="1"/>
  <c r="W26" i="1" s="1"/>
  <c r="U26" i="1" s="1"/>
  <c r="X26" i="1" s="1"/>
  <c r="R26" i="1" s="1"/>
  <c r="S26" i="1" s="1"/>
  <c r="W40" i="1"/>
  <c r="U40" i="1" s="1"/>
  <c r="X40" i="1" s="1"/>
  <c r="R40" i="1" s="1"/>
  <c r="S40" i="1" s="1"/>
  <c r="AG40" i="1"/>
  <c r="W24" i="1"/>
  <c r="U24" i="1" s="1"/>
  <c r="X24" i="1" s="1"/>
  <c r="R24" i="1" s="1"/>
  <c r="S24" i="1" s="1"/>
  <c r="AG24" i="1"/>
  <c r="R43" i="1"/>
  <c r="S43" i="1" s="1"/>
  <c r="AG25" i="1"/>
  <c r="AI23" i="1"/>
  <c r="AJ23" i="1" s="1"/>
  <c r="AB23" i="1"/>
  <c r="AF23" i="1" s="1"/>
  <c r="Z25" i="1"/>
  <c r="AA25" i="1" s="1"/>
  <c r="AG33" i="1"/>
  <c r="W33" i="1"/>
  <c r="U33" i="1" s="1"/>
  <c r="X33" i="1" s="1"/>
  <c r="R33" i="1" s="1"/>
  <c r="S33" i="1" s="1"/>
  <c r="AH29" i="1"/>
  <c r="AI29" i="1"/>
  <c r="AB29" i="1"/>
  <c r="AF29" i="1" s="1"/>
  <c r="R45" i="1"/>
  <c r="S45" i="1" s="1"/>
  <c r="Z38" i="1"/>
  <c r="AA38" i="1" s="1"/>
  <c r="AG22" i="1"/>
  <c r="AH31" i="1"/>
  <c r="Z79" i="1"/>
  <c r="AA79" i="1" s="1"/>
  <c r="W79" i="1" s="1"/>
  <c r="U79" i="1" s="1"/>
  <c r="X79" i="1" s="1"/>
  <c r="R79" i="1" s="1"/>
  <c r="S79" i="1" s="1"/>
  <c r="Z77" i="1"/>
  <c r="AA77" i="1" s="1"/>
  <c r="AI36" i="1"/>
  <c r="AJ36" i="1" s="1"/>
  <c r="AB36" i="1"/>
  <c r="AF36" i="1" s="1"/>
  <c r="Z50" i="1"/>
  <c r="AA50" i="1" s="1"/>
  <c r="Z75" i="1"/>
  <c r="AA75" i="1" s="1"/>
  <c r="BE74" i="1"/>
  <c r="W57" i="1"/>
  <c r="U57" i="1" s="1"/>
  <c r="X57" i="1" s="1"/>
  <c r="R57" i="1" s="1"/>
  <c r="S57" i="1" s="1"/>
  <c r="AG57" i="1"/>
  <c r="BE63" i="1"/>
  <c r="AI60" i="1"/>
  <c r="AJ60" i="1" s="1"/>
  <c r="W60" i="1"/>
  <c r="U60" i="1" s="1"/>
  <c r="X60" i="1" s="1"/>
  <c r="R60" i="1" s="1"/>
  <c r="S60" i="1" s="1"/>
  <c r="AB60" i="1"/>
  <c r="AF60" i="1" s="1"/>
  <c r="W46" i="1"/>
  <c r="U46" i="1" s="1"/>
  <c r="X46" i="1" s="1"/>
  <c r="R46" i="1" s="1"/>
  <c r="S46" i="1" s="1"/>
  <c r="AG46" i="1"/>
  <c r="Z22" i="1"/>
  <c r="AA22" i="1" s="1"/>
  <c r="AB35" i="1"/>
  <c r="AF35" i="1" s="1"/>
  <c r="AI35" i="1"/>
  <c r="AJ35" i="1" s="1"/>
  <c r="AB43" i="1"/>
  <c r="AF43" i="1" s="1"/>
  <c r="AI43" i="1"/>
  <c r="AJ43" i="1" s="1"/>
  <c r="AG36" i="1"/>
  <c r="W36" i="1"/>
  <c r="U36" i="1" s="1"/>
  <c r="X36" i="1" s="1"/>
  <c r="R36" i="1" s="1"/>
  <c r="S36" i="1" s="1"/>
  <c r="AJ78" i="1"/>
  <c r="Z37" i="1"/>
  <c r="AA37" i="1" s="1"/>
  <c r="AG29" i="1"/>
  <c r="W29" i="1"/>
  <c r="U29" i="1" s="1"/>
  <c r="X29" i="1" s="1"/>
  <c r="R29" i="1" s="1"/>
  <c r="S29" i="1" s="1"/>
  <c r="AG20" i="1"/>
  <c r="W20" i="1"/>
  <c r="U20" i="1" s="1"/>
  <c r="X20" i="1" s="1"/>
  <c r="R20" i="1" s="1"/>
  <c r="S20" i="1" s="1"/>
  <c r="BE21" i="1"/>
  <c r="W34" i="1"/>
  <c r="U34" i="1" s="1"/>
  <c r="X34" i="1" s="1"/>
  <c r="R34" i="1" s="1"/>
  <c r="S34" i="1" s="1"/>
  <c r="Z62" i="1"/>
  <c r="AA62" i="1" s="1"/>
  <c r="Z54" i="1"/>
  <c r="AA54" i="1" s="1"/>
  <c r="Z64" i="1"/>
  <c r="AA64" i="1" s="1"/>
  <c r="W41" i="1"/>
  <c r="U41" i="1" s="1"/>
  <c r="X41" i="1" s="1"/>
  <c r="R41" i="1" s="1"/>
  <c r="S41" i="1" s="1"/>
  <c r="AG41" i="1"/>
  <c r="AG69" i="1"/>
  <c r="W69" i="1"/>
  <c r="U69" i="1" s="1"/>
  <c r="X69" i="1" s="1"/>
  <c r="R69" i="1" s="1"/>
  <c r="S69" i="1" s="1"/>
  <c r="AB47" i="1"/>
  <c r="AF47" i="1" s="1"/>
  <c r="AI47" i="1"/>
  <c r="AH47" i="1"/>
  <c r="Z69" i="1"/>
  <c r="AA69" i="1" s="1"/>
  <c r="AG75" i="1"/>
  <c r="W75" i="1"/>
  <c r="U75" i="1" s="1"/>
  <c r="X75" i="1" s="1"/>
  <c r="R75" i="1" s="1"/>
  <c r="S75" i="1" s="1"/>
  <c r="AG67" i="1"/>
  <c r="BE76" i="1"/>
  <c r="AI56" i="1"/>
  <c r="AJ56" i="1" s="1"/>
  <c r="AB56" i="1"/>
  <c r="AF56" i="1" s="1"/>
  <c r="Z18" i="1"/>
  <c r="AA18" i="1" s="1"/>
  <c r="BE52" i="1"/>
  <c r="BE58" i="1"/>
  <c r="W44" i="1"/>
  <c r="U44" i="1" s="1"/>
  <c r="X44" i="1" s="1"/>
  <c r="R44" i="1" s="1"/>
  <c r="S44" i="1" s="1"/>
  <c r="AG44" i="1"/>
  <c r="AH34" i="1"/>
  <c r="AB38" i="1" l="1"/>
  <c r="AF38" i="1" s="1"/>
  <c r="AI38" i="1"/>
  <c r="AJ38" i="1" s="1"/>
  <c r="AH38" i="1"/>
  <c r="AB27" i="1"/>
  <c r="AF27" i="1" s="1"/>
  <c r="AI27" i="1"/>
  <c r="AH27" i="1"/>
  <c r="AI69" i="1"/>
  <c r="AJ69" i="1" s="1"/>
  <c r="AB69" i="1"/>
  <c r="AF69" i="1" s="1"/>
  <c r="AH69" i="1"/>
  <c r="AI64" i="1"/>
  <c r="AJ64" i="1" s="1"/>
  <c r="AB64" i="1"/>
  <c r="AF64" i="1" s="1"/>
  <c r="AH64" i="1"/>
  <c r="W64" i="1"/>
  <c r="U64" i="1" s="1"/>
  <c r="X64" i="1" s="1"/>
  <c r="R64" i="1" s="1"/>
  <c r="S64" i="1" s="1"/>
  <c r="AJ47" i="1"/>
  <c r="AI54" i="1"/>
  <c r="AJ54" i="1" s="1"/>
  <c r="AH54" i="1"/>
  <c r="AB54" i="1"/>
  <c r="AF54" i="1" s="1"/>
  <c r="W54" i="1"/>
  <c r="U54" i="1" s="1"/>
  <c r="X54" i="1" s="1"/>
  <c r="R54" i="1" s="1"/>
  <c r="S54" i="1" s="1"/>
  <c r="AH25" i="1"/>
  <c r="AB25" i="1"/>
  <c r="AF25" i="1" s="1"/>
  <c r="AI25" i="1"/>
  <c r="AJ25" i="1" s="1"/>
  <c r="AB58" i="1"/>
  <c r="AF58" i="1" s="1"/>
  <c r="AI58" i="1"/>
  <c r="AJ58" i="1" s="1"/>
  <c r="AH58" i="1"/>
  <c r="AI22" i="1"/>
  <c r="AB22" i="1"/>
  <c r="AF22" i="1" s="1"/>
  <c r="AH22" i="1"/>
  <c r="AB53" i="1"/>
  <c r="AF53" i="1" s="1"/>
  <c r="AI53" i="1"/>
  <c r="AJ53" i="1" s="1"/>
  <c r="AH53" i="1"/>
  <c r="AJ20" i="1"/>
  <c r="AI18" i="1"/>
  <c r="AB18" i="1"/>
  <c r="AF18" i="1" s="1"/>
  <c r="AH18" i="1"/>
  <c r="W18" i="1"/>
  <c r="U18" i="1" s="1"/>
  <c r="X18" i="1" s="1"/>
  <c r="R18" i="1" s="1"/>
  <c r="S18" i="1" s="1"/>
  <c r="AI77" i="1"/>
  <c r="AB77" i="1"/>
  <c r="AF77" i="1" s="1"/>
  <c r="AH77" i="1"/>
  <c r="W77" i="1"/>
  <c r="U77" i="1" s="1"/>
  <c r="X77" i="1" s="1"/>
  <c r="R77" i="1" s="1"/>
  <c r="S77" i="1" s="1"/>
  <c r="AB30" i="1"/>
  <c r="AF30" i="1" s="1"/>
  <c r="AI30" i="1"/>
  <c r="AH30" i="1"/>
  <c r="W30" i="1"/>
  <c r="U30" i="1" s="1"/>
  <c r="X30" i="1" s="1"/>
  <c r="R30" i="1" s="1"/>
  <c r="S30" i="1" s="1"/>
  <c r="W58" i="1"/>
  <c r="U58" i="1" s="1"/>
  <c r="X58" i="1" s="1"/>
  <c r="R58" i="1" s="1"/>
  <c r="S58" i="1" s="1"/>
  <c r="AI71" i="1"/>
  <c r="AJ71" i="1" s="1"/>
  <c r="AB71" i="1"/>
  <c r="AF71" i="1" s="1"/>
  <c r="AH71" i="1"/>
  <c r="AI73" i="1"/>
  <c r="AB73" i="1"/>
  <c r="AF73" i="1" s="1"/>
  <c r="AH73" i="1"/>
  <c r="W73" i="1"/>
  <c r="U73" i="1" s="1"/>
  <c r="X73" i="1" s="1"/>
  <c r="R73" i="1" s="1"/>
  <c r="S73" i="1" s="1"/>
  <c r="AJ44" i="1"/>
  <c r="AI65" i="1"/>
  <c r="AJ65" i="1" s="1"/>
  <c r="AB65" i="1"/>
  <c r="AF65" i="1" s="1"/>
  <c r="AH65" i="1"/>
  <c r="AI66" i="1"/>
  <c r="AB66" i="1"/>
  <c r="AF66" i="1" s="1"/>
  <c r="AH66" i="1"/>
  <c r="W66" i="1"/>
  <c r="U66" i="1" s="1"/>
  <c r="X66" i="1" s="1"/>
  <c r="R66" i="1" s="1"/>
  <c r="S66" i="1" s="1"/>
  <c r="AJ57" i="1"/>
  <c r="AI62" i="1"/>
  <c r="AJ62" i="1" s="1"/>
  <c r="AB62" i="1"/>
  <c r="AF62" i="1" s="1"/>
  <c r="AH62" i="1"/>
  <c r="W62" i="1"/>
  <c r="U62" i="1" s="1"/>
  <c r="X62" i="1" s="1"/>
  <c r="R62" i="1" s="1"/>
  <c r="S62" i="1" s="1"/>
  <c r="W27" i="1"/>
  <c r="U27" i="1" s="1"/>
  <c r="X27" i="1" s="1"/>
  <c r="R27" i="1" s="1"/>
  <c r="S27" i="1" s="1"/>
  <c r="AI74" i="1"/>
  <c r="AB74" i="1"/>
  <c r="AF74" i="1" s="1"/>
  <c r="W74" i="1"/>
  <c r="U74" i="1" s="1"/>
  <c r="X74" i="1" s="1"/>
  <c r="R74" i="1" s="1"/>
  <c r="S74" i="1" s="1"/>
  <c r="AH74" i="1"/>
  <c r="AJ29" i="1"/>
  <c r="W25" i="1"/>
  <c r="U25" i="1" s="1"/>
  <c r="X25" i="1" s="1"/>
  <c r="R25" i="1" s="1"/>
  <c r="S25" i="1" s="1"/>
  <c r="AJ46" i="1"/>
  <c r="AJ41" i="1"/>
  <c r="AJ40" i="1"/>
  <c r="AJ19" i="1"/>
  <c r="AB37" i="1"/>
  <c r="AF37" i="1" s="1"/>
  <c r="AI37" i="1"/>
  <c r="AJ37" i="1" s="1"/>
  <c r="AH37" i="1"/>
  <c r="AI75" i="1"/>
  <c r="AJ75" i="1" s="1"/>
  <c r="AB75" i="1"/>
  <c r="AF75" i="1" s="1"/>
  <c r="AH75" i="1"/>
  <c r="AI79" i="1"/>
  <c r="AJ79" i="1" s="1"/>
  <c r="AB79" i="1"/>
  <c r="AF79" i="1" s="1"/>
  <c r="AH79" i="1"/>
  <c r="AB61" i="1"/>
  <c r="AF61" i="1" s="1"/>
  <c r="AI61" i="1"/>
  <c r="AH61" i="1"/>
  <c r="AB48" i="1"/>
  <c r="AF48" i="1" s="1"/>
  <c r="AI48" i="1"/>
  <c r="AH48" i="1"/>
  <c r="W48" i="1"/>
  <c r="U48" i="1" s="1"/>
  <c r="X48" i="1" s="1"/>
  <c r="R48" i="1" s="1"/>
  <c r="S48" i="1" s="1"/>
  <c r="AI52" i="1"/>
  <c r="AJ52" i="1" s="1"/>
  <c r="AB52" i="1"/>
  <c r="AF52" i="1" s="1"/>
  <c r="AH52" i="1"/>
  <c r="W52" i="1"/>
  <c r="U52" i="1" s="1"/>
  <c r="X52" i="1" s="1"/>
  <c r="R52" i="1" s="1"/>
  <c r="S52" i="1" s="1"/>
  <c r="AI80" i="1"/>
  <c r="AJ80" i="1" s="1"/>
  <c r="AB80" i="1"/>
  <c r="AF80" i="1" s="1"/>
  <c r="AH80" i="1"/>
  <c r="AJ31" i="1"/>
  <c r="AH21" i="1"/>
  <c r="AI21" i="1"/>
  <c r="AJ21" i="1" s="1"/>
  <c r="AB21" i="1"/>
  <c r="AF21" i="1" s="1"/>
  <c r="W61" i="1"/>
  <c r="U61" i="1" s="1"/>
  <c r="X61" i="1" s="1"/>
  <c r="R61" i="1" s="1"/>
  <c r="S61" i="1" s="1"/>
  <c r="AI70" i="1"/>
  <c r="AJ70" i="1" s="1"/>
  <c r="AH70" i="1"/>
  <c r="AB70" i="1"/>
  <c r="AF70" i="1" s="1"/>
  <c r="W70" i="1"/>
  <c r="U70" i="1" s="1"/>
  <c r="X70" i="1" s="1"/>
  <c r="R70" i="1" s="1"/>
  <c r="S70" i="1" s="1"/>
  <c r="AI55" i="1"/>
  <c r="AJ55" i="1" s="1"/>
  <c r="AB55" i="1"/>
  <c r="AF55" i="1" s="1"/>
  <c r="AH55" i="1"/>
  <c r="AB26" i="1"/>
  <c r="AF26" i="1" s="1"/>
  <c r="AI26" i="1"/>
  <c r="AJ26" i="1" s="1"/>
  <c r="AH26" i="1"/>
  <c r="AH50" i="1"/>
  <c r="AB50" i="1"/>
  <c r="AF50" i="1" s="1"/>
  <c r="AI50" i="1"/>
  <c r="AJ50" i="1" s="1"/>
  <c r="AI42" i="1"/>
  <c r="AJ42" i="1" s="1"/>
  <c r="AB42" i="1"/>
  <c r="AF42" i="1" s="1"/>
  <c r="AH42" i="1"/>
  <c r="W37" i="1"/>
  <c r="U37" i="1" s="1"/>
  <c r="X37" i="1" s="1"/>
  <c r="R37" i="1" s="1"/>
  <c r="S37" i="1" s="1"/>
  <c r="AI72" i="1"/>
  <c r="AB72" i="1"/>
  <c r="AF72" i="1" s="1"/>
  <c r="AH72" i="1"/>
  <c r="W72" i="1"/>
  <c r="U72" i="1" s="1"/>
  <c r="X72" i="1" s="1"/>
  <c r="R72" i="1" s="1"/>
  <c r="S72" i="1" s="1"/>
  <c r="AB32" i="1"/>
  <c r="AF32" i="1" s="1"/>
  <c r="AH32" i="1"/>
  <c r="AI32" i="1"/>
  <c r="AJ32" i="1" s="1"/>
  <c r="W38" i="1"/>
  <c r="U38" i="1" s="1"/>
  <c r="X38" i="1" s="1"/>
  <c r="R38" i="1" s="1"/>
  <c r="S38" i="1" s="1"/>
  <c r="AI63" i="1"/>
  <c r="AB63" i="1"/>
  <c r="AF63" i="1" s="1"/>
  <c r="W63" i="1"/>
  <c r="U63" i="1" s="1"/>
  <c r="X63" i="1" s="1"/>
  <c r="R63" i="1" s="1"/>
  <c r="S63" i="1" s="1"/>
  <c r="AH63" i="1"/>
  <c r="W55" i="1"/>
  <c r="U55" i="1" s="1"/>
  <c r="X55" i="1" s="1"/>
  <c r="R55" i="1" s="1"/>
  <c r="S55" i="1" s="1"/>
  <c r="AJ24" i="1"/>
  <c r="AI67" i="1"/>
  <c r="AJ67" i="1" s="1"/>
  <c r="AB67" i="1"/>
  <c r="AF67" i="1" s="1"/>
  <c r="AH67" i="1"/>
  <c r="W22" i="1"/>
  <c r="U22" i="1" s="1"/>
  <c r="X22" i="1" s="1"/>
  <c r="R22" i="1" s="1"/>
  <c r="S22" i="1" s="1"/>
  <c r="AI68" i="1"/>
  <c r="AB68" i="1"/>
  <c r="AF68" i="1" s="1"/>
  <c r="AH68" i="1"/>
  <c r="W68" i="1"/>
  <c r="U68" i="1" s="1"/>
  <c r="X68" i="1" s="1"/>
  <c r="R68" i="1" s="1"/>
  <c r="S68" i="1" s="1"/>
  <c r="AJ39" i="1"/>
  <c r="AI59" i="1"/>
  <c r="AJ59" i="1" s="1"/>
  <c r="AB59" i="1"/>
  <c r="AF59" i="1" s="1"/>
  <c r="AH59" i="1"/>
  <c r="W50" i="1"/>
  <c r="U50" i="1" s="1"/>
  <c r="X50" i="1" s="1"/>
  <c r="R50" i="1" s="1"/>
  <c r="S50" i="1" s="1"/>
  <c r="AI76" i="1"/>
  <c r="AJ76" i="1" s="1"/>
  <c r="AB76" i="1"/>
  <c r="AF76" i="1" s="1"/>
  <c r="AH76" i="1"/>
  <c r="W80" i="1"/>
  <c r="U80" i="1" s="1"/>
  <c r="X80" i="1" s="1"/>
  <c r="R80" i="1" s="1"/>
  <c r="S80" i="1" s="1"/>
  <c r="W71" i="1"/>
  <c r="U71" i="1" s="1"/>
  <c r="X71" i="1" s="1"/>
  <c r="R71" i="1" s="1"/>
  <c r="S71" i="1" s="1"/>
  <c r="AJ66" i="1" l="1"/>
  <c r="AJ73" i="1"/>
  <c r="AJ18" i="1"/>
  <c r="AJ61" i="1"/>
  <c r="AJ27" i="1"/>
  <c r="AJ77" i="1"/>
  <c r="AJ74" i="1"/>
  <c r="AJ68" i="1"/>
  <c r="AJ63" i="1"/>
  <c r="AJ72" i="1"/>
  <c r="AJ48" i="1"/>
  <c r="AJ30" i="1"/>
  <c r="AJ22" i="1"/>
</calcChain>
</file>

<file path=xl/sharedStrings.xml><?xml version="1.0" encoding="utf-8"?>
<sst xmlns="http://schemas.openxmlformats.org/spreadsheetml/2006/main" count="2109" uniqueCount="719">
  <si>
    <t>File opened</t>
  </si>
  <si>
    <t>2023-08-10 09:23:26</t>
  </si>
  <si>
    <t>Console s/n</t>
  </si>
  <si>
    <t>68C-812118</t>
  </si>
  <si>
    <t>Console ver</t>
  </si>
  <si>
    <t>Bluestem v.2.0.04</t>
  </si>
  <si>
    <t>Scripts ver</t>
  </si>
  <si>
    <t>2021.08  2.0.04, Aug 2021</t>
  </si>
  <si>
    <t>Head s/n</t>
  </si>
  <si>
    <t>68H-982108</t>
  </si>
  <si>
    <t>Head ver</t>
  </si>
  <si>
    <t>1.4.7</t>
  </si>
  <si>
    <t>Head cal</t>
  </si>
  <si>
    <t>{"h2oazero": "1.0846", "co2bspan2a": "0.304023", "co2azero": "0.912911", "ssa_ref": "32953.8", "co2bspan2b": "0.301519", "h2obspanconc1": "12.48", "flowazero": "0.34872", "co2bspanconc1": "2471", "h2oaspan2a": "0.0706085", "co2aspanconc1": "2471", "h2obzero": "1.08226", "h2obspanconc2": "0", "tazero": "-0.0655499", "chamberpressurezero": "2.6919", "h2oaspan2": "0", "co2aspanconc2": "308.8", "h2oaspanconc1": "12.48", "co2aspan2": "-0.02794", "co2bspan1": "1.00079", "h2oaspan2b": "0.0711989", "co2aspan2a": "0.301931", "co2bspan2": "-0.029714", "tbzero": "0.0740929", "h2obspan2": "0", "co2aspan1": "1.0006", "h2obspan2b": "0.0714759", "ssb_ref": "32650.4", "h2obspan1": "1.00797", "co2bzero": "0.906517", "h2oaspan1": "1.00836", "h2obspan2a": "0.0709105", "oxygen": "21", "flowbzero": "0.27831", "h2oaspanconc2": "0", "co2bspanconc2": "308.8", "co2aspan2b": "0.299565", "flowmeterzero": "1.00038"}</t>
  </si>
  <si>
    <t>CO2 rangematch</t>
  </si>
  <si>
    <t>Tue Aug  3 10:56:23 2021</t>
  </si>
  <si>
    <t>H2O rangematch</t>
  </si>
  <si>
    <t>Tue Aug  3 10:27:23 2021</t>
  </si>
  <si>
    <t>Chamber type</t>
  </si>
  <si>
    <t>6800-01A</t>
  </si>
  <si>
    <t>Chamber s/n</t>
  </si>
  <si>
    <t>MPF-281858</t>
  </si>
  <si>
    <t>Chamber rev</t>
  </si>
  <si>
    <t>0</t>
  </si>
  <si>
    <t>Chamber cal</t>
  </si>
  <si>
    <t>Fluorometer</t>
  </si>
  <si>
    <t>Flr. Version</t>
  </si>
  <si>
    <t>09:23:26</t>
  </si>
  <si>
    <t>Stability Definition:	A (GasEx): Slp&lt;1 Std&lt;0.2 Per=30	gsw (GasEx): Slp&lt;0.2 Std&lt;0.02 Per=30</t>
  </si>
  <si>
    <t>09:43:59</t>
  </si>
  <si>
    <t>Stability Definition:	A (GasEx): Slp&lt;1 Std&lt;0.2 Per=30	gsw (GasEx): Slp&lt;0.2 Std&lt;0.02 Per=30	CO2_r (Meas): Per=15</t>
  </si>
  <si>
    <t>09:44:01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</si>
  <si>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</si>
  <si>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</si>
  <si>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</si>
  <si>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</si>
  <si>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</si>
  <si>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</si>
  <si>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</si>
  <si>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</si>
  <si>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</si>
  <si>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</si>
  <si>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</si>
  <si>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</si>
  <si>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</si>
  <si>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</si>
  <si>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</si>
  <si>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</si>
  <si>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</si>
  <si>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</si>
  <si>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</si>
  <si>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</si>
  <si>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</si>
  <si>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</si>
  <si>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</si>
  <si>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</si>
  <si>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</si>
  <si>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</si>
  <si>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</si>
  <si>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</si>
  <si>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</si>
  <si>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</si>
  <si>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</si>
  <si>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</si>
  <si>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</si>
  <si>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</si>
  <si>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</si>
  <si>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</si>
  <si>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</si>
  <si>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</si>
  <si>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</si>
  <si>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</si>
  <si>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</si>
  <si>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</si>
  <si>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</si>
  <si>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</si>
  <si>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</si>
  <si>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</si>
  <si>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</si>
  <si>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</si>
  <si>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</si>
  <si>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</si>
  <si>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</si>
  <si>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</si>
  <si>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-1.82603 71.731 367.981 610.285 852.701 1071.54 1261.72 1411.2</t>
  </si>
  <si>
    <t>Fs_true</t>
  </si>
  <si>
    <t>0.14535 100.929 402.537 601.257 800.911 1002.52 1200.66 1401.18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</si>
  <si>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</si>
  <si>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</si>
  <si>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</si>
  <si>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</si>
  <si>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</si>
  <si>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</si>
  <si>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</si>
  <si>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</si>
  <si>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</si>
  <si>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</si>
  <si>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</si>
  <si>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</si>
  <si>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</si>
  <si>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</si>
  <si>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</si>
  <si>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</si>
  <si>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</si>
  <si>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</si>
  <si>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</si>
  <si>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</si>
  <si>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</si>
  <si>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</si>
  <si>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</si>
  <si>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</si>
  <si>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</si>
  <si>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</si>
  <si>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spad</t>
  </si>
  <si>
    <t>leaf</t>
  </si>
  <si>
    <t>replicate</t>
  </si>
  <si>
    <t>species</t>
  </si>
  <si>
    <t>plot</t>
  </si>
  <si>
    <t>instrument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</si>
  <si>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</si>
  <si>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</si>
  <si>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</si>
  <si>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</si>
  <si>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</si>
  <si>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</si>
  <si>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</si>
  <si>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</si>
  <si>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</si>
  <si>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</si>
  <si>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</si>
  <si>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</si>
  <si>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</si>
  <si>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</si>
  <si>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</si>
  <si>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</si>
  <si>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</si>
  <si>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</si>
  <si>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</si>
  <si>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</si>
  <si>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</si>
  <si>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</si>
  <si>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</si>
  <si>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</si>
  <si>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</si>
  <si>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</si>
  <si>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</si>
  <si>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</si>
  <si>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</si>
  <si>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</si>
  <si>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</si>
  <si>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</si>
  <si>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</si>
  <si>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</si>
  <si>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</si>
  <si>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</si>
  <si>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</si>
  <si>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</si>
  <si>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</si>
  <si>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</si>
  <si>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</si>
  <si>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</si>
  <si>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</si>
  <si>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</si>
  <si>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</si>
  <si>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</si>
  <si>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</si>
  <si>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</si>
  <si>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</si>
  <si>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</si>
  <si>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</si>
  <si>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</si>
  <si>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</si>
  <si>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</si>
  <si>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</si>
  <si>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</si>
  <si>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</si>
  <si>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</si>
  <si>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</si>
  <si>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</si>
  <si>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</si>
  <si>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</si>
  <si>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</si>
  <si>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</si>
  <si>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</si>
  <si>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</si>
  <si>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</si>
  <si>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</si>
  <si>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</si>
  <si>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</si>
  <si>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</si>
  <si>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</si>
  <si>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</si>
  <si>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</si>
  <si>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</si>
  <si>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</si>
  <si>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</si>
  <si>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</si>
  <si>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</si>
  <si>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</si>
  <si>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</si>
  <si>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</si>
  <si>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</si>
  <si>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</si>
  <si>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</si>
  <si>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</si>
  <si>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</si>
  <si>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</si>
  <si>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</si>
  <si>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</si>
  <si>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</si>
  <si>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</si>
  <si>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</si>
  <si>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</si>
  <si>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</si>
  <si>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</si>
  <si>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</si>
  <si>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</si>
  <si>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</si>
  <si>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</si>
  <si>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</si>
  <si>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</si>
  <si>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</si>
  <si>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</si>
  <si>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</si>
  <si>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</si>
  <si>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</si>
  <si>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</si>
  <si>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</si>
  <si>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</si>
  <si>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</si>
  <si>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</si>
  <si>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</si>
  <si>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</si>
  <si>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</si>
  <si>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</si>
  <si>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</si>
  <si>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</si>
  <si>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</si>
  <si>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</si>
  <si>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</si>
  <si>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</si>
  <si>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</si>
  <si>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</si>
  <si>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</si>
  <si>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</si>
  <si>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</si>
  <si>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</si>
  <si>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</si>
  <si>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</si>
  <si>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</si>
  <si>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</si>
  <si>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</si>
  <si>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</si>
  <si>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</si>
  <si>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</si>
  <si>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</si>
  <si>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</si>
  <si>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</si>
  <si>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</si>
  <si>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</si>
  <si>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</si>
  <si>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</si>
  <si>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</si>
  <si>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</si>
  <si>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</si>
  <si>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</si>
  <si>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</si>
  <si>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</si>
  <si>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</si>
  <si>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</si>
  <si>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</si>
  <si>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</si>
  <si>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</si>
  <si>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</si>
  <si>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</si>
  <si>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</si>
  <si>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</si>
  <si>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</si>
  <si>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</si>
  <si>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</si>
  <si>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</si>
  <si>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</si>
  <si>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</si>
  <si>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</si>
  <si>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</si>
  <si>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</si>
  <si>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</si>
  <si>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</si>
  <si>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</si>
  <si>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</si>
  <si>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</si>
  <si>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</si>
  <si>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</si>
  <si>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</si>
  <si>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</si>
  <si>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</si>
  <si>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</si>
  <si>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</si>
  <si>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</si>
  <si>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</si>
  <si>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</si>
  <si>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</si>
  <si>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</si>
  <si>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</si>
  <si>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</si>
  <si>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</si>
  <si>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</si>
  <si>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</si>
  <si>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</si>
  <si>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</si>
  <si>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</si>
  <si>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</si>
  <si>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</si>
  <si>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</si>
  <si>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</si>
  <si>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</si>
  <si>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</si>
  <si>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</si>
  <si>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</si>
  <si>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</si>
  <si>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</si>
  <si>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</si>
  <si>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</si>
  <si>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</si>
  <si>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</si>
  <si>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</si>
  <si>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</si>
  <si>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</si>
  <si>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</si>
  <si>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</si>
  <si>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</si>
  <si>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</si>
  <si>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</si>
  <si>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</si>
  <si>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</si>
  <si>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</si>
  <si>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</si>
  <si>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</si>
  <si>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</si>
  <si>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</si>
  <si>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</si>
  <si>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</si>
  <si>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</si>
  <si>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</si>
  <si>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</si>
  <si>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</si>
  <si>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</si>
  <si>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</si>
  <si>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</si>
  <si>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</si>
  <si>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</si>
  <si>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</si>
  <si>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</si>
  <si>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</si>
  <si>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</si>
  <si>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</si>
  <si>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</si>
  <si>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</si>
  <si>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</si>
  <si>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</si>
  <si>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</si>
  <si>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</si>
  <si>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</si>
  <si>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</si>
  <si>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</si>
  <si>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</si>
  <si>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</si>
  <si>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</si>
  <si>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</si>
  <si>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</si>
  <si>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</si>
  <si>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</si>
  <si>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</si>
  <si>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</si>
  <si>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</si>
  <si>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</si>
  <si>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</si>
  <si>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</si>
  <si>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</si>
  <si>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20230811 10:17:34</t>
  </si>
  <si>
    <t>10:17:34</t>
  </si>
  <si>
    <t>none</t>
  </si>
  <si>
    <t>47.9</t>
  </si>
  <si>
    <t>8</t>
  </si>
  <si>
    <t>1</t>
  </si>
  <si>
    <t>soybean ld11</t>
  </si>
  <si>
    <t>6</t>
  </si>
  <si>
    <t>mcgrath1</t>
  </si>
  <si>
    <t>RECT-12243-20210724-05_20_30</t>
  </si>
  <si>
    <t>MPF-1-20230810-10_17_12</t>
  </si>
  <si>
    <t>DARK-2-20230810-10_17_20</t>
  </si>
  <si>
    <t>0: Broadleaf</t>
  </si>
  <si>
    <t>10:18:06</t>
  </si>
  <si>
    <t>2/2</t>
  </si>
  <si>
    <t>11111111</t>
  </si>
  <si>
    <t>oooooooo</t>
  </si>
  <si>
    <t>off</t>
  </si>
  <si>
    <t>20230811 10:20:20</t>
  </si>
  <si>
    <t>10:20:20</t>
  </si>
  <si>
    <t>MPF-3-20230810-10_19_58</t>
  </si>
  <si>
    <t>DARK-4-20230810-10_20_06</t>
  </si>
  <si>
    <t>10:19:42</t>
  </si>
  <si>
    <t>20230811 10:22:21</t>
  </si>
  <si>
    <t>10:22:21</t>
  </si>
  <si>
    <t>MPF-5-20230810-10_21_58</t>
  </si>
  <si>
    <t>DARK-6-20230810-10_22_06</t>
  </si>
  <si>
    <t>10:21:43</t>
  </si>
  <si>
    <t>20230811 10:24:17</t>
  </si>
  <si>
    <t>10:24:17</t>
  </si>
  <si>
    <t>MPF-7-20230810-10_23_55</t>
  </si>
  <si>
    <t>DARK-8-20230810-10_24_03</t>
  </si>
  <si>
    <t>10:23:40</t>
  </si>
  <si>
    <t>20230811 10:26:18</t>
  </si>
  <si>
    <t>10:26:18</t>
  </si>
  <si>
    <t>MPF-9-20230810-10_25_56</t>
  </si>
  <si>
    <t>DARK-10-20230810-10_26_03</t>
  </si>
  <si>
    <t>10:25:41</t>
  </si>
  <si>
    <t>20230811 10:27:58</t>
  </si>
  <si>
    <t>10:27:58</t>
  </si>
  <si>
    <t>MPF-11-20230810-10_27_36</t>
  </si>
  <si>
    <t>DARK-12-20230810-10_27_44</t>
  </si>
  <si>
    <t>10:28:30</t>
  </si>
  <si>
    <t>20230811 10:30:27</t>
  </si>
  <si>
    <t>10:30:27</t>
  </si>
  <si>
    <t>MPF-13-20230810-10_30_04</t>
  </si>
  <si>
    <t>DARK-14-20230810-10_30_12</t>
  </si>
  <si>
    <t>10:29:44</t>
  </si>
  <si>
    <t>20230811 10:33:01</t>
  </si>
  <si>
    <t>10:33:01</t>
  </si>
  <si>
    <t>MPF-15-20230810-10_32_38</t>
  </si>
  <si>
    <t>DARK-16-20230810-10_32_46</t>
  </si>
  <si>
    <t>10:32:18</t>
  </si>
  <si>
    <t>20230811 10:35:24</t>
  </si>
  <si>
    <t>10:35:24</t>
  </si>
  <si>
    <t>MPF-17-20230810-10_35_01</t>
  </si>
  <si>
    <t>DARK-18-20230810-10_35_09</t>
  </si>
  <si>
    <t>10:34:44</t>
  </si>
  <si>
    <t>20230811 10:38:34</t>
  </si>
  <si>
    <t>10:38:34</t>
  </si>
  <si>
    <t>MPF-19-20230810-10_38_11</t>
  </si>
  <si>
    <t>DARK-20-20230810-10_38_19</t>
  </si>
  <si>
    <t>10:36:45</t>
  </si>
  <si>
    <t>1/2</t>
  </si>
  <si>
    <t>20230811 10:40:45</t>
  </si>
  <si>
    <t>10:40:45</t>
  </si>
  <si>
    <t>MPF-21-20230810-10_40_22</t>
  </si>
  <si>
    <t>DARK-22-20230810-10_40_30</t>
  </si>
  <si>
    <t>10:39:57</t>
  </si>
  <si>
    <t>20230811 10:43:37</t>
  </si>
  <si>
    <t>10:43:37</t>
  </si>
  <si>
    <t>MPF-23-20230810-10_43_14</t>
  </si>
  <si>
    <t>DARK-24-20230810-10_43_22</t>
  </si>
  <si>
    <t>10:42:53</t>
  </si>
  <si>
    <t>20230811 10:46:47</t>
  </si>
  <si>
    <t>10:46:47</t>
  </si>
  <si>
    <t>MPF-25-20230810-10_46_24</t>
  </si>
  <si>
    <t>DARK-26-20230810-10_46_32</t>
  </si>
  <si>
    <t>10:45:16</t>
  </si>
  <si>
    <t>20230811 10:49:06</t>
  </si>
  <si>
    <t>10:49:06</t>
  </si>
  <si>
    <t>MPF-27-20230810-10_48_44</t>
  </si>
  <si>
    <t>DARK-28-20230810-10_48_52</t>
  </si>
  <si>
    <t>10:48:12</t>
  </si>
  <si>
    <t>20230811 10:52:16</t>
  </si>
  <si>
    <t>10:52:16</t>
  </si>
  <si>
    <t>MPF-29-20230810-10_51_54</t>
  </si>
  <si>
    <t>DARK-30-20230810-10_52_02</t>
  </si>
  <si>
    <t>10:50:18</t>
  </si>
  <si>
    <t>20230811 10:54:13</t>
  </si>
  <si>
    <t>10:54:13</t>
  </si>
  <si>
    <t>MPF-31-20230810-10_53_50</t>
  </si>
  <si>
    <t>DARK-32-20230810-10_53_58</t>
  </si>
  <si>
    <t>10:53:35</t>
  </si>
  <si>
    <t>20230811 11:26:42</t>
  </si>
  <si>
    <t>11:26:42</t>
  </si>
  <si>
    <t>38.2</t>
  </si>
  <si>
    <t>11</t>
  </si>
  <si>
    <t>2</t>
  </si>
  <si>
    <t>MPF-33-20230810-11_26_20</t>
  </si>
  <si>
    <t>DARK-34-20230810-11_26_27</t>
  </si>
  <si>
    <t>11:26:02</t>
  </si>
  <si>
    <t>20230811 11:28:50</t>
  </si>
  <si>
    <t>11:28:50</t>
  </si>
  <si>
    <t>MPF-35-20230810-11_28_28</t>
  </si>
  <si>
    <t>DARK-36-20230810-11_28_35</t>
  </si>
  <si>
    <t>11:28:09</t>
  </si>
  <si>
    <t>20230811 11:31:09</t>
  </si>
  <si>
    <t>11:31:09</t>
  </si>
  <si>
    <t>MPF-37-20230810-11_30_47</t>
  </si>
  <si>
    <t>DARK-38-20230810-11_30_54</t>
  </si>
  <si>
    <t>11:30:28</t>
  </si>
  <si>
    <t>20230811 11:33:06</t>
  </si>
  <si>
    <t>11:33:06</t>
  </si>
  <si>
    <t>MPF-39-20230810-11_32_44</t>
  </si>
  <si>
    <t>DARK-40-20230810-11_32_52</t>
  </si>
  <si>
    <t>11:32:27</t>
  </si>
  <si>
    <t>20230811 11:35:14</t>
  </si>
  <si>
    <t>11:35:14</t>
  </si>
  <si>
    <t>MPF-41-20230810-11_34_52</t>
  </si>
  <si>
    <t>DARK-42-20230810-11_35_00</t>
  </si>
  <si>
    <t>11:34:33</t>
  </si>
  <si>
    <t>20230811 11:37:37</t>
  </si>
  <si>
    <t>11:37:37</t>
  </si>
  <si>
    <t>MPF-43-20230810-11_37_15</t>
  </si>
  <si>
    <t>DARK-44-20230810-11_37_22</t>
  </si>
  <si>
    <t>11:36:55</t>
  </si>
  <si>
    <t>20230811 11:39:44</t>
  </si>
  <si>
    <t>11:39:44</t>
  </si>
  <si>
    <t>MPF-45-20230810-11_39_22</t>
  </si>
  <si>
    <t>DARK-46-20230810-11_39_29</t>
  </si>
  <si>
    <t>11:39:03</t>
  </si>
  <si>
    <t>20230811 11:42:12</t>
  </si>
  <si>
    <t>11:42:12</t>
  </si>
  <si>
    <t>MPF-47-20230810-11_41_50</t>
  </si>
  <si>
    <t>DARK-48-20230810-11_41_58</t>
  </si>
  <si>
    <t>11:41:32</t>
  </si>
  <si>
    <t>20230811 11:44:44</t>
  </si>
  <si>
    <t>11:44:44</t>
  </si>
  <si>
    <t>MPF-49-20230810-11_44_22</t>
  </si>
  <si>
    <t>DARK-50-20230810-11_44_30</t>
  </si>
  <si>
    <t>11:43:59</t>
  </si>
  <si>
    <t>20230811 11:46:40</t>
  </si>
  <si>
    <t>11:46:40</t>
  </si>
  <si>
    <t>MPF-51-20230810-11_46_18</t>
  </si>
  <si>
    <t>DARK-52-20230810-11_46_25</t>
  </si>
  <si>
    <t>11:45:56</t>
  </si>
  <si>
    <t>20230811 11:48:20</t>
  </si>
  <si>
    <t>11:48:20</t>
  </si>
  <si>
    <t>MPF-53-20230810-11_47_58</t>
  </si>
  <si>
    <t>DARK-54-20230810-11_48_06</t>
  </si>
  <si>
    <t>11:48:55</t>
  </si>
  <si>
    <t>20230811 11:50:54</t>
  </si>
  <si>
    <t>11:50:54</t>
  </si>
  <si>
    <t>MPF-55-20230810-11_50_32</t>
  </si>
  <si>
    <t>DARK-56-20230810-11_50_40</t>
  </si>
  <si>
    <t>11:50:06</t>
  </si>
  <si>
    <t>20230811 11:53:28</t>
  </si>
  <si>
    <t>11:53:28</t>
  </si>
  <si>
    <t>MPF-57-20230810-11_53_06</t>
  </si>
  <si>
    <t>DARK-58-20230810-11_53_14</t>
  </si>
  <si>
    <t>11:52:16</t>
  </si>
  <si>
    <t>20230811 11:56:02</t>
  </si>
  <si>
    <t>11:56:02</t>
  </si>
  <si>
    <t>MPF-59-20230810-11_55_40</t>
  </si>
  <si>
    <t>DARK-60-20230810-11_55_48</t>
  </si>
  <si>
    <t>11:54:54</t>
  </si>
  <si>
    <t>20230811 11:58:49</t>
  </si>
  <si>
    <t>11:58:49</t>
  </si>
  <si>
    <t>MPF-61-20230810-11_58_27</t>
  </si>
  <si>
    <t>DARK-62-20230810-11_58_35</t>
  </si>
  <si>
    <t>11:57:59</t>
  </si>
  <si>
    <t>20230811 12:01:36</t>
  </si>
  <si>
    <t>12:01:36</t>
  </si>
  <si>
    <t>MPF-63-20230810-12_01_14</t>
  </si>
  <si>
    <t>DARK-64-20230810-12_01_22</t>
  </si>
  <si>
    <t>12:00:51</t>
  </si>
  <si>
    <t>20230811 12:32:48</t>
  </si>
  <si>
    <t>12:32:48</t>
  </si>
  <si>
    <t>50.7</t>
  </si>
  <si>
    <t>3</t>
  </si>
  <si>
    <t>MPF-65-20230810-12_32_26</t>
  </si>
  <si>
    <t>DARK-66-20230810-12_32_34</t>
  </si>
  <si>
    <t>12:33:21</t>
  </si>
  <si>
    <t>20230811 12:35:12</t>
  </si>
  <si>
    <t>12:35:12</t>
  </si>
  <si>
    <t>MPF-67-20230810-12_34_50</t>
  </si>
  <si>
    <t>DARK-68-20230810-12_34_58</t>
  </si>
  <si>
    <t>12:34:31</t>
  </si>
  <si>
    <t>20230811 12:37:23</t>
  </si>
  <si>
    <t>12:37:23</t>
  </si>
  <si>
    <t>MPF-69-20230810-12_37_01</t>
  </si>
  <si>
    <t>DARK-70-20230810-12_37_09</t>
  </si>
  <si>
    <t>12:36:43</t>
  </si>
  <si>
    <t>20230811 12:39:28</t>
  </si>
  <si>
    <t>12:39:28</t>
  </si>
  <si>
    <t>MPF-71-20230810-12_39_07</t>
  </si>
  <si>
    <t>DARK-72-20230810-12_39_14</t>
  </si>
  <si>
    <t>12:38:47</t>
  </si>
  <si>
    <t>20230811 12:41:39</t>
  </si>
  <si>
    <t>12:41:39</t>
  </si>
  <si>
    <t>MPF-73-20230810-12_41_18</t>
  </si>
  <si>
    <t>DARK-74-20230810-12_41_25</t>
  </si>
  <si>
    <t>12:40:58</t>
  </si>
  <si>
    <t>20230811 12:43:56</t>
  </si>
  <si>
    <t>12:43:56</t>
  </si>
  <si>
    <t>MPF-75-20230810-12_43_34</t>
  </si>
  <si>
    <t>DARK-76-20230810-12_43_42</t>
  </si>
  <si>
    <t>12:43:13</t>
  </si>
  <si>
    <t>20230811 12:46:32</t>
  </si>
  <si>
    <t>12:46:32</t>
  </si>
  <si>
    <t>MPF-77-20230810-12_46_10</t>
  </si>
  <si>
    <t>DARK-78-20230810-12_46_18</t>
  </si>
  <si>
    <t>12:45:51</t>
  </si>
  <si>
    <t>20230811 12:48:40</t>
  </si>
  <si>
    <t>12:48:40</t>
  </si>
  <si>
    <t>MPF-79-20230810-12_48_19</t>
  </si>
  <si>
    <t>DARK-80-20230810-12_48_26</t>
  </si>
  <si>
    <t>12:47:59</t>
  </si>
  <si>
    <t>20230811 12:50:45</t>
  </si>
  <si>
    <t>12:50:45</t>
  </si>
  <si>
    <t>MPF-81-20230810-12_50_24</t>
  </si>
  <si>
    <t>DARK-82-20230810-12_50_31</t>
  </si>
  <si>
    <t>12:50:03</t>
  </si>
  <si>
    <t>20230811 12:52:48</t>
  </si>
  <si>
    <t>12:52:48</t>
  </si>
  <si>
    <t>MPF-83-20230810-12_52_27</t>
  </si>
  <si>
    <t>DARK-84-20230810-12_52_34</t>
  </si>
  <si>
    <t>12:52:06</t>
  </si>
  <si>
    <t>20230811 12:54:56</t>
  </si>
  <si>
    <t>12:54:56</t>
  </si>
  <si>
    <t>MPF-85-20230810-12_54_35</t>
  </si>
  <si>
    <t>DARK-86-20230810-12_54_42</t>
  </si>
  <si>
    <t>12:54:11</t>
  </si>
  <si>
    <t>20230811 12:58:06</t>
  </si>
  <si>
    <t>12:58:06</t>
  </si>
  <si>
    <t>MPF-87-20230810-12_57_45</t>
  </si>
  <si>
    <t>DARK-88-20230810-12_57_52</t>
  </si>
  <si>
    <t>12:56:23</t>
  </si>
  <si>
    <t>20230811 13:00:22</t>
  </si>
  <si>
    <t>13:00:22</t>
  </si>
  <si>
    <t>MPF-89-20230810-13_00_01</t>
  </si>
  <si>
    <t>DARK-90-20230810-13_00_08</t>
  </si>
  <si>
    <t>12:59:38</t>
  </si>
  <si>
    <t>20230811 13:02:29</t>
  </si>
  <si>
    <t>13:02:29</t>
  </si>
  <si>
    <t>MPF-91-20230810-13_02_08</t>
  </si>
  <si>
    <t>DARK-92-20230810-13_02_15</t>
  </si>
  <si>
    <t>13:01:39</t>
  </si>
  <si>
    <t>20230811 13:04:51</t>
  </si>
  <si>
    <t>13:04:51</t>
  </si>
  <si>
    <t>MPF-93-20230810-13_04_29</t>
  </si>
  <si>
    <t>DARK-94-20230810-13_04_37</t>
  </si>
  <si>
    <t>13:05:17</t>
  </si>
  <si>
    <t>20230811 13:07:16</t>
  </si>
  <si>
    <t>13:07:16</t>
  </si>
  <si>
    <t>MPF-95-20230810-13_06_54</t>
  </si>
  <si>
    <t>DARK-96-20230810-13_07_02</t>
  </si>
  <si>
    <t>13:06:29</t>
  </si>
  <si>
    <t>20230811 13:39:49</t>
  </si>
  <si>
    <t>13:39:49</t>
  </si>
  <si>
    <t>38.6</t>
  </si>
  <si>
    <t>MPF-97-20230810-13_39_27</t>
  </si>
  <si>
    <t>DARK-98-20230810-13_39_35</t>
  </si>
  <si>
    <t>13:40:29</t>
  </si>
  <si>
    <t>20230811 13:42:26</t>
  </si>
  <si>
    <t>13:42:26</t>
  </si>
  <si>
    <t>MPF-99-20230810-13_42_05</t>
  </si>
  <si>
    <t>DARK-100-20230810-13_42_13</t>
  </si>
  <si>
    <t>13:41:45</t>
  </si>
  <si>
    <t>20230811 13:44:06</t>
  </si>
  <si>
    <t>13:44:06</t>
  </si>
  <si>
    <t>MPF-101-20230810-13_43_45</t>
  </si>
  <si>
    <t>DARK-102-20230810-13_43_53</t>
  </si>
  <si>
    <t>13:44:42</t>
  </si>
  <si>
    <t>20230811 13:46:50</t>
  </si>
  <si>
    <t>13:46:50</t>
  </si>
  <si>
    <t>MPF-103-20230810-13_46_29</t>
  </si>
  <si>
    <t>DARK-104-20230810-13_46_37</t>
  </si>
  <si>
    <t>13:46:09</t>
  </si>
  <si>
    <t>20230811 13:48:30</t>
  </si>
  <si>
    <t>13:48:30</t>
  </si>
  <si>
    <t>MPF-105-20230810-13_48_09</t>
  </si>
  <si>
    <t>DARK-106-20230810-13_48_17</t>
  </si>
  <si>
    <t>13:49:11</t>
  </si>
  <si>
    <t>20230811 13:50:42</t>
  </si>
  <si>
    <t>13:50:42</t>
  </si>
  <si>
    <t>MPF-107-20230810-13_50_21</t>
  </si>
  <si>
    <t>DARK-108-20230810-13_50_28</t>
  </si>
  <si>
    <t>13:51:15</t>
  </si>
  <si>
    <t>20230811 13:53:22</t>
  </si>
  <si>
    <t>13:53:22</t>
  </si>
  <si>
    <t>MPF-109-20230810-13_53_01</t>
  </si>
  <si>
    <t>DARK-110-20230810-13_53_08</t>
  </si>
  <si>
    <t>13:52:40</t>
  </si>
  <si>
    <t>20230811 13:55:25</t>
  </si>
  <si>
    <t>13:55:25</t>
  </si>
  <si>
    <t>MPF-111-20230810-13_55_03</t>
  </si>
  <si>
    <t>DARK-112-20230810-13_55_11</t>
  </si>
  <si>
    <t>13:54:44</t>
  </si>
  <si>
    <t>20230811 13:58:05</t>
  </si>
  <si>
    <t>13:58:05</t>
  </si>
  <si>
    <t>MPF-113-20230810-13_57_44</t>
  </si>
  <si>
    <t>DARK-114-20230810-13_57_52</t>
  </si>
  <si>
    <t>13:57:16</t>
  </si>
  <si>
    <t>20230811 14:00:47</t>
  </si>
  <si>
    <t>14:00:47</t>
  </si>
  <si>
    <t>MPF-115-20230810-14_00_25</t>
  </si>
  <si>
    <t>DARK-116-20230810-14_00_33</t>
  </si>
  <si>
    <t>14:00:07</t>
  </si>
  <si>
    <t>20230811 14:03:01</t>
  </si>
  <si>
    <t>14:03:01</t>
  </si>
  <si>
    <t>MPF-117-20230810-14_02_40</t>
  </si>
  <si>
    <t>DARK-118-20230810-14_02_48</t>
  </si>
  <si>
    <t>14:02:12</t>
  </si>
  <si>
    <t>20230811 14:05:59</t>
  </si>
  <si>
    <t>14:05:59</t>
  </si>
  <si>
    <t>MPF-119-20230810-14_05_38</t>
  </si>
  <si>
    <t>DARK-120-20230810-14_05_46</t>
  </si>
  <si>
    <t>14:05:10</t>
  </si>
  <si>
    <t>20230811 14:09:00</t>
  </si>
  <si>
    <t>14:09:00</t>
  </si>
  <si>
    <t>MPF-121-20230810-14_08_39</t>
  </si>
  <si>
    <t>DARK-122-20230810-14_08_46</t>
  </si>
  <si>
    <t>14:08:22</t>
  </si>
  <si>
    <t>20230811 14:12:08</t>
  </si>
  <si>
    <t>14:12:08</t>
  </si>
  <si>
    <t>MPF-123-20230810-14_11_47</t>
  </si>
  <si>
    <t>DARK-124-20230810-14_11_54</t>
  </si>
  <si>
    <t>14:11:25</t>
  </si>
  <si>
    <t>20230811 14:14:19</t>
  </si>
  <si>
    <t>14:14:19</t>
  </si>
  <si>
    <t>MPF-125-20230810-14_13_58</t>
  </si>
  <si>
    <t>DARK-126-20230810-14_14_06</t>
  </si>
  <si>
    <t>14:13:29</t>
  </si>
  <si>
    <t>20230811 14:16:46</t>
  </si>
  <si>
    <t>14:16:46</t>
  </si>
  <si>
    <t>MPF-127-20230810-14_16_25</t>
  </si>
  <si>
    <t>DARK-128-20230810-14_16_32</t>
  </si>
  <si>
    <t>14:16:01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</si>
</sst>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80"/>
  <sheetViews>
    <sheetView tabSelected="1" workbookViewId="0">
      <selection activeCell="J1" sqref="J1"/>
    </sheetView>
  </sheetViews>
  <sheetFormatPr defaultRowHeight="14.4" x14ac:dyDescent="0.3"/>
  <sheetData>
    <row r="2" spans="1:250" x14ac:dyDescent="0.3">
      <c r="A2" t="s">
        <v>32</v>
      </c>
      <c r="B2" t="s">
        <v>33</v>
      </c>
      <c r="C2" t="s">
        <v>35</v>
      </c>
    </row>
    <row r="3" spans="1:250" x14ac:dyDescent="0.3">
      <c r="B3" t="s">
        <v>34</v>
      </c>
      <c r="C3">
        <v>21</v>
      </c>
    </row>
    <row r="4" spans="1:250" x14ac:dyDescent="0.3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50" x14ac:dyDescent="0.3">
      <c r="B5" t="s">
        <v>19</v>
      </c>
      <c r="C5" t="s">
        <v>39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50" x14ac:dyDescent="0.3">
      <c r="A6" t="s">
        <v>48</v>
      </c>
      <c r="B6" t="s">
        <v>49</v>
      </c>
      <c r="C6" t="s">
        <v>50</v>
      </c>
      <c r="D6" t="s">
        <v>51</v>
      </c>
      <c r="E6" t="s">
        <v>52</v>
      </c>
    </row>
    <row r="7" spans="1:250" x14ac:dyDescent="0.3">
      <c r="B7">
        <v>0</v>
      </c>
      <c r="C7">
        <v>1</v>
      </c>
      <c r="D7">
        <v>0</v>
      </c>
      <c r="E7">
        <v>0</v>
      </c>
    </row>
    <row r="8" spans="1:250" x14ac:dyDescent="0.3">
      <c r="A8" t="s">
        <v>53</v>
      </c>
      <c r="B8" t="s">
        <v>54</v>
      </c>
      <c r="C8" t="s">
        <v>56</v>
      </c>
      <c r="D8" t="s">
        <v>58</v>
      </c>
      <c r="E8" t="s">
        <v>59</v>
      </c>
      <c r="F8" t="s">
        <v>60</v>
      </c>
      <c r="G8" t="s">
        <v>61</v>
      </c>
      <c r="H8" t="s">
        <v>62</v>
      </c>
      <c r="I8" t="s">
        <v>63</v>
      </c>
      <c r="J8" t="s">
        <v>64</v>
      </c>
      <c r="K8" t="s">
        <v>65</v>
      </c>
      <c r="L8" t="s">
        <v>66</v>
      </c>
      <c r="M8" t="s">
        <v>67</v>
      </c>
      <c r="N8" t="s">
        <v>68</v>
      </c>
      <c r="O8" t="s">
        <v>69</v>
      </c>
      <c r="P8" t="s">
        <v>70</v>
      </c>
      <c r="Q8" t="s">
        <v>71</v>
      </c>
    </row>
    <row r="9" spans="1:250" x14ac:dyDescent="0.3">
      <c r="B9" t="s">
        <v>55</v>
      </c>
      <c r="C9" t="s">
        <v>57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50" x14ac:dyDescent="0.3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</row>
    <row r="11" spans="1:250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50" x14ac:dyDescent="0.3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85</v>
      </c>
      <c r="H12" t="s">
        <v>87</v>
      </c>
    </row>
    <row r="13" spans="1:250" x14ac:dyDescent="0.3">
      <c r="B13">
        <v>-6276</v>
      </c>
      <c r="C13">
        <v>6.6</v>
      </c>
      <c r="D13">
        <v>1.7090000000000001E-5</v>
      </c>
      <c r="E13">
        <v>3.11</v>
      </c>
      <c r="F13" t="s">
        <v>84</v>
      </c>
      <c r="G13" t="s">
        <v>86</v>
      </c>
      <c r="H13">
        <v>0</v>
      </c>
    </row>
    <row r="14" spans="1:250" x14ac:dyDescent="0.3">
      <c r="A14" t="s">
        <v>88</v>
      </c>
      <c r="B14" t="s">
        <v>88</v>
      </c>
      <c r="C14" t="s">
        <v>88</v>
      </c>
      <c r="D14" t="s">
        <v>88</v>
      </c>
      <c r="E14" t="s">
        <v>88</v>
      </c>
      <c r="F14" t="s">
        <v>88</v>
      </c>
      <c r="G14" t="s">
        <v>89</v>
      </c>
      <c r="H14" t="s">
        <v>89</v>
      </c>
      <c r="I14" t="s">
        <v>89</v>
      </c>
      <c r="J14" t="s">
        <v>89</v>
      </c>
      <c r="K14" t="s">
        <v>89</v>
      </c>
      <c r="L14" t="s">
        <v>89</v>
      </c>
      <c r="M14" t="s">
        <v>90</v>
      </c>
      <c r="N14" t="s">
        <v>90</v>
      </c>
      <c r="O14" t="s">
        <v>90</v>
      </c>
      <c r="P14" t="s">
        <v>90</v>
      </c>
      <c r="Q14" t="s">
        <v>90</v>
      </c>
      <c r="R14" t="s">
        <v>90</v>
      </c>
      <c r="S14" t="s">
        <v>90</v>
      </c>
      <c r="T14" t="s">
        <v>90</v>
      </c>
      <c r="U14" t="s">
        <v>90</v>
      </c>
      <c r="V14" t="s">
        <v>90</v>
      </c>
      <c r="W14" t="s">
        <v>90</v>
      </c>
      <c r="X14" t="s">
        <v>90</v>
      </c>
      <c r="Y14" t="s">
        <v>90</v>
      </c>
      <c r="Z14" t="s">
        <v>90</v>
      </c>
      <c r="AA14" t="s">
        <v>90</v>
      </c>
      <c r="AB14" t="s">
        <v>90</v>
      </c>
      <c r="AC14" t="s">
        <v>90</v>
      </c>
      <c r="AD14" t="s">
        <v>90</v>
      </c>
      <c r="AE14" t="s">
        <v>90</v>
      </c>
      <c r="AF14" t="s">
        <v>90</v>
      </c>
      <c r="AG14" t="s">
        <v>90</v>
      </c>
      <c r="AH14" t="s">
        <v>90</v>
      </c>
      <c r="AI14" t="s">
        <v>90</v>
      </c>
      <c r="AJ14" t="s">
        <v>90</v>
      </c>
      <c r="AK14" t="s">
        <v>91</v>
      </c>
      <c r="AL14" t="s">
        <v>91</v>
      </c>
      <c r="AM14" t="s">
        <v>91</v>
      </c>
      <c r="AN14" t="s">
        <v>91</v>
      </c>
      <c r="AO14" t="s">
        <v>91</v>
      </c>
      <c r="AP14" t="s">
        <v>92</v>
      </c>
      <c r="AQ14" t="s">
        <v>92</v>
      </c>
      <c r="AR14" t="s">
        <v>92</v>
      </c>
      <c r="AS14" t="s">
        <v>92</v>
      </c>
      <c r="AT14" t="s">
        <v>92</v>
      </c>
      <c r="AU14" t="s">
        <v>92</v>
      </c>
      <c r="AV14" t="s">
        <v>92</v>
      </c>
      <c r="AW14" t="s">
        <v>92</v>
      </c>
      <c r="AX14" t="s">
        <v>92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93</v>
      </c>
      <c r="BS14" t="s">
        <v>93</v>
      </c>
      <c r="BT14" t="s">
        <v>93</v>
      </c>
      <c r="BU14" t="s">
        <v>93</v>
      </c>
      <c r="BV14" t="s">
        <v>94</v>
      </c>
      <c r="BW14" t="s">
        <v>94</v>
      </c>
      <c r="BX14" t="s">
        <v>94</v>
      </c>
      <c r="BY14" t="s">
        <v>94</v>
      </c>
      <c r="BZ14" t="s">
        <v>95</v>
      </c>
      <c r="CA14" t="s">
        <v>95</v>
      </c>
      <c r="CB14" t="s">
        <v>95</v>
      </c>
      <c r="CC14" t="s">
        <v>95</v>
      </c>
      <c r="CD14" t="s">
        <v>95</v>
      </c>
      <c r="CE14" t="s">
        <v>95</v>
      </c>
      <c r="CF14" t="s">
        <v>95</v>
      </c>
      <c r="CG14" t="s">
        <v>95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96</v>
      </c>
      <c r="CS14" t="s">
        <v>96</v>
      </c>
      <c r="CT14" t="s">
        <v>96</v>
      </c>
      <c r="CU14" t="s">
        <v>96</v>
      </c>
      <c r="CV14" t="s">
        <v>96</v>
      </c>
      <c r="CW14" t="s">
        <v>96</v>
      </c>
      <c r="CX14" t="s">
        <v>96</v>
      </c>
      <c r="CY14" t="s">
        <v>96</v>
      </c>
      <c r="CZ14" t="s">
        <v>96</v>
      </c>
      <c r="DA14" t="s">
        <v>96</v>
      </c>
      <c r="DB14" t="s">
        <v>97</v>
      </c>
      <c r="DC14" t="s">
        <v>97</v>
      </c>
      <c r="DD14" t="s">
        <v>97</v>
      </c>
      <c r="DE14" t="s">
        <v>97</v>
      </c>
      <c r="DF14" t="s">
        <v>97</v>
      </c>
      <c r="DG14" t="s">
        <v>97</v>
      </c>
      <c r="DH14" t="s">
        <v>97</v>
      </c>
      <c r="DI14" t="s">
        <v>97</v>
      </c>
      <c r="DJ14" t="s">
        <v>97</v>
      </c>
      <c r="DK14" t="s">
        <v>97</v>
      </c>
      <c r="DL14" t="s">
        <v>97</v>
      </c>
      <c r="DM14" t="s">
        <v>97</v>
      </c>
      <c r="DN14" t="s">
        <v>97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98</v>
      </c>
      <c r="DU14" t="s">
        <v>98</v>
      </c>
      <c r="DV14" t="s">
        <v>98</v>
      </c>
      <c r="DW14" t="s">
        <v>98</v>
      </c>
      <c r="DX14" t="s">
        <v>98</v>
      </c>
      <c r="DY14" t="s">
        <v>99</v>
      </c>
      <c r="DZ14" t="s">
        <v>99</v>
      </c>
      <c r="EA14" t="s">
        <v>99</v>
      </c>
      <c r="EB14" t="s">
        <v>99</v>
      </c>
      <c r="EC14" t="s">
        <v>99</v>
      </c>
      <c r="ED14" t="s">
        <v>99</v>
      </c>
      <c r="EE14" t="s">
        <v>99</v>
      </c>
      <c r="EF14" t="s">
        <v>99</v>
      </c>
      <c r="EG14" t="s">
        <v>99</v>
      </c>
      <c r="EH14" t="s">
        <v>99</v>
      </c>
      <c r="EI14" t="s">
        <v>99</v>
      </c>
      <c r="EJ14" t="s">
        <v>99</v>
      </c>
      <c r="EK14" t="s">
        <v>99</v>
      </c>
      <c r="EL14" t="s">
        <v>100</v>
      </c>
      <c r="EM14" t="s">
        <v>100</v>
      </c>
      <c r="EN14" t="s">
        <v>100</v>
      </c>
      <c r="EO14" t="s">
        <v>100</v>
      </c>
      <c r="EP14" t="s">
        <v>100</v>
      </c>
      <c r="EQ14" t="s">
        <v>100</v>
      </c>
      <c r="ER14" t="s">
        <v>100</v>
      </c>
      <c r="ES14" t="s">
        <v>100</v>
      </c>
      <c r="ET14" t="s">
        <v>100</v>
      </c>
      <c r="EU14" t="s">
        <v>100</v>
      </c>
      <c r="EV14" t="s">
        <v>100</v>
      </c>
      <c r="EW14" t="s">
        <v>101</v>
      </c>
      <c r="EX14" t="s">
        <v>101</v>
      </c>
      <c r="EY14" t="s">
        <v>101</v>
      </c>
      <c r="EZ14" t="s">
        <v>101</v>
      </c>
      <c r="FA14" t="s">
        <v>101</v>
      </c>
      <c r="FB14" t="s">
        <v>101</v>
      </c>
      <c r="FC14" t="s">
        <v>101</v>
      </c>
      <c r="FD14" t="s">
        <v>101</v>
      </c>
      <c r="FE14" t="s">
        <v>101</v>
      </c>
      <c r="FF14" t="s">
        <v>101</v>
      </c>
      <c r="FG14" t="s">
        <v>101</v>
      </c>
      <c r="FH14" t="s">
        <v>101</v>
      </c>
      <c r="FI14" t="s">
        <v>101</v>
      </c>
      <c r="FJ14" t="s">
        <v>101</v>
      </c>
      <c r="FK14" t="s">
        <v>101</v>
      </c>
      <c r="FL14" t="s">
        <v>101</v>
      </c>
      <c r="FM14" t="s">
        <v>101</v>
      </c>
      <c r="FN14" t="s">
        <v>101</v>
      </c>
      <c r="FO14" t="s">
        <v>102</v>
      </c>
      <c r="FP14" t="s">
        <v>102</v>
      </c>
      <c r="FQ14" t="s">
        <v>102</v>
      </c>
      <c r="FR14" t="s">
        <v>102</v>
      </c>
      <c r="FS14" t="s">
        <v>102</v>
      </c>
      <c r="FT14" t="s">
        <v>102</v>
      </c>
      <c r="FU14" t="s">
        <v>102</v>
      </c>
      <c r="FV14" t="s">
        <v>102</v>
      </c>
      <c r="FW14" t="s">
        <v>102</v>
      </c>
      <c r="FX14" t="s">
        <v>102</v>
      </c>
      <c r="FY14" t="s">
        <v>102</v>
      </c>
      <c r="FZ14" t="s">
        <v>102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103</v>
      </c>
      <c r="GI14" t="s">
        <v>103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104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105</v>
      </c>
      <c r="HT14" t="s">
        <v>105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106</v>
      </c>
      <c r="IB14" t="s">
        <v>106</v>
      </c>
      <c r="IC14" t="s">
        <v>106</v>
      </c>
      <c r="ID14" t="s">
        <v>106</v>
      </c>
      <c r="IE14" t="s">
        <v>106</v>
      </c>
      <c r="IF14" t="s">
        <v>106</v>
      </c>
      <c r="IG14" t="s">
        <v>106</v>
      </c>
      <c r="IH14" t="s">
        <v>106</v>
      </c>
      <c r="II14" t="s">
        <v>106</v>
      </c>
      <c r="IJ14" t="s">
        <v>106</v>
      </c>
      <c r="IK14" t="s">
        <v>106</v>
      </c>
      <c r="IL14" t="s">
        <v>106</v>
      </c>
      <c r="IM14" t="s">
        <v>106</v>
      </c>
      <c r="IN14" t="s">
        <v>106</v>
      </c>
      <c r="IO14" t="s">
        <v>106</v>
      </c>
      <c r="IP14" t="s">
        <v>106</v>
      </c>
    </row>
    <row r="15" spans="1:250" x14ac:dyDescent="0.3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91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119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229</v>
      </c>
      <c r="DV15" t="s">
        <v>230</v>
      </c>
      <c r="DW15" t="s">
        <v>231</v>
      </c>
      <c r="DX15" t="s">
        <v>232</v>
      </c>
      <c r="DY15" t="s">
        <v>108</v>
      </c>
      <c r="DZ15" t="s">
        <v>111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275</v>
      </c>
      <c r="FR15" t="s">
        <v>276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</row>
    <row r="16" spans="1:250" x14ac:dyDescent="0.3">
      <c r="B16" t="s">
        <v>353</v>
      </c>
      <c r="C16" t="s">
        <v>353</v>
      </c>
      <c r="F16" t="s">
        <v>353</v>
      </c>
      <c r="M16" t="s">
        <v>353</v>
      </c>
      <c r="N16" t="s">
        <v>354</v>
      </c>
      <c r="O16" t="s">
        <v>355</v>
      </c>
      <c r="P16" t="s">
        <v>356</v>
      </c>
      <c r="Q16" t="s">
        <v>357</v>
      </c>
      <c r="R16" t="s">
        <v>357</v>
      </c>
      <c r="S16" t="s">
        <v>190</v>
      </c>
      <c r="T16" t="s">
        <v>190</v>
      </c>
      <c r="U16" t="s">
        <v>354</v>
      </c>
      <c r="V16" t="s">
        <v>354</v>
      </c>
      <c r="W16" t="s">
        <v>354</v>
      </c>
      <c r="X16" t="s">
        <v>354</v>
      </c>
      <c r="Y16" t="s">
        <v>358</v>
      </c>
      <c r="Z16" t="s">
        <v>359</v>
      </c>
      <c r="AA16" t="s">
        <v>359</v>
      </c>
      <c r="AB16" t="s">
        <v>360</v>
      </c>
      <c r="AC16" t="s">
        <v>361</v>
      </c>
      <c r="AD16" t="s">
        <v>360</v>
      </c>
      <c r="AE16" t="s">
        <v>360</v>
      </c>
      <c r="AF16" t="s">
        <v>360</v>
      </c>
      <c r="AG16" t="s">
        <v>358</v>
      </c>
      <c r="AH16" t="s">
        <v>358</v>
      </c>
      <c r="AI16" t="s">
        <v>358</v>
      </c>
      <c r="AJ16" t="s">
        <v>358</v>
      </c>
      <c r="AK16" t="s">
        <v>362</v>
      </c>
      <c r="AL16" t="s">
        <v>361</v>
      </c>
      <c r="AN16" t="s">
        <v>361</v>
      </c>
      <c r="AO16" t="s">
        <v>362</v>
      </c>
      <c r="AU16" t="s">
        <v>356</v>
      </c>
      <c r="BB16" t="s">
        <v>356</v>
      </c>
      <c r="BC16" t="s">
        <v>356</v>
      </c>
      <c r="BD16" t="s">
        <v>356</v>
      </c>
      <c r="BE16" t="s">
        <v>363</v>
      </c>
      <c r="BR16" t="s">
        <v>356</v>
      </c>
      <c r="BS16" t="s">
        <v>356</v>
      </c>
      <c r="BU16" t="s">
        <v>364</v>
      </c>
      <c r="BV16" t="s">
        <v>365</v>
      </c>
      <c r="BY16" t="s">
        <v>354</v>
      </c>
      <c r="BZ16" t="s">
        <v>353</v>
      </c>
      <c r="CA16" t="s">
        <v>357</v>
      </c>
      <c r="CB16" t="s">
        <v>357</v>
      </c>
      <c r="CC16" t="s">
        <v>366</v>
      </c>
      <c r="CD16" t="s">
        <v>366</v>
      </c>
      <c r="CE16" t="s">
        <v>357</v>
      </c>
      <c r="CF16" t="s">
        <v>366</v>
      </c>
      <c r="CG16" t="s">
        <v>362</v>
      </c>
      <c r="CH16" t="s">
        <v>360</v>
      </c>
      <c r="CI16" t="s">
        <v>360</v>
      </c>
      <c r="CJ16" t="s">
        <v>359</v>
      </c>
      <c r="CK16" t="s">
        <v>359</v>
      </c>
      <c r="CL16" t="s">
        <v>359</v>
      </c>
      <c r="CM16" t="s">
        <v>359</v>
      </c>
      <c r="CN16" t="s">
        <v>359</v>
      </c>
      <c r="CO16" t="s">
        <v>367</v>
      </c>
      <c r="CP16" t="s">
        <v>356</v>
      </c>
      <c r="CQ16" t="s">
        <v>356</v>
      </c>
      <c r="CR16" t="s">
        <v>357</v>
      </c>
      <c r="CS16" t="s">
        <v>357</v>
      </c>
      <c r="CT16" t="s">
        <v>357</v>
      </c>
      <c r="CU16" t="s">
        <v>366</v>
      </c>
      <c r="CV16" t="s">
        <v>357</v>
      </c>
      <c r="CW16" t="s">
        <v>366</v>
      </c>
      <c r="CX16" t="s">
        <v>360</v>
      </c>
      <c r="CY16" t="s">
        <v>360</v>
      </c>
      <c r="CZ16" t="s">
        <v>359</v>
      </c>
      <c r="DA16" t="s">
        <v>359</v>
      </c>
      <c r="DB16" t="s">
        <v>356</v>
      </c>
      <c r="DG16" t="s">
        <v>356</v>
      </c>
      <c r="DJ16" t="s">
        <v>359</v>
      </c>
      <c r="DK16" t="s">
        <v>359</v>
      </c>
      <c r="DL16" t="s">
        <v>359</v>
      </c>
      <c r="DM16" t="s">
        <v>359</v>
      </c>
      <c r="DN16" t="s">
        <v>359</v>
      </c>
      <c r="DO16" t="s">
        <v>356</v>
      </c>
      <c r="DP16" t="s">
        <v>356</v>
      </c>
      <c r="DQ16" t="s">
        <v>356</v>
      </c>
      <c r="DR16" t="s">
        <v>353</v>
      </c>
      <c r="DU16" t="s">
        <v>368</v>
      </c>
      <c r="DV16" t="s">
        <v>368</v>
      </c>
      <c r="DX16" t="s">
        <v>353</v>
      </c>
      <c r="DY16" t="s">
        <v>369</v>
      </c>
      <c r="EA16" t="s">
        <v>353</v>
      </c>
      <c r="EB16" t="s">
        <v>353</v>
      </c>
      <c r="ED16" t="s">
        <v>370</v>
      </c>
      <c r="EE16" t="s">
        <v>371</v>
      </c>
      <c r="EF16" t="s">
        <v>370</v>
      </c>
      <c r="EG16" t="s">
        <v>371</v>
      </c>
      <c r="EH16" t="s">
        <v>370</v>
      </c>
      <c r="EI16" t="s">
        <v>371</v>
      </c>
      <c r="EJ16" t="s">
        <v>361</v>
      </c>
      <c r="EK16" t="s">
        <v>361</v>
      </c>
      <c r="EL16" t="s">
        <v>356</v>
      </c>
      <c r="EM16" t="s">
        <v>372</v>
      </c>
      <c r="EN16" t="s">
        <v>356</v>
      </c>
      <c r="EP16" t="s">
        <v>354</v>
      </c>
      <c r="EQ16" t="s">
        <v>373</v>
      </c>
      <c r="ER16" t="s">
        <v>354</v>
      </c>
      <c r="EW16" t="s">
        <v>374</v>
      </c>
      <c r="EX16" t="s">
        <v>374</v>
      </c>
      <c r="FK16" t="s">
        <v>374</v>
      </c>
      <c r="FL16" t="s">
        <v>374</v>
      </c>
      <c r="FM16" t="s">
        <v>375</v>
      </c>
      <c r="FN16" t="s">
        <v>375</v>
      </c>
      <c r="FO16" t="s">
        <v>359</v>
      </c>
      <c r="FP16" t="s">
        <v>359</v>
      </c>
      <c r="FQ16" t="s">
        <v>361</v>
      </c>
      <c r="FR16" t="s">
        <v>359</v>
      </c>
      <c r="FS16" t="s">
        <v>366</v>
      </c>
      <c r="FT16" t="s">
        <v>361</v>
      </c>
      <c r="FU16" t="s">
        <v>361</v>
      </c>
      <c r="FW16" t="s">
        <v>374</v>
      </c>
      <c r="FX16" t="s">
        <v>374</v>
      </c>
      <c r="FY16" t="s">
        <v>374</v>
      </c>
      <c r="FZ16" t="s">
        <v>374</v>
      </c>
      <c r="GA16" t="s">
        <v>374</v>
      </c>
      <c r="GB16" t="s">
        <v>374</v>
      </c>
      <c r="GC16" t="s">
        <v>374</v>
      </c>
      <c r="GD16" t="s">
        <v>376</v>
      </c>
      <c r="GE16" t="s">
        <v>377</v>
      </c>
      <c r="GF16" t="s">
        <v>376</v>
      </c>
      <c r="GG16" t="s">
        <v>376</v>
      </c>
      <c r="GH16" t="s">
        <v>374</v>
      </c>
      <c r="GI16" t="s">
        <v>374</v>
      </c>
      <c r="GJ16" t="s">
        <v>374</v>
      </c>
      <c r="GK16" t="s">
        <v>374</v>
      </c>
      <c r="GL16" t="s">
        <v>374</v>
      </c>
      <c r="GM16" t="s">
        <v>374</v>
      </c>
      <c r="GN16" t="s">
        <v>374</v>
      </c>
      <c r="GO16" t="s">
        <v>374</v>
      </c>
      <c r="GP16" t="s">
        <v>374</v>
      </c>
      <c r="GQ16" t="s">
        <v>374</v>
      </c>
      <c r="GR16" t="s">
        <v>374</v>
      </c>
      <c r="GS16" t="s">
        <v>374</v>
      </c>
      <c r="GZ16" t="s">
        <v>374</v>
      </c>
      <c r="HA16" t="s">
        <v>361</v>
      </c>
      <c r="HB16" t="s">
        <v>361</v>
      </c>
      <c r="HC16" t="s">
        <v>370</v>
      </c>
      <c r="HD16" t="s">
        <v>371</v>
      </c>
      <c r="HE16" t="s">
        <v>371</v>
      </c>
      <c r="HI16" t="s">
        <v>371</v>
      </c>
      <c r="HM16" t="s">
        <v>357</v>
      </c>
      <c r="HN16" t="s">
        <v>357</v>
      </c>
      <c r="HO16" t="s">
        <v>366</v>
      </c>
      <c r="HP16" t="s">
        <v>366</v>
      </c>
      <c r="HQ16" t="s">
        <v>378</v>
      </c>
      <c r="HR16" t="s">
        <v>378</v>
      </c>
      <c r="HS16" t="s">
        <v>374</v>
      </c>
      <c r="HT16" t="s">
        <v>374</v>
      </c>
      <c r="HU16" t="s">
        <v>374</v>
      </c>
      <c r="HV16" t="s">
        <v>374</v>
      </c>
      <c r="HW16" t="s">
        <v>374</v>
      </c>
      <c r="HX16" t="s">
        <v>374</v>
      </c>
      <c r="HY16" t="s">
        <v>359</v>
      </c>
      <c r="HZ16" t="s">
        <v>374</v>
      </c>
      <c r="IB16" t="s">
        <v>362</v>
      </c>
      <c r="IC16" t="s">
        <v>362</v>
      </c>
      <c r="ID16" t="s">
        <v>359</v>
      </c>
      <c r="IE16" t="s">
        <v>359</v>
      </c>
      <c r="IF16" t="s">
        <v>359</v>
      </c>
      <c r="IG16" t="s">
        <v>359</v>
      </c>
      <c r="IH16" t="s">
        <v>359</v>
      </c>
      <c r="II16" t="s">
        <v>361</v>
      </c>
      <c r="IJ16" t="s">
        <v>361</v>
      </c>
      <c r="IK16" t="s">
        <v>361</v>
      </c>
      <c r="IL16" t="s">
        <v>359</v>
      </c>
      <c r="IM16" t="s">
        <v>357</v>
      </c>
      <c r="IN16" t="s">
        <v>366</v>
      </c>
      <c r="IO16" t="s">
        <v>361</v>
      </c>
      <c r="IP16" t="s">
        <v>361</v>
      </c>
    </row>
    <row r="17" spans="1:250" x14ac:dyDescent="0.3">
      <c r="A17">
        <v>1</v>
      </c>
      <c r="B17">
        <v>1691767054.5999999</v>
      </c>
      <c r="C17">
        <v>0</v>
      </c>
      <c r="D17" t="s">
        <v>379</v>
      </c>
      <c r="E17" t="s">
        <v>380</v>
      </c>
      <c r="F17" t="s">
        <v>381</v>
      </c>
      <c r="G17" t="s">
        <v>382</v>
      </c>
      <c r="H17" t="s">
        <v>383</v>
      </c>
      <c r="I17" t="s">
        <v>384</v>
      </c>
      <c r="J17" t="s">
        <v>385</v>
      </c>
      <c r="K17" t="s">
        <v>386</v>
      </c>
      <c r="L17" t="s">
        <v>387</v>
      </c>
      <c r="M17">
        <v>1691767054.5999999</v>
      </c>
      <c r="N17">
        <f t="shared" ref="N17:N48" si="0">(O17)/1000</f>
        <v>5.3481710425393163E-3</v>
      </c>
      <c r="O17">
        <f t="shared" ref="O17:O48" si="1">1000*CG17*AM17*(CC17-CD17)/(100*BV17*(1000-AM17*CC17))</f>
        <v>5.3481710425393167</v>
      </c>
      <c r="P17">
        <f t="shared" ref="P17:P48" si="2">CG17*AM17*(CB17-CA17*(1000-AM17*CD17)/(1000-AM17*CC17))/(100*BV17)</f>
        <v>22.902801615538827</v>
      </c>
      <c r="Q17">
        <f t="shared" ref="Q17:Q48" si="3">CA17 - IF(AM17&gt;1, P17*BV17*100/(AO17*CO17), 0)</f>
        <v>370.20299999999997</v>
      </c>
      <c r="R17">
        <f t="shared" ref="R17:R48" si="4">((X17-N17/2)*Q17-P17)/(X17+N17/2)</f>
        <v>233.49171663565025</v>
      </c>
      <c r="S17">
        <f t="shared" ref="S17:S48" si="5">R17*(CH17+CI17)/1000</f>
        <v>23.040271578870584</v>
      </c>
      <c r="T17">
        <f t="shared" ref="T17:T48" si="6">(CA17 - IF(AM17&gt;1, P17*BV17*100/(AO17*CO17), 0))*(CH17+CI17)/1000</f>
        <v>36.530536424221502</v>
      </c>
      <c r="U17">
        <f t="shared" ref="U17:U48" si="7">2/((1/W17-1/V17)+SIGN(W17)*SQRT((1/W17-1/V17)*(1/W17-1/V17) + 4*BW17/((BW17+1)*(BW17+1))*(2*1/W17*1/V17-1/V17*1/V17)))</f>
        <v>0.30103969859678592</v>
      </c>
      <c r="V17">
        <f t="shared" ref="V17:V48" si="8">IF(LEFT(BX17,1)&lt;&gt;"0",IF(LEFT(BX17,1)="1",3,BY17),$D$5+$E$5*(CO17*CH17/($K$5*1000))+$F$5*(CO17*CH17/($K$5*1000))*MAX(MIN(BV17,$J$5),$I$5)*MAX(MIN(BV17,$J$5),$I$5)+$G$5*MAX(MIN(BV17,$J$5),$I$5)*(CO17*CH17/($K$5*1000))+$H$5*(CO17*CH17/($K$5*1000))*(CO17*CH17/($K$5*1000)))</f>
        <v>2.9023998047912789</v>
      </c>
      <c r="W17">
        <f t="shared" ref="W17:W48" si="9">N17*(1000-(1000*0.61365*EXP(17.502*AA17/(240.97+AA17))/(CH17+CI17)+CC17)/2)/(1000*0.61365*EXP(17.502*AA17/(240.97+AA17))/(CH17+CI17)-CC17)</f>
        <v>0.28470642378629751</v>
      </c>
      <c r="X17">
        <f t="shared" ref="X17:X48" si="10">1/((BW17+1)/(U17/1.6)+1/(V17/1.37)) + BW17/((BW17+1)/(U17/1.6) + BW17/(V17/1.37))</f>
        <v>0.1793351090942546</v>
      </c>
      <c r="Y17">
        <f t="shared" ref="Y17:Y48" si="11">(BR17*BU17)</f>
        <v>289.5782334602734</v>
      </c>
      <c r="Z17">
        <f t="shared" ref="Z17:Z48" si="12">(CJ17+(Y17+2*0.95*0.0000000567*(((CJ17+$B$7)+273)^4-(CJ17+273)^4)-44100*N17)/(1.84*29.3*V17+8*0.95*0.0000000567*(CJ17+273)^3))</f>
        <v>33.143869371459374</v>
      </c>
      <c r="AA17">
        <f t="shared" ref="AA17:AA48" si="13">($C$7*CK17+$D$7*CL17+$E$7*Z17)</f>
        <v>32.001399999999997</v>
      </c>
      <c r="AB17">
        <f t="shared" ref="AB17:AB48" si="14">0.61365*EXP(17.502*AA17/(240.97+AA17))</f>
        <v>4.7754616224571604</v>
      </c>
      <c r="AC17">
        <f t="shared" ref="AC17:AC48" si="15">(AD17/AE17*100)</f>
        <v>59.862521023021877</v>
      </c>
      <c r="AD17">
        <f t="shared" ref="AD17:AD48" si="16">CC17*(CH17+CI17)/1000</f>
        <v>2.9948087083588</v>
      </c>
      <c r="AE17">
        <f t="shared" ref="AE17:AE48" si="17">0.61365*EXP(17.502*CJ17/(240.97+CJ17))</f>
        <v>5.0028108692700384</v>
      </c>
      <c r="AF17">
        <f t="shared" ref="AF17:AF48" si="18">(AB17-CC17*(CH17+CI17)/1000)</f>
        <v>1.7806529140983605</v>
      </c>
      <c r="AG17">
        <f t="shared" ref="AG17:AG48" si="19">(-N17*44100)</f>
        <v>-235.85434297598385</v>
      </c>
      <c r="AH17">
        <f t="shared" ref="AH17:AH48" si="20">2*29.3*V17*0.92*(CJ17-AA17)</f>
        <v>128.96601773500365</v>
      </c>
      <c r="AI17">
        <f t="shared" ref="AI17:AI48" si="21">2*0.95*0.0000000567*(((CJ17+$B$7)+273)^4-(AA17+273)^4)</f>
        <v>10.118001559990219</v>
      </c>
      <c r="AJ17">
        <f t="shared" ref="AJ17:AJ48" si="22">Y17+AI17+AG17+AH17</f>
        <v>192.80790977928339</v>
      </c>
      <c r="AK17">
        <v>0</v>
      </c>
      <c r="AL17">
        <v>0</v>
      </c>
      <c r="AM17">
        <f t="shared" ref="AM17:AM48" si="23">IF(AK17*$H$13&gt;=AO17,1,(AO17/(AO17-AK17*$H$13)))</f>
        <v>1</v>
      </c>
      <c r="AN17">
        <f t="shared" ref="AN17:AN48" si="24">(AM17-1)*100</f>
        <v>0</v>
      </c>
      <c r="AO17">
        <f t="shared" ref="AO17:AO48" si="25">MAX(0,($B$13+$C$13*CO17)/(1+$D$13*CO17)*CH17/(CJ17+273)*$E$13)</f>
        <v>51073.804684325383</v>
      </c>
      <c r="AP17" t="s">
        <v>388</v>
      </c>
      <c r="AQ17">
        <v>10238.9</v>
      </c>
      <c r="AR17">
        <v>302.21199999999999</v>
      </c>
      <c r="AS17">
        <v>4052.3</v>
      </c>
      <c r="AT17">
        <f t="shared" ref="AT17:AT48" si="26">1-AR17/AS17</f>
        <v>0.92542210596451402</v>
      </c>
      <c r="AU17">
        <v>-0.32343011824092399</v>
      </c>
      <c r="AV17" t="s">
        <v>389</v>
      </c>
      <c r="AW17">
        <v>10244.700000000001</v>
      </c>
      <c r="AX17">
        <v>865.99599999999998</v>
      </c>
      <c r="AY17">
        <v>1303.07</v>
      </c>
      <c r="AZ17">
        <f t="shared" ref="AZ17:AZ48" si="27">1-AX17/AY17</f>
        <v>0.33541866515229413</v>
      </c>
      <c r="BA17">
        <v>0.5</v>
      </c>
      <c r="BB17">
        <f t="shared" ref="BB17:BB48" si="28">BS17</f>
        <v>1513.2438059379656</v>
      </c>
      <c r="BC17">
        <f t="shared" ref="BC17:BC48" si="29">P17</f>
        <v>22.902801615538827</v>
      </c>
      <c r="BD17">
        <f t="shared" ref="BD17:BD48" si="30">AZ17*BA17*BB17</f>
        <v>253.78510871884481</v>
      </c>
      <c r="BE17">
        <f t="shared" ref="BE17:BE48" si="31">(BC17-AU17)/BB17</f>
        <v>1.5348638231750936E-2</v>
      </c>
      <c r="BF17">
        <f t="shared" ref="BF17:BF48" si="32">(AS17-AY17)/AY17</f>
        <v>2.1098099104422636</v>
      </c>
      <c r="BG17">
        <f t="shared" ref="BG17:BG48" si="33">AR17/(AT17+AR17/AY17)</f>
        <v>261.12520727542739</v>
      </c>
      <c r="BH17" t="s">
        <v>390</v>
      </c>
      <c r="BI17">
        <v>628.71</v>
      </c>
      <c r="BJ17">
        <f t="shared" ref="BJ17:BJ48" si="34">IF(BI17&lt;&gt;0, BI17, BG17)</f>
        <v>628.71</v>
      </c>
      <c r="BK17">
        <f t="shared" ref="BK17:BK48" si="35">1-BJ17/AY17</f>
        <v>0.5175163268281826</v>
      </c>
      <c r="BL17">
        <f t="shared" ref="BL17:BL48" si="36">(AY17-AX17)/(AY17-BJ17)</f>
        <v>0.64813156177709241</v>
      </c>
      <c r="BM17">
        <f t="shared" ref="BM17:BM48" si="37">(AS17-AY17)/(AS17-BJ17)</f>
        <v>0.8030254791023459</v>
      </c>
      <c r="BN17">
        <f t="shared" ref="BN17:BN48" si="38">(AY17-AX17)/(AY17-AR17)</f>
        <v>0.43669931199031231</v>
      </c>
      <c r="BO17">
        <f t="shared" ref="BO17:BO48" si="39">(AS17-AY17)/(AS17-AR17)</f>
        <v>0.73311079633331278</v>
      </c>
      <c r="BP17">
        <f t="shared" ref="BP17:BP48" si="40">(BL17*BJ17/AX17)</f>
        <v>0.47054119673171219</v>
      </c>
      <c r="BQ17">
        <f t="shared" ref="BQ17:BQ48" si="41">(1-BP17)</f>
        <v>0.52945880326828787</v>
      </c>
      <c r="BR17">
        <f t="shared" ref="BR17:BR48" si="42">$B$11*CP17+$C$11*CQ17+$F$11*DB17*(1-DE17)</f>
        <v>1800.07</v>
      </c>
      <c r="BS17">
        <f t="shared" ref="BS17:BS48" si="43">BR17*BT17</f>
        <v>1513.2438059379656</v>
      </c>
      <c r="BT17">
        <f t="shared" ref="BT17:BT48" si="44">($B$11*$D$9+$C$11*$D$9+$F$11*((DO17+DG17)/MAX(DO17+DG17+DP17, 0.1)*$I$9+DP17/MAX(DO17+DG17+DP17, 0.1)*$J$9))/($B$11+$C$11+$F$11)</f>
        <v>0.84065831103121857</v>
      </c>
      <c r="BU17">
        <f t="shared" ref="BU17:BU48" si="45">($B$11*$K$9+$C$11*$K$9+$F$11*((DO17+DG17)/MAX(DO17+DG17+DP17, 0.1)*$P$9+DP17/MAX(DO17+DG17+DP17, 0.1)*$Q$9))/($B$11+$C$11+$F$11)</f>
        <v>0.16087054029025172</v>
      </c>
      <c r="BV17">
        <v>6</v>
      </c>
      <c r="BW17">
        <v>0.5</v>
      </c>
      <c r="BX17" t="s">
        <v>391</v>
      </c>
      <c r="BY17">
        <v>2</v>
      </c>
      <c r="BZ17">
        <v>1691767054.5999999</v>
      </c>
      <c r="CA17">
        <v>370.20299999999997</v>
      </c>
      <c r="CB17">
        <v>400.065</v>
      </c>
      <c r="CC17">
        <v>30.349599999999999</v>
      </c>
      <c r="CD17">
        <v>24.126000000000001</v>
      </c>
      <c r="CE17">
        <v>370.33499999999998</v>
      </c>
      <c r="CF17">
        <v>30.220600000000001</v>
      </c>
      <c r="CG17">
        <v>499.95400000000001</v>
      </c>
      <c r="CH17">
        <v>98.577500000000001</v>
      </c>
      <c r="CI17">
        <v>9.9540500000000004E-2</v>
      </c>
      <c r="CJ17">
        <v>32.825600000000001</v>
      </c>
      <c r="CK17">
        <v>32.001399999999997</v>
      </c>
      <c r="CL17">
        <v>999.9</v>
      </c>
      <c r="CM17">
        <v>0</v>
      </c>
      <c r="CN17">
        <v>0</v>
      </c>
      <c r="CO17">
        <v>9988.1200000000008</v>
      </c>
      <c r="CP17">
        <v>0</v>
      </c>
      <c r="CQ17">
        <v>424.892</v>
      </c>
      <c r="CR17">
        <v>-29.839099999999998</v>
      </c>
      <c r="CS17">
        <v>381.83800000000002</v>
      </c>
      <c r="CT17">
        <v>409.95600000000002</v>
      </c>
      <c r="CU17">
        <v>6.28329</v>
      </c>
      <c r="CV17">
        <v>400.065</v>
      </c>
      <c r="CW17">
        <v>24.126000000000001</v>
      </c>
      <c r="CX17">
        <v>2.9976699999999998</v>
      </c>
      <c r="CY17">
        <v>2.3782800000000002</v>
      </c>
      <c r="CZ17">
        <v>24.015000000000001</v>
      </c>
      <c r="DA17">
        <v>20.216699999999999</v>
      </c>
      <c r="DB17">
        <v>1800.07</v>
      </c>
      <c r="DC17">
        <v>0.977993</v>
      </c>
      <c r="DD17">
        <v>2.2006999999999999E-2</v>
      </c>
      <c r="DE17">
        <v>0</v>
      </c>
      <c r="DF17">
        <v>865.99300000000005</v>
      </c>
      <c r="DG17">
        <v>5.0009800000000002</v>
      </c>
      <c r="DH17">
        <v>16548.8</v>
      </c>
      <c r="DI17">
        <v>16376.5</v>
      </c>
      <c r="DJ17">
        <v>47.125</v>
      </c>
      <c r="DK17">
        <v>48.375</v>
      </c>
      <c r="DL17">
        <v>47.311999999999998</v>
      </c>
      <c r="DM17">
        <v>47.375</v>
      </c>
      <c r="DN17">
        <v>48.436999999999998</v>
      </c>
      <c r="DO17">
        <v>1755.56</v>
      </c>
      <c r="DP17">
        <v>39.5</v>
      </c>
      <c r="DQ17">
        <v>0</v>
      </c>
      <c r="DR17">
        <v>1691767048.5</v>
      </c>
      <c r="DS17">
        <v>0</v>
      </c>
      <c r="DT17">
        <v>865.99599999999998</v>
      </c>
      <c r="DU17">
        <v>-2.2435384531459999</v>
      </c>
      <c r="DV17">
        <v>-109.26923067008001</v>
      </c>
      <c r="DW17">
        <v>16560.216</v>
      </c>
      <c r="DX17">
        <v>15</v>
      </c>
      <c r="DY17">
        <v>1691767086.5999999</v>
      </c>
      <c r="DZ17" t="s">
        <v>392</v>
      </c>
      <c r="EA17">
        <v>1691767074.0999999</v>
      </c>
      <c r="EB17">
        <v>1691767086.5999999</v>
      </c>
      <c r="EC17">
        <v>2</v>
      </c>
      <c r="ED17">
        <v>-2.5000000000000001E-2</v>
      </c>
      <c r="EE17">
        <v>-4.2999999999999997E-2</v>
      </c>
      <c r="EF17">
        <v>-0.13200000000000001</v>
      </c>
      <c r="EG17">
        <v>0.129</v>
      </c>
      <c r="EH17">
        <v>400</v>
      </c>
      <c r="EI17">
        <v>24</v>
      </c>
      <c r="EJ17">
        <v>0.04</v>
      </c>
      <c r="EK17">
        <v>0.02</v>
      </c>
      <c r="EL17">
        <v>23.0183144935401</v>
      </c>
      <c r="EM17">
        <v>-0.99357792204684803</v>
      </c>
      <c r="EN17">
        <v>0.14659221348273199</v>
      </c>
      <c r="EO17">
        <v>1</v>
      </c>
      <c r="EP17">
        <v>0.310394449871084</v>
      </c>
      <c r="EQ17">
        <v>-2.1145151118322301E-2</v>
      </c>
      <c r="ER17">
        <v>3.2139854062925E-3</v>
      </c>
      <c r="ES17">
        <v>1</v>
      </c>
      <c r="ET17">
        <v>2</v>
      </c>
      <c r="EU17">
        <v>2</v>
      </c>
      <c r="EV17" t="s">
        <v>393</v>
      </c>
      <c r="EW17">
        <v>2.96685</v>
      </c>
      <c r="EX17">
        <v>2.8397800000000002</v>
      </c>
      <c r="EY17">
        <v>8.8820300000000005E-2</v>
      </c>
      <c r="EZ17">
        <v>9.5200099999999996E-2</v>
      </c>
      <c r="FA17">
        <v>0.13403399999999999</v>
      </c>
      <c r="FB17">
        <v>0.114898</v>
      </c>
      <c r="FC17">
        <v>27521.5</v>
      </c>
      <c r="FD17">
        <v>27877.7</v>
      </c>
      <c r="FE17">
        <v>27690.2</v>
      </c>
      <c r="FF17">
        <v>28053.9</v>
      </c>
      <c r="FG17">
        <v>30712.799999999999</v>
      </c>
      <c r="FH17">
        <v>30417.200000000001</v>
      </c>
      <c r="FI17">
        <v>38555.9</v>
      </c>
      <c r="FJ17">
        <v>37256</v>
      </c>
      <c r="FK17">
        <v>2.06128</v>
      </c>
      <c r="FL17">
        <v>1.84352</v>
      </c>
      <c r="FM17">
        <v>0.14854999999999999</v>
      </c>
      <c r="FN17">
        <v>0</v>
      </c>
      <c r="FO17">
        <v>29.587</v>
      </c>
      <c r="FP17">
        <v>999.9</v>
      </c>
      <c r="FQ17">
        <v>58.423999999999999</v>
      </c>
      <c r="FR17">
        <v>31.29</v>
      </c>
      <c r="FS17">
        <v>27.184899999999999</v>
      </c>
      <c r="FT17">
        <v>61.724600000000002</v>
      </c>
      <c r="FU17">
        <v>34.034500000000001</v>
      </c>
      <c r="FV17">
        <v>1</v>
      </c>
      <c r="FW17">
        <v>6.0858700000000002E-2</v>
      </c>
      <c r="FX17">
        <v>-1.1412</v>
      </c>
      <c r="FY17">
        <v>20.259699999999999</v>
      </c>
      <c r="FZ17">
        <v>5.2228300000000001</v>
      </c>
      <c r="GA17">
        <v>12.010199999999999</v>
      </c>
      <c r="GB17">
        <v>5.0001499999999997</v>
      </c>
      <c r="GC17">
        <v>3.2913700000000001</v>
      </c>
      <c r="GD17">
        <v>9999</v>
      </c>
      <c r="GE17">
        <v>284.60000000000002</v>
      </c>
      <c r="GF17">
        <v>9999</v>
      </c>
      <c r="GG17">
        <v>9999</v>
      </c>
      <c r="GH17">
        <v>1.8782399999999999</v>
      </c>
      <c r="GI17">
        <v>1.8720000000000001</v>
      </c>
      <c r="GJ17">
        <v>1.8742399999999999</v>
      </c>
      <c r="GK17">
        <v>1.8722399999999999</v>
      </c>
      <c r="GL17">
        <v>1.87256</v>
      </c>
      <c r="GM17">
        <v>1.8737900000000001</v>
      </c>
      <c r="GN17">
        <v>1.8741399999999999</v>
      </c>
      <c r="GO17">
        <v>1.8782000000000001</v>
      </c>
      <c r="GP17">
        <v>5</v>
      </c>
      <c r="GQ17">
        <v>0</v>
      </c>
      <c r="GR17">
        <v>0</v>
      </c>
      <c r="GS17">
        <v>0</v>
      </c>
      <c r="GT17" t="s">
        <v>394</v>
      </c>
      <c r="GU17" t="s">
        <v>395</v>
      </c>
      <c r="GV17" t="s">
        <v>396</v>
      </c>
      <c r="GW17" t="s">
        <v>396</v>
      </c>
      <c r="GX17" t="s">
        <v>396</v>
      </c>
      <c r="GY17" t="s">
        <v>396</v>
      </c>
      <c r="GZ17">
        <v>0</v>
      </c>
      <c r="HA17">
        <v>100</v>
      </c>
      <c r="HB17">
        <v>100</v>
      </c>
      <c r="HC17">
        <v>-0.13200000000000001</v>
      </c>
      <c r="HD17">
        <v>0.129</v>
      </c>
      <c r="HE17">
        <v>-0.24739831012650701</v>
      </c>
      <c r="HF17">
        <v>7.2704984381113296E-4</v>
      </c>
      <c r="HG17">
        <v>-1.05877040029023E-6</v>
      </c>
      <c r="HH17">
        <v>2.9517966189716799E-10</v>
      </c>
      <c r="HI17">
        <v>0.18866666666666601</v>
      </c>
      <c r="HJ17">
        <v>0</v>
      </c>
      <c r="HK17">
        <v>0</v>
      </c>
      <c r="HL17">
        <v>0</v>
      </c>
      <c r="HM17">
        <v>1</v>
      </c>
      <c r="HN17">
        <v>2242</v>
      </c>
      <c r="HO17">
        <v>1</v>
      </c>
      <c r="HP17">
        <v>25</v>
      </c>
      <c r="HQ17">
        <v>35.700000000000003</v>
      </c>
      <c r="HR17">
        <v>35.700000000000003</v>
      </c>
      <c r="HS17">
        <v>1.01074</v>
      </c>
      <c r="HT17">
        <v>2.5891099999999998</v>
      </c>
      <c r="HU17">
        <v>1.49536</v>
      </c>
      <c r="HV17">
        <v>2.32178</v>
      </c>
      <c r="HW17">
        <v>1.49658</v>
      </c>
      <c r="HX17">
        <v>2.4426299999999999</v>
      </c>
      <c r="HY17">
        <v>36.718000000000004</v>
      </c>
      <c r="HZ17">
        <v>23.605899999999998</v>
      </c>
      <c r="IA17">
        <v>18</v>
      </c>
      <c r="IB17">
        <v>496.14699999999999</v>
      </c>
      <c r="IC17">
        <v>499.21199999999999</v>
      </c>
      <c r="ID17">
        <v>31.375399999999999</v>
      </c>
      <c r="IE17">
        <v>28.2455</v>
      </c>
      <c r="IF17">
        <v>30.0001</v>
      </c>
      <c r="IG17">
        <v>27.935199999999998</v>
      </c>
      <c r="IH17">
        <v>27.859400000000001</v>
      </c>
      <c r="II17">
        <v>20.297499999999999</v>
      </c>
      <c r="IJ17">
        <v>24.510400000000001</v>
      </c>
      <c r="IK17">
        <v>100</v>
      </c>
      <c r="IL17">
        <v>31.369</v>
      </c>
      <c r="IM17">
        <v>400</v>
      </c>
      <c r="IN17">
        <v>24.144300000000001</v>
      </c>
      <c r="IO17">
        <v>100.514</v>
      </c>
      <c r="IP17">
        <v>100.014</v>
      </c>
    </row>
    <row r="18" spans="1:250" x14ac:dyDescent="0.3">
      <c r="A18">
        <v>2</v>
      </c>
      <c r="B18">
        <v>1691767220.5999999</v>
      </c>
      <c r="C18">
        <v>166</v>
      </c>
      <c r="D18" t="s">
        <v>397</v>
      </c>
      <c r="E18" t="s">
        <v>398</v>
      </c>
      <c r="F18" t="s">
        <v>381</v>
      </c>
      <c r="G18" t="s">
        <v>382</v>
      </c>
      <c r="H18" t="s">
        <v>383</v>
      </c>
      <c r="I18" t="s">
        <v>384</v>
      </c>
      <c r="J18" t="s">
        <v>385</v>
      </c>
      <c r="K18" t="s">
        <v>386</v>
      </c>
      <c r="L18" t="s">
        <v>387</v>
      </c>
      <c r="M18">
        <v>1691767220.5999999</v>
      </c>
      <c r="N18">
        <f t="shared" si="0"/>
        <v>4.8752957024898744E-3</v>
      </c>
      <c r="O18">
        <f t="shared" si="1"/>
        <v>4.8752957024898746</v>
      </c>
      <c r="P18">
        <f t="shared" si="2"/>
        <v>15.048642469968662</v>
      </c>
      <c r="Q18">
        <f t="shared" si="3"/>
        <v>280.24799999999999</v>
      </c>
      <c r="R18">
        <f t="shared" si="4"/>
        <v>181.72399964775178</v>
      </c>
      <c r="S18">
        <f t="shared" si="5"/>
        <v>17.932545910396104</v>
      </c>
      <c r="T18">
        <f t="shared" si="6"/>
        <v>27.654905989512002</v>
      </c>
      <c r="U18">
        <f t="shared" si="7"/>
        <v>0.27445899888307906</v>
      </c>
      <c r="V18">
        <f t="shared" si="8"/>
        <v>2.8997131756317183</v>
      </c>
      <c r="W18">
        <f t="shared" si="9"/>
        <v>0.2608005406677279</v>
      </c>
      <c r="X18">
        <f t="shared" si="10"/>
        <v>0.16417083618627396</v>
      </c>
      <c r="Y18">
        <f t="shared" si="11"/>
        <v>289.57981675488429</v>
      </c>
      <c r="Z18">
        <f t="shared" si="12"/>
        <v>33.237609197371071</v>
      </c>
      <c r="AA18">
        <f t="shared" si="13"/>
        <v>31.965399999999999</v>
      </c>
      <c r="AB18">
        <f t="shared" si="14"/>
        <v>4.7657397692353021</v>
      </c>
      <c r="AC18">
        <f t="shared" si="15"/>
        <v>59.939722169751384</v>
      </c>
      <c r="AD18">
        <f t="shared" si="16"/>
        <v>2.9935798260078004</v>
      </c>
      <c r="AE18">
        <f t="shared" si="17"/>
        <v>4.9943171533726458</v>
      </c>
      <c r="AF18">
        <f t="shared" si="18"/>
        <v>1.7721599432275017</v>
      </c>
      <c r="AG18">
        <f t="shared" si="19"/>
        <v>-215.00054047980345</v>
      </c>
      <c r="AH18">
        <f t="shared" si="20"/>
        <v>129.75334948146576</v>
      </c>
      <c r="AI18">
        <f t="shared" si="21"/>
        <v>10.185891000119994</v>
      </c>
      <c r="AJ18">
        <f t="shared" si="22"/>
        <v>214.51851675666663</v>
      </c>
      <c r="AK18">
        <v>0</v>
      </c>
      <c r="AL18">
        <v>0</v>
      </c>
      <c r="AM18">
        <f t="shared" si="23"/>
        <v>1</v>
      </c>
      <c r="AN18">
        <f t="shared" si="24"/>
        <v>0</v>
      </c>
      <c r="AO18">
        <f t="shared" si="25"/>
        <v>51003.486639393501</v>
      </c>
      <c r="AP18" t="s">
        <v>388</v>
      </c>
      <c r="AQ18">
        <v>10238.9</v>
      </c>
      <c r="AR18">
        <v>302.21199999999999</v>
      </c>
      <c r="AS18">
        <v>4052.3</v>
      </c>
      <c r="AT18">
        <f t="shared" si="26"/>
        <v>0.92542210596451402</v>
      </c>
      <c r="AU18">
        <v>-0.32343011824092399</v>
      </c>
      <c r="AV18" t="s">
        <v>399</v>
      </c>
      <c r="AW18">
        <v>10244.4</v>
      </c>
      <c r="AX18">
        <v>855.27369230769204</v>
      </c>
      <c r="AY18">
        <v>1217.33</v>
      </c>
      <c r="AZ18">
        <f t="shared" si="27"/>
        <v>0.29741837274388039</v>
      </c>
      <c r="BA18">
        <v>0.5</v>
      </c>
      <c r="BB18">
        <f t="shared" si="28"/>
        <v>1513.2521993548621</v>
      </c>
      <c r="BC18">
        <f t="shared" si="29"/>
        <v>15.048642469968662</v>
      </c>
      <c r="BD18">
        <f t="shared" si="30"/>
        <v>225.03450334161059</v>
      </c>
      <c r="BE18">
        <f t="shared" si="31"/>
        <v>1.0158301831487899E-2</v>
      </c>
      <c r="BF18">
        <f t="shared" si="32"/>
        <v>2.3288426310039188</v>
      </c>
      <c r="BG18">
        <f t="shared" si="33"/>
        <v>257.49092931577394</v>
      </c>
      <c r="BH18" t="s">
        <v>400</v>
      </c>
      <c r="BI18">
        <v>634.19000000000005</v>
      </c>
      <c r="BJ18">
        <f t="shared" si="34"/>
        <v>634.19000000000005</v>
      </c>
      <c r="BK18">
        <f t="shared" si="35"/>
        <v>0.47903197982469825</v>
      </c>
      <c r="BL18">
        <f t="shared" si="36"/>
        <v>0.62087373133777135</v>
      </c>
      <c r="BM18">
        <f t="shared" si="37"/>
        <v>0.82939694743586367</v>
      </c>
      <c r="BN18">
        <f t="shared" si="38"/>
        <v>0.39563893147365464</v>
      </c>
      <c r="BO18">
        <f t="shared" si="39"/>
        <v>0.75597425980403665</v>
      </c>
      <c r="BP18">
        <f t="shared" si="40"/>
        <v>0.46038117998775718</v>
      </c>
      <c r="BQ18">
        <f t="shared" si="41"/>
        <v>0.53961882001224282</v>
      </c>
      <c r="BR18">
        <f t="shared" si="42"/>
        <v>1800.08</v>
      </c>
      <c r="BS18">
        <f t="shared" si="43"/>
        <v>1513.2521993548621</v>
      </c>
      <c r="BT18">
        <f t="shared" si="44"/>
        <v>0.84065830371698047</v>
      </c>
      <c r="BU18">
        <f t="shared" si="45"/>
        <v>0.16087052617377245</v>
      </c>
      <c r="BV18">
        <v>6</v>
      </c>
      <c r="BW18">
        <v>0.5</v>
      </c>
      <c r="BX18" t="s">
        <v>391</v>
      </c>
      <c r="BY18">
        <v>2</v>
      </c>
      <c r="BZ18">
        <v>1691767220.5999999</v>
      </c>
      <c r="CA18">
        <v>280.24799999999999</v>
      </c>
      <c r="CB18">
        <v>299.94600000000003</v>
      </c>
      <c r="CC18">
        <v>30.336200000000002</v>
      </c>
      <c r="CD18">
        <v>24.6633</v>
      </c>
      <c r="CE18">
        <v>280.459</v>
      </c>
      <c r="CF18">
        <v>30.187100000000001</v>
      </c>
      <c r="CG18">
        <v>499.99799999999999</v>
      </c>
      <c r="CH18">
        <v>98.58</v>
      </c>
      <c r="CI18">
        <v>0.100119</v>
      </c>
      <c r="CJ18">
        <v>32.795400000000001</v>
      </c>
      <c r="CK18">
        <v>31.965399999999999</v>
      </c>
      <c r="CL18">
        <v>999.9</v>
      </c>
      <c r="CM18">
        <v>0</v>
      </c>
      <c r="CN18">
        <v>0</v>
      </c>
      <c r="CO18">
        <v>9972.5</v>
      </c>
      <c r="CP18">
        <v>0</v>
      </c>
      <c r="CQ18">
        <v>440.44400000000002</v>
      </c>
      <c r="CR18">
        <v>-19.697800000000001</v>
      </c>
      <c r="CS18">
        <v>289.01499999999999</v>
      </c>
      <c r="CT18">
        <v>307.52999999999997</v>
      </c>
      <c r="CU18">
        <v>5.6729200000000004</v>
      </c>
      <c r="CV18">
        <v>299.94600000000003</v>
      </c>
      <c r="CW18">
        <v>24.6633</v>
      </c>
      <c r="CX18">
        <v>2.9905499999999998</v>
      </c>
      <c r="CY18">
        <v>2.4313099999999999</v>
      </c>
      <c r="CZ18">
        <v>23.9754</v>
      </c>
      <c r="DA18">
        <v>20.573799999999999</v>
      </c>
      <c r="DB18">
        <v>1800.08</v>
      </c>
      <c r="DC18">
        <v>0.97799700000000001</v>
      </c>
      <c r="DD18">
        <v>2.2003200000000001E-2</v>
      </c>
      <c r="DE18">
        <v>0</v>
      </c>
      <c r="DF18">
        <v>855.25</v>
      </c>
      <c r="DG18">
        <v>5.0009800000000002</v>
      </c>
      <c r="DH18">
        <v>16313</v>
      </c>
      <c r="DI18">
        <v>16376.6</v>
      </c>
      <c r="DJ18">
        <v>47.061999999999998</v>
      </c>
      <c r="DK18">
        <v>48.186999999999998</v>
      </c>
      <c r="DL18">
        <v>47.125</v>
      </c>
      <c r="DM18">
        <v>47</v>
      </c>
      <c r="DN18">
        <v>48.311999999999998</v>
      </c>
      <c r="DO18">
        <v>1755.58</v>
      </c>
      <c r="DP18">
        <v>39.5</v>
      </c>
      <c r="DQ18">
        <v>0</v>
      </c>
      <c r="DR18">
        <v>165.200000047684</v>
      </c>
      <c r="DS18">
        <v>0</v>
      </c>
      <c r="DT18">
        <v>855.27369230769204</v>
      </c>
      <c r="DU18">
        <v>-1.11336752462796</v>
      </c>
      <c r="DV18">
        <v>-29.846153848029701</v>
      </c>
      <c r="DW18">
        <v>16315.6846153846</v>
      </c>
      <c r="DX18">
        <v>15</v>
      </c>
      <c r="DY18">
        <v>1691767182.5999999</v>
      </c>
      <c r="DZ18" t="s">
        <v>401</v>
      </c>
      <c r="EA18">
        <v>1691767174.0999999</v>
      </c>
      <c r="EB18">
        <v>1691767182.5999999</v>
      </c>
      <c r="EC18">
        <v>3</v>
      </c>
      <c r="ED18">
        <v>-6.7000000000000004E-2</v>
      </c>
      <c r="EE18">
        <v>3.0000000000000001E-3</v>
      </c>
      <c r="EF18">
        <v>-0.20799999999999999</v>
      </c>
      <c r="EG18">
        <v>0.13600000000000001</v>
      </c>
      <c r="EH18">
        <v>300</v>
      </c>
      <c r="EI18">
        <v>25</v>
      </c>
      <c r="EJ18">
        <v>0.12</v>
      </c>
      <c r="EK18">
        <v>0.02</v>
      </c>
      <c r="EL18">
        <v>15.161523089630499</v>
      </c>
      <c r="EM18">
        <v>-0.712013254345225</v>
      </c>
      <c r="EN18">
        <v>0.11577938091533201</v>
      </c>
      <c r="EO18">
        <v>1</v>
      </c>
      <c r="EP18">
        <v>0.26891121129312501</v>
      </c>
      <c r="EQ18">
        <v>9.1976951694889703E-2</v>
      </c>
      <c r="ER18">
        <v>1.6610497217405599E-2</v>
      </c>
      <c r="ES18">
        <v>1</v>
      </c>
      <c r="ET18">
        <v>2</v>
      </c>
      <c r="EU18">
        <v>2</v>
      </c>
      <c r="EV18" t="s">
        <v>393</v>
      </c>
      <c r="EW18">
        <v>2.96705</v>
      </c>
      <c r="EX18">
        <v>2.84022</v>
      </c>
      <c r="EY18">
        <v>7.1007100000000004E-2</v>
      </c>
      <c r="EZ18">
        <v>7.5808299999999995E-2</v>
      </c>
      <c r="FA18">
        <v>0.133937</v>
      </c>
      <c r="FB18">
        <v>0.116663</v>
      </c>
      <c r="FC18">
        <v>28063.7</v>
      </c>
      <c r="FD18">
        <v>28475.200000000001</v>
      </c>
      <c r="FE18">
        <v>27694</v>
      </c>
      <c r="FF18">
        <v>28053.599999999999</v>
      </c>
      <c r="FG18">
        <v>30719</v>
      </c>
      <c r="FH18">
        <v>30354.3</v>
      </c>
      <c r="FI18">
        <v>38561.199999999997</v>
      </c>
      <c r="FJ18">
        <v>37255.699999999997</v>
      </c>
      <c r="FK18">
        <v>2.0607000000000002</v>
      </c>
      <c r="FL18">
        <v>1.8432500000000001</v>
      </c>
      <c r="FM18">
        <v>0.175312</v>
      </c>
      <c r="FN18">
        <v>0</v>
      </c>
      <c r="FO18">
        <v>29.114899999999999</v>
      </c>
      <c r="FP18">
        <v>999.9</v>
      </c>
      <c r="FQ18">
        <v>58.1</v>
      </c>
      <c r="FR18">
        <v>31.431000000000001</v>
      </c>
      <c r="FS18">
        <v>27.247399999999999</v>
      </c>
      <c r="FT18">
        <v>61.5946</v>
      </c>
      <c r="FU18">
        <v>34.0946</v>
      </c>
      <c r="FV18">
        <v>1</v>
      </c>
      <c r="FW18">
        <v>5.7240899999999997E-2</v>
      </c>
      <c r="FX18">
        <v>-1.81175</v>
      </c>
      <c r="FY18">
        <v>20.254000000000001</v>
      </c>
      <c r="FZ18">
        <v>5.2229799999999997</v>
      </c>
      <c r="GA18">
        <v>12.0116</v>
      </c>
      <c r="GB18">
        <v>4.9999000000000002</v>
      </c>
      <c r="GC18">
        <v>3.2913000000000001</v>
      </c>
      <c r="GD18">
        <v>9999</v>
      </c>
      <c r="GE18">
        <v>284.60000000000002</v>
      </c>
      <c r="GF18">
        <v>9999</v>
      </c>
      <c r="GG18">
        <v>9999</v>
      </c>
      <c r="GH18">
        <v>1.8782300000000001</v>
      </c>
      <c r="GI18">
        <v>1.87201</v>
      </c>
      <c r="GJ18">
        <v>1.8742399999999999</v>
      </c>
      <c r="GK18">
        <v>1.8722300000000001</v>
      </c>
      <c r="GL18">
        <v>1.8725499999999999</v>
      </c>
      <c r="GM18">
        <v>1.8737900000000001</v>
      </c>
      <c r="GN18">
        <v>1.8741000000000001</v>
      </c>
      <c r="GO18">
        <v>1.8782000000000001</v>
      </c>
      <c r="GP18">
        <v>5</v>
      </c>
      <c r="GQ18">
        <v>0</v>
      </c>
      <c r="GR18">
        <v>0</v>
      </c>
      <c r="GS18">
        <v>0</v>
      </c>
      <c r="GT18" t="s">
        <v>394</v>
      </c>
      <c r="GU18" t="s">
        <v>395</v>
      </c>
      <c r="GV18" t="s">
        <v>396</v>
      </c>
      <c r="GW18" t="s">
        <v>396</v>
      </c>
      <c r="GX18" t="s">
        <v>396</v>
      </c>
      <c r="GY18" t="s">
        <v>396</v>
      </c>
      <c r="GZ18">
        <v>0</v>
      </c>
      <c r="HA18">
        <v>100</v>
      </c>
      <c r="HB18">
        <v>100</v>
      </c>
      <c r="HC18">
        <v>-0.21099999999999999</v>
      </c>
      <c r="HD18">
        <v>0.14910000000000001</v>
      </c>
      <c r="HE18">
        <v>-0.33863931435468297</v>
      </c>
      <c r="HF18">
        <v>7.2704984381113296E-4</v>
      </c>
      <c r="HG18">
        <v>-1.05877040029023E-6</v>
      </c>
      <c r="HH18">
        <v>2.9517966189716799E-10</v>
      </c>
      <c r="HI18">
        <v>0.14916634293717701</v>
      </c>
      <c r="HJ18">
        <v>0</v>
      </c>
      <c r="HK18">
        <v>0</v>
      </c>
      <c r="HL18">
        <v>0</v>
      </c>
      <c r="HM18">
        <v>1</v>
      </c>
      <c r="HN18">
        <v>2242</v>
      </c>
      <c r="HO18">
        <v>1</v>
      </c>
      <c r="HP18">
        <v>25</v>
      </c>
      <c r="HQ18">
        <v>0.8</v>
      </c>
      <c r="HR18">
        <v>0.6</v>
      </c>
      <c r="HS18">
        <v>0.80688499999999996</v>
      </c>
      <c r="HT18">
        <v>2.6122999999999998</v>
      </c>
      <c r="HU18">
        <v>1.49536</v>
      </c>
      <c r="HV18">
        <v>2.31934</v>
      </c>
      <c r="HW18">
        <v>1.49658</v>
      </c>
      <c r="HX18">
        <v>2.5158700000000001</v>
      </c>
      <c r="HY18">
        <v>36.836599999999997</v>
      </c>
      <c r="HZ18">
        <v>23.605899999999998</v>
      </c>
      <c r="IA18">
        <v>18</v>
      </c>
      <c r="IB18">
        <v>495.79899999999998</v>
      </c>
      <c r="IC18">
        <v>499.053</v>
      </c>
      <c r="ID18">
        <v>32.208300000000001</v>
      </c>
      <c r="IE18">
        <v>28.178699999999999</v>
      </c>
      <c r="IF18">
        <v>29.9998</v>
      </c>
      <c r="IG18">
        <v>27.9343</v>
      </c>
      <c r="IH18">
        <v>27.864100000000001</v>
      </c>
      <c r="II18">
        <v>16.2273</v>
      </c>
      <c r="IJ18">
        <v>23.1496</v>
      </c>
      <c r="IK18">
        <v>100</v>
      </c>
      <c r="IL18">
        <v>32.22</v>
      </c>
      <c r="IM18">
        <v>300</v>
      </c>
      <c r="IN18">
        <v>24.776700000000002</v>
      </c>
      <c r="IO18">
        <v>100.527</v>
      </c>
      <c r="IP18">
        <v>100.01300000000001</v>
      </c>
    </row>
    <row r="19" spans="1:250" x14ac:dyDescent="0.3">
      <c r="A19">
        <v>3</v>
      </c>
      <c r="B19">
        <v>1691767341.0999999</v>
      </c>
      <c r="C19">
        <v>286.5</v>
      </c>
      <c r="D19" t="s">
        <v>402</v>
      </c>
      <c r="E19" t="s">
        <v>403</v>
      </c>
      <c r="F19" t="s">
        <v>381</v>
      </c>
      <c r="G19" t="s">
        <v>382</v>
      </c>
      <c r="H19" t="s">
        <v>383</v>
      </c>
      <c r="I19" t="s">
        <v>384</v>
      </c>
      <c r="J19" t="s">
        <v>385</v>
      </c>
      <c r="K19" t="s">
        <v>386</v>
      </c>
      <c r="L19" t="s">
        <v>387</v>
      </c>
      <c r="M19">
        <v>1691767341.0999999</v>
      </c>
      <c r="N19">
        <f t="shared" si="0"/>
        <v>4.8608644690677468E-3</v>
      </c>
      <c r="O19">
        <f t="shared" si="1"/>
        <v>4.8608644690677467</v>
      </c>
      <c r="P19">
        <f t="shared" si="2"/>
        <v>8.6723197541228476</v>
      </c>
      <c r="Q19">
        <f t="shared" si="3"/>
        <v>188.50399999999999</v>
      </c>
      <c r="R19">
        <f t="shared" si="4"/>
        <v>131.34200491626086</v>
      </c>
      <c r="S19">
        <f t="shared" si="5"/>
        <v>12.9610501988045</v>
      </c>
      <c r="T19">
        <f t="shared" si="6"/>
        <v>18.601892123035199</v>
      </c>
      <c r="U19">
        <f t="shared" si="7"/>
        <v>0.27641094727433613</v>
      </c>
      <c r="V19">
        <f t="shared" si="8"/>
        <v>2.9103330160783045</v>
      </c>
      <c r="W19">
        <f t="shared" si="9"/>
        <v>0.26261060776689271</v>
      </c>
      <c r="X19">
        <f t="shared" si="10"/>
        <v>0.16531410040386013</v>
      </c>
      <c r="Y19">
        <f t="shared" si="11"/>
        <v>289.54949275475292</v>
      </c>
      <c r="Z19">
        <f t="shared" si="12"/>
        <v>33.338863177798963</v>
      </c>
      <c r="AA19">
        <f t="shared" si="13"/>
        <v>31.9712</v>
      </c>
      <c r="AB19">
        <f t="shared" si="14"/>
        <v>4.7673049024749554</v>
      </c>
      <c r="AC19">
        <f t="shared" si="15"/>
        <v>59.987526272076373</v>
      </c>
      <c r="AD19">
        <f t="shared" si="16"/>
        <v>3.0127320700772402</v>
      </c>
      <c r="AE19">
        <f t="shared" si="17"/>
        <v>5.0222642227533196</v>
      </c>
      <c r="AF19">
        <f t="shared" si="18"/>
        <v>1.7545728323977152</v>
      </c>
      <c r="AG19">
        <f t="shared" si="19"/>
        <v>-214.36412308588763</v>
      </c>
      <c r="AH19">
        <f t="shared" si="20"/>
        <v>144.88319004790162</v>
      </c>
      <c r="AI19">
        <f t="shared" si="21"/>
        <v>11.337961053286872</v>
      </c>
      <c r="AJ19">
        <f t="shared" si="22"/>
        <v>231.40652077005376</v>
      </c>
      <c r="AK19">
        <v>0</v>
      </c>
      <c r="AL19">
        <v>0</v>
      </c>
      <c r="AM19">
        <f t="shared" si="23"/>
        <v>1</v>
      </c>
      <c r="AN19">
        <f t="shared" si="24"/>
        <v>0</v>
      </c>
      <c r="AO19">
        <f t="shared" si="25"/>
        <v>51285.254822829324</v>
      </c>
      <c r="AP19" t="s">
        <v>388</v>
      </c>
      <c r="AQ19">
        <v>10238.9</v>
      </c>
      <c r="AR19">
        <v>302.21199999999999</v>
      </c>
      <c r="AS19">
        <v>4052.3</v>
      </c>
      <c r="AT19">
        <f t="shared" si="26"/>
        <v>0.92542210596451402</v>
      </c>
      <c r="AU19">
        <v>-0.32343011824092399</v>
      </c>
      <c r="AV19" t="s">
        <v>404</v>
      </c>
      <c r="AW19">
        <v>10244.9</v>
      </c>
      <c r="AX19">
        <v>855.31165384615394</v>
      </c>
      <c r="AY19">
        <v>1160.25</v>
      </c>
      <c r="AZ19">
        <f t="shared" si="27"/>
        <v>0.26282124210630986</v>
      </c>
      <c r="BA19">
        <v>0.5</v>
      </c>
      <c r="BB19">
        <f t="shared" si="28"/>
        <v>1513.0925993547944</v>
      </c>
      <c r="BC19">
        <f t="shared" si="29"/>
        <v>8.6723197541228476</v>
      </c>
      <c r="BD19">
        <f t="shared" si="30"/>
        <v>198.83643819214606</v>
      </c>
      <c r="BE19">
        <f t="shared" si="31"/>
        <v>5.9452738558100782E-3</v>
      </c>
      <c r="BF19">
        <f t="shared" si="32"/>
        <v>2.4926093514328809</v>
      </c>
      <c r="BG19">
        <f t="shared" si="33"/>
        <v>254.83906076545247</v>
      </c>
      <c r="BH19" t="s">
        <v>405</v>
      </c>
      <c r="BI19">
        <v>637.13</v>
      </c>
      <c r="BJ19">
        <f t="shared" si="34"/>
        <v>637.13</v>
      </c>
      <c r="BK19">
        <f t="shared" si="35"/>
        <v>0.45086834733893555</v>
      </c>
      <c r="BL19">
        <f t="shared" si="36"/>
        <v>0.58292236227604766</v>
      </c>
      <c r="BM19">
        <f t="shared" si="37"/>
        <v>0.84682460902385537</v>
      </c>
      <c r="BN19">
        <f t="shared" si="38"/>
        <v>0.35539025795343104</v>
      </c>
      <c r="BO19">
        <f t="shared" si="39"/>
        <v>0.77119523595179629</v>
      </c>
      <c r="BP19">
        <f t="shared" si="40"/>
        <v>0.43422455780515062</v>
      </c>
      <c r="BQ19">
        <f t="shared" si="41"/>
        <v>0.56577544219484932</v>
      </c>
      <c r="BR19">
        <f t="shared" si="42"/>
        <v>1799.89</v>
      </c>
      <c r="BS19">
        <f t="shared" si="43"/>
        <v>1513.0925993547944</v>
      </c>
      <c r="BT19">
        <f t="shared" si="44"/>
        <v>0.84065837320880399</v>
      </c>
      <c r="BU19">
        <f t="shared" si="45"/>
        <v>0.16087066029299174</v>
      </c>
      <c r="BV19">
        <v>6</v>
      </c>
      <c r="BW19">
        <v>0.5</v>
      </c>
      <c r="BX19" t="s">
        <v>391</v>
      </c>
      <c r="BY19">
        <v>2</v>
      </c>
      <c r="BZ19">
        <v>1691767341.0999999</v>
      </c>
      <c r="CA19">
        <v>188.50399999999999</v>
      </c>
      <c r="CB19">
        <v>200.00899999999999</v>
      </c>
      <c r="CC19">
        <v>30.529800000000002</v>
      </c>
      <c r="CD19">
        <v>24.875499999999999</v>
      </c>
      <c r="CE19">
        <v>188.834</v>
      </c>
      <c r="CF19">
        <v>30.384</v>
      </c>
      <c r="CG19">
        <v>500.05799999999999</v>
      </c>
      <c r="CH19">
        <v>98.582300000000004</v>
      </c>
      <c r="CI19">
        <v>9.9383799999999994E-2</v>
      </c>
      <c r="CJ19">
        <v>32.894599999999997</v>
      </c>
      <c r="CK19">
        <v>31.9712</v>
      </c>
      <c r="CL19">
        <v>999.9</v>
      </c>
      <c r="CM19">
        <v>0</v>
      </c>
      <c r="CN19">
        <v>0</v>
      </c>
      <c r="CO19">
        <v>10033.1</v>
      </c>
      <c r="CP19">
        <v>0</v>
      </c>
      <c r="CQ19">
        <v>453.85599999999999</v>
      </c>
      <c r="CR19">
        <v>-11.505599999999999</v>
      </c>
      <c r="CS19">
        <v>194.44</v>
      </c>
      <c r="CT19">
        <v>205.11199999999999</v>
      </c>
      <c r="CU19">
        <v>5.6543099999999997</v>
      </c>
      <c r="CV19">
        <v>200.00899999999999</v>
      </c>
      <c r="CW19">
        <v>24.875499999999999</v>
      </c>
      <c r="CX19">
        <v>3.00969</v>
      </c>
      <c r="CY19">
        <v>2.45228</v>
      </c>
      <c r="CZ19">
        <v>24.081600000000002</v>
      </c>
      <c r="DA19">
        <v>20.713200000000001</v>
      </c>
      <c r="DB19">
        <v>1799.89</v>
      </c>
      <c r="DC19">
        <v>0.977993</v>
      </c>
      <c r="DD19">
        <v>2.2006999999999999E-2</v>
      </c>
      <c r="DE19">
        <v>0</v>
      </c>
      <c r="DF19">
        <v>855.14200000000005</v>
      </c>
      <c r="DG19">
        <v>5.0009800000000002</v>
      </c>
      <c r="DH19">
        <v>16259.7</v>
      </c>
      <c r="DI19">
        <v>16374.8</v>
      </c>
      <c r="DJ19">
        <v>47</v>
      </c>
      <c r="DK19">
        <v>47.875</v>
      </c>
      <c r="DL19">
        <v>47.5</v>
      </c>
      <c r="DM19">
        <v>47.186999999999998</v>
      </c>
      <c r="DN19">
        <v>48.375</v>
      </c>
      <c r="DO19">
        <v>1755.39</v>
      </c>
      <c r="DP19">
        <v>39.5</v>
      </c>
      <c r="DQ19">
        <v>0</v>
      </c>
      <c r="DR19">
        <v>119.89999985694899</v>
      </c>
      <c r="DS19">
        <v>0</v>
      </c>
      <c r="DT19">
        <v>855.31165384615394</v>
      </c>
      <c r="DU19">
        <v>-1.4648546979826</v>
      </c>
      <c r="DV19">
        <v>-51.114529926276603</v>
      </c>
      <c r="DW19">
        <v>16268.0192307692</v>
      </c>
      <c r="DX19">
        <v>15</v>
      </c>
      <c r="DY19">
        <v>1691767303.5999999</v>
      </c>
      <c r="DZ19" t="s">
        <v>406</v>
      </c>
      <c r="EA19">
        <v>1691767293.5999999</v>
      </c>
      <c r="EB19">
        <v>1691767303.5999999</v>
      </c>
      <c r="EC19">
        <v>4</v>
      </c>
      <c r="ED19">
        <v>-9.2999999999999999E-2</v>
      </c>
      <c r="EE19">
        <v>-3.0000000000000001E-3</v>
      </c>
      <c r="EF19">
        <v>-0.32600000000000001</v>
      </c>
      <c r="EG19">
        <v>0.13700000000000001</v>
      </c>
      <c r="EH19">
        <v>200</v>
      </c>
      <c r="EI19">
        <v>25</v>
      </c>
      <c r="EJ19">
        <v>0.34</v>
      </c>
      <c r="EK19">
        <v>0.01</v>
      </c>
      <c r="EL19">
        <v>8.6888663890669697</v>
      </c>
      <c r="EM19">
        <v>-0.33755965873820498</v>
      </c>
      <c r="EN19">
        <v>7.8250131223201597E-2</v>
      </c>
      <c r="EO19">
        <v>1</v>
      </c>
      <c r="EP19">
        <v>0.26992207352062902</v>
      </c>
      <c r="EQ19">
        <v>0.10750779465172999</v>
      </c>
      <c r="ER19">
        <v>1.9008524944541999E-2</v>
      </c>
      <c r="ES19">
        <v>1</v>
      </c>
      <c r="ET19">
        <v>2</v>
      </c>
      <c r="EU19">
        <v>2</v>
      </c>
      <c r="EV19" t="s">
        <v>393</v>
      </c>
      <c r="EW19">
        <v>2.96733</v>
      </c>
      <c r="EX19">
        <v>2.84002</v>
      </c>
      <c r="EY19">
        <v>5.0486700000000002E-2</v>
      </c>
      <c r="EZ19">
        <v>5.3706999999999998E-2</v>
      </c>
      <c r="FA19">
        <v>0.13455500000000001</v>
      </c>
      <c r="FB19">
        <v>0.11737300000000001</v>
      </c>
      <c r="FC19">
        <v>28689.3</v>
      </c>
      <c r="FD19">
        <v>29160.400000000001</v>
      </c>
      <c r="FE19">
        <v>27699</v>
      </c>
      <c r="FF19">
        <v>28057.200000000001</v>
      </c>
      <c r="FG19">
        <v>30700.7</v>
      </c>
      <c r="FH19">
        <v>30332.400000000001</v>
      </c>
      <c r="FI19">
        <v>38568.5</v>
      </c>
      <c r="FJ19">
        <v>37261.1</v>
      </c>
      <c r="FK19">
        <v>2.06175</v>
      </c>
      <c r="FL19">
        <v>1.84405</v>
      </c>
      <c r="FM19">
        <v>0.191636</v>
      </c>
      <c r="FN19">
        <v>0</v>
      </c>
      <c r="FO19">
        <v>28.854600000000001</v>
      </c>
      <c r="FP19">
        <v>999.9</v>
      </c>
      <c r="FQ19">
        <v>58.021000000000001</v>
      </c>
      <c r="FR19">
        <v>31.481000000000002</v>
      </c>
      <c r="FS19">
        <v>27.287600000000001</v>
      </c>
      <c r="FT19">
        <v>61.3446</v>
      </c>
      <c r="FU19">
        <v>33.493600000000001</v>
      </c>
      <c r="FV19">
        <v>1</v>
      </c>
      <c r="FW19">
        <v>4.9984800000000003E-2</v>
      </c>
      <c r="FX19">
        <v>-2.1212599999999999</v>
      </c>
      <c r="FY19">
        <v>20.250499999999999</v>
      </c>
      <c r="FZ19">
        <v>5.2220800000000001</v>
      </c>
      <c r="GA19">
        <v>12.012</v>
      </c>
      <c r="GB19">
        <v>4.9995500000000002</v>
      </c>
      <c r="GC19">
        <v>3.29128</v>
      </c>
      <c r="GD19">
        <v>9999</v>
      </c>
      <c r="GE19">
        <v>284.60000000000002</v>
      </c>
      <c r="GF19">
        <v>9999</v>
      </c>
      <c r="GG19">
        <v>9999</v>
      </c>
      <c r="GH19">
        <v>1.8782700000000001</v>
      </c>
      <c r="GI19">
        <v>1.87198</v>
      </c>
      <c r="GJ19">
        <v>1.8742399999999999</v>
      </c>
      <c r="GK19">
        <v>1.8722399999999999</v>
      </c>
      <c r="GL19">
        <v>1.87256</v>
      </c>
      <c r="GM19">
        <v>1.87381</v>
      </c>
      <c r="GN19">
        <v>1.87408</v>
      </c>
      <c r="GO19">
        <v>1.8782000000000001</v>
      </c>
      <c r="GP19">
        <v>5</v>
      </c>
      <c r="GQ19">
        <v>0</v>
      </c>
      <c r="GR19">
        <v>0</v>
      </c>
      <c r="GS19">
        <v>0</v>
      </c>
      <c r="GT19" t="s">
        <v>394</v>
      </c>
      <c r="GU19" t="s">
        <v>395</v>
      </c>
      <c r="GV19" t="s">
        <v>396</v>
      </c>
      <c r="GW19" t="s">
        <v>396</v>
      </c>
      <c r="GX19" t="s">
        <v>396</v>
      </c>
      <c r="GY19" t="s">
        <v>396</v>
      </c>
      <c r="GZ19">
        <v>0</v>
      </c>
      <c r="HA19">
        <v>100</v>
      </c>
      <c r="HB19">
        <v>100</v>
      </c>
      <c r="HC19">
        <v>-0.33</v>
      </c>
      <c r="HD19">
        <v>0.14580000000000001</v>
      </c>
      <c r="HE19">
        <v>-0.431510014899047</v>
      </c>
      <c r="HF19">
        <v>7.2704984381113296E-4</v>
      </c>
      <c r="HG19">
        <v>-1.05877040029023E-6</v>
      </c>
      <c r="HH19">
        <v>2.9517966189716799E-10</v>
      </c>
      <c r="HI19">
        <v>0.145731799226929</v>
      </c>
      <c r="HJ19">
        <v>0</v>
      </c>
      <c r="HK19">
        <v>0</v>
      </c>
      <c r="HL19">
        <v>0</v>
      </c>
      <c r="HM19">
        <v>1</v>
      </c>
      <c r="HN19">
        <v>2242</v>
      </c>
      <c r="HO19">
        <v>1</v>
      </c>
      <c r="HP19">
        <v>25</v>
      </c>
      <c r="HQ19">
        <v>0.8</v>
      </c>
      <c r="HR19">
        <v>0.6</v>
      </c>
      <c r="HS19">
        <v>0.59448199999999995</v>
      </c>
      <c r="HT19">
        <v>2.6196299999999999</v>
      </c>
      <c r="HU19">
        <v>1.49536</v>
      </c>
      <c r="HV19">
        <v>2.31812</v>
      </c>
      <c r="HW19">
        <v>1.49658</v>
      </c>
      <c r="HX19">
        <v>2.4670399999999999</v>
      </c>
      <c r="HY19">
        <v>36.860399999999998</v>
      </c>
      <c r="HZ19">
        <v>23.614699999999999</v>
      </c>
      <c r="IA19">
        <v>18</v>
      </c>
      <c r="IB19">
        <v>495.90199999999999</v>
      </c>
      <c r="IC19">
        <v>499.11900000000003</v>
      </c>
      <c r="ID19">
        <v>32.612699999999997</v>
      </c>
      <c r="IE19">
        <v>28.0808</v>
      </c>
      <c r="IF19">
        <v>29.9999</v>
      </c>
      <c r="IG19">
        <v>27.869800000000001</v>
      </c>
      <c r="IH19">
        <v>27.806000000000001</v>
      </c>
      <c r="II19">
        <v>11.9636</v>
      </c>
      <c r="IJ19">
        <v>22.377600000000001</v>
      </c>
      <c r="IK19">
        <v>100</v>
      </c>
      <c r="IL19">
        <v>32.637799999999999</v>
      </c>
      <c r="IM19">
        <v>200</v>
      </c>
      <c r="IN19">
        <v>25.009899999999998</v>
      </c>
      <c r="IO19">
        <v>100.54600000000001</v>
      </c>
      <c r="IP19">
        <v>100.027</v>
      </c>
    </row>
    <row r="20" spans="1:250" x14ac:dyDescent="0.3">
      <c r="A20">
        <v>4</v>
      </c>
      <c r="B20">
        <v>1691767457.5</v>
      </c>
      <c r="C20">
        <v>402.90000009536698</v>
      </c>
      <c r="D20" t="s">
        <v>407</v>
      </c>
      <c r="E20" t="s">
        <v>408</v>
      </c>
      <c r="F20" t="s">
        <v>381</v>
      </c>
      <c r="G20" t="s">
        <v>382</v>
      </c>
      <c r="H20" t="s">
        <v>383</v>
      </c>
      <c r="I20" t="s">
        <v>384</v>
      </c>
      <c r="J20" t="s">
        <v>385</v>
      </c>
      <c r="K20" t="s">
        <v>386</v>
      </c>
      <c r="L20" t="s">
        <v>387</v>
      </c>
      <c r="M20">
        <v>1691767457.5</v>
      </c>
      <c r="N20">
        <f t="shared" si="0"/>
        <v>5.0584298902754199E-3</v>
      </c>
      <c r="O20">
        <f t="shared" si="1"/>
        <v>5.0584298902754199</v>
      </c>
      <c r="P20">
        <f t="shared" si="2"/>
        <v>5.6540106059169508</v>
      </c>
      <c r="Q20">
        <f t="shared" si="3"/>
        <v>142.35900000000001</v>
      </c>
      <c r="R20">
        <f t="shared" si="4"/>
        <v>106.09265243857301</v>
      </c>
      <c r="S20">
        <f t="shared" si="5"/>
        <v>10.470568441484406</v>
      </c>
      <c r="T20">
        <f t="shared" si="6"/>
        <v>14.049791559545701</v>
      </c>
      <c r="U20">
        <f t="shared" si="7"/>
        <v>0.29027987493035246</v>
      </c>
      <c r="V20">
        <f t="shared" si="8"/>
        <v>2.9080283164332412</v>
      </c>
      <c r="W20">
        <f t="shared" si="9"/>
        <v>0.27508941704274675</v>
      </c>
      <c r="X20">
        <f t="shared" si="10"/>
        <v>0.17322941682417256</v>
      </c>
      <c r="Y20">
        <f t="shared" si="11"/>
        <v>289.57183675484976</v>
      </c>
      <c r="Z20">
        <f t="shared" si="12"/>
        <v>33.34538555765603</v>
      </c>
      <c r="AA20">
        <f t="shared" si="13"/>
        <v>32.011699999999998</v>
      </c>
      <c r="AB20">
        <f t="shared" si="14"/>
        <v>4.7782463271955731</v>
      </c>
      <c r="AC20">
        <f t="shared" si="15"/>
        <v>60.241360797111845</v>
      </c>
      <c r="AD20">
        <f t="shared" si="16"/>
        <v>3.0352934441365003</v>
      </c>
      <c r="AE20">
        <f t="shared" si="17"/>
        <v>5.0385539170656015</v>
      </c>
      <c r="AF20">
        <f t="shared" si="18"/>
        <v>1.7429528830590728</v>
      </c>
      <c r="AG20">
        <f t="shared" si="19"/>
        <v>-223.07675816114602</v>
      </c>
      <c r="AH20">
        <f t="shared" si="20"/>
        <v>147.44935405111377</v>
      </c>
      <c r="AI20">
        <f t="shared" si="21"/>
        <v>11.553488669731811</v>
      </c>
      <c r="AJ20">
        <f t="shared" si="22"/>
        <v>225.4979213145493</v>
      </c>
      <c r="AK20">
        <v>0</v>
      </c>
      <c r="AL20">
        <v>0</v>
      </c>
      <c r="AM20">
        <f t="shared" si="23"/>
        <v>1</v>
      </c>
      <c r="AN20">
        <f t="shared" si="24"/>
        <v>0</v>
      </c>
      <c r="AO20">
        <f t="shared" si="25"/>
        <v>51211.053841116678</v>
      </c>
      <c r="AP20" t="s">
        <v>388</v>
      </c>
      <c r="AQ20">
        <v>10238.9</v>
      </c>
      <c r="AR20">
        <v>302.21199999999999</v>
      </c>
      <c r="AS20">
        <v>4052.3</v>
      </c>
      <c r="AT20">
        <f t="shared" si="26"/>
        <v>0.92542210596451402</v>
      </c>
      <c r="AU20">
        <v>-0.32343011824092399</v>
      </c>
      <c r="AV20" t="s">
        <v>409</v>
      </c>
      <c r="AW20">
        <v>10245.5</v>
      </c>
      <c r="AX20">
        <v>856.21157692307702</v>
      </c>
      <c r="AY20">
        <v>1134.17</v>
      </c>
      <c r="AZ20">
        <f t="shared" si="27"/>
        <v>0.24507650799873304</v>
      </c>
      <c r="BA20">
        <v>0.5</v>
      </c>
      <c r="BB20">
        <f t="shared" si="28"/>
        <v>1513.2101993548445</v>
      </c>
      <c r="BC20">
        <f t="shared" si="29"/>
        <v>5.6540106059169508</v>
      </c>
      <c r="BD20">
        <f t="shared" si="30"/>
        <v>185.42613576297597</v>
      </c>
      <c r="BE20">
        <f t="shared" si="31"/>
        <v>3.9501721087436166E-3</v>
      </c>
      <c r="BF20">
        <f t="shared" si="32"/>
        <v>2.5729211670208167</v>
      </c>
      <c r="BG20">
        <f t="shared" si="33"/>
        <v>253.55843594636144</v>
      </c>
      <c r="BH20" t="s">
        <v>410</v>
      </c>
      <c r="BI20">
        <v>635.41</v>
      </c>
      <c r="BJ20">
        <f t="shared" si="34"/>
        <v>635.41</v>
      </c>
      <c r="BK20">
        <f t="shared" si="35"/>
        <v>0.43975770828006389</v>
      </c>
      <c r="BL20">
        <f t="shared" si="36"/>
        <v>0.55729894754375453</v>
      </c>
      <c r="BM20">
        <f t="shared" si="37"/>
        <v>0.85403100480261285</v>
      </c>
      <c r="BN20">
        <f t="shared" si="38"/>
        <v>0.33410150882246825</v>
      </c>
      <c r="BO20">
        <f t="shared" si="39"/>
        <v>0.77814973941944832</v>
      </c>
      <c r="BP20">
        <f t="shared" si="40"/>
        <v>0.41358156535483398</v>
      </c>
      <c r="BQ20">
        <f t="shared" si="41"/>
        <v>0.58641843464516596</v>
      </c>
      <c r="BR20">
        <f t="shared" si="42"/>
        <v>1800.03</v>
      </c>
      <c r="BS20">
        <f t="shared" si="43"/>
        <v>1513.2101993548445</v>
      </c>
      <c r="BT20">
        <f t="shared" si="44"/>
        <v>0.84065832200288026</v>
      </c>
      <c r="BU20">
        <f t="shared" si="45"/>
        <v>0.16087056146555878</v>
      </c>
      <c r="BV20">
        <v>6</v>
      </c>
      <c r="BW20">
        <v>0.5</v>
      </c>
      <c r="BX20" t="s">
        <v>391</v>
      </c>
      <c r="BY20">
        <v>2</v>
      </c>
      <c r="BZ20">
        <v>1691767457.5</v>
      </c>
      <c r="CA20">
        <v>142.35900000000001</v>
      </c>
      <c r="CB20">
        <v>150.00700000000001</v>
      </c>
      <c r="CC20">
        <v>30.754999999999999</v>
      </c>
      <c r="CD20">
        <v>24.872299999999999</v>
      </c>
      <c r="CE20">
        <v>142.666</v>
      </c>
      <c r="CF20">
        <v>30.611699999999999</v>
      </c>
      <c r="CG20">
        <v>500.06200000000001</v>
      </c>
      <c r="CH20">
        <v>98.5929</v>
      </c>
      <c r="CI20">
        <v>9.9782300000000004E-2</v>
      </c>
      <c r="CJ20">
        <v>32.952199999999998</v>
      </c>
      <c r="CK20">
        <v>32.011699999999998</v>
      </c>
      <c r="CL20">
        <v>999.9</v>
      </c>
      <c r="CM20">
        <v>0</v>
      </c>
      <c r="CN20">
        <v>0</v>
      </c>
      <c r="CO20">
        <v>10018.799999999999</v>
      </c>
      <c r="CP20">
        <v>0</v>
      </c>
      <c r="CQ20">
        <v>455.06599999999997</v>
      </c>
      <c r="CR20">
        <v>-7.6487299999999996</v>
      </c>
      <c r="CS20">
        <v>146.876</v>
      </c>
      <c r="CT20">
        <v>153.833</v>
      </c>
      <c r="CU20">
        <v>5.8826499999999999</v>
      </c>
      <c r="CV20">
        <v>150.00700000000001</v>
      </c>
      <c r="CW20">
        <v>24.872299999999999</v>
      </c>
      <c r="CX20">
        <v>3.0322200000000001</v>
      </c>
      <c r="CY20">
        <v>2.4522400000000002</v>
      </c>
      <c r="CZ20">
        <v>24.2059</v>
      </c>
      <c r="DA20">
        <v>20.712900000000001</v>
      </c>
      <c r="DB20">
        <v>1800.03</v>
      </c>
      <c r="DC20">
        <v>0.977993</v>
      </c>
      <c r="DD20">
        <v>2.2006999999999999E-2</v>
      </c>
      <c r="DE20">
        <v>0</v>
      </c>
      <c r="DF20">
        <v>856.48900000000003</v>
      </c>
      <c r="DG20">
        <v>5.0009800000000002</v>
      </c>
      <c r="DH20">
        <v>16243.8</v>
      </c>
      <c r="DI20">
        <v>16376.1</v>
      </c>
      <c r="DJ20">
        <v>46.936999999999998</v>
      </c>
      <c r="DK20">
        <v>47.686999999999998</v>
      </c>
      <c r="DL20">
        <v>47.375</v>
      </c>
      <c r="DM20">
        <v>47.061999999999998</v>
      </c>
      <c r="DN20">
        <v>48.311999999999998</v>
      </c>
      <c r="DO20">
        <v>1755.53</v>
      </c>
      <c r="DP20">
        <v>39.5</v>
      </c>
      <c r="DQ20">
        <v>0</v>
      </c>
      <c r="DR20">
        <v>115.89999985694899</v>
      </c>
      <c r="DS20">
        <v>0</v>
      </c>
      <c r="DT20">
        <v>856.21157692307702</v>
      </c>
      <c r="DU20">
        <v>0.23962393195447601</v>
      </c>
      <c r="DV20">
        <v>-29.914529939066401</v>
      </c>
      <c r="DW20">
        <v>16248.8615384615</v>
      </c>
      <c r="DX20">
        <v>15</v>
      </c>
      <c r="DY20">
        <v>1691767420.0999999</v>
      </c>
      <c r="DZ20" t="s">
        <v>411</v>
      </c>
      <c r="EA20">
        <v>1691767415.5999999</v>
      </c>
      <c r="EB20">
        <v>1691767420.0999999</v>
      </c>
      <c r="EC20">
        <v>5</v>
      </c>
      <c r="ED20">
        <v>4.1000000000000002E-2</v>
      </c>
      <c r="EE20">
        <v>-2E-3</v>
      </c>
      <c r="EF20">
        <v>-0.30399999999999999</v>
      </c>
      <c r="EG20">
        <v>0.13600000000000001</v>
      </c>
      <c r="EH20">
        <v>150</v>
      </c>
      <c r="EI20">
        <v>25</v>
      </c>
      <c r="EJ20">
        <v>0.36</v>
      </c>
      <c r="EK20">
        <v>0.02</v>
      </c>
      <c r="EL20">
        <v>5.6428031879048897</v>
      </c>
      <c r="EM20">
        <v>-0.13435190191226101</v>
      </c>
      <c r="EN20">
        <v>4.5813972934389803E-2</v>
      </c>
      <c r="EO20">
        <v>1</v>
      </c>
      <c r="EP20">
        <v>0.28031690465556403</v>
      </c>
      <c r="EQ20">
        <v>9.9456550486567694E-2</v>
      </c>
      <c r="ER20">
        <v>1.6246798000825E-2</v>
      </c>
      <c r="ES20">
        <v>1</v>
      </c>
      <c r="ET20">
        <v>2</v>
      </c>
      <c r="EU20">
        <v>2</v>
      </c>
      <c r="EV20" t="s">
        <v>393</v>
      </c>
      <c r="EW20">
        <v>2.96746</v>
      </c>
      <c r="EX20">
        <v>2.84029</v>
      </c>
      <c r="EY20">
        <v>3.9101400000000001E-2</v>
      </c>
      <c r="EZ20">
        <v>4.1417299999999997E-2</v>
      </c>
      <c r="FA20">
        <v>0.13527800000000001</v>
      </c>
      <c r="FB20">
        <v>0.117395</v>
      </c>
      <c r="FC20">
        <v>29038.5</v>
      </c>
      <c r="FD20">
        <v>29542.1</v>
      </c>
      <c r="FE20">
        <v>27703.5</v>
      </c>
      <c r="FF20">
        <v>28059.599999999999</v>
      </c>
      <c r="FG20">
        <v>30678.5</v>
      </c>
      <c r="FH20">
        <v>30333.200000000001</v>
      </c>
      <c r="FI20">
        <v>38574.699999999997</v>
      </c>
      <c r="FJ20">
        <v>37264.300000000003</v>
      </c>
      <c r="FK20">
        <v>2.0628000000000002</v>
      </c>
      <c r="FL20">
        <v>1.8446499999999999</v>
      </c>
      <c r="FM20">
        <v>0.192635</v>
      </c>
      <c r="FN20">
        <v>0</v>
      </c>
      <c r="FO20">
        <v>28.879000000000001</v>
      </c>
      <c r="FP20">
        <v>999.9</v>
      </c>
      <c r="FQ20">
        <v>58.009</v>
      </c>
      <c r="FR20">
        <v>31.510999999999999</v>
      </c>
      <c r="FS20">
        <v>27.3264</v>
      </c>
      <c r="FT20">
        <v>61.294600000000003</v>
      </c>
      <c r="FU20">
        <v>33.930300000000003</v>
      </c>
      <c r="FV20">
        <v>1</v>
      </c>
      <c r="FW20">
        <v>4.1997E-2</v>
      </c>
      <c r="FX20">
        <v>-1.6368</v>
      </c>
      <c r="FY20">
        <v>20.256399999999999</v>
      </c>
      <c r="FZ20">
        <v>5.2243300000000001</v>
      </c>
      <c r="GA20">
        <v>12.011699999999999</v>
      </c>
      <c r="GB20">
        <v>5.0000999999999998</v>
      </c>
      <c r="GC20">
        <v>3.29115</v>
      </c>
      <c r="GD20">
        <v>9999</v>
      </c>
      <c r="GE20">
        <v>284.7</v>
      </c>
      <c r="GF20">
        <v>9999</v>
      </c>
      <c r="GG20">
        <v>9999</v>
      </c>
      <c r="GH20">
        <v>1.8782399999999999</v>
      </c>
      <c r="GI20">
        <v>1.8720300000000001</v>
      </c>
      <c r="GJ20">
        <v>1.8742399999999999</v>
      </c>
      <c r="GK20">
        <v>1.8722099999999999</v>
      </c>
      <c r="GL20">
        <v>1.87256</v>
      </c>
      <c r="GM20">
        <v>1.8737999999999999</v>
      </c>
      <c r="GN20">
        <v>1.8741000000000001</v>
      </c>
      <c r="GO20">
        <v>1.8782000000000001</v>
      </c>
      <c r="GP20">
        <v>5</v>
      </c>
      <c r="GQ20">
        <v>0</v>
      </c>
      <c r="GR20">
        <v>0</v>
      </c>
      <c r="GS20">
        <v>0</v>
      </c>
      <c r="GT20" t="s">
        <v>394</v>
      </c>
      <c r="GU20" t="s">
        <v>395</v>
      </c>
      <c r="GV20" t="s">
        <v>396</v>
      </c>
      <c r="GW20" t="s">
        <v>396</v>
      </c>
      <c r="GX20" t="s">
        <v>396</v>
      </c>
      <c r="GY20" t="s">
        <v>396</v>
      </c>
      <c r="GZ20">
        <v>0</v>
      </c>
      <c r="HA20">
        <v>100</v>
      </c>
      <c r="HB20">
        <v>100</v>
      </c>
      <c r="HC20">
        <v>-0.307</v>
      </c>
      <c r="HD20">
        <v>0.14330000000000001</v>
      </c>
      <c r="HE20">
        <v>-0.39046968348798</v>
      </c>
      <c r="HF20">
        <v>7.2704984381113296E-4</v>
      </c>
      <c r="HG20">
        <v>-1.05877040029023E-6</v>
      </c>
      <c r="HH20">
        <v>2.9517966189716799E-10</v>
      </c>
      <c r="HI20">
        <v>0.14327364135184201</v>
      </c>
      <c r="HJ20">
        <v>0</v>
      </c>
      <c r="HK20">
        <v>0</v>
      </c>
      <c r="HL20">
        <v>0</v>
      </c>
      <c r="HM20">
        <v>1</v>
      </c>
      <c r="HN20">
        <v>2242</v>
      </c>
      <c r="HO20">
        <v>1</v>
      </c>
      <c r="HP20">
        <v>25</v>
      </c>
      <c r="HQ20">
        <v>0.7</v>
      </c>
      <c r="HR20">
        <v>0.6</v>
      </c>
      <c r="HS20">
        <v>0.48461900000000002</v>
      </c>
      <c r="HT20">
        <v>2.63672</v>
      </c>
      <c r="HU20">
        <v>1.49536</v>
      </c>
      <c r="HV20">
        <v>2.31812</v>
      </c>
      <c r="HW20">
        <v>1.49658</v>
      </c>
      <c r="HX20">
        <v>2.6037599999999999</v>
      </c>
      <c r="HY20">
        <v>36.8842</v>
      </c>
      <c r="HZ20">
        <v>23.614699999999999</v>
      </c>
      <c r="IA20">
        <v>18</v>
      </c>
      <c r="IB20">
        <v>495.90800000000002</v>
      </c>
      <c r="IC20">
        <v>498.91300000000001</v>
      </c>
      <c r="ID20">
        <v>32.244100000000003</v>
      </c>
      <c r="IE20">
        <v>27.988</v>
      </c>
      <c r="IF20">
        <v>29.9998</v>
      </c>
      <c r="IG20">
        <v>27.793399999999998</v>
      </c>
      <c r="IH20">
        <v>27.734000000000002</v>
      </c>
      <c r="II20">
        <v>9.7632600000000007</v>
      </c>
      <c r="IJ20">
        <v>22.953900000000001</v>
      </c>
      <c r="IK20">
        <v>100</v>
      </c>
      <c r="IL20">
        <v>32.250399999999999</v>
      </c>
      <c r="IM20">
        <v>150</v>
      </c>
      <c r="IN20">
        <v>24.94</v>
      </c>
      <c r="IO20">
        <v>100.562</v>
      </c>
      <c r="IP20">
        <v>100.035</v>
      </c>
    </row>
    <row r="21" spans="1:250" x14ac:dyDescent="0.3">
      <c r="A21">
        <v>5</v>
      </c>
      <c r="B21">
        <v>1691767578.5</v>
      </c>
      <c r="C21">
        <v>523.90000009536698</v>
      </c>
      <c r="D21" t="s">
        <v>412</v>
      </c>
      <c r="E21" t="s">
        <v>413</v>
      </c>
      <c r="F21" t="s">
        <v>381</v>
      </c>
      <c r="G21" t="s">
        <v>382</v>
      </c>
      <c r="H21" t="s">
        <v>383</v>
      </c>
      <c r="I21" t="s">
        <v>384</v>
      </c>
      <c r="J21" t="s">
        <v>385</v>
      </c>
      <c r="K21" t="s">
        <v>386</v>
      </c>
      <c r="L21" t="s">
        <v>387</v>
      </c>
      <c r="M21">
        <v>1691767578.5</v>
      </c>
      <c r="N21">
        <f t="shared" si="0"/>
        <v>5.4075741006072127E-3</v>
      </c>
      <c r="O21">
        <f t="shared" si="1"/>
        <v>5.4075741006072127</v>
      </c>
      <c r="P21">
        <f t="shared" si="2"/>
        <v>2.4250884861275139</v>
      </c>
      <c r="Q21">
        <f t="shared" si="3"/>
        <v>96.465100000000007</v>
      </c>
      <c r="R21">
        <f t="shared" si="4"/>
        <v>80.837351556361867</v>
      </c>
      <c r="S21">
        <f t="shared" si="5"/>
        <v>7.9789897208353322</v>
      </c>
      <c r="T21">
        <f t="shared" si="6"/>
        <v>9.521514825763461</v>
      </c>
      <c r="U21">
        <f t="shared" si="7"/>
        <v>0.31252806585892856</v>
      </c>
      <c r="V21">
        <f t="shared" si="8"/>
        <v>2.9042964207454771</v>
      </c>
      <c r="W21">
        <f t="shared" si="9"/>
        <v>0.29497419853384849</v>
      </c>
      <c r="X21">
        <f t="shared" si="10"/>
        <v>0.18585380799465476</v>
      </c>
      <c r="Y21">
        <f t="shared" si="11"/>
        <v>289.54993075539033</v>
      </c>
      <c r="Z21">
        <f t="shared" si="12"/>
        <v>33.233276327718791</v>
      </c>
      <c r="AA21">
        <f t="shared" si="13"/>
        <v>31.950199999999999</v>
      </c>
      <c r="AB21">
        <f t="shared" si="14"/>
        <v>4.7616401628741194</v>
      </c>
      <c r="AC21">
        <f t="shared" si="15"/>
        <v>60.079551043410241</v>
      </c>
      <c r="AD21">
        <f t="shared" si="16"/>
        <v>3.0235182910116603</v>
      </c>
      <c r="AE21">
        <f t="shared" si="17"/>
        <v>5.0325247750720195</v>
      </c>
      <c r="AF21">
        <f t="shared" si="18"/>
        <v>1.7381218718624591</v>
      </c>
      <c r="AG21">
        <f t="shared" si="19"/>
        <v>-238.47401783677807</v>
      </c>
      <c r="AH21">
        <f t="shared" si="20"/>
        <v>153.5545035625706</v>
      </c>
      <c r="AI21">
        <f t="shared" si="21"/>
        <v>12.042427073309007</v>
      </c>
      <c r="AJ21">
        <f t="shared" si="22"/>
        <v>216.67284355449186</v>
      </c>
      <c r="AK21">
        <v>0</v>
      </c>
      <c r="AL21">
        <v>0</v>
      </c>
      <c r="AM21">
        <f t="shared" si="23"/>
        <v>1</v>
      </c>
      <c r="AN21">
        <f t="shared" si="24"/>
        <v>0</v>
      </c>
      <c r="AO21">
        <f t="shared" si="25"/>
        <v>51110.035162730695</v>
      </c>
      <c r="AP21" t="s">
        <v>388</v>
      </c>
      <c r="AQ21">
        <v>10238.9</v>
      </c>
      <c r="AR21">
        <v>302.21199999999999</v>
      </c>
      <c r="AS21">
        <v>4052.3</v>
      </c>
      <c r="AT21">
        <f t="shared" si="26"/>
        <v>0.92542210596451402</v>
      </c>
      <c r="AU21">
        <v>-0.32343011824092399</v>
      </c>
      <c r="AV21" t="s">
        <v>414</v>
      </c>
      <c r="AW21">
        <v>10246.299999999999</v>
      </c>
      <c r="AX21">
        <v>861.80580769230801</v>
      </c>
      <c r="AY21">
        <v>1111.8699999999999</v>
      </c>
      <c r="AZ21">
        <f t="shared" si="27"/>
        <v>0.22490416353322951</v>
      </c>
      <c r="BA21">
        <v>0.5</v>
      </c>
      <c r="BB21">
        <f t="shared" si="28"/>
        <v>1513.1003993551246</v>
      </c>
      <c r="BC21">
        <f t="shared" si="29"/>
        <v>2.4250884861275139</v>
      </c>
      <c r="BD21">
        <f t="shared" si="30"/>
        <v>170.15128982937992</v>
      </c>
      <c r="BE21">
        <f t="shared" si="31"/>
        <v>1.8164813158068308E-3</v>
      </c>
      <c r="BF21">
        <f t="shared" si="32"/>
        <v>2.6445807513468305</v>
      </c>
      <c r="BG21">
        <f t="shared" si="33"/>
        <v>252.42659378810021</v>
      </c>
      <c r="BH21" t="s">
        <v>415</v>
      </c>
      <c r="BI21">
        <v>633.20000000000005</v>
      </c>
      <c r="BJ21">
        <f t="shared" si="34"/>
        <v>633.20000000000005</v>
      </c>
      <c r="BK21">
        <f t="shared" si="35"/>
        <v>0.43050896237869529</v>
      </c>
      <c r="BL21">
        <f t="shared" si="36"/>
        <v>0.5224145910704493</v>
      </c>
      <c r="BM21">
        <f t="shared" si="37"/>
        <v>0.86000116989851128</v>
      </c>
      <c r="BN21">
        <f t="shared" si="38"/>
        <v>0.30885162909239694</v>
      </c>
      <c r="BO21">
        <f t="shared" si="39"/>
        <v>0.78409626654094522</v>
      </c>
      <c r="BP21">
        <f t="shared" si="40"/>
        <v>0.38383695736698037</v>
      </c>
      <c r="BQ21">
        <f t="shared" si="41"/>
        <v>0.61616304263301958</v>
      </c>
      <c r="BR21">
        <f t="shared" si="42"/>
        <v>1799.9</v>
      </c>
      <c r="BS21">
        <f t="shared" si="43"/>
        <v>1513.1003993551246</v>
      </c>
      <c r="BT21">
        <f t="shared" si="44"/>
        <v>0.84065803619930246</v>
      </c>
      <c r="BU21">
        <f t="shared" si="45"/>
        <v>0.16087000986465377</v>
      </c>
      <c r="BV21">
        <v>6</v>
      </c>
      <c r="BW21">
        <v>0.5</v>
      </c>
      <c r="BX21" t="s">
        <v>391</v>
      </c>
      <c r="BY21">
        <v>2</v>
      </c>
      <c r="BZ21">
        <v>1691767578.5</v>
      </c>
      <c r="CA21">
        <v>96.465100000000007</v>
      </c>
      <c r="CB21">
        <v>100.001</v>
      </c>
      <c r="CC21">
        <v>30.632100000000001</v>
      </c>
      <c r="CD21">
        <v>24.342099999999999</v>
      </c>
      <c r="CE21">
        <v>96.761399999999995</v>
      </c>
      <c r="CF21">
        <v>30.486599999999999</v>
      </c>
      <c r="CG21">
        <v>500.02499999999998</v>
      </c>
      <c r="CH21">
        <v>98.604399999999998</v>
      </c>
      <c r="CI21">
        <v>9.9844600000000006E-2</v>
      </c>
      <c r="CJ21">
        <v>32.930900000000001</v>
      </c>
      <c r="CK21">
        <v>31.950199999999999</v>
      </c>
      <c r="CL21">
        <v>999.9</v>
      </c>
      <c r="CM21">
        <v>0</v>
      </c>
      <c r="CN21">
        <v>0</v>
      </c>
      <c r="CO21">
        <v>9996.25</v>
      </c>
      <c r="CP21">
        <v>0</v>
      </c>
      <c r="CQ21">
        <v>481.505</v>
      </c>
      <c r="CR21">
        <v>-3.5355699999999999</v>
      </c>
      <c r="CS21">
        <v>99.513400000000004</v>
      </c>
      <c r="CT21">
        <v>102.496</v>
      </c>
      <c r="CU21">
        <v>6.2899599999999998</v>
      </c>
      <c r="CV21">
        <v>100.001</v>
      </c>
      <c r="CW21">
        <v>24.342099999999999</v>
      </c>
      <c r="CX21">
        <v>3.0204599999999999</v>
      </c>
      <c r="CY21">
        <v>2.4002400000000002</v>
      </c>
      <c r="CZ21">
        <v>24.141100000000002</v>
      </c>
      <c r="DA21">
        <v>20.365400000000001</v>
      </c>
      <c r="DB21">
        <v>1799.9</v>
      </c>
      <c r="DC21">
        <v>0.97800600000000004</v>
      </c>
      <c r="DD21">
        <v>2.1993599999999999E-2</v>
      </c>
      <c r="DE21">
        <v>0</v>
      </c>
      <c r="DF21">
        <v>862.01199999999994</v>
      </c>
      <c r="DG21">
        <v>5.0009800000000002</v>
      </c>
      <c r="DH21">
        <v>16341.9</v>
      </c>
      <c r="DI21">
        <v>16375</v>
      </c>
      <c r="DJ21">
        <v>46.75</v>
      </c>
      <c r="DK21">
        <v>47.5</v>
      </c>
      <c r="DL21">
        <v>47.25</v>
      </c>
      <c r="DM21">
        <v>46.811999999999998</v>
      </c>
      <c r="DN21">
        <v>48.125</v>
      </c>
      <c r="DO21">
        <v>1755.42</v>
      </c>
      <c r="DP21">
        <v>39.479999999999997</v>
      </c>
      <c r="DQ21">
        <v>0</v>
      </c>
      <c r="DR21">
        <v>120.69999980926499</v>
      </c>
      <c r="DS21">
        <v>0</v>
      </c>
      <c r="DT21">
        <v>861.80580769230801</v>
      </c>
      <c r="DU21">
        <v>0.44058119474607699</v>
      </c>
      <c r="DV21">
        <v>120.76581188837</v>
      </c>
      <c r="DW21">
        <v>16320.5769230769</v>
      </c>
      <c r="DX21">
        <v>15</v>
      </c>
      <c r="DY21">
        <v>1691767541</v>
      </c>
      <c r="DZ21" t="s">
        <v>416</v>
      </c>
      <c r="EA21">
        <v>1691767524.5</v>
      </c>
      <c r="EB21">
        <v>1691767541</v>
      </c>
      <c r="EC21">
        <v>6</v>
      </c>
      <c r="ED21">
        <v>3.3000000000000002E-2</v>
      </c>
      <c r="EE21">
        <v>2E-3</v>
      </c>
      <c r="EF21">
        <v>-0.29399999999999998</v>
      </c>
      <c r="EG21">
        <v>0.13500000000000001</v>
      </c>
      <c r="EH21">
        <v>100</v>
      </c>
      <c r="EI21">
        <v>25</v>
      </c>
      <c r="EJ21">
        <v>0.27</v>
      </c>
      <c r="EK21">
        <v>0.02</v>
      </c>
      <c r="EL21">
        <v>2.41764228115506</v>
      </c>
      <c r="EM21">
        <v>-8.7394578862937194E-2</v>
      </c>
      <c r="EN21">
        <v>3.7998927745910703E-2</v>
      </c>
      <c r="EO21">
        <v>1</v>
      </c>
      <c r="EP21">
        <v>0.31145199277930002</v>
      </c>
      <c r="EQ21">
        <v>9.5461124222313398E-2</v>
      </c>
      <c r="ER21">
        <v>1.8317076294490298E-2</v>
      </c>
      <c r="ES21">
        <v>1</v>
      </c>
      <c r="ET21">
        <v>2</v>
      </c>
      <c r="EU21">
        <v>2</v>
      </c>
      <c r="EV21" t="s">
        <v>393</v>
      </c>
      <c r="EW21">
        <v>2.9674900000000002</v>
      </c>
      <c r="EX21">
        <v>2.84015</v>
      </c>
      <c r="EY21">
        <v>2.7064299999999999E-2</v>
      </c>
      <c r="EZ21">
        <v>2.82565E-2</v>
      </c>
      <c r="FA21">
        <v>0.13494400000000001</v>
      </c>
      <c r="FB21">
        <v>0.11569699999999999</v>
      </c>
      <c r="FC21">
        <v>29407.1</v>
      </c>
      <c r="FD21">
        <v>29952.2</v>
      </c>
      <c r="FE21">
        <v>27707.599999999999</v>
      </c>
      <c r="FF21">
        <v>28063.3</v>
      </c>
      <c r="FG21">
        <v>30693.7</v>
      </c>
      <c r="FH21">
        <v>30395.1</v>
      </c>
      <c r="FI21">
        <v>38580.199999999997</v>
      </c>
      <c r="FJ21">
        <v>37269.199999999997</v>
      </c>
      <c r="FK21">
        <v>2.0642999999999998</v>
      </c>
      <c r="FL21">
        <v>1.84457</v>
      </c>
      <c r="FM21">
        <v>0.18557499999999999</v>
      </c>
      <c r="FN21">
        <v>0</v>
      </c>
      <c r="FO21">
        <v>28.932300000000001</v>
      </c>
      <c r="FP21">
        <v>999.9</v>
      </c>
      <c r="FQ21">
        <v>57.954000000000001</v>
      </c>
      <c r="FR21">
        <v>31.542000000000002</v>
      </c>
      <c r="FS21">
        <v>27.344999999999999</v>
      </c>
      <c r="FT21">
        <v>61.974699999999999</v>
      </c>
      <c r="FU21">
        <v>34.130600000000001</v>
      </c>
      <c r="FV21">
        <v>1</v>
      </c>
      <c r="FW21">
        <v>3.5536100000000001E-2</v>
      </c>
      <c r="FX21">
        <v>-2.1407699999999998</v>
      </c>
      <c r="FY21">
        <v>20.250699999999998</v>
      </c>
      <c r="FZ21">
        <v>5.22133</v>
      </c>
      <c r="GA21">
        <v>12.0113</v>
      </c>
      <c r="GB21">
        <v>4.9999500000000001</v>
      </c>
      <c r="GC21">
        <v>3.29122</v>
      </c>
      <c r="GD21">
        <v>9999</v>
      </c>
      <c r="GE21">
        <v>284.7</v>
      </c>
      <c r="GF21">
        <v>9999</v>
      </c>
      <c r="GG21">
        <v>9999</v>
      </c>
      <c r="GH21">
        <v>1.87822</v>
      </c>
      <c r="GI21">
        <v>1.87201</v>
      </c>
      <c r="GJ21">
        <v>1.8742399999999999</v>
      </c>
      <c r="GK21">
        <v>1.8722300000000001</v>
      </c>
      <c r="GL21">
        <v>1.87256</v>
      </c>
      <c r="GM21">
        <v>1.87378</v>
      </c>
      <c r="GN21">
        <v>1.87409</v>
      </c>
      <c r="GO21">
        <v>1.8782000000000001</v>
      </c>
      <c r="GP21">
        <v>5</v>
      </c>
      <c r="GQ21">
        <v>0</v>
      </c>
      <c r="GR21">
        <v>0</v>
      </c>
      <c r="GS21">
        <v>0</v>
      </c>
      <c r="GT21" t="s">
        <v>394</v>
      </c>
      <c r="GU21" t="s">
        <v>395</v>
      </c>
      <c r="GV21" t="s">
        <v>396</v>
      </c>
      <c r="GW21" t="s">
        <v>396</v>
      </c>
      <c r="GX21" t="s">
        <v>396</v>
      </c>
      <c r="GY21" t="s">
        <v>396</v>
      </c>
      <c r="GZ21">
        <v>0</v>
      </c>
      <c r="HA21">
        <v>100</v>
      </c>
      <c r="HB21">
        <v>100</v>
      </c>
      <c r="HC21">
        <v>-0.29599999999999999</v>
      </c>
      <c r="HD21">
        <v>0.14549999999999999</v>
      </c>
      <c r="HE21">
        <v>-0.357087680054271</v>
      </c>
      <c r="HF21">
        <v>7.2704984381113296E-4</v>
      </c>
      <c r="HG21">
        <v>-1.05877040029023E-6</v>
      </c>
      <c r="HH21">
        <v>2.9517966189716799E-10</v>
      </c>
      <c r="HI21">
        <v>0.14548766988907699</v>
      </c>
      <c r="HJ21">
        <v>0</v>
      </c>
      <c r="HK21">
        <v>0</v>
      </c>
      <c r="HL21">
        <v>0</v>
      </c>
      <c r="HM21">
        <v>1</v>
      </c>
      <c r="HN21">
        <v>2242</v>
      </c>
      <c r="HO21">
        <v>1</v>
      </c>
      <c r="HP21">
        <v>25</v>
      </c>
      <c r="HQ21">
        <v>0.9</v>
      </c>
      <c r="HR21">
        <v>0.6</v>
      </c>
      <c r="HS21">
        <v>0.37353500000000001</v>
      </c>
      <c r="HT21">
        <v>2.6452599999999999</v>
      </c>
      <c r="HU21">
        <v>1.49536</v>
      </c>
      <c r="HV21">
        <v>2.31934</v>
      </c>
      <c r="HW21">
        <v>1.49658</v>
      </c>
      <c r="HX21">
        <v>2.5390600000000001</v>
      </c>
      <c r="HY21">
        <v>36.860399999999998</v>
      </c>
      <c r="HZ21">
        <v>23.605899999999998</v>
      </c>
      <c r="IA21">
        <v>18</v>
      </c>
      <c r="IB21">
        <v>496.08699999999999</v>
      </c>
      <c r="IC21">
        <v>498.08699999999999</v>
      </c>
      <c r="ID21">
        <v>32.616100000000003</v>
      </c>
      <c r="IE21">
        <v>27.887499999999999</v>
      </c>
      <c r="IF21">
        <v>29.999700000000001</v>
      </c>
      <c r="IG21">
        <v>27.705500000000001</v>
      </c>
      <c r="IH21">
        <v>27.6479</v>
      </c>
      <c r="II21">
        <v>7.5428800000000003</v>
      </c>
      <c r="IJ21">
        <v>24.169</v>
      </c>
      <c r="IK21">
        <v>100</v>
      </c>
      <c r="IL21">
        <v>32.638599999999997</v>
      </c>
      <c r="IM21">
        <v>100</v>
      </c>
      <c r="IN21">
        <v>24.436399999999999</v>
      </c>
      <c r="IO21">
        <v>100.577</v>
      </c>
      <c r="IP21">
        <v>100.04900000000001</v>
      </c>
    </row>
    <row r="22" spans="1:250" x14ac:dyDescent="0.3">
      <c r="A22">
        <v>6</v>
      </c>
      <c r="B22">
        <v>1691767678.5</v>
      </c>
      <c r="C22">
        <v>623.90000009536698</v>
      </c>
      <c r="D22" t="s">
        <v>417</v>
      </c>
      <c r="E22" t="s">
        <v>418</v>
      </c>
      <c r="F22" t="s">
        <v>381</v>
      </c>
      <c r="G22" t="s">
        <v>382</v>
      </c>
      <c r="H22" t="s">
        <v>383</v>
      </c>
      <c r="I22" t="s">
        <v>384</v>
      </c>
      <c r="J22" t="s">
        <v>385</v>
      </c>
      <c r="K22" t="s">
        <v>386</v>
      </c>
      <c r="L22" t="s">
        <v>387</v>
      </c>
      <c r="M22">
        <v>1691767678.5</v>
      </c>
      <c r="N22">
        <f t="shared" si="0"/>
        <v>6.051356256248819E-3</v>
      </c>
      <c r="O22">
        <f t="shared" si="1"/>
        <v>6.0513562562488188</v>
      </c>
      <c r="P22">
        <f t="shared" si="2"/>
        <v>0.80668271244700351</v>
      </c>
      <c r="Q22">
        <f t="shared" si="3"/>
        <v>73.460099999999997</v>
      </c>
      <c r="R22">
        <f t="shared" si="4"/>
        <v>67.567273868103044</v>
      </c>
      <c r="S22">
        <f t="shared" si="5"/>
        <v>6.6692969560395525</v>
      </c>
      <c r="T22">
        <f t="shared" si="6"/>
        <v>7.2509543936423997</v>
      </c>
      <c r="U22">
        <f t="shared" si="7"/>
        <v>0.35424114300469939</v>
      </c>
      <c r="V22">
        <f t="shared" si="8"/>
        <v>2.9024656531572042</v>
      </c>
      <c r="W22">
        <f t="shared" si="9"/>
        <v>0.33185557143787353</v>
      </c>
      <c r="X22">
        <f t="shared" si="10"/>
        <v>0.20930299408469194</v>
      </c>
      <c r="Y22">
        <f t="shared" si="11"/>
        <v>289.54354675536268</v>
      </c>
      <c r="Z22">
        <f t="shared" si="12"/>
        <v>33.170429555802158</v>
      </c>
      <c r="AA22">
        <f t="shared" si="13"/>
        <v>31.983000000000001</v>
      </c>
      <c r="AB22">
        <f t="shared" si="14"/>
        <v>4.770490520404743</v>
      </c>
      <c r="AC22">
        <f t="shared" si="15"/>
        <v>60.087021205364891</v>
      </c>
      <c r="AD22">
        <f t="shared" si="16"/>
        <v>3.0418235416080002</v>
      </c>
      <c r="AE22">
        <f t="shared" si="17"/>
        <v>5.0623636861805528</v>
      </c>
      <c r="AF22">
        <f t="shared" si="18"/>
        <v>1.7286669787967428</v>
      </c>
      <c r="AG22">
        <f t="shared" si="19"/>
        <v>-266.86481090057293</v>
      </c>
      <c r="AH22">
        <f t="shared" si="20"/>
        <v>164.78669566536965</v>
      </c>
      <c r="AI22">
        <f t="shared" si="21"/>
        <v>12.940227913761502</v>
      </c>
      <c r="AJ22">
        <f t="shared" si="22"/>
        <v>200.40565943392087</v>
      </c>
      <c r="AK22">
        <v>0</v>
      </c>
      <c r="AL22">
        <v>0</v>
      </c>
      <c r="AM22">
        <f t="shared" si="23"/>
        <v>1</v>
      </c>
      <c r="AN22">
        <f t="shared" si="24"/>
        <v>0</v>
      </c>
      <c r="AO22">
        <f t="shared" si="25"/>
        <v>51041.118536843722</v>
      </c>
      <c r="AP22" t="s">
        <v>388</v>
      </c>
      <c r="AQ22">
        <v>10238.9</v>
      </c>
      <c r="AR22">
        <v>302.21199999999999</v>
      </c>
      <c r="AS22">
        <v>4052.3</v>
      </c>
      <c r="AT22">
        <f t="shared" si="26"/>
        <v>0.92542210596451402</v>
      </c>
      <c r="AU22">
        <v>-0.32343011824092399</v>
      </c>
      <c r="AV22" t="s">
        <v>419</v>
      </c>
      <c r="AW22">
        <v>10247.200000000001</v>
      </c>
      <c r="AX22">
        <v>865.78899999999999</v>
      </c>
      <c r="AY22">
        <v>1095.77</v>
      </c>
      <c r="AZ22">
        <f t="shared" si="27"/>
        <v>0.20988072314445549</v>
      </c>
      <c r="BA22">
        <v>0.5</v>
      </c>
      <c r="BB22">
        <f t="shared" si="28"/>
        <v>1513.0667993551101</v>
      </c>
      <c r="BC22">
        <f t="shared" si="29"/>
        <v>0.80668271244700351</v>
      </c>
      <c r="BD22">
        <f t="shared" si="30"/>
        <v>158.78177700725863</v>
      </c>
      <c r="BE22">
        <f t="shared" si="31"/>
        <v>7.4690214018944645E-4</v>
      </c>
      <c r="BF22">
        <f t="shared" si="32"/>
        <v>2.6981300820427645</v>
      </c>
      <c r="BG22">
        <f t="shared" si="33"/>
        <v>251.58737266924592</v>
      </c>
      <c r="BH22" t="s">
        <v>420</v>
      </c>
      <c r="BI22">
        <v>629.71</v>
      </c>
      <c r="BJ22">
        <f t="shared" si="34"/>
        <v>629.71</v>
      </c>
      <c r="BK22">
        <f t="shared" si="35"/>
        <v>0.42532648274729179</v>
      </c>
      <c r="BL22">
        <f t="shared" si="36"/>
        <v>0.49345792387246284</v>
      </c>
      <c r="BM22">
        <f t="shared" si="37"/>
        <v>0.86382827040340793</v>
      </c>
      <c r="BN22">
        <f t="shared" si="38"/>
        <v>0.28980994457872011</v>
      </c>
      <c r="BO22">
        <f t="shared" si="39"/>
        <v>0.78838949912642053</v>
      </c>
      <c r="BP22">
        <f t="shared" si="40"/>
        <v>0.35890429335753699</v>
      </c>
      <c r="BQ22">
        <f t="shared" si="41"/>
        <v>0.64109570664246296</v>
      </c>
      <c r="BR22">
        <f t="shared" si="42"/>
        <v>1799.86</v>
      </c>
      <c r="BS22">
        <f t="shared" si="43"/>
        <v>1513.0667993551101</v>
      </c>
      <c r="BT22">
        <f t="shared" si="44"/>
        <v>0.84065805082345857</v>
      </c>
      <c r="BU22">
        <f t="shared" si="45"/>
        <v>0.16087003808927511</v>
      </c>
      <c r="BV22">
        <v>6</v>
      </c>
      <c r="BW22">
        <v>0.5</v>
      </c>
      <c r="BX22" t="s">
        <v>391</v>
      </c>
      <c r="BY22">
        <v>2</v>
      </c>
      <c r="BZ22">
        <v>1691767678.5</v>
      </c>
      <c r="CA22">
        <v>73.460099999999997</v>
      </c>
      <c r="CB22">
        <v>74.961399999999998</v>
      </c>
      <c r="CC22">
        <v>30.817</v>
      </c>
      <c r="CD22">
        <v>23.779900000000001</v>
      </c>
      <c r="CE22">
        <v>73.764099999999999</v>
      </c>
      <c r="CF22">
        <v>30.7</v>
      </c>
      <c r="CG22">
        <v>500.053</v>
      </c>
      <c r="CH22">
        <v>98.605900000000005</v>
      </c>
      <c r="CI22">
        <v>0.100124</v>
      </c>
      <c r="CJ22">
        <v>33.036099999999998</v>
      </c>
      <c r="CK22">
        <v>31.983000000000001</v>
      </c>
      <c r="CL22">
        <v>999.9</v>
      </c>
      <c r="CM22">
        <v>0</v>
      </c>
      <c r="CN22">
        <v>0</v>
      </c>
      <c r="CO22">
        <v>9985.6200000000008</v>
      </c>
      <c r="CP22">
        <v>0</v>
      </c>
      <c r="CQ22">
        <v>1223</v>
      </c>
      <c r="CR22">
        <v>-1.5064500000000001</v>
      </c>
      <c r="CS22">
        <v>75.7928</v>
      </c>
      <c r="CT22">
        <v>76.787400000000005</v>
      </c>
      <c r="CU22">
        <v>7.0655700000000001</v>
      </c>
      <c r="CV22">
        <v>74.961399999999998</v>
      </c>
      <c r="CW22">
        <v>23.779900000000001</v>
      </c>
      <c r="CX22">
        <v>3.04155</v>
      </c>
      <c r="CY22">
        <v>2.34484</v>
      </c>
      <c r="CZ22">
        <v>24.257100000000001</v>
      </c>
      <c r="DA22">
        <v>19.9878</v>
      </c>
      <c r="DB22">
        <v>1799.86</v>
      </c>
      <c r="DC22">
        <v>0.97800299999999996</v>
      </c>
      <c r="DD22">
        <v>2.1997300000000001E-2</v>
      </c>
      <c r="DE22">
        <v>0</v>
      </c>
      <c r="DF22">
        <v>866.14800000000002</v>
      </c>
      <c r="DG22">
        <v>5.0009800000000002</v>
      </c>
      <c r="DH22">
        <v>17521.099999999999</v>
      </c>
      <c r="DI22">
        <v>16374.6</v>
      </c>
      <c r="DJ22">
        <v>46.686999999999998</v>
      </c>
      <c r="DK22">
        <v>47.5</v>
      </c>
      <c r="DL22">
        <v>46.811999999999998</v>
      </c>
      <c r="DM22">
        <v>46.25</v>
      </c>
      <c r="DN22">
        <v>47.936999999999998</v>
      </c>
      <c r="DO22">
        <v>1755.38</v>
      </c>
      <c r="DP22">
        <v>39.479999999999997</v>
      </c>
      <c r="DQ22">
        <v>0</v>
      </c>
      <c r="DR22">
        <v>99.699999809265094</v>
      </c>
      <c r="DS22">
        <v>0</v>
      </c>
      <c r="DT22">
        <v>865.78899999999999</v>
      </c>
      <c r="DU22">
        <v>2.31430770239399</v>
      </c>
      <c r="DV22">
        <v>19.146153851506501</v>
      </c>
      <c r="DW22">
        <v>17520.212</v>
      </c>
      <c r="DX22">
        <v>15</v>
      </c>
      <c r="DY22">
        <v>1691767710.5</v>
      </c>
      <c r="DZ22" t="s">
        <v>421</v>
      </c>
      <c r="EA22">
        <v>1691767698.5</v>
      </c>
      <c r="EB22">
        <v>1691767710.5</v>
      </c>
      <c r="EC22">
        <v>7</v>
      </c>
      <c r="ED22">
        <v>4.0000000000000001E-3</v>
      </c>
      <c r="EE22">
        <v>-2E-3</v>
      </c>
      <c r="EF22">
        <v>-0.30399999999999999</v>
      </c>
      <c r="EG22">
        <v>0.11700000000000001</v>
      </c>
      <c r="EH22">
        <v>75</v>
      </c>
      <c r="EI22">
        <v>24</v>
      </c>
      <c r="EJ22">
        <v>0.28999999999999998</v>
      </c>
      <c r="EK22">
        <v>0.03</v>
      </c>
      <c r="EL22">
        <v>0.79337856120751804</v>
      </c>
      <c r="EM22">
        <v>8.2565034361969394E-2</v>
      </c>
      <c r="EN22">
        <v>2.1587763884375801E-2</v>
      </c>
      <c r="EO22">
        <v>1</v>
      </c>
      <c r="EP22">
        <v>0.34361825500637999</v>
      </c>
      <c r="EQ22">
        <v>4.3507162236999901E-2</v>
      </c>
      <c r="ER22">
        <v>6.3225953196261002E-3</v>
      </c>
      <c r="ES22">
        <v>1</v>
      </c>
      <c r="ET22">
        <v>2</v>
      </c>
      <c r="EU22">
        <v>2</v>
      </c>
      <c r="EV22" t="s">
        <v>393</v>
      </c>
      <c r="EW22">
        <v>2.9676499999999999</v>
      </c>
      <c r="EX22">
        <v>2.8403499999999999</v>
      </c>
      <c r="EY22">
        <v>2.0792499999999998E-2</v>
      </c>
      <c r="EZ22">
        <v>2.1368000000000002E-2</v>
      </c>
      <c r="FA22">
        <v>0.13560800000000001</v>
      </c>
      <c r="FB22">
        <v>0.113857</v>
      </c>
      <c r="FC22">
        <v>29599.4</v>
      </c>
      <c r="FD22">
        <v>30167</v>
      </c>
      <c r="FE22">
        <v>27710</v>
      </c>
      <c r="FF22">
        <v>28065.3</v>
      </c>
      <c r="FG22">
        <v>30671.8</v>
      </c>
      <c r="FH22">
        <v>30461</v>
      </c>
      <c r="FI22">
        <v>38583.699999999997</v>
      </c>
      <c r="FJ22">
        <v>37272.400000000001</v>
      </c>
      <c r="FK22">
        <v>2.0665499999999999</v>
      </c>
      <c r="FL22">
        <v>1.84413</v>
      </c>
      <c r="FM22">
        <v>0.174373</v>
      </c>
      <c r="FN22">
        <v>0</v>
      </c>
      <c r="FO22">
        <v>29.1478</v>
      </c>
      <c r="FP22">
        <v>999.9</v>
      </c>
      <c r="FQ22">
        <v>57.954000000000001</v>
      </c>
      <c r="FR22">
        <v>31.552</v>
      </c>
      <c r="FS22">
        <v>27.3613</v>
      </c>
      <c r="FT22">
        <v>61.694699999999997</v>
      </c>
      <c r="FU22">
        <v>33.834099999999999</v>
      </c>
      <c r="FV22">
        <v>1</v>
      </c>
      <c r="FW22">
        <v>3.0597099999999999E-2</v>
      </c>
      <c r="FX22">
        <v>-2.2603499999999999</v>
      </c>
      <c r="FY22">
        <v>20.2485</v>
      </c>
      <c r="FZ22">
        <v>5.2274700000000003</v>
      </c>
      <c r="GA22">
        <v>12.012499999999999</v>
      </c>
      <c r="GB22">
        <v>5.0011999999999999</v>
      </c>
      <c r="GC22">
        <v>3.29183</v>
      </c>
      <c r="GD22">
        <v>9999</v>
      </c>
      <c r="GE22">
        <v>284.7</v>
      </c>
      <c r="GF22">
        <v>9999</v>
      </c>
      <c r="GG22">
        <v>9999</v>
      </c>
      <c r="GH22">
        <v>1.87826</v>
      </c>
      <c r="GI22">
        <v>1.87202</v>
      </c>
      <c r="GJ22">
        <v>1.8742399999999999</v>
      </c>
      <c r="GK22">
        <v>1.87222</v>
      </c>
      <c r="GL22">
        <v>1.87256</v>
      </c>
      <c r="GM22">
        <v>1.87381</v>
      </c>
      <c r="GN22">
        <v>1.87409</v>
      </c>
      <c r="GO22">
        <v>1.8782000000000001</v>
      </c>
      <c r="GP22">
        <v>5</v>
      </c>
      <c r="GQ22">
        <v>0</v>
      </c>
      <c r="GR22">
        <v>0</v>
      </c>
      <c r="GS22">
        <v>0</v>
      </c>
      <c r="GT22" t="s">
        <v>394</v>
      </c>
      <c r="GU22" t="s">
        <v>395</v>
      </c>
      <c r="GV22" t="s">
        <v>396</v>
      </c>
      <c r="GW22" t="s">
        <v>396</v>
      </c>
      <c r="GX22" t="s">
        <v>396</v>
      </c>
      <c r="GY22" t="s">
        <v>396</v>
      </c>
      <c r="GZ22">
        <v>0</v>
      </c>
      <c r="HA22">
        <v>100</v>
      </c>
      <c r="HB22">
        <v>100</v>
      </c>
      <c r="HC22">
        <v>-0.30399999999999999</v>
      </c>
      <c r="HD22">
        <v>0.11700000000000001</v>
      </c>
      <c r="HE22">
        <v>-0.357087680054271</v>
      </c>
      <c r="HF22">
        <v>7.2704984381113296E-4</v>
      </c>
      <c r="HG22">
        <v>-1.05877040029023E-6</v>
      </c>
      <c r="HH22">
        <v>2.9517966189716799E-10</v>
      </c>
      <c r="HI22">
        <v>0.14548766988907699</v>
      </c>
      <c r="HJ22">
        <v>0</v>
      </c>
      <c r="HK22">
        <v>0</v>
      </c>
      <c r="HL22">
        <v>0</v>
      </c>
      <c r="HM22">
        <v>1</v>
      </c>
      <c r="HN22">
        <v>2242</v>
      </c>
      <c r="HO22">
        <v>1</v>
      </c>
      <c r="HP22">
        <v>25</v>
      </c>
      <c r="HQ22">
        <v>2.6</v>
      </c>
      <c r="HR22">
        <v>2.2999999999999998</v>
      </c>
      <c r="HS22">
        <v>0.31738300000000003</v>
      </c>
      <c r="HT22">
        <v>2.65869</v>
      </c>
      <c r="HU22">
        <v>1.49536</v>
      </c>
      <c r="HV22">
        <v>2.32056</v>
      </c>
      <c r="HW22">
        <v>1.49658</v>
      </c>
      <c r="HX22">
        <v>2.48169</v>
      </c>
      <c r="HY22">
        <v>36.8842</v>
      </c>
      <c r="HZ22">
        <v>23.605899999999998</v>
      </c>
      <c r="IA22">
        <v>18</v>
      </c>
      <c r="IB22">
        <v>496.887</v>
      </c>
      <c r="IC22">
        <v>497.23599999999999</v>
      </c>
      <c r="ID22">
        <v>32.531500000000001</v>
      </c>
      <c r="IE22">
        <v>27.822500000000002</v>
      </c>
      <c r="IF22">
        <v>30</v>
      </c>
      <c r="IG22">
        <v>27.639600000000002</v>
      </c>
      <c r="IH22">
        <v>27.589300000000001</v>
      </c>
      <c r="II22">
        <v>6.4301000000000004</v>
      </c>
      <c r="IJ22">
        <v>27.0471</v>
      </c>
      <c r="IK22">
        <v>100</v>
      </c>
      <c r="IL22">
        <v>32.750599999999999</v>
      </c>
      <c r="IM22">
        <v>75</v>
      </c>
      <c r="IN22">
        <v>23.637899999999998</v>
      </c>
      <c r="IO22">
        <v>100.586</v>
      </c>
      <c r="IP22">
        <v>100.057</v>
      </c>
    </row>
    <row r="23" spans="1:250" x14ac:dyDescent="0.3">
      <c r="A23">
        <v>7</v>
      </c>
      <c r="B23">
        <v>1691767827</v>
      </c>
      <c r="C23">
        <v>772.40000009536698</v>
      </c>
      <c r="D23" t="s">
        <v>422</v>
      </c>
      <c r="E23" t="s">
        <v>423</v>
      </c>
      <c r="F23" t="s">
        <v>381</v>
      </c>
      <c r="G23" t="s">
        <v>382</v>
      </c>
      <c r="H23" t="s">
        <v>383</v>
      </c>
      <c r="I23" t="s">
        <v>384</v>
      </c>
      <c r="J23" t="s">
        <v>385</v>
      </c>
      <c r="K23" t="s">
        <v>386</v>
      </c>
      <c r="L23" t="s">
        <v>387</v>
      </c>
      <c r="M23">
        <v>1691767827</v>
      </c>
      <c r="N23">
        <f t="shared" si="0"/>
        <v>6.9491009825938619E-3</v>
      </c>
      <c r="O23">
        <f t="shared" si="1"/>
        <v>6.9491009825938619</v>
      </c>
      <c r="P23">
        <f t="shared" si="2"/>
        <v>-1.028436467988767</v>
      </c>
      <c r="Q23">
        <f t="shared" si="3"/>
        <v>50.826799999999999</v>
      </c>
      <c r="R23">
        <f t="shared" si="4"/>
        <v>53.537303100813631</v>
      </c>
      <c r="S23">
        <f t="shared" si="5"/>
        <v>5.2834303703050782</v>
      </c>
      <c r="T23">
        <f t="shared" si="6"/>
        <v>5.0159392272663998</v>
      </c>
      <c r="U23">
        <f t="shared" si="7"/>
        <v>0.41994146193125342</v>
      </c>
      <c r="V23">
        <f t="shared" si="8"/>
        <v>2.9022341211684926</v>
      </c>
      <c r="W23">
        <f t="shared" si="9"/>
        <v>0.38887036837076522</v>
      </c>
      <c r="X23">
        <f t="shared" si="10"/>
        <v>0.24564374122509086</v>
      </c>
      <c r="Y23">
        <f t="shared" si="11"/>
        <v>289.58504275554242</v>
      </c>
      <c r="Z23">
        <f t="shared" si="12"/>
        <v>32.973269889581502</v>
      </c>
      <c r="AA23">
        <f t="shared" si="13"/>
        <v>31.9695</v>
      </c>
      <c r="AB23">
        <f t="shared" si="14"/>
        <v>4.766846110174586</v>
      </c>
      <c r="AC23">
        <f t="shared" si="15"/>
        <v>60.583737643926362</v>
      </c>
      <c r="AD23">
        <f t="shared" si="16"/>
        <v>3.0733665896548001</v>
      </c>
      <c r="AE23">
        <f t="shared" si="17"/>
        <v>5.0729233770919571</v>
      </c>
      <c r="AF23">
        <f t="shared" si="18"/>
        <v>1.6934795205197859</v>
      </c>
      <c r="AG23">
        <f t="shared" si="19"/>
        <v>-306.45535333238934</v>
      </c>
      <c r="AH23">
        <f t="shared" si="20"/>
        <v>172.69069194445896</v>
      </c>
      <c r="AI23">
        <f t="shared" si="21"/>
        <v>13.563563462997593</v>
      </c>
      <c r="AJ23">
        <f t="shared" si="22"/>
        <v>169.38394483060964</v>
      </c>
      <c r="AK23">
        <v>0</v>
      </c>
      <c r="AL23">
        <v>0</v>
      </c>
      <c r="AM23">
        <f t="shared" si="23"/>
        <v>1</v>
      </c>
      <c r="AN23">
        <f t="shared" si="24"/>
        <v>0</v>
      </c>
      <c r="AO23">
        <f t="shared" si="25"/>
        <v>51028.031410073061</v>
      </c>
      <c r="AP23" t="s">
        <v>388</v>
      </c>
      <c r="AQ23">
        <v>10238.9</v>
      </c>
      <c r="AR23">
        <v>302.21199999999999</v>
      </c>
      <c r="AS23">
        <v>4052.3</v>
      </c>
      <c r="AT23">
        <f t="shared" si="26"/>
        <v>0.92542210596451402</v>
      </c>
      <c r="AU23">
        <v>-0.32343011824092399</v>
      </c>
      <c r="AV23" t="s">
        <v>424</v>
      </c>
      <c r="AW23">
        <v>10247.200000000001</v>
      </c>
      <c r="AX23">
        <v>874.26603999999998</v>
      </c>
      <c r="AY23">
        <v>1086.17</v>
      </c>
      <c r="AZ23">
        <f t="shared" si="27"/>
        <v>0.19509281235902309</v>
      </c>
      <c r="BA23">
        <v>0.5</v>
      </c>
      <c r="BB23">
        <f t="shared" si="28"/>
        <v>1513.2851993552033</v>
      </c>
      <c r="BC23">
        <f t="shared" si="29"/>
        <v>-1.028436467988767</v>
      </c>
      <c r="BD23">
        <f t="shared" si="30"/>
        <v>147.61553272174578</v>
      </c>
      <c r="BE23">
        <f t="shared" si="31"/>
        <v>-4.6587804469920113E-4</v>
      </c>
      <c r="BF23">
        <f t="shared" si="32"/>
        <v>2.7308156181813161</v>
      </c>
      <c r="BG23">
        <f t="shared" si="33"/>
        <v>251.07786433870658</v>
      </c>
      <c r="BH23" t="s">
        <v>425</v>
      </c>
      <c r="BI23">
        <v>627.94000000000005</v>
      </c>
      <c r="BJ23">
        <f t="shared" si="34"/>
        <v>627.94000000000005</v>
      </c>
      <c r="BK23">
        <f t="shared" si="35"/>
        <v>0.42187687010320662</v>
      </c>
      <c r="BL23">
        <f t="shared" si="36"/>
        <v>0.46244017196604342</v>
      </c>
      <c r="BM23">
        <f t="shared" si="37"/>
        <v>0.86618521417140726</v>
      </c>
      <c r="BN23">
        <f t="shared" si="38"/>
        <v>0.27030014363014354</v>
      </c>
      <c r="BO23">
        <f t="shared" si="39"/>
        <v>0.79094943905316351</v>
      </c>
      <c r="BP23">
        <f t="shared" si="40"/>
        <v>0.3321468160702632</v>
      </c>
      <c r="BQ23">
        <f t="shared" si="41"/>
        <v>0.6678531839297368</v>
      </c>
      <c r="BR23">
        <f t="shared" si="42"/>
        <v>1800.12</v>
      </c>
      <c r="BS23">
        <f t="shared" si="43"/>
        <v>1513.2851993552033</v>
      </c>
      <c r="BT23">
        <f t="shared" si="44"/>
        <v>0.84065795577806113</v>
      </c>
      <c r="BU23">
        <f t="shared" si="45"/>
        <v>0.1608698546516579</v>
      </c>
      <c r="BV23">
        <v>6</v>
      </c>
      <c r="BW23">
        <v>0.5</v>
      </c>
      <c r="BX23" t="s">
        <v>391</v>
      </c>
      <c r="BY23">
        <v>2</v>
      </c>
      <c r="BZ23">
        <v>1691767827</v>
      </c>
      <c r="CA23">
        <v>50.826799999999999</v>
      </c>
      <c r="CB23">
        <v>50.0167</v>
      </c>
      <c r="CC23">
        <v>31.142600000000002</v>
      </c>
      <c r="CD23">
        <v>23.065200000000001</v>
      </c>
      <c r="CE23">
        <v>51.172600000000003</v>
      </c>
      <c r="CF23">
        <v>30.998000000000001</v>
      </c>
      <c r="CG23">
        <v>500.113</v>
      </c>
      <c r="CH23">
        <v>98.586600000000004</v>
      </c>
      <c r="CI23">
        <v>0.100298</v>
      </c>
      <c r="CJ23">
        <v>33.0732</v>
      </c>
      <c r="CK23">
        <v>31.9695</v>
      </c>
      <c r="CL23">
        <v>999.9</v>
      </c>
      <c r="CM23">
        <v>0</v>
      </c>
      <c r="CN23">
        <v>0</v>
      </c>
      <c r="CO23">
        <v>9986.25</v>
      </c>
      <c r="CP23">
        <v>0</v>
      </c>
      <c r="CQ23">
        <v>1277.69</v>
      </c>
      <c r="CR23">
        <v>0.81008899999999995</v>
      </c>
      <c r="CS23">
        <v>52.460599999999999</v>
      </c>
      <c r="CT23">
        <v>51.197600000000001</v>
      </c>
      <c r="CU23">
        <v>8.0773600000000005</v>
      </c>
      <c r="CV23">
        <v>50.0167</v>
      </c>
      <c r="CW23">
        <v>23.065200000000001</v>
      </c>
      <c r="CX23">
        <v>3.0702400000000001</v>
      </c>
      <c r="CY23">
        <v>2.27393</v>
      </c>
      <c r="CZ23">
        <v>24.413900000000002</v>
      </c>
      <c r="DA23">
        <v>19.492899999999999</v>
      </c>
      <c r="DB23">
        <v>1800.12</v>
      </c>
      <c r="DC23">
        <v>0.97800600000000004</v>
      </c>
      <c r="DD23">
        <v>2.1993599999999999E-2</v>
      </c>
      <c r="DE23">
        <v>0</v>
      </c>
      <c r="DF23">
        <v>874.18799999999999</v>
      </c>
      <c r="DG23">
        <v>5.0009800000000002</v>
      </c>
      <c r="DH23">
        <v>17737.3</v>
      </c>
      <c r="DI23">
        <v>16377</v>
      </c>
      <c r="DJ23">
        <v>46.875</v>
      </c>
      <c r="DK23">
        <v>47.936999999999998</v>
      </c>
      <c r="DL23">
        <v>47.375</v>
      </c>
      <c r="DM23">
        <v>47.061999999999998</v>
      </c>
      <c r="DN23">
        <v>48.25</v>
      </c>
      <c r="DO23">
        <v>1755.64</v>
      </c>
      <c r="DP23">
        <v>39.479999999999997</v>
      </c>
      <c r="DQ23">
        <v>0</v>
      </c>
      <c r="DR23">
        <v>147.799999952316</v>
      </c>
      <c r="DS23">
        <v>0</v>
      </c>
      <c r="DT23">
        <v>874.26603999999998</v>
      </c>
      <c r="DU23">
        <v>1.3346153891091099</v>
      </c>
      <c r="DV23">
        <v>124.24615398427299</v>
      </c>
      <c r="DW23">
        <v>17723.464</v>
      </c>
      <c r="DX23">
        <v>15</v>
      </c>
      <c r="DY23">
        <v>1691767784</v>
      </c>
      <c r="DZ23" t="s">
        <v>426</v>
      </c>
      <c r="EA23">
        <v>1691767772</v>
      </c>
      <c r="EB23">
        <v>1691767784</v>
      </c>
      <c r="EC23">
        <v>8</v>
      </c>
      <c r="ED23">
        <v>-2.7E-2</v>
      </c>
      <c r="EE23">
        <v>1E-3</v>
      </c>
      <c r="EF23">
        <v>-0.34599999999999997</v>
      </c>
      <c r="EG23">
        <v>0.11700000000000001</v>
      </c>
      <c r="EH23">
        <v>50</v>
      </c>
      <c r="EI23">
        <v>24</v>
      </c>
      <c r="EJ23">
        <v>0.31</v>
      </c>
      <c r="EK23">
        <v>0.01</v>
      </c>
      <c r="EL23">
        <v>-1.05245555479014</v>
      </c>
      <c r="EM23">
        <v>-0.103699354850421</v>
      </c>
      <c r="EN23">
        <v>2.8620282303218499E-2</v>
      </c>
      <c r="EO23">
        <v>1</v>
      </c>
      <c r="EP23">
        <v>0.42657818635262701</v>
      </c>
      <c r="EQ23">
        <v>-1.7713362080167799E-2</v>
      </c>
      <c r="ER23">
        <v>1.4975005280434699E-2</v>
      </c>
      <c r="ES23">
        <v>1</v>
      </c>
      <c r="ET23">
        <v>2</v>
      </c>
      <c r="EU23">
        <v>2</v>
      </c>
      <c r="EV23" t="s">
        <v>393</v>
      </c>
      <c r="EW23">
        <v>2.96767</v>
      </c>
      <c r="EX23">
        <v>2.8405200000000002</v>
      </c>
      <c r="EY23">
        <v>1.44958E-2</v>
      </c>
      <c r="EZ23">
        <v>1.4338699999999999E-2</v>
      </c>
      <c r="FA23">
        <v>0.136458</v>
      </c>
      <c r="FB23">
        <v>0.11143699999999999</v>
      </c>
      <c r="FC23">
        <v>29783.7</v>
      </c>
      <c r="FD23">
        <v>30378.1</v>
      </c>
      <c r="FE23">
        <v>27704.799999999999</v>
      </c>
      <c r="FF23">
        <v>28060.5</v>
      </c>
      <c r="FG23">
        <v>30635.5</v>
      </c>
      <c r="FH23">
        <v>30539.1</v>
      </c>
      <c r="FI23">
        <v>38576.699999999997</v>
      </c>
      <c r="FJ23">
        <v>37265.9</v>
      </c>
      <c r="FK23">
        <v>2.0663999999999998</v>
      </c>
      <c r="FL23">
        <v>1.83897</v>
      </c>
      <c r="FM23">
        <v>0.14524200000000001</v>
      </c>
      <c r="FN23">
        <v>0</v>
      </c>
      <c r="FO23">
        <v>29.608899999999998</v>
      </c>
      <c r="FP23">
        <v>999.9</v>
      </c>
      <c r="FQ23">
        <v>57.978000000000002</v>
      </c>
      <c r="FR23">
        <v>31.672999999999998</v>
      </c>
      <c r="FS23">
        <v>27.5639</v>
      </c>
      <c r="FT23">
        <v>61.5246</v>
      </c>
      <c r="FU23">
        <v>33.701900000000002</v>
      </c>
      <c r="FV23">
        <v>1</v>
      </c>
      <c r="FW23">
        <v>3.9446099999999998E-2</v>
      </c>
      <c r="FX23">
        <v>-2.2482700000000002</v>
      </c>
      <c r="FY23">
        <v>20.247900000000001</v>
      </c>
      <c r="FZ23">
        <v>5.2244799999999998</v>
      </c>
      <c r="GA23">
        <v>12.0138</v>
      </c>
      <c r="GB23">
        <v>5.0011000000000001</v>
      </c>
      <c r="GC23">
        <v>3.2919999999999998</v>
      </c>
      <c r="GD23">
        <v>9999</v>
      </c>
      <c r="GE23">
        <v>284.8</v>
      </c>
      <c r="GF23">
        <v>9999</v>
      </c>
      <c r="GG23">
        <v>9999</v>
      </c>
      <c r="GH23">
        <v>1.8783099999999999</v>
      </c>
      <c r="GI23">
        <v>1.87208</v>
      </c>
      <c r="GJ23">
        <v>1.8742399999999999</v>
      </c>
      <c r="GK23">
        <v>1.87225</v>
      </c>
      <c r="GL23">
        <v>1.87256</v>
      </c>
      <c r="GM23">
        <v>1.87381</v>
      </c>
      <c r="GN23">
        <v>1.87409</v>
      </c>
      <c r="GO23">
        <v>1.8782000000000001</v>
      </c>
      <c r="GP23">
        <v>5</v>
      </c>
      <c r="GQ23">
        <v>0</v>
      </c>
      <c r="GR23">
        <v>0</v>
      </c>
      <c r="GS23">
        <v>0</v>
      </c>
      <c r="GT23" t="s">
        <v>394</v>
      </c>
      <c r="GU23" t="s">
        <v>395</v>
      </c>
      <c r="GV23" t="s">
        <v>396</v>
      </c>
      <c r="GW23" t="s">
        <v>396</v>
      </c>
      <c r="GX23" t="s">
        <v>396</v>
      </c>
      <c r="GY23" t="s">
        <v>396</v>
      </c>
      <c r="GZ23">
        <v>0</v>
      </c>
      <c r="HA23">
        <v>100</v>
      </c>
      <c r="HB23">
        <v>100</v>
      </c>
      <c r="HC23">
        <v>-0.34599999999999997</v>
      </c>
      <c r="HD23">
        <v>0.14460000000000001</v>
      </c>
      <c r="HE23">
        <v>-0.38029111315363301</v>
      </c>
      <c r="HF23">
        <v>7.2704984381113296E-4</v>
      </c>
      <c r="HG23">
        <v>-1.05877040029023E-6</v>
      </c>
      <c r="HH23">
        <v>2.9517966189716799E-10</v>
      </c>
      <c r="HI23">
        <v>0.144609361233727</v>
      </c>
      <c r="HJ23">
        <v>0</v>
      </c>
      <c r="HK23">
        <v>0</v>
      </c>
      <c r="HL23">
        <v>0</v>
      </c>
      <c r="HM23">
        <v>1</v>
      </c>
      <c r="HN23">
        <v>2242</v>
      </c>
      <c r="HO23">
        <v>1</v>
      </c>
      <c r="HP23">
        <v>25</v>
      </c>
      <c r="HQ23">
        <v>0.9</v>
      </c>
      <c r="HR23">
        <v>0.7</v>
      </c>
      <c r="HS23">
        <v>0.26367200000000002</v>
      </c>
      <c r="HT23">
        <v>2.677</v>
      </c>
      <c r="HU23">
        <v>1.49536</v>
      </c>
      <c r="HV23">
        <v>2.32056</v>
      </c>
      <c r="HW23">
        <v>1.49658</v>
      </c>
      <c r="HX23">
        <v>2.5610400000000002</v>
      </c>
      <c r="HY23">
        <v>37.241999999999997</v>
      </c>
      <c r="HZ23">
        <v>23.605899999999998</v>
      </c>
      <c r="IA23">
        <v>18</v>
      </c>
      <c r="IB23">
        <v>497.262</v>
      </c>
      <c r="IC23">
        <v>493.92700000000002</v>
      </c>
      <c r="ID23">
        <v>32.329500000000003</v>
      </c>
      <c r="IE23">
        <v>27.931100000000001</v>
      </c>
      <c r="IF23">
        <v>30.000499999999999</v>
      </c>
      <c r="IG23">
        <v>27.6968</v>
      </c>
      <c r="IH23">
        <v>27.637799999999999</v>
      </c>
      <c r="II23">
        <v>5.3237399999999999</v>
      </c>
      <c r="IJ23">
        <v>29.3629</v>
      </c>
      <c r="IK23">
        <v>100</v>
      </c>
      <c r="IL23">
        <v>32.314399999999999</v>
      </c>
      <c r="IM23">
        <v>50</v>
      </c>
      <c r="IN23">
        <v>22.944700000000001</v>
      </c>
      <c r="IO23">
        <v>100.56699999999999</v>
      </c>
      <c r="IP23">
        <v>100.039</v>
      </c>
    </row>
    <row r="24" spans="1:250" x14ac:dyDescent="0.3">
      <c r="A24">
        <v>8</v>
      </c>
      <c r="B24">
        <v>1691767981</v>
      </c>
      <c r="C24">
        <v>926.40000009536698</v>
      </c>
      <c r="D24" t="s">
        <v>427</v>
      </c>
      <c r="E24" t="s">
        <v>428</v>
      </c>
      <c r="F24" t="s">
        <v>381</v>
      </c>
      <c r="G24" t="s">
        <v>382</v>
      </c>
      <c r="H24" t="s">
        <v>383</v>
      </c>
      <c r="I24" t="s">
        <v>384</v>
      </c>
      <c r="J24" t="s">
        <v>385</v>
      </c>
      <c r="K24" t="s">
        <v>386</v>
      </c>
      <c r="L24" t="s">
        <v>387</v>
      </c>
      <c r="M24">
        <v>1691767981</v>
      </c>
      <c r="N24">
        <f t="shared" si="0"/>
        <v>7.7290272145572369E-3</v>
      </c>
      <c r="O24">
        <f t="shared" si="1"/>
        <v>7.7290272145572372</v>
      </c>
      <c r="P24">
        <f t="shared" si="2"/>
        <v>-3.4501286015946731</v>
      </c>
      <c r="Q24">
        <f t="shared" si="3"/>
        <v>23.924499999999998</v>
      </c>
      <c r="R24">
        <f t="shared" si="4"/>
        <v>35.704654959973482</v>
      </c>
      <c r="S24">
        <f t="shared" si="5"/>
        <v>3.5233801322284339</v>
      </c>
      <c r="T24">
        <f t="shared" si="6"/>
        <v>2.3608996661078998</v>
      </c>
      <c r="U24">
        <f t="shared" si="7"/>
        <v>0.47080948905890863</v>
      </c>
      <c r="V24">
        <f t="shared" si="8"/>
        <v>2.9060782888743266</v>
      </c>
      <c r="W24">
        <f t="shared" si="9"/>
        <v>0.43217312402195651</v>
      </c>
      <c r="X24">
        <f t="shared" si="10"/>
        <v>0.27331481901563859</v>
      </c>
      <c r="Y24">
        <f t="shared" si="11"/>
        <v>289.60100275561155</v>
      </c>
      <c r="Z24">
        <f t="shared" si="12"/>
        <v>32.80210872244816</v>
      </c>
      <c r="AA24">
        <f t="shared" si="13"/>
        <v>31.973299999999998</v>
      </c>
      <c r="AB24">
        <f t="shared" si="14"/>
        <v>4.7678716989779666</v>
      </c>
      <c r="AC24">
        <f t="shared" si="15"/>
        <v>60.470594946447399</v>
      </c>
      <c r="AD24">
        <f t="shared" si="16"/>
        <v>3.0731612226726597</v>
      </c>
      <c r="AE24">
        <f t="shared" si="17"/>
        <v>5.0820753878711518</v>
      </c>
      <c r="AF24">
        <f t="shared" si="18"/>
        <v>1.6947104763053069</v>
      </c>
      <c r="AG24">
        <f t="shared" si="19"/>
        <v>-340.85010016197413</v>
      </c>
      <c r="AH24">
        <f t="shared" si="20"/>
        <v>177.35326174748556</v>
      </c>
      <c r="AI24">
        <f t="shared" si="21"/>
        <v>13.913801597473876</v>
      </c>
      <c r="AJ24">
        <f t="shared" si="22"/>
        <v>140.01796593859686</v>
      </c>
      <c r="AK24">
        <v>0</v>
      </c>
      <c r="AL24">
        <v>0</v>
      </c>
      <c r="AM24">
        <f t="shared" si="23"/>
        <v>1</v>
      </c>
      <c r="AN24">
        <f t="shared" si="24"/>
        <v>0</v>
      </c>
      <c r="AO24">
        <f t="shared" si="25"/>
        <v>51130.4386280291</v>
      </c>
      <c r="AP24" t="s">
        <v>388</v>
      </c>
      <c r="AQ24">
        <v>10238.9</v>
      </c>
      <c r="AR24">
        <v>302.21199999999999</v>
      </c>
      <c r="AS24">
        <v>4052.3</v>
      </c>
      <c r="AT24">
        <f t="shared" si="26"/>
        <v>0.92542210596451402</v>
      </c>
      <c r="AU24">
        <v>-0.32343011824092399</v>
      </c>
      <c r="AV24" t="s">
        <v>429</v>
      </c>
      <c r="AW24">
        <v>10246.299999999999</v>
      </c>
      <c r="AX24">
        <v>888.50792000000001</v>
      </c>
      <c r="AY24">
        <v>1065.95</v>
      </c>
      <c r="AZ24">
        <f t="shared" si="27"/>
        <v>0.16646379286082835</v>
      </c>
      <c r="BA24">
        <v>0.5</v>
      </c>
      <c r="BB24">
        <f t="shared" si="28"/>
        <v>1513.3691993552388</v>
      </c>
      <c r="BC24">
        <f t="shared" si="29"/>
        <v>-3.4501286015946731</v>
      </c>
      <c r="BD24">
        <f t="shared" si="30"/>
        <v>125.96058846171407</v>
      </c>
      <c r="BE24">
        <f t="shared" si="31"/>
        <v>-2.066051353949756E-3</v>
      </c>
      <c r="BF24">
        <f t="shared" si="32"/>
        <v>2.8015854402176465</v>
      </c>
      <c r="BG24">
        <f t="shared" si="33"/>
        <v>249.98173144258379</v>
      </c>
      <c r="BH24" t="s">
        <v>430</v>
      </c>
      <c r="BI24">
        <v>630.02</v>
      </c>
      <c r="BJ24">
        <f t="shared" si="34"/>
        <v>630.02</v>
      </c>
      <c r="BK24">
        <f t="shared" si="35"/>
        <v>0.40895914442516068</v>
      </c>
      <c r="BL24">
        <f t="shared" si="36"/>
        <v>0.40704259858234121</v>
      </c>
      <c r="BM24">
        <f t="shared" si="37"/>
        <v>0.87262000771415549</v>
      </c>
      <c r="BN24">
        <f t="shared" si="38"/>
        <v>0.2323337060615028</v>
      </c>
      <c r="BO24">
        <f t="shared" si="39"/>
        <v>0.7963413125238662</v>
      </c>
      <c r="BP24">
        <f t="shared" si="40"/>
        <v>0.28862430169316511</v>
      </c>
      <c r="BQ24">
        <f t="shared" si="41"/>
        <v>0.71137569830683489</v>
      </c>
      <c r="BR24">
        <f t="shared" si="42"/>
        <v>1800.22</v>
      </c>
      <c r="BS24">
        <f t="shared" si="43"/>
        <v>1513.3691993552388</v>
      </c>
      <c r="BT24">
        <f t="shared" si="44"/>
        <v>0.8406579192294491</v>
      </c>
      <c r="BU24">
        <f t="shared" si="45"/>
        <v>0.16086978411283706</v>
      </c>
      <c r="BV24">
        <v>6</v>
      </c>
      <c r="BW24">
        <v>0.5</v>
      </c>
      <c r="BX24" t="s">
        <v>391</v>
      </c>
      <c r="BY24">
        <v>2</v>
      </c>
      <c r="BZ24">
        <v>1691767981</v>
      </c>
      <c r="CA24">
        <v>23.924499999999998</v>
      </c>
      <c r="CB24">
        <v>20.006499999999999</v>
      </c>
      <c r="CC24">
        <v>31.142299999999999</v>
      </c>
      <c r="CD24">
        <v>22.1569</v>
      </c>
      <c r="CE24">
        <v>24.354299999999999</v>
      </c>
      <c r="CF24">
        <v>31.0044</v>
      </c>
      <c r="CG24">
        <v>500.03300000000002</v>
      </c>
      <c r="CH24">
        <v>98.581299999999999</v>
      </c>
      <c r="CI24">
        <v>9.9954200000000007E-2</v>
      </c>
      <c r="CJ24">
        <v>33.1053</v>
      </c>
      <c r="CK24">
        <v>31.973299999999998</v>
      </c>
      <c r="CL24">
        <v>999.9</v>
      </c>
      <c r="CM24">
        <v>0</v>
      </c>
      <c r="CN24">
        <v>0</v>
      </c>
      <c r="CO24">
        <v>10008.799999999999</v>
      </c>
      <c r="CP24">
        <v>0</v>
      </c>
      <c r="CQ24">
        <v>1400.06</v>
      </c>
      <c r="CR24">
        <v>3.91797</v>
      </c>
      <c r="CS24">
        <v>24.6935</v>
      </c>
      <c r="CT24">
        <v>20.459800000000001</v>
      </c>
      <c r="CU24">
        <v>8.9854199999999995</v>
      </c>
      <c r="CV24">
        <v>20.006499999999999</v>
      </c>
      <c r="CW24">
        <v>22.1569</v>
      </c>
      <c r="CX24">
        <v>3.0700500000000002</v>
      </c>
      <c r="CY24">
        <v>2.1842600000000001</v>
      </c>
      <c r="CZ24">
        <v>24.412800000000001</v>
      </c>
      <c r="DA24">
        <v>18.847300000000001</v>
      </c>
      <c r="DB24">
        <v>1800.22</v>
      </c>
      <c r="DC24">
        <v>0.97801000000000005</v>
      </c>
      <c r="DD24">
        <v>2.19898E-2</v>
      </c>
      <c r="DE24">
        <v>0</v>
      </c>
      <c r="DF24">
        <v>889.07</v>
      </c>
      <c r="DG24">
        <v>5.0009800000000002</v>
      </c>
      <c r="DH24">
        <v>18242</v>
      </c>
      <c r="DI24">
        <v>16377.9</v>
      </c>
      <c r="DJ24">
        <v>47.186999999999998</v>
      </c>
      <c r="DK24">
        <v>48.561999999999998</v>
      </c>
      <c r="DL24">
        <v>47.686999999999998</v>
      </c>
      <c r="DM24">
        <v>47.625</v>
      </c>
      <c r="DN24">
        <v>48.561999999999998</v>
      </c>
      <c r="DO24">
        <v>1755.74</v>
      </c>
      <c r="DP24">
        <v>39.479999999999997</v>
      </c>
      <c r="DQ24">
        <v>0</v>
      </c>
      <c r="DR24">
        <v>153.5</v>
      </c>
      <c r="DS24">
        <v>0</v>
      </c>
      <c r="DT24">
        <v>888.50792000000001</v>
      </c>
      <c r="DU24">
        <v>4.2464615258804503</v>
      </c>
      <c r="DV24">
        <v>193.592307211189</v>
      </c>
      <c r="DW24">
        <v>18220.939999999999</v>
      </c>
      <c r="DX24">
        <v>15</v>
      </c>
      <c r="DY24">
        <v>1691767938.5</v>
      </c>
      <c r="DZ24" t="s">
        <v>431</v>
      </c>
      <c r="EA24">
        <v>1691767919</v>
      </c>
      <c r="EB24">
        <v>1691767938.5</v>
      </c>
      <c r="EC24">
        <v>9</v>
      </c>
      <c r="ED24">
        <v>-6.7000000000000004E-2</v>
      </c>
      <c r="EE24">
        <v>-7.0000000000000001E-3</v>
      </c>
      <c r="EF24">
        <v>-0.433</v>
      </c>
      <c r="EG24">
        <v>9.4E-2</v>
      </c>
      <c r="EH24">
        <v>20</v>
      </c>
      <c r="EI24">
        <v>22</v>
      </c>
      <c r="EJ24">
        <v>0.32</v>
      </c>
      <c r="EK24">
        <v>0.02</v>
      </c>
      <c r="EL24">
        <v>-3.47589685290668</v>
      </c>
      <c r="EM24">
        <v>4.1137841489974201E-2</v>
      </c>
      <c r="EN24">
        <v>3.24624534749611E-2</v>
      </c>
      <c r="EO24">
        <v>1</v>
      </c>
      <c r="EP24">
        <v>0.48087108471204199</v>
      </c>
      <c r="EQ24">
        <v>-1.61621881551831E-2</v>
      </c>
      <c r="ER24">
        <v>1.9067790030462502E-2</v>
      </c>
      <c r="ES24">
        <v>1</v>
      </c>
      <c r="ET24">
        <v>2</v>
      </c>
      <c r="EU24">
        <v>2</v>
      </c>
      <c r="EV24" t="s">
        <v>393</v>
      </c>
      <c r="EW24">
        <v>2.9671400000000001</v>
      </c>
      <c r="EX24">
        <v>2.8403700000000001</v>
      </c>
      <c r="EY24">
        <v>6.9161500000000002E-3</v>
      </c>
      <c r="EZ24">
        <v>5.7506399999999996E-3</v>
      </c>
      <c r="FA24">
        <v>0.136411</v>
      </c>
      <c r="FB24">
        <v>0.10831</v>
      </c>
      <c r="FC24">
        <v>30000.3</v>
      </c>
      <c r="FD24">
        <v>30632.1</v>
      </c>
      <c r="FE24">
        <v>27694.2</v>
      </c>
      <c r="FF24">
        <v>28051.7</v>
      </c>
      <c r="FG24">
        <v>30625.599999999999</v>
      </c>
      <c r="FH24">
        <v>30637.200000000001</v>
      </c>
      <c r="FI24">
        <v>38561.800000000003</v>
      </c>
      <c r="FJ24">
        <v>37254.1</v>
      </c>
      <c r="FK24">
        <v>2.06488</v>
      </c>
      <c r="FL24">
        <v>1.83145</v>
      </c>
      <c r="FM24">
        <v>0.122339</v>
      </c>
      <c r="FN24">
        <v>0</v>
      </c>
      <c r="FO24">
        <v>29.985600000000002</v>
      </c>
      <c r="FP24">
        <v>999.9</v>
      </c>
      <c r="FQ24">
        <v>57.771000000000001</v>
      </c>
      <c r="FR24">
        <v>31.923999999999999</v>
      </c>
      <c r="FS24">
        <v>27.8628</v>
      </c>
      <c r="FT24">
        <v>61.214700000000001</v>
      </c>
      <c r="FU24">
        <v>34.378999999999998</v>
      </c>
      <c r="FV24">
        <v>1</v>
      </c>
      <c r="FW24">
        <v>5.9606199999999998E-2</v>
      </c>
      <c r="FX24">
        <v>-2.7533500000000002</v>
      </c>
      <c r="FY24">
        <v>20.237200000000001</v>
      </c>
      <c r="FZ24">
        <v>5.2282200000000003</v>
      </c>
      <c r="GA24">
        <v>12.014699999999999</v>
      </c>
      <c r="GB24">
        <v>5.0011000000000001</v>
      </c>
      <c r="GC24">
        <v>3.2918500000000002</v>
      </c>
      <c r="GD24">
        <v>9999</v>
      </c>
      <c r="GE24">
        <v>284.8</v>
      </c>
      <c r="GF24">
        <v>9999</v>
      </c>
      <c r="GG24">
        <v>9999</v>
      </c>
      <c r="GH24">
        <v>1.87835</v>
      </c>
      <c r="GI24">
        <v>1.8721000000000001</v>
      </c>
      <c r="GJ24">
        <v>1.87425</v>
      </c>
      <c r="GK24">
        <v>1.87225</v>
      </c>
      <c r="GL24">
        <v>1.8725700000000001</v>
      </c>
      <c r="GM24">
        <v>1.8738699999999999</v>
      </c>
      <c r="GN24">
        <v>1.8741399999999999</v>
      </c>
      <c r="GO24">
        <v>1.87822</v>
      </c>
      <c r="GP24">
        <v>5</v>
      </c>
      <c r="GQ24">
        <v>0</v>
      </c>
      <c r="GR24">
        <v>0</v>
      </c>
      <c r="GS24">
        <v>0</v>
      </c>
      <c r="GT24" t="s">
        <v>394</v>
      </c>
      <c r="GU24" t="s">
        <v>395</v>
      </c>
      <c r="GV24" t="s">
        <v>396</v>
      </c>
      <c r="GW24" t="s">
        <v>396</v>
      </c>
      <c r="GX24" t="s">
        <v>396</v>
      </c>
      <c r="GY24" t="s">
        <v>396</v>
      </c>
      <c r="GZ24">
        <v>0</v>
      </c>
      <c r="HA24">
        <v>100</v>
      </c>
      <c r="HB24">
        <v>100</v>
      </c>
      <c r="HC24">
        <v>-0.43</v>
      </c>
      <c r="HD24">
        <v>0.13789999999999999</v>
      </c>
      <c r="HE24">
        <v>-0.44695386133714499</v>
      </c>
      <c r="HF24">
        <v>7.2704984381113296E-4</v>
      </c>
      <c r="HG24">
        <v>-1.05877040029023E-6</v>
      </c>
      <c r="HH24">
        <v>2.9517966189716799E-10</v>
      </c>
      <c r="HI24">
        <v>0.13793833890204699</v>
      </c>
      <c r="HJ24">
        <v>0</v>
      </c>
      <c r="HK24">
        <v>0</v>
      </c>
      <c r="HL24">
        <v>0</v>
      </c>
      <c r="HM24">
        <v>1</v>
      </c>
      <c r="HN24">
        <v>2242</v>
      </c>
      <c r="HO24">
        <v>1</v>
      </c>
      <c r="HP24">
        <v>25</v>
      </c>
      <c r="HQ24">
        <v>1</v>
      </c>
      <c r="HR24">
        <v>0.7</v>
      </c>
      <c r="HS24">
        <v>0.19775400000000001</v>
      </c>
      <c r="HT24">
        <v>2.7002000000000002</v>
      </c>
      <c r="HU24">
        <v>1.49536</v>
      </c>
      <c r="HV24">
        <v>2.3168899999999999</v>
      </c>
      <c r="HW24">
        <v>1.49658</v>
      </c>
      <c r="HX24">
        <v>2.5732400000000002</v>
      </c>
      <c r="HY24">
        <v>37.771099999999997</v>
      </c>
      <c r="HZ24">
        <v>23.597200000000001</v>
      </c>
      <c r="IA24">
        <v>18</v>
      </c>
      <c r="IB24">
        <v>497.88200000000001</v>
      </c>
      <c r="IC24">
        <v>490.048</v>
      </c>
      <c r="ID24">
        <v>31.851900000000001</v>
      </c>
      <c r="IE24">
        <v>28.183</v>
      </c>
      <c r="IF24">
        <v>30.002600000000001</v>
      </c>
      <c r="IG24">
        <v>27.885000000000002</v>
      </c>
      <c r="IH24">
        <v>27.814299999999999</v>
      </c>
      <c r="II24">
        <v>4.0280399999999998</v>
      </c>
      <c r="IJ24">
        <v>33.244999999999997</v>
      </c>
      <c r="IK24">
        <v>99.624300000000005</v>
      </c>
      <c r="IL24">
        <v>31.988099999999999</v>
      </c>
      <c r="IM24">
        <v>20</v>
      </c>
      <c r="IN24">
        <v>22.2242</v>
      </c>
      <c r="IO24">
        <v>100.529</v>
      </c>
      <c r="IP24">
        <v>100.008</v>
      </c>
    </row>
    <row r="25" spans="1:250" x14ac:dyDescent="0.3">
      <c r="A25">
        <v>9</v>
      </c>
      <c r="B25">
        <v>1691768124</v>
      </c>
      <c r="C25">
        <v>1069.4000000953699</v>
      </c>
      <c r="D25" t="s">
        <v>432</v>
      </c>
      <c r="E25" t="s">
        <v>433</v>
      </c>
      <c r="F25" t="s">
        <v>381</v>
      </c>
      <c r="G25" t="s">
        <v>382</v>
      </c>
      <c r="H25" t="s">
        <v>383</v>
      </c>
      <c r="I25" t="s">
        <v>384</v>
      </c>
      <c r="J25" t="s">
        <v>385</v>
      </c>
      <c r="K25" t="s">
        <v>386</v>
      </c>
      <c r="L25" t="s">
        <v>387</v>
      </c>
      <c r="M25">
        <v>1691768124</v>
      </c>
      <c r="N25">
        <f t="shared" si="0"/>
        <v>8.0298431048448707E-3</v>
      </c>
      <c r="O25">
        <f t="shared" si="1"/>
        <v>8.0298431048448702</v>
      </c>
      <c r="P25">
        <f t="shared" si="2"/>
        <v>26.298545320003051</v>
      </c>
      <c r="Q25">
        <f t="shared" si="3"/>
        <v>364.904</v>
      </c>
      <c r="R25">
        <f t="shared" si="4"/>
        <v>262.51533190241435</v>
      </c>
      <c r="S25">
        <f t="shared" si="5"/>
        <v>25.906225247932973</v>
      </c>
      <c r="T25">
        <f t="shared" si="6"/>
        <v>36.010411846672</v>
      </c>
      <c r="U25">
        <f t="shared" si="7"/>
        <v>0.48598529207657404</v>
      </c>
      <c r="V25">
        <f t="shared" si="8"/>
        <v>2.9018647998913774</v>
      </c>
      <c r="W25">
        <f t="shared" si="9"/>
        <v>0.44488004402709108</v>
      </c>
      <c r="X25">
        <f t="shared" si="10"/>
        <v>0.28145287221237003</v>
      </c>
      <c r="Y25">
        <f t="shared" si="11"/>
        <v>289.56066475480128</v>
      </c>
      <c r="Z25">
        <f t="shared" si="12"/>
        <v>32.860611990915956</v>
      </c>
      <c r="AA25">
        <f t="shared" si="13"/>
        <v>32.0608</v>
      </c>
      <c r="AB25">
        <f t="shared" si="14"/>
        <v>4.7915404277402196</v>
      </c>
      <c r="AC25">
        <f t="shared" si="15"/>
        <v>60.165749289894109</v>
      </c>
      <c r="AD25">
        <f t="shared" si="16"/>
        <v>3.0813877232027997</v>
      </c>
      <c r="AE25">
        <f t="shared" si="17"/>
        <v>5.1214981273745606</v>
      </c>
      <c r="AF25">
        <f t="shared" si="18"/>
        <v>1.7101527045374199</v>
      </c>
      <c r="AG25">
        <f t="shared" si="19"/>
        <v>-354.11608092365879</v>
      </c>
      <c r="AH25">
        <f t="shared" si="20"/>
        <v>184.94967514545996</v>
      </c>
      <c r="AI25">
        <f t="shared" si="21"/>
        <v>14.5469025616619</v>
      </c>
      <c r="AJ25">
        <f t="shared" si="22"/>
        <v>134.94116153826437</v>
      </c>
      <c r="AK25">
        <v>0</v>
      </c>
      <c r="AL25">
        <v>0</v>
      </c>
      <c r="AM25">
        <f t="shared" si="23"/>
        <v>1</v>
      </c>
      <c r="AN25">
        <f t="shared" si="24"/>
        <v>0</v>
      </c>
      <c r="AO25">
        <f t="shared" si="25"/>
        <v>50989.333845677858</v>
      </c>
      <c r="AP25" t="s">
        <v>388</v>
      </c>
      <c r="AQ25">
        <v>10238.9</v>
      </c>
      <c r="AR25">
        <v>302.21199999999999</v>
      </c>
      <c r="AS25">
        <v>4052.3</v>
      </c>
      <c r="AT25">
        <f t="shared" si="26"/>
        <v>0.92542210596451402</v>
      </c>
      <c r="AU25">
        <v>-0.32343011824092399</v>
      </c>
      <c r="AV25" t="s">
        <v>434</v>
      </c>
      <c r="AW25">
        <v>10245.299999999999</v>
      </c>
      <c r="AX25">
        <v>841.35226923076902</v>
      </c>
      <c r="AY25">
        <v>1235.04</v>
      </c>
      <c r="AZ25">
        <f t="shared" si="27"/>
        <v>0.31876516612355144</v>
      </c>
      <c r="BA25">
        <v>0.5</v>
      </c>
      <c r="BB25">
        <f t="shared" si="28"/>
        <v>1513.1513993548192</v>
      </c>
      <c r="BC25">
        <f t="shared" si="29"/>
        <v>26.298545320003051</v>
      </c>
      <c r="BD25">
        <f t="shared" si="30"/>
        <v>241.16997859271163</v>
      </c>
      <c r="BE25">
        <f t="shared" si="31"/>
        <v>1.7593728855946015E-2</v>
      </c>
      <c r="BF25">
        <f t="shared" si="32"/>
        <v>2.28110830418448</v>
      </c>
      <c r="BG25">
        <f t="shared" si="33"/>
        <v>258.27430909232743</v>
      </c>
      <c r="BH25" t="s">
        <v>435</v>
      </c>
      <c r="BI25">
        <v>604.37</v>
      </c>
      <c r="BJ25">
        <f t="shared" si="34"/>
        <v>604.37</v>
      </c>
      <c r="BK25">
        <f t="shared" si="35"/>
        <v>0.51064742842337085</v>
      </c>
      <c r="BL25">
        <f t="shared" si="36"/>
        <v>0.62423728854905258</v>
      </c>
      <c r="BM25">
        <f t="shared" si="37"/>
        <v>0.81708735386159226</v>
      </c>
      <c r="BN25">
        <f t="shared" si="38"/>
        <v>0.42203678574102721</v>
      </c>
      <c r="BO25">
        <f t="shared" si="39"/>
        <v>0.75125170396001373</v>
      </c>
      <c r="BP25">
        <f t="shared" si="40"/>
        <v>0.44840942834244846</v>
      </c>
      <c r="BQ25">
        <f t="shared" si="41"/>
        <v>0.55159057165755154</v>
      </c>
      <c r="BR25">
        <f t="shared" si="42"/>
        <v>1799.96</v>
      </c>
      <c r="BS25">
        <f t="shared" si="43"/>
        <v>1513.1513993548192</v>
      </c>
      <c r="BT25">
        <f t="shared" si="44"/>
        <v>0.84065834760484637</v>
      </c>
      <c r="BU25">
        <f t="shared" si="45"/>
        <v>0.16087061087735355</v>
      </c>
      <c r="BV25">
        <v>6</v>
      </c>
      <c r="BW25">
        <v>0.5</v>
      </c>
      <c r="BX25" t="s">
        <v>391</v>
      </c>
      <c r="BY25">
        <v>2</v>
      </c>
      <c r="BZ25">
        <v>1691768124</v>
      </c>
      <c r="CA25">
        <v>364.904</v>
      </c>
      <c r="CB25">
        <v>399.97300000000001</v>
      </c>
      <c r="CC25">
        <v>31.224599999999999</v>
      </c>
      <c r="CD25">
        <v>21.891100000000002</v>
      </c>
      <c r="CE25">
        <v>365.03100000000001</v>
      </c>
      <c r="CF25">
        <v>31.080500000000001</v>
      </c>
      <c r="CG25">
        <v>500.077</v>
      </c>
      <c r="CH25">
        <v>98.584199999999996</v>
      </c>
      <c r="CI25">
        <v>0.10041799999999999</v>
      </c>
      <c r="CJ25">
        <v>33.243000000000002</v>
      </c>
      <c r="CK25">
        <v>32.0608</v>
      </c>
      <c r="CL25">
        <v>999.9</v>
      </c>
      <c r="CM25">
        <v>0</v>
      </c>
      <c r="CN25">
        <v>0</v>
      </c>
      <c r="CO25">
        <v>9984.3799999999992</v>
      </c>
      <c r="CP25">
        <v>0</v>
      </c>
      <c r="CQ25">
        <v>1423.13</v>
      </c>
      <c r="CR25">
        <v>-35.0687</v>
      </c>
      <c r="CS25">
        <v>376.66500000000002</v>
      </c>
      <c r="CT25">
        <v>408.92500000000001</v>
      </c>
      <c r="CU25">
        <v>9.33352</v>
      </c>
      <c r="CV25">
        <v>399.97300000000001</v>
      </c>
      <c r="CW25">
        <v>21.891100000000002</v>
      </c>
      <c r="CX25">
        <v>3.0782500000000002</v>
      </c>
      <c r="CY25">
        <v>2.1581100000000002</v>
      </c>
      <c r="CZ25">
        <v>24.4573</v>
      </c>
      <c r="DA25">
        <v>18.654699999999998</v>
      </c>
      <c r="DB25">
        <v>1799.96</v>
      </c>
      <c r="DC25">
        <v>0.977993</v>
      </c>
      <c r="DD25">
        <v>2.2006999999999999E-2</v>
      </c>
      <c r="DE25">
        <v>0</v>
      </c>
      <c r="DF25">
        <v>841.82600000000002</v>
      </c>
      <c r="DG25">
        <v>5.0009800000000002</v>
      </c>
      <c r="DH25">
        <v>17624</v>
      </c>
      <c r="DI25">
        <v>16375.5</v>
      </c>
      <c r="DJ25">
        <v>47.561999999999998</v>
      </c>
      <c r="DK25">
        <v>49.125</v>
      </c>
      <c r="DL25">
        <v>48.125</v>
      </c>
      <c r="DM25">
        <v>48.186999999999998</v>
      </c>
      <c r="DN25">
        <v>48.936999999999998</v>
      </c>
      <c r="DO25">
        <v>1755.46</v>
      </c>
      <c r="DP25">
        <v>39.5</v>
      </c>
      <c r="DQ25">
        <v>0</v>
      </c>
      <c r="DR25">
        <v>142.299999952316</v>
      </c>
      <c r="DS25">
        <v>0</v>
      </c>
      <c r="DT25">
        <v>841.35226923076902</v>
      </c>
      <c r="DU25">
        <v>2.72276922884812</v>
      </c>
      <c r="DV25">
        <v>109.945299391077</v>
      </c>
      <c r="DW25">
        <v>17616.9653846154</v>
      </c>
      <c r="DX25">
        <v>15</v>
      </c>
      <c r="DY25">
        <v>1691768084.5</v>
      </c>
      <c r="DZ25" t="s">
        <v>436</v>
      </c>
      <c r="EA25">
        <v>1691768070.5</v>
      </c>
      <c r="EB25">
        <v>1691768084.5</v>
      </c>
      <c r="EC25">
        <v>10</v>
      </c>
      <c r="ED25">
        <v>0.182</v>
      </c>
      <c r="EE25">
        <v>6.0000000000000001E-3</v>
      </c>
      <c r="EF25">
        <v>-0.125</v>
      </c>
      <c r="EG25">
        <v>9.2999999999999999E-2</v>
      </c>
      <c r="EH25">
        <v>400</v>
      </c>
      <c r="EI25">
        <v>22</v>
      </c>
      <c r="EJ25">
        <v>0.06</v>
      </c>
      <c r="EK25">
        <v>0.02</v>
      </c>
      <c r="EL25">
        <v>26.1542648286663</v>
      </c>
      <c r="EM25">
        <v>0.30253040709701801</v>
      </c>
      <c r="EN25">
        <v>0.10209369745554001</v>
      </c>
      <c r="EO25">
        <v>1</v>
      </c>
      <c r="EP25">
        <v>0.49120125392963199</v>
      </c>
      <c r="EQ25">
        <v>3.2883735218159599E-2</v>
      </c>
      <c r="ER25">
        <v>1.7422664711546999E-2</v>
      </c>
      <c r="ES25">
        <v>1</v>
      </c>
      <c r="ET25">
        <v>2</v>
      </c>
      <c r="EU25">
        <v>2</v>
      </c>
      <c r="EV25" t="s">
        <v>393</v>
      </c>
      <c r="EW25">
        <v>2.96685</v>
      </c>
      <c r="EX25">
        <v>2.8406199999999999</v>
      </c>
      <c r="EY25">
        <v>8.7787299999999999E-2</v>
      </c>
      <c r="EZ25">
        <v>9.5118499999999995E-2</v>
      </c>
      <c r="FA25">
        <v>0.13656099999999999</v>
      </c>
      <c r="FB25">
        <v>0.107339</v>
      </c>
      <c r="FC25">
        <v>27542.7</v>
      </c>
      <c r="FD25">
        <v>27868.1</v>
      </c>
      <c r="FE25">
        <v>27681.200000000001</v>
      </c>
      <c r="FF25">
        <v>28042.6</v>
      </c>
      <c r="FG25">
        <v>30613.1</v>
      </c>
      <c r="FH25">
        <v>30667.3</v>
      </c>
      <c r="FI25">
        <v>38544.1</v>
      </c>
      <c r="FJ25">
        <v>37241.699999999997</v>
      </c>
      <c r="FK25">
        <v>2.0616300000000001</v>
      </c>
      <c r="FL25">
        <v>1.82358</v>
      </c>
      <c r="FM25">
        <v>0.108331</v>
      </c>
      <c r="FN25">
        <v>0</v>
      </c>
      <c r="FO25">
        <v>30.301300000000001</v>
      </c>
      <c r="FP25">
        <v>999.9</v>
      </c>
      <c r="FQ25">
        <v>57.435000000000002</v>
      </c>
      <c r="FR25">
        <v>32.256999999999998</v>
      </c>
      <c r="FS25">
        <v>28.227799999999998</v>
      </c>
      <c r="FT25">
        <v>61.704700000000003</v>
      </c>
      <c r="FU25">
        <v>34.218800000000002</v>
      </c>
      <c r="FV25">
        <v>1</v>
      </c>
      <c r="FW25">
        <v>7.9491900000000004E-2</v>
      </c>
      <c r="FX25">
        <v>-0.30361100000000002</v>
      </c>
      <c r="FY25">
        <v>20.261399999999998</v>
      </c>
      <c r="FZ25">
        <v>5.2279200000000001</v>
      </c>
      <c r="GA25">
        <v>12.0143</v>
      </c>
      <c r="GB25">
        <v>5.0005499999999996</v>
      </c>
      <c r="GC25">
        <v>3.2916799999999999</v>
      </c>
      <c r="GD25">
        <v>9999</v>
      </c>
      <c r="GE25">
        <v>284.89999999999998</v>
      </c>
      <c r="GF25">
        <v>9999</v>
      </c>
      <c r="GG25">
        <v>9999</v>
      </c>
      <c r="GH25">
        <v>1.87836</v>
      </c>
      <c r="GI25">
        <v>1.8721000000000001</v>
      </c>
      <c r="GJ25">
        <v>1.8743099999999999</v>
      </c>
      <c r="GK25">
        <v>1.87229</v>
      </c>
      <c r="GL25">
        <v>1.8726499999999999</v>
      </c>
      <c r="GM25">
        <v>1.8739300000000001</v>
      </c>
      <c r="GN25">
        <v>1.87422</v>
      </c>
      <c r="GO25">
        <v>1.8782000000000001</v>
      </c>
      <c r="GP25">
        <v>5</v>
      </c>
      <c r="GQ25">
        <v>0</v>
      </c>
      <c r="GR25">
        <v>0</v>
      </c>
      <c r="GS25">
        <v>0</v>
      </c>
      <c r="GT25" t="s">
        <v>394</v>
      </c>
      <c r="GU25" t="s">
        <v>395</v>
      </c>
      <c r="GV25" t="s">
        <v>396</v>
      </c>
      <c r="GW25" t="s">
        <v>396</v>
      </c>
      <c r="GX25" t="s">
        <v>396</v>
      </c>
      <c r="GY25" t="s">
        <v>396</v>
      </c>
      <c r="GZ25">
        <v>0</v>
      </c>
      <c r="HA25">
        <v>100</v>
      </c>
      <c r="HB25">
        <v>100</v>
      </c>
      <c r="HC25">
        <v>-0.127</v>
      </c>
      <c r="HD25">
        <v>0.14410000000000001</v>
      </c>
      <c r="HE25">
        <v>-0.265363235744769</v>
      </c>
      <c r="HF25">
        <v>7.2704984381113296E-4</v>
      </c>
      <c r="HG25">
        <v>-1.05877040029023E-6</v>
      </c>
      <c r="HH25">
        <v>2.9517966189716799E-10</v>
      </c>
      <c r="HI25">
        <v>0.14403941577843901</v>
      </c>
      <c r="HJ25">
        <v>0</v>
      </c>
      <c r="HK25">
        <v>0</v>
      </c>
      <c r="HL25">
        <v>0</v>
      </c>
      <c r="HM25">
        <v>1</v>
      </c>
      <c r="HN25">
        <v>2242</v>
      </c>
      <c r="HO25">
        <v>1</v>
      </c>
      <c r="HP25">
        <v>25</v>
      </c>
      <c r="HQ25">
        <v>0.9</v>
      </c>
      <c r="HR25">
        <v>0.7</v>
      </c>
      <c r="HS25">
        <v>1.0083</v>
      </c>
      <c r="HT25">
        <v>2.6208499999999999</v>
      </c>
      <c r="HU25">
        <v>1.49536</v>
      </c>
      <c r="HV25">
        <v>2.32056</v>
      </c>
      <c r="HW25">
        <v>1.49658</v>
      </c>
      <c r="HX25">
        <v>2.4853499999999999</v>
      </c>
      <c r="HY25">
        <v>38.330100000000002</v>
      </c>
      <c r="HZ25">
        <v>23.605899999999998</v>
      </c>
      <c r="IA25">
        <v>18</v>
      </c>
      <c r="IB25">
        <v>498.10500000000002</v>
      </c>
      <c r="IC25">
        <v>486.625</v>
      </c>
      <c r="ID25">
        <v>31.152200000000001</v>
      </c>
      <c r="IE25">
        <v>28.505800000000001</v>
      </c>
      <c r="IF25">
        <v>30.000900000000001</v>
      </c>
      <c r="IG25">
        <v>28.1523</v>
      </c>
      <c r="IH25">
        <v>28.071200000000001</v>
      </c>
      <c r="II25">
        <v>20.264199999999999</v>
      </c>
      <c r="IJ25">
        <v>35.043599999999998</v>
      </c>
      <c r="IK25">
        <v>99.242999999999995</v>
      </c>
      <c r="IL25">
        <v>31.0871</v>
      </c>
      <c r="IM25">
        <v>400</v>
      </c>
      <c r="IN25">
        <v>21.924099999999999</v>
      </c>
      <c r="IO25">
        <v>100.482</v>
      </c>
      <c r="IP25">
        <v>99.974800000000002</v>
      </c>
    </row>
    <row r="26" spans="1:250" x14ac:dyDescent="0.3">
      <c r="A26">
        <v>10</v>
      </c>
      <c r="B26">
        <v>1691768314</v>
      </c>
      <c r="C26">
        <v>1259.4000000953699</v>
      </c>
      <c r="D26" t="s">
        <v>437</v>
      </c>
      <c r="E26" t="s">
        <v>438</v>
      </c>
      <c r="F26" t="s">
        <v>381</v>
      </c>
      <c r="G26" t="s">
        <v>382</v>
      </c>
      <c r="H26" t="s">
        <v>383</v>
      </c>
      <c r="I26" t="s">
        <v>384</v>
      </c>
      <c r="J26" t="s">
        <v>385</v>
      </c>
      <c r="K26" t="s">
        <v>386</v>
      </c>
      <c r="L26" t="s">
        <v>387</v>
      </c>
      <c r="M26">
        <v>1691768314</v>
      </c>
      <c r="N26">
        <f t="shared" si="0"/>
        <v>5.6201830807931057E-3</v>
      </c>
      <c r="O26">
        <f t="shared" si="1"/>
        <v>5.6201830807931055</v>
      </c>
      <c r="P26">
        <f t="shared" si="2"/>
        <v>23.448901103673442</v>
      </c>
      <c r="Q26">
        <f t="shared" si="3"/>
        <v>369.40699999999998</v>
      </c>
      <c r="R26">
        <f t="shared" si="4"/>
        <v>237.11786590222715</v>
      </c>
      <c r="S26">
        <f t="shared" si="5"/>
        <v>23.40244357083813</v>
      </c>
      <c r="T26">
        <f t="shared" si="6"/>
        <v>36.458773105427994</v>
      </c>
      <c r="U26">
        <f t="shared" si="7"/>
        <v>0.32011738677252544</v>
      </c>
      <c r="V26">
        <f t="shared" si="8"/>
        <v>2.9027149381632444</v>
      </c>
      <c r="W26">
        <f t="shared" si="9"/>
        <v>0.30171814838639632</v>
      </c>
      <c r="X26">
        <f t="shared" si="10"/>
        <v>0.19013875682181913</v>
      </c>
      <c r="Y26">
        <f t="shared" si="11"/>
        <v>289.55850245813593</v>
      </c>
      <c r="Z26">
        <f t="shared" si="12"/>
        <v>33.214637749592193</v>
      </c>
      <c r="AA26">
        <f t="shared" si="13"/>
        <v>31.988800000000001</v>
      </c>
      <c r="AB26">
        <f t="shared" si="14"/>
        <v>4.7720570117899905</v>
      </c>
      <c r="AC26">
        <f t="shared" si="15"/>
        <v>59.609835479021612</v>
      </c>
      <c r="AD26">
        <f t="shared" si="16"/>
        <v>3.0060744845724003</v>
      </c>
      <c r="AE26">
        <f t="shared" si="17"/>
        <v>5.0429169287513353</v>
      </c>
      <c r="AF26">
        <f t="shared" si="18"/>
        <v>1.7659825272175902</v>
      </c>
      <c r="AG26">
        <f t="shared" si="19"/>
        <v>-247.85007386297596</v>
      </c>
      <c r="AH26">
        <f t="shared" si="20"/>
        <v>153.1735549900356</v>
      </c>
      <c r="AI26">
        <f t="shared" si="21"/>
        <v>12.023541182257073</v>
      </c>
      <c r="AJ26">
        <f t="shared" si="22"/>
        <v>206.90552476745265</v>
      </c>
      <c r="AK26">
        <v>0</v>
      </c>
      <c r="AL26">
        <v>0</v>
      </c>
      <c r="AM26">
        <f t="shared" si="23"/>
        <v>1</v>
      </c>
      <c r="AN26">
        <f t="shared" si="24"/>
        <v>0</v>
      </c>
      <c r="AO26">
        <f t="shared" si="25"/>
        <v>51059.31930336167</v>
      </c>
      <c r="AP26" t="s">
        <v>388</v>
      </c>
      <c r="AQ26">
        <v>10238.9</v>
      </c>
      <c r="AR26">
        <v>302.21199999999999</v>
      </c>
      <c r="AS26">
        <v>4052.3</v>
      </c>
      <c r="AT26">
        <f t="shared" si="26"/>
        <v>0.92542210596451402</v>
      </c>
      <c r="AU26">
        <v>-0.32343011824092399</v>
      </c>
      <c r="AV26" t="s">
        <v>439</v>
      </c>
      <c r="AW26">
        <v>10244.1</v>
      </c>
      <c r="AX26">
        <v>849.532923076923</v>
      </c>
      <c r="AY26">
        <v>1269.76</v>
      </c>
      <c r="AZ26">
        <f t="shared" si="27"/>
        <v>0.33095000387717133</v>
      </c>
      <c r="BA26">
        <v>0.5</v>
      </c>
      <c r="BB26">
        <f t="shared" si="28"/>
        <v>1513.142705936858</v>
      </c>
      <c r="BC26">
        <f t="shared" si="29"/>
        <v>23.448901103673442</v>
      </c>
      <c r="BD26">
        <f t="shared" si="30"/>
        <v>250.38729219825834</v>
      </c>
      <c r="BE26">
        <f t="shared" si="31"/>
        <v>1.5710567898614556E-2</v>
      </c>
      <c r="BF26">
        <f t="shared" si="32"/>
        <v>2.1913904989919355</v>
      </c>
      <c r="BG26">
        <f t="shared" si="33"/>
        <v>259.75966309850378</v>
      </c>
      <c r="BH26" t="s">
        <v>440</v>
      </c>
      <c r="BI26">
        <v>619</v>
      </c>
      <c r="BJ26">
        <f t="shared" si="34"/>
        <v>619</v>
      </c>
      <c r="BK26">
        <f t="shared" si="35"/>
        <v>0.51250630040322576</v>
      </c>
      <c r="BL26">
        <f t="shared" si="36"/>
        <v>0.6457481666406617</v>
      </c>
      <c r="BM26">
        <f t="shared" si="37"/>
        <v>0.81045641219817666</v>
      </c>
      <c r="BN26">
        <f t="shared" si="38"/>
        <v>0.43432168421936379</v>
      </c>
      <c r="BO26">
        <f t="shared" si="39"/>
        <v>0.74199325455829301</v>
      </c>
      <c r="BP26">
        <f t="shared" si="40"/>
        <v>0.47051515520179099</v>
      </c>
      <c r="BQ26">
        <f t="shared" si="41"/>
        <v>0.52948484479820901</v>
      </c>
      <c r="BR26">
        <f t="shared" si="42"/>
        <v>1799.95</v>
      </c>
      <c r="BS26">
        <f t="shared" si="43"/>
        <v>1513.142705936858</v>
      </c>
      <c r="BT26">
        <f t="shared" si="44"/>
        <v>0.84065818824792793</v>
      </c>
      <c r="BU26">
        <f t="shared" si="45"/>
        <v>0.16087030331850102</v>
      </c>
      <c r="BV26">
        <v>6</v>
      </c>
      <c r="BW26">
        <v>0.5</v>
      </c>
      <c r="BX26" t="s">
        <v>391</v>
      </c>
      <c r="BY26">
        <v>2</v>
      </c>
      <c r="BZ26">
        <v>1691768314</v>
      </c>
      <c r="CA26">
        <v>369.40699999999998</v>
      </c>
      <c r="CB26">
        <v>400.03</v>
      </c>
      <c r="CC26">
        <v>30.458100000000002</v>
      </c>
      <c r="CD26">
        <v>23.9208</v>
      </c>
      <c r="CE26">
        <v>369.59699999999998</v>
      </c>
      <c r="CF26">
        <v>30.315899999999999</v>
      </c>
      <c r="CG26">
        <v>500.11500000000001</v>
      </c>
      <c r="CH26">
        <v>98.595299999999995</v>
      </c>
      <c r="CI26">
        <v>0.100104</v>
      </c>
      <c r="CJ26">
        <v>32.967599999999997</v>
      </c>
      <c r="CK26">
        <v>31.988800000000001</v>
      </c>
      <c r="CL26">
        <v>999.9</v>
      </c>
      <c r="CM26">
        <v>0</v>
      </c>
      <c r="CN26">
        <v>0</v>
      </c>
      <c r="CO26">
        <v>9988.1200000000008</v>
      </c>
      <c r="CP26">
        <v>0</v>
      </c>
      <c r="CQ26">
        <v>510.92700000000002</v>
      </c>
      <c r="CR26">
        <v>-30.622299999999999</v>
      </c>
      <c r="CS26">
        <v>381.012</v>
      </c>
      <c r="CT26">
        <v>409.83300000000003</v>
      </c>
      <c r="CU26">
        <v>6.5373200000000002</v>
      </c>
      <c r="CV26">
        <v>400.03</v>
      </c>
      <c r="CW26">
        <v>23.9208</v>
      </c>
      <c r="CX26">
        <v>3.0030199999999998</v>
      </c>
      <c r="CY26">
        <v>2.3584800000000001</v>
      </c>
      <c r="CZ26">
        <v>24.044699999999999</v>
      </c>
      <c r="DA26">
        <v>20.081499999999998</v>
      </c>
      <c r="DB26">
        <v>1799.95</v>
      </c>
      <c r="DC26">
        <v>0.97799700000000001</v>
      </c>
      <c r="DD26">
        <v>2.2003200000000001E-2</v>
      </c>
      <c r="DE26">
        <v>0</v>
      </c>
      <c r="DF26">
        <v>849.33</v>
      </c>
      <c r="DG26">
        <v>5.0009800000000002</v>
      </c>
      <c r="DH26">
        <v>16269.6</v>
      </c>
      <c r="DI26">
        <v>16375.4</v>
      </c>
      <c r="DJ26">
        <v>47.625</v>
      </c>
      <c r="DK26">
        <v>48.936999999999998</v>
      </c>
      <c r="DL26">
        <v>48</v>
      </c>
      <c r="DM26">
        <v>47.561999999999998</v>
      </c>
      <c r="DN26">
        <v>48.875</v>
      </c>
      <c r="DO26">
        <v>1755.45</v>
      </c>
      <c r="DP26">
        <v>39.49</v>
      </c>
      <c r="DQ26">
        <v>0</v>
      </c>
      <c r="DR26">
        <v>189.5</v>
      </c>
      <c r="DS26">
        <v>0</v>
      </c>
      <c r="DT26">
        <v>849.532923076923</v>
      </c>
      <c r="DU26">
        <v>-0.35131624011986201</v>
      </c>
      <c r="DV26">
        <v>-7.1726495313157699</v>
      </c>
      <c r="DW26">
        <v>16271.8461538462</v>
      </c>
      <c r="DX26">
        <v>15</v>
      </c>
      <c r="DY26">
        <v>1691768205</v>
      </c>
      <c r="DZ26" t="s">
        <v>441</v>
      </c>
      <c r="EA26">
        <v>1691768193</v>
      </c>
      <c r="EB26">
        <v>1691768205</v>
      </c>
      <c r="EC26">
        <v>11</v>
      </c>
      <c r="ED26">
        <v>-6.3E-2</v>
      </c>
      <c r="EE26">
        <v>-2E-3</v>
      </c>
      <c r="EF26">
        <v>-0.188</v>
      </c>
      <c r="EG26">
        <v>9.4E-2</v>
      </c>
      <c r="EH26">
        <v>400</v>
      </c>
      <c r="EI26">
        <v>22</v>
      </c>
      <c r="EJ26">
        <v>7.0000000000000007E-2</v>
      </c>
      <c r="EK26">
        <v>0.01</v>
      </c>
      <c r="EL26">
        <v>23.709312492915899</v>
      </c>
      <c r="EM26">
        <v>-1.2810171011735001</v>
      </c>
      <c r="EN26">
        <v>0.189527850945439</v>
      </c>
      <c r="EO26">
        <v>0</v>
      </c>
      <c r="EP26">
        <v>0.33014791247805297</v>
      </c>
      <c r="EQ26">
        <v>-3.5485717081943903E-2</v>
      </c>
      <c r="ER26">
        <v>5.2613650571930104E-3</v>
      </c>
      <c r="ES26">
        <v>1</v>
      </c>
      <c r="ET26">
        <v>1</v>
      </c>
      <c r="EU26">
        <v>2</v>
      </c>
      <c r="EV26" t="s">
        <v>442</v>
      </c>
      <c r="EW26">
        <v>2.9666000000000001</v>
      </c>
      <c r="EX26">
        <v>2.8403399999999999</v>
      </c>
      <c r="EY26">
        <v>8.8584300000000005E-2</v>
      </c>
      <c r="EZ26">
        <v>9.5091499999999995E-2</v>
      </c>
      <c r="FA26">
        <v>0.13419500000000001</v>
      </c>
      <c r="FB26">
        <v>0.11411399999999999</v>
      </c>
      <c r="FC26">
        <v>27506.3</v>
      </c>
      <c r="FD26">
        <v>27856.2</v>
      </c>
      <c r="FE26">
        <v>27669.8</v>
      </c>
      <c r="FF26">
        <v>28031.1</v>
      </c>
      <c r="FG26">
        <v>30686.1</v>
      </c>
      <c r="FH26">
        <v>30420.400000000001</v>
      </c>
      <c r="FI26">
        <v>38527.699999999997</v>
      </c>
      <c r="FJ26">
        <v>37226.400000000001</v>
      </c>
      <c r="FK26">
        <v>2.0570499999999998</v>
      </c>
      <c r="FL26">
        <v>1.8206</v>
      </c>
      <c r="FM26">
        <v>0.15005499999999999</v>
      </c>
      <c r="FN26">
        <v>0</v>
      </c>
      <c r="FO26">
        <v>29.549900000000001</v>
      </c>
      <c r="FP26">
        <v>999.9</v>
      </c>
      <c r="FQ26">
        <v>56.561999999999998</v>
      </c>
      <c r="FR26">
        <v>32.68</v>
      </c>
      <c r="FS26">
        <v>28.4649</v>
      </c>
      <c r="FT26">
        <v>61.5747</v>
      </c>
      <c r="FU26">
        <v>33.701900000000002</v>
      </c>
      <c r="FV26">
        <v>1</v>
      </c>
      <c r="FW26">
        <v>0.101369</v>
      </c>
      <c r="FX26">
        <v>-1.53156</v>
      </c>
      <c r="FY26">
        <v>20.2547</v>
      </c>
      <c r="FZ26">
        <v>5.2289700000000003</v>
      </c>
      <c r="GA26">
        <v>12.013400000000001</v>
      </c>
      <c r="GB26">
        <v>5.0010000000000003</v>
      </c>
      <c r="GC26">
        <v>3.29175</v>
      </c>
      <c r="GD26">
        <v>9999</v>
      </c>
      <c r="GE26">
        <v>284.89999999999998</v>
      </c>
      <c r="GF26">
        <v>9999</v>
      </c>
      <c r="GG26">
        <v>9999</v>
      </c>
      <c r="GH26">
        <v>1.87836</v>
      </c>
      <c r="GI26">
        <v>1.8721000000000001</v>
      </c>
      <c r="GJ26">
        <v>1.87429</v>
      </c>
      <c r="GK26">
        <v>1.8723099999999999</v>
      </c>
      <c r="GL26">
        <v>1.87262</v>
      </c>
      <c r="GM26">
        <v>1.8739300000000001</v>
      </c>
      <c r="GN26">
        <v>1.87418</v>
      </c>
      <c r="GO26">
        <v>1.8782000000000001</v>
      </c>
      <c r="GP26">
        <v>5</v>
      </c>
      <c r="GQ26">
        <v>0</v>
      </c>
      <c r="GR26">
        <v>0</v>
      </c>
      <c r="GS26">
        <v>0</v>
      </c>
      <c r="GT26" t="s">
        <v>394</v>
      </c>
      <c r="GU26" t="s">
        <v>395</v>
      </c>
      <c r="GV26" t="s">
        <v>396</v>
      </c>
      <c r="GW26" t="s">
        <v>396</v>
      </c>
      <c r="GX26" t="s">
        <v>396</v>
      </c>
      <c r="GY26" t="s">
        <v>396</v>
      </c>
      <c r="GZ26">
        <v>0</v>
      </c>
      <c r="HA26">
        <v>100</v>
      </c>
      <c r="HB26">
        <v>100</v>
      </c>
      <c r="HC26">
        <v>-0.19</v>
      </c>
      <c r="HD26">
        <v>0.14219999999999999</v>
      </c>
      <c r="HE26">
        <v>-0.32861334507297402</v>
      </c>
      <c r="HF26">
        <v>7.2704984381113296E-4</v>
      </c>
      <c r="HG26">
        <v>-1.05877040029023E-6</v>
      </c>
      <c r="HH26">
        <v>2.9517966189716799E-10</v>
      </c>
      <c r="HI26">
        <v>0.14223405261934699</v>
      </c>
      <c r="HJ26">
        <v>0</v>
      </c>
      <c r="HK26">
        <v>0</v>
      </c>
      <c r="HL26">
        <v>0</v>
      </c>
      <c r="HM26">
        <v>1</v>
      </c>
      <c r="HN26">
        <v>2242</v>
      </c>
      <c r="HO26">
        <v>1</v>
      </c>
      <c r="HP26">
        <v>25</v>
      </c>
      <c r="HQ26">
        <v>2</v>
      </c>
      <c r="HR26">
        <v>1.8</v>
      </c>
      <c r="HS26">
        <v>1.00952</v>
      </c>
      <c r="HT26">
        <v>2.6220699999999999</v>
      </c>
      <c r="HU26">
        <v>1.49536</v>
      </c>
      <c r="HV26">
        <v>2.31934</v>
      </c>
      <c r="HW26">
        <v>1.49658</v>
      </c>
      <c r="HX26">
        <v>2.6000999999999999</v>
      </c>
      <c r="HY26">
        <v>38.599499999999999</v>
      </c>
      <c r="HZ26">
        <v>23.614699999999999</v>
      </c>
      <c r="IA26">
        <v>18</v>
      </c>
      <c r="IB26">
        <v>497.64299999999997</v>
      </c>
      <c r="IC26">
        <v>486.85899999999998</v>
      </c>
      <c r="ID26">
        <v>32.148200000000003</v>
      </c>
      <c r="IE26">
        <v>28.776299999999999</v>
      </c>
      <c r="IF26">
        <v>30</v>
      </c>
      <c r="IG26">
        <v>28.434100000000001</v>
      </c>
      <c r="IH26">
        <v>28.345400000000001</v>
      </c>
      <c r="II26">
        <v>20.2852</v>
      </c>
      <c r="IJ26">
        <v>27.327100000000002</v>
      </c>
      <c r="IK26">
        <v>100</v>
      </c>
      <c r="IL26">
        <v>32.152000000000001</v>
      </c>
      <c r="IM26">
        <v>400</v>
      </c>
      <c r="IN26">
        <v>24.0318</v>
      </c>
      <c r="IO26">
        <v>100.44</v>
      </c>
      <c r="IP26">
        <v>99.933599999999998</v>
      </c>
    </row>
    <row r="27" spans="1:250" x14ac:dyDescent="0.3">
      <c r="A27">
        <v>11</v>
      </c>
      <c r="B27">
        <v>1691768445</v>
      </c>
      <c r="C27">
        <v>1390.4000000953699</v>
      </c>
      <c r="D27" t="s">
        <v>443</v>
      </c>
      <c r="E27" t="s">
        <v>444</v>
      </c>
      <c r="F27" t="s">
        <v>381</v>
      </c>
      <c r="G27" t="s">
        <v>382</v>
      </c>
      <c r="H27" t="s">
        <v>383</v>
      </c>
      <c r="I27" t="s">
        <v>384</v>
      </c>
      <c r="J27" t="s">
        <v>385</v>
      </c>
      <c r="K27" t="s">
        <v>386</v>
      </c>
      <c r="L27" t="s">
        <v>387</v>
      </c>
      <c r="M27">
        <v>1691768445</v>
      </c>
      <c r="N27">
        <f t="shared" si="0"/>
        <v>4.8090974344099117E-3</v>
      </c>
      <c r="O27">
        <f t="shared" si="1"/>
        <v>4.809097434409912</v>
      </c>
      <c r="P27">
        <f t="shared" si="2"/>
        <v>33.369829623607615</v>
      </c>
      <c r="Q27">
        <f t="shared" si="3"/>
        <v>556.71699999999998</v>
      </c>
      <c r="R27">
        <f t="shared" si="4"/>
        <v>336.84924010733414</v>
      </c>
      <c r="S27">
        <f t="shared" si="5"/>
        <v>33.245386953477841</v>
      </c>
      <c r="T27">
        <f t="shared" si="6"/>
        <v>54.945268935984004</v>
      </c>
      <c r="U27">
        <f t="shared" si="7"/>
        <v>0.26985876268249692</v>
      </c>
      <c r="V27">
        <f t="shared" si="8"/>
        <v>2.903805113453938</v>
      </c>
      <c r="W27">
        <f t="shared" si="9"/>
        <v>0.25666013116511405</v>
      </c>
      <c r="X27">
        <f t="shared" si="10"/>
        <v>0.16154461753435168</v>
      </c>
      <c r="Y27">
        <f t="shared" si="11"/>
        <v>289.53991675471138</v>
      </c>
      <c r="Z27">
        <f t="shared" si="12"/>
        <v>33.423226965702277</v>
      </c>
      <c r="AA27">
        <f t="shared" si="13"/>
        <v>32.066499999999998</v>
      </c>
      <c r="AB27">
        <f t="shared" si="14"/>
        <v>4.7930858186232346</v>
      </c>
      <c r="AC27">
        <f t="shared" si="15"/>
        <v>59.836226934143113</v>
      </c>
      <c r="AD27">
        <f t="shared" si="16"/>
        <v>3.0169824929424003</v>
      </c>
      <c r="AE27">
        <f t="shared" si="17"/>
        <v>5.0420667336911942</v>
      </c>
      <c r="AF27">
        <f t="shared" si="18"/>
        <v>1.7761033256808343</v>
      </c>
      <c r="AG27">
        <f t="shared" si="19"/>
        <v>-212.0811968574771</v>
      </c>
      <c r="AH27">
        <f t="shared" si="20"/>
        <v>140.59750226045037</v>
      </c>
      <c r="AI27">
        <f t="shared" si="21"/>
        <v>11.036268169229926</v>
      </c>
      <c r="AJ27">
        <f t="shared" si="22"/>
        <v>229.09249032691457</v>
      </c>
      <c r="AK27">
        <v>0</v>
      </c>
      <c r="AL27">
        <v>0</v>
      </c>
      <c r="AM27">
        <f t="shared" si="23"/>
        <v>1</v>
      </c>
      <c r="AN27">
        <f t="shared" si="24"/>
        <v>0</v>
      </c>
      <c r="AO27">
        <f t="shared" si="25"/>
        <v>51090.416139172485</v>
      </c>
      <c r="AP27" t="s">
        <v>388</v>
      </c>
      <c r="AQ27">
        <v>10238.9</v>
      </c>
      <c r="AR27">
        <v>302.21199999999999</v>
      </c>
      <c r="AS27">
        <v>4052.3</v>
      </c>
      <c r="AT27">
        <f t="shared" si="26"/>
        <v>0.92542210596451402</v>
      </c>
      <c r="AU27">
        <v>-0.32343011824092399</v>
      </c>
      <c r="AV27" t="s">
        <v>445</v>
      </c>
      <c r="AW27">
        <v>10245.299999999999</v>
      </c>
      <c r="AX27">
        <v>882.19399999999996</v>
      </c>
      <c r="AY27">
        <v>1408.63</v>
      </c>
      <c r="AZ27">
        <f t="shared" si="27"/>
        <v>0.37372198519128519</v>
      </c>
      <c r="BA27">
        <v>0.5</v>
      </c>
      <c r="BB27">
        <f t="shared" si="28"/>
        <v>1513.0421993547727</v>
      </c>
      <c r="BC27">
        <f t="shared" si="29"/>
        <v>33.369829623607615</v>
      </c>
      <c r="BD27">
        <f t="shared" si="30"/>
        <v>282.72856721052699</v>
      </c>
      <c r="BE27">
        <f t="shared" si="31"/>
        <v>2.2268552560012412E-2</v>
      </c>
      <c r="BF27">
        <f t="shared" si="32"/>
        <v>1.8767667875879399</v>
      </c>
      <c r="BG27">
        <f t="shared" si="33"/>
        <v>265.1063116795944</v>
      </c>
      <c r="BH27" t="s">
        <v>446</v>
      </c>
      <c r="BI27">
        <v>622.21</v>
      </c>
      <c r="BJ27">
        <f t="shared" si="34"/>
        <v>622.21</v>
      </c>
      <c r="BK27">
        <f t="shared" si="35"/>
        <v>0.55828713004834485</v>
      </c>
      <c r="BL27">
        <f t="shared" si="36"/>
        <v>0.66940820426743997</v>
      </c>
      <c r="BM27">
        <f t="shared" si="37"/>
        <v>0.77072904792585617</v>
      </c>
      <c r="BN27">
        <f t="shared" si="38"/>
        <v>0.47580209287990621</v>
      </c>
      <c r="BO27">
        <f t="shared" si="39"/>
        <v>0.70496212355550059</v>
      </c>
      <c r="BP27">
        <f t="shared" si="40"/>
        <v>0.47213252275264156</v>
      </c>
      <c r="BQ27">
        <f t="shared" si="41"/>
        <v>0.52786747724735839</v>
      </c>
      <c r="BR27">
        <f t="shared" si="42"/>
        <v>1799.83</v>
      </c>
      <c r="BS27">
        <f t="shared" si="43"/>
        <v>1513.0421993547727</v>
      </c>
      <c r="BT27">
        <f t="shared" si="44"/>
        <v>0.84065839515663854</v>
      </c>
      <c r="BU27">
        <f t="shared" si="45"/>
        <v>0.16087070265231238</v>
      </c>
      <c r="BV27">
        <v>6</v>
      </c>
      <c r="BW27">
        <v>0.5</v>
      </c>
      <c r="BX27" t="s">
        <v>391</v>
      </c>
      <c r="BY27">
        <v>2</v>
      </c>
      <c r="BZ27">
        <v>1691768445</v>
      </c>
      <c r="CA27">
        <v>556.71699999999998</v>
      </c>
      <c r="CB27">
        <v>599.96500000000003</v>
      </c>
      <c r="CC27">
        <v>30.5687</v>
      </c>
      <c r="CD27">
        <v>24.975300000000001</v>
      </c>
      <c r="CE27">
        <v>556.96500000000003</v>
      </c>
      <c r="CF27">
        <v>30.425000000000001</v>
      </c>
      <c r="CG27">
        <v>500.09899999999999</v>
      </c>
      <c r="CH27">
        <v>98.595100000000002</v>
      </c>
      <c r="CI27">
        <v>0.100052</v>
      </c>
      <c r="CJ27">
        <v>32.964599999999997</v>
      </c>
      <c r="CK27">
        <v>32.066499999999998</v>
      </c>
      <c r="CL27">
        <v>999.9</v>
      </c>
      <c r="CM27">
        <v>0</v>
      </c>
      <c r="CN27">
        <v>0</v>
      </c>
      <c r="CO27">
        <v>9994.3799999999992</v>
      </c>
      <c r="CP27">
        <v>0</v>
      </c>
      <c r="CQ27">
        <v>657.77800000000002</v>
      </c>
      <c r="CR27">
        <v>-43.2485</v>
      </c>
      <c r="CS27">
        <v>574.27200000000005</v>
      </c>
      <c r="CT27">
        <v>615.33399999999995</v>
      </c>
      <c r="CU27">
        <v>5.5933799999999998</v>
      </c>
      <c r="CV27">
        <v>599.96500000000003</v>
      </c>
      <c r="CW27">
        <v>24.975300000000001</v>
      </c>
      <c r="CX27">
        <v>3.0139200000000002</v>
      </c>
      <c r="CY27">
        <v>2.46244</v>
      </c>
      <c r="CZ27">
        <v>24.105</v>
      </c>
      <c r="DA27">
        <v>20.7803</v>
      </c>
      <c r="DB27">
        <v>1799.83</v>
      </c>
      <c r="DC27">
        <v>0.977993</v>
      </c>
      <c r="DD27">
        <v>2.2006999999999999E-2</v>
      </c>
      <c r="DE27">
        <v>0</v>
      </c>
      <c r="DF27">
        <v>882.33799999999997</v>
      </c>
      <c r="DG27">
        <v>5.0009800000000002</v>
      </c>
      <c r="DH27">
        <v>16955.400000000001</v>
      </c>
      <c r="DI27">
        <v>16374.2</v>
      </c>
      <c r="DJ27">
        <v>47.436999999999998</v>
      </c>
      <c r="DK27">
        <v>48.561999999999998</v>
      </c>
      <c r="DL27">
        <v>47.625</v>
      </c>
      <c r="DM27">
        <v>47.375</v>
      </c>
      <c r="DN27">
        <v>48.75</v>
      </c>
      <c r="DO27">
        <v>1755.33</v>
      </c>
      <c r="DP27">
        <v>39.5</v>
      </c>
      <c r="DQ27">
        <v>0</v>
      </c>
      <c r="DR27">
        <v>130.299999952316</v>
      </c>
      <c r="DS27">
        <v>0</v>
      </c>
      <c r="DT27">
        <v>882.19399999999996</v>
      </c>
      <c r="DU27">
        <v>0.96314530609264604</v>
      </c>
      <c r="DV27">
        <v>-5349.0735077382496</v>
      </c>
      <c r="DW27">
        <v>17390.430769230799</v>
      </c>
      <c r="DX27">
        <v>15</v>
      </c>
      <c r="DY27">
        <v>1691768397</v>
      </c>
      <c r="DZ27" t="s">
        <v>447</v>
      </c>
      <c r="EA27">
        <v>1691768392.5</v>
      </c>
      <c r="EB27">
        <v>1691768397</v>
      </c>
      <c r="EC27">
        <v>12</v>
      </c>
      <c r="ED27">
        <v>-4.7E-2</v>
      </c>
      <c r="EE27">
        <v>1E-3</v>
      </c>
      <c r="EF27">
        <v>-0.25700000000000001</v>
      </c>
      <c r="EG27">
        <v>0.127</v>
      </c>
      <c r="EH27">
        <v>600</v>
      </c>
      <c r="EI27">
        <v>24</v>
      </c>
      <c r="EJ27">
        <v>0.04</v>
      </c>
      <c r="EK27">
        <v>0.02</v>
      </c>
      <c r="EL27">
        <v>33.494951079317303</v>
      </c>
      <c r="EM27">
        <v>-0.89566179567576898</v>
      </c>
      <c r="EN27">
        <v>0.18408192821616501</v>
      </c>
      <c r="EO27">
        <v>1</v>
      </c>
      <c r="EP27">
        <v>0.283630919231042</v>
      </c>
      <c r="EQ27">
        <v>-7.1992312257345203E-2</v>
      </c>
      <c r="ER27">
        <v>1.0894871807091901E-2</v>
      </c>
      <c r="ES27">
        <v>1</v>
      </c>
      <c r="ET27">
        <v>2</v>
      </c>
      <c r="EU27">
        <v>2</v>
      </c>
      <c r="EV27" t="s">
        <v>393</v>
      </c>
      <c r="EW27">
        <v>2.9666899999999998</v>
      </c>
      <c r="EX27">
        <v>2.8403399999999999</v>
      </c>
      <c r="EY27">
        <v>0.120356</v>
      </c>
      <c r="EZ27">
        <v>0.12801799999999999</v>
      </c>
      <c r="FA27">
        <v>0.13453100000000001</v>
      </c>
      <c r="FB27">
        <v>0.11757099999999999</v>
      </c>
      <c r="FC27">
        <v>26553.200000000001</v>
      </c>
      <c r="FD27">
        <v>26845.1</v>
      </c>
      <c r="FE27">
        <v>27675.8</v>
      </c>
      <c r="FF27">
        <v>28033.7</v>
      </c>
      <c r="FG27">
        <v>30682.799999999999</v>
      </c>
      <c r="FH27">
        <v>30306.6</v>
      </c>
      <c r="FI27">
        <v>38536.1</v>
      </c>
      <c r="FJ27">
        <v>37230.699999999997</v>
      </c>
      <c r="FK27">
        <v>2.0566200000000001</v>
      </c>
      <c r="FL27">
        <v>1.8247</v>
      </c>
      <c r="FM27">
        <v>0.16965</v>
      </c>
      <c r="FN27">
        <v>0</v>
      </c>
      <c r="FO27">
        <v>29.308700000000002</v>
      </c>
      <c r="FP27">
        <v>999.9</v>
      </c>
      <c r="FQ27">
        <v>56.134999999999998</v>
      </c>
      <c r="FR27">
        <v>32.790999999999997</v>
      </c>
      <c r="FS27">
        <v>28.4313</v>
      </c>
      <c r="FT27">
        <v>61.284599999999998</v>
      </c>
      <c r="FU27">
        <v>33.541699999999999</v>
      </c>
      <c r="FV27">
        <v>1</v>
      </c>
      <c r="FW27">
        <v>9.24035E-2</v>
      </c>
      <c r="FX27">
        <v>-0.86764399999999997</v>
      </c>
      <c r="FY27">
        <v>20.260000000000002</v>
      </c>
      <c r="FZ27">
        <v>5.2285199999999996</v>
      </c>
      <c r="GA27">
        <v>12.014699999999999</v>
      </c>
      <c r="GB27">
        <v>5.0010000000000003</v>
      </c>
      <c r="GC27">
        <v>3.2918799999999999</v>
      </c>
      <c r="GD27">
        <v>9999</v>
      </c>
      <c r="GE27">
        <v>285</v>
      </c>
      <c r="GF27">
        <v>9999</v>
      </c>
      <c r="GG27">
        <v>9999</v>
      </c>
      <c r="GH27">
        <v>1.87836</v>
      </c>
      <c r="GI27">
        <v>1.8721000000000001</v>
      </c>
      <c r="GJ27">
        <v>1.87429</v>
      </c>
      <c r="GK27">
        <v>1.87226</v>
      </c>
      <c r="GL27">
        <v>1.8725700000000001</v>
      </c>
      <c r="GM27">
        <v>1.8739300000000001</v>
      </c>
      <c r="GN27">
        <v>1.8741399999999999</v>
      </c>
      <c r="GO27">
        <v>1.8782000000000001</v>
      </c>
      <c r="GP27">
        <v>5</v>
      </c>
      <c r="GQ27">
        <v>0</v>
      </c>
      <c r="GR27">
        <v>0</v>
      </c>
      <c r="GS27">
        <v>0</v>
      </c>
      <c r="GT27" t="s">
        <v>394</v>
      </c>
      <c r="GU27" t="s">
        <v>395</v>
      </c>
      <c r="GV27" t="s">
        <v>396</v>
      </c>
      <c r="GW27" t="s">
        <v>396</v>
      </c>
      <c r="GX27" t="s">
        <v>396</v>
      </c>
      <c r="GY27" t="s">
        <v>396</v>
      </c>
      <c r="GZ27">
        <v>0</v>
      </c>
      <c r="HA27">
        <v>100</v>
      </c>
      <c r="HB27">
        <v>100</v>
      </c>
      <c r="HC27">
        <v>-0.248</v>
      </c>
      <c r="HD27">
        <v>0.14369999999999999</v>
      </c>
      <c r="HE27">
        <v>-0.375857594677455</v>
      </c>
      <c r="HF27">
        <v>7.2704984381113296E-4</v>
      </c>
      <c r="HG27">
        <v>-1.05877040029023E-6</v>
      </c>
      <c r="HH27">
        <v>2.9517966189716799E-10</v>
      </c>
      <c r="HI27">
        <v>0.143657450909594</v>
      </c>
      <c r="HJ27">
        <v>0</v>
      </c>
      <c r="HK27">
        <v>0</v>
      </c>
      <c r="HL27">
        <v>0</v>
      </c>
      <c r="HM27">
        <v>1</v>
      </c>
      <c r="HN27">
        <v>2242</v>
      </c>
      <c r="HO27">
        <v>1</v>
      </c>
      <c r="HP27">
        <v>25</v>
      </c>
      <c r="HQ27">
        <v>0.9</v>
      </c>
      <c r="HR27">
        <v>0.8</v>
      </c>
      <c r="HS27">
        <v>1.39893</v>
      </c>
      <c r="HT27">
        <v>2.6220699999999999</v>
      </c>
      <c r="HU27">
        <v>1.49536</v>
      </c>
      <c r="HV27">
        <v>2.32056</v>
      </c>
      <c r="HW27">
        <v>1.49658</v>
      </c>
      <c r="HX27">
        <v>2.5402800000000001</v>
      </c>
      <c r="HY27">
        <v>38.452399999999997</v>
      </c>
      <c r="HZ27">
        <v>23.597200000000001</v>
      </c>
      <c r="IA27">
        <v>18</v>
      </c>
      <c r="IB27">
        <v>497.19</v>
      </c>
      <c r="IC27">
        <v>489.714</v>
      </c>
      <c r="ID27">
        <v>31.609100000000002</v>
      </c>
      <c r="IE27">
        <v>28.6738</v>
      </c>
      <c r="IF27">
        <v>29.999600000000001</v>
      </c>
      <c r="IG27">
        <v>28.409199999999998</v>
      </c>
      <c r="IH27">
        <v>28.334099999999999</v>
      </c>
      <c r="II27">
        <v>28.061499999999999</v>
      </c>
      <c r="IJ27">
        <v>24.501100000000001</v>
      </c>
      <c r="IK27">
        <v>100</v>
      </c>
      <c r="IL27">
        <v>31.5688</v>
      </c>
      <c r="IM27">
        <v>600</v>
      </c>
      <c r="IN27">
        <v>24.967500000000001</v>
      </c>
      <c r="IO27">
        <v>100.462</v>
      </c>
      <c r="IP27">
        <v>99.944199999999995</v>
      </c>
    </row>
    <row r="28" spans="1:250" x14ac:dyDescent="0.3">
      <c r="A28">
        <v>12</v>
      </c>
      <c r="B28">
        <v>1691768617</v>
      </c>
      <c r="C28">
        <v>1562.4000000953699</v>
      </c>
      <c r="D28" t="s">
        <v>448</v>
      </c>
      <c r="E28" t="s">
        <v>449</v>
      </c>
      <c r="F28" t="s">
        <v>381</v>
      </c>
      <c r="G28" t="s">
        <v>382</v>
      </c>
      <c r="H28" t="s">
        <v>383</v>
      </c>
      <c r="I28" t="s">
        <v>384</v>
      </c>
      <c r="J28" t="s">
        <v>385</v>
      </c>
      <c r="K28" t="s">
        <v>386</v>
      </c>
      <c r="L28" t="s">
        <v>387</v>
      </c>
      <c r="M28">
        <v>1691768617</v>
      </c>
      <c r="N28">
        <f t="shared" si="0"/>
        <v>3.955983050077749E-3</v>
      </c>
      <c r="O28">
        <f t="shared" si="1"/>
        <v>3.9559830500777493</v>
      </c>
      <c r="P28">
        <f t="shared" si="2"/>
        <v>38.703622679967118</v>
      </c>
      <c r="Q28">
        <f t="shared" si="3"/>
        <v>749.97199999999998</v>
      </c>
      <c r="R28">
        <f t="shared" si="4"/>
        <v>437.39748766454841</v>
      </c>
      <c r="S28">
        <f t="shared" si="5"/>
        <v>43.169074514708953</v>
      </c>
      <c r="T28">
        <f t="shared" si="6"/>
        <v>74.018708531711994</v>
      </c>
      <c r="U28">
        <f t="shared" si="7"/>
        <v>0.21761214220659478</v>
      </c>
      <c r="V28">
        <f t="shared" si="8"/>
        <v>2.9020595163661396</v>
      </c>
      <c r="W28">
        <f t="shared" si="9"/>
        <v>0.20893623077046808</v>
      </c>
      <c r="X28">
        <f t="shared" si="10"/>
        <v>0.13133581864026247</v>
      </c>
      <c r="Y28">
        <f t="shared" si="11"/>
        <v>289.59156775461753</v>
      </c>
      <c r="Z28">
        <f t="shared" si="12"/>
        <v>33.462561809253366</v>
      </c>
      <c r="AA28">
        <f t="shared" si="13"/>
        <v>32.0655</v>
      </c>
      <c r="AB28">
        <f t="shared" si="14"/>
        <v>4.7928146660365814</v>
      </c>
      <c r="AC28">
        <f t="shared" si="15"/>
        <v>60.076504103783805</v>
      </c>
      <c r="AD28">
        <f t="shared" si="16"/>
        <v>2.9978794855296003</v>
      </c>
      <c r="AE28">
        <f t="shared" si="17"/>
        <v>4.9901030864756741</v>
      </c>
      <c r="AF28">
        <f t="shared" si="18"/>
        <v>1.7949351805069811</v>
      </c>
      <c r="AG28">
        <f t="shared" si="19"/>
        <v>-174.45885250842872</v>
      </c>
      <c r="AH28">
        <f t="shared" si="20"/>
        <v>111.8502747588623</v>
      </c>
      <c r="AI28">
        <f t="shared" si="21"/>
        <v>8.7770292528386058</v>
      </c>
      <c r="AJ28">
        <f t="shared" si="22"/>
        <v>235.7600192578897</v>
      </c>
      <c r="AK28">
        <v>0</v>
      </c>
      <c r="AL28">
        <v>0</v>
      </c>
      <c r="AM28">
        <f t="shared" si="23"/>
        <v>1</v>
      </c>
      <c r="AN28">
        <f t="shared" si="24"/>
        <v>0</v>
      </c>
      <c r="AO28">
        <f t="shared" si="25"/>
        <v>51072.17106380425</v>
      </c>
      <c r="AP28" t="s">
        <v>388</v>
      </c>
      <c r="AQ28">
        <v>10238.9</v>
      </c>
      <c r="AR28">
        <v>302.21199999999999</v>
      </c>
      <c r="AS28">
        <v>4052.3</v>
      </c>
      <c r="AT28">
        <f t="shared" si="26"/>
        <v>0.92542210596451402</v>
      </c>
      <c r="AU28">
        <v>-0.32343011824092399</v>
      </c>
      <c r="AV28" t="s">
        <v>450</v>
      </c>
      <c r="AW28">
        <v>10246.799999999999</v>
      </c>
      <c r="AX28">
        <v>909.12549999999999</v>
      </c>
      <c r="AY28">
        <v>1501.08</v>
      </c>
      <c r="AZ28">
        <f t="shared" si="27"/>
        <v>0.3943523996056173</v>
      </c>
      <c r="BA28">
        <v>0.5</v>
      </c>
      <c r="BB28">
        <f t="shared" si="28"/>
        <v>1513.3112993547243</v>
      </c>
      <c r="BC28">
        <f t="shared" si="29"/>
        <v>38.703622679967118</v>
      </c>
      <c r="BD28">
        <f t="shared" si="30"/>
        <v>298.38897112541508</v>
      </c>
      <c r="BE28">
        <f t="shared" si="31"/>
        <v>2.5789176896286421E-2</v>
      </c>
      <c r="BF28">
        <f t="shared" si="32"/>
        <v>1.6995896288005972</v>
      </c>
      <c r="BG28">
        <f t="shared" si="33"/>
        <v>268.21523241610549</v>
      </c>
      <c r="BH28" t="s">
        <v>451</v>
      </c>
      <c r="BI28">
        <v>630.89</v>
      </c>
      <c r="BJ28">
        <f t="shared" si="34"/>
        <v>630.89</v>
      </c>
      <c r="BK28">
        <f t="shared" si="35"/>
        <v>0.57970927598795541</v>
      </c>
      <c r="BL28">
        <f t="shared" si="36"/>
        <v>0.68025890897390218</v>
      </c>
      <c r="BM28">
        <f t="shared" si="37"/>
        <v>0.74566333762980763</v>
      </c>
      <c r="BN28">
        <f t="shared" si="38"/>
        <v>0.49376119806350655</v>
      </c>
      <c r="BO28">
        <f t="shared" si="39"/>
        <v>0.68030936874014691</v>
      </c>
      <c r="BP28">
        <f t="shared" si="40"/>
        <v>0.47206743522488931</v>
      </c>
      <c r="BQ28">
        <f t="shared" si="41"/>
        <v>0.52793256477511075</v>
      </c>
      <c r="BR28">
        <f t="shared" si="42"/>
        <v>1800.15</v>
      </c>
      <c r="BS28">
        <f t="shared" si="43"/>
        <v>1513.3112993547243</v>
      </c>
      <c r="BT28">
        <f t="shared" si="44"/>
        <v>0.84065844477111584</v>
      </c>
      <c r="BU28">
        <f t="shared" si="45"/>
        <v>0.1608707984082535</v>
      </c>
      <c r="BV28">
        <v>6</v>
      </c>
      <c r="BW28">
        <v>0.5</v>
      </c>
      <c r="BX28" t="s">
        <v>391</v>
      </c>
      <c r="BY28">
        <v>2</v>
      </c>
      <c r="BZ28">
        <v>1691768617</v>
      </c>
      <c r="CA28">
        <v>749.97199999999998</v>
      </c>
      <c r="CB28">
        <v>799.96699999999998</v>
      </c>
      <c r="CC28">
        <v>30.3751</v>
      </c>
      <c r="CD28">
        <v>25.773</v>
      </c>
      <c r="CE28">
        <v>750.06600000000003</v>
      </c>
      <c r="CF28">
        <v>30.229099999999999</v>
      </c>
      <c r="CG28">
        <v>500.096</v>
      </c>
      <c r="CH28">
        <v>98.595200000000006</v>
      </c>
      <c r="CI28">
        <v>0.100096</v>
      </c>
      <c r="CJ28">
        <v>32.7804</v>
      </c>
      <c r="CK28">
        <v>32.0655</v>
      </c>
      <c r="CL28">
        <v>999.9</v>
      </c>
      <c r="CM28">
        <v>0</v>
      </c>
      <c r="CN28">
        <v>0</v>
      </c>
      <c r="CO28">
        <v>9984.3799999999992</v>
      </c>
      <c r="CP28">
        <v>0</v>
      </c>
      <c r="CQ28">
        <v>1212.92</v>
      </c>
      <c r="CR28">
        <v>-49.994399999999999</v>
      </c>
      <c r="CS28">
        <v>773.46600000000001</v>
      </c>
      <c r="CT28">
        <v>821.13</v>
      </c>
      <c r="CU28">
        <v>4.6021299999999998</v>
      </c>
      <c r="CV28">
        <v>799.96699999999998</v>
      </c>
      <c r="CW28">
        <v>25.773</v>
      </c>
      <c r="CX28">
        <v>2.9948399999999999</v>
      </c>
      <c r="CY28">
        <v>2.5410900000000001</v>
      </c>
      <c r="CZ28">
        <v>23.999199999999998</v>
      </c>
      <c r="DA28">
        <v>21.292100000000001</v>
      </c>
      <c r="DB28">
        <v>1800.15</v>
      </c>
      <c r="DC28">
        <v>0.977993</v>
      </c>
      <c r="DD28">
        <v>2.2006999999999999E-2</v>
      </c>
      <c r="DE28">
        <v>0</v>
      </c>
      <c r="DF28">
        <v>909.36500000000001</v>
      </c>
      <c r="DG28">
        <v>5.0009800000000002</v>
      </c>
      <c r="DH28">
        <v>18396.400000000001</v>
      </c>
      <c r="DI28">
        <v>16377.2</v>
      </c>
      <c r="DJ28">
        <v>47.311999999999998</v>
      </c>
      <c r="DK28">
        <v>48.375</v>
      </c>
      <c r="DL28">
        <v>47.625</v>
      </c>
      <c r="DM28">
        <v>47</v>
      </c>
      <c r="DN28">
        <v>48.625</v>
      </c>
      <c r="DO28">
        <v>1755.64</v>
      </c>
      <c r="DP28">
        <v>39.51</v>
      </c>
      <c r="DQ28">
        <v>0</v>
      </c>
      <c r="DR28">
        <v>171.5</v>
      </c>
      <c r="DS28">
        <v>0</v>
      </c>
      <c r="DT28">
        <v>909.12549999999999</v>
      </c>
      <c r="DU28">
        <v>1.6498119762869099</v>
      </c>
      <c r="DV28">
        <v>-97.688888541820006</v>
      </c>
      <c r="DW28">
        <v>18376.3692307692</v>
      </c>
      <c r="DX28">
        <v>15</v>
      </c>
      <c r="DY28">
        <v>1691768573</v>
      </c>
      <c r="DZ28" t="s">
        <v>452</v>
      </c>
      <c r="EA28">
        <v>1691768566</v>
      </c>
      <c r="EB28">
        <v>1691768573</v>
      </c>
      <c r="EC28">
        <v>13</v>
      </c>
      <c r="ED28">
        <v>0.20799999999999999</v>
      </c>
      <c r="EE28">
        <v>2E-3</v>
      </c>
      <c r="EF28">
        <v>-0.113</v>
      </c>
      <c r="EG28">
        <v>0.14599999999999999</v>
      </c>
      <c r="EH28">
        <v>800</v>
      </c>
      <c r="EI28">
        <v>26</v>
      </c>
      <c r="EJ28">
        <v>0.03</v>
      </c>
      <c r="EK28">
        <v>0.02</v>
      </c>
      <c r="EL28">
        <v>38.866839383885797</v>
      </c>
      <c r="EM28">
        <v>-0.97439448829594799</v>
      </c>
      <c r="EN28">
        <v>0.17830173403203101</v>
      </c>
      <c r="EO28">
        <v>1</v>
      </c>
      <c r="EP28">
        <v>0.21942376465423499</v>
      </c>
      <c r="EQ28">
        <v>1.16357008106214E-2</v>
      </c>
      <c r="ER28">
        <v>3.7846456894389301E-3</v>
      </c>
      <c r="ES28">
        <v>1</v>
      </c>
      <c r="ET28">
        <v>2</v>
      </c>
      <c r="EU28">
        <v>2</v>
      </c>
      <c r="EV28" t="s">
        <v>393</v>
      </c>
      <c r="EW28">
        <v>2.9668600000000001</v>
      </c>
      <c r="EX28">
        <v>2.8403100000000001</v>
      </c>
      <c r="EY28">
        <v>0.14799399999999999</v>
      </c>
      <c r="EZ28">
        <v>0.155858</v>
      </c>
      <c r="FA28">
        <v>0.133969</v>
      </c>
      <c r="FB28">
        <v>0.12016499999999999</v>
      </c>
      <c r="FC28">
        <v>25725.9</v>
      </c>
      <c r="FD28">
        <v>25990.9</v>
      </c>
      <c r="FE28">
        <v>27683.1</v>
      </c>
      <c r="FF28">
        <v>28036.7</v>
      </c>
      <c r="FG28">
        <v>30713.1</v>
      </c>
      <c r="FH28">
        <v>30222.5</v>
      </c>
      <c r="FI28">
        <v>38546.699999999997</v>
      </c>
      <c r="FJ28">
        <v>37235.199999999997</v>
      </c>
      <c r="FK28">
        <v>2.0569700000000002</v>
      </c>
      <c r="FL28">
        <v>1.8287500000000001</v>
      </c>
      <c r="FM28">
        <v>0.17855299999999999</v>
      </c>
      <c r="FN28">
        <v>0</v>
      </c>
      <c r="FO28">
        <v>29.162600000000001</v>
      </c>
      <c r="FP28">
        <v>999.9</v>
      </c>
      <c r="FQ28">
        <v>55.835999999999999</v>
      </c>
      <c r="FR28">
        <v>32.831000000000003</v>
      </c>
      <c r="FS28">
        <v>28.3401</v>
      </c>
      <c r="FT28">
        <v>61.544699999999999</v>
      </c>
      <c r="FU28">
        <v>33.842100000000002</v>
      </c>
      <c r="FV28">
        <v>1</v>
      </c>
      <c r="FW28">
        <v>8.0426800000000007E-2</v>
      </c>
      <c r="FX28">
        <v>-0.62856500000000004</v>
      </c>
      <c r="FY28">
        <v>20.261700000000001</v>
      </c>
      <c r="FZ28">
        <v>5.2267200000000003</v>
      </c>
      <c r="GA28">
        <v>12.0131</v>
      </c>
      <c r="GB28">
        <v>4.9997499999999997</v>
      </c>
      <c r="GC28">
        <v>3.2919999999999998</v>
      </c>
      <c r="GD28">
        <v>9999</v>
      </c>
      <c r="GE28">
        <v>285</v>
      </c>
      <c r="GF28">
        <v>9999</v>
      </c>
      <c r="GG28">
        <v>9999</v>
      </c>
      <c r="GH28">
        <v>1.87835</v>
      </c>
      <c r="GI28">
        <v>1.8721000000000001</v>
      </c>
      <c r="GJ28">
        <v>1.8742700000000001</v>
      </c>
      <c r="GK28">
        <v>1.87225</v>
      </c>
      <c r="GL28">
        <v>1.87259</v>
      </c>
      <c r="GM28">
        <v>1.8739300000000001</v>
      </c>
      <c r="GN28">
        <v>1.87422</v>
      </c>
      <c r="GO28">
        <v>1.8782000000000001</v>
      </c>
      <c r="GP28">
        <v>5</v>
      </c>
      <c r="GQ28">
        <v>0</v>
      </c>
      <c r="GR28">
        <v>0</v>
      </c>
      <c r="GS28">
        <v>0</v>
      </c>
      <c r="GT28" t="s">
        <v>394</v>
      </c>
      <c r="GU28" t="s">
        <v>395</v>
      </c>
      <c r="GV28" t="s">
        <v>396</v>
      </c>
      <c r="GW28" t="s">
        <v>396</v>
      </c>
      <c r="GX28" t="s">
        <v>396</v>
      </c>
      <c r="GY28" t="s">
        <v>396</v>
      </c>
      <c r="GZ28">
        <v>0</v>
      </c>
      <c r="HA28">
        <v>100</v>
      </c>
      <c r="HB28">
        <v>100</v>
      </c>
      <c r="HC28">
        <v>-9.4E-2</v>
      </c>
      <c r="HD28">
        <v>0.14599999999999999</v>
      </c>
      <c r="HE28">
        <v>-0.16807916622116301</v>
      </c>
      <c r="HF28">
        <v>7.2704984381113296E-4</v>
      </c>
      <c r="HG28">
        <v>-1.05877040029023E-6</v>
      </c>
      <c r="HH28">
        <v>2.9517966189716799E-10</v>
      </c>
      <c r="HI28">
        <v>0.146004999999999</v>
      </c>
      <c r="HJ28">
        <v>0</v>
      </c>
      <c r="HK28">
        <v>0</v>
      </c>
      <c r="HL28">
        <v>0</v>
      </c>
      <c r="HM28">
        <v>1</v>
      </c>
      <c r="HN28">
        <v>2242</v>
      </c>
      <c r="HO28">
        <v>1</v>
      </c>
      <c r="HP28">
        <v>25</v>
      </c>
      <c r="HQ28">
        <v>0.8</v>
      </c>
      <c r="HR28">
        <v>0.7</v>
      </c>
      <c r="HS28">
        <v>1.7663599999999999</v>
      </c>
      <c r="HT28">
        <v>2.6086399999999998</v>
      </c>
      <c r="HU28">
        <v>1.49536</v>
      </c>
      <c r="HV28">
        <v>2.31934</v>
      </c>
      <c r="HW28">
        <v>1.49658</v>
      </c>
      <c r="HX28">
        <v>2.50854</v>
      </c>
      <c r="HY28">
        <v>38.378999999999998</v>
      </c>
      <c r="HZ28">
        <v>23.605899999999998</v>
      </c>
      <c r="IA28">
        <v>18</v>
      </c>
      <c r="IB28">
        <v>496.64</v>
      </c>
      <c r="IC28">
        <v>491.97300000000001</v>
      </c>
      <c r="ID28">
        <v>31.0656</v>
      </c>
      <c r="IE28">
        <v>28.526499999999999</v>
      </c>
      <c r="IF28">
        <v>29.9998</v>
      </c>
      <c r="IG28">
        <v>28.314599999999999</v>
      </c>
      <c r="IH28">
        <v>28.257100000000001</v>
      </c>
      <c r="II28">
        <v>35.433999999999997</v>
      </c>
      <c r="IJ28">
        <v>22.0931</v>
      </c>
      <c r="IK28">
        <v>100</v>
      </c>
      <c r="IL28">
        <v>31.048300000000001</v>
      </c>
      <c r="IM28">
        <v>800</v>
      </c>
      <c r="IN28">
        <v>25.7531</v>
      </c>
      <c r="IO28">
        <v>100.489</v>
      </c>
      <c r="IP28">
        <v>99.9559</v>
      </c>
    </row>
    <row r="29" spans="1:250" x14ac:dyDescent="0.3">
      <c r="A29">
        <v>13</v>
      </c>
      <c r="B29">
        <v>1691768807</v>
      </c>
      <c r="C29">
        <v>1752.4000000953699</v>
      </c>
      <c r="D29" t="s">
        <v>453</v>
      </c>
      <c r="E29" t="s">
        <v>454</v>
      </c>
      <c r="F29" t="s">
        <v>381</v>
      </c>
      <c r="G29" t="s">
        <v>382</v>
      </c>
      <c r="H29" t="s">
        <v>383</v>
      </c>
      <c r="I29" t="s">
        <v>384</v>
      </c>
      <c r="J29" t="s">
        <v>385</v>
      </c>
      <c r="K29" t="s">
        <v>386</v>
      </c>
      <c r="L29" t="s">
        <v>387</v>
      </c>
      <c r="M29">
        <v>1691768807</v>
      </c>
      <c r="N29">
        <f t="shared" si="0"/>
        <v>3.3689843247280971E-3</v>
      </c>
      <c r="O29">
        <f t="shared" si="1"/>
        <v>3.3689843247280971</v>
      </c>
      <c r="P29">
        <f t="shared" si="2"/>
        <v>42.734025476015852</v>
      </c>
      <c r="Q29">
        <f t="shared" si="3"/>
        <v>944.86500000000001</v>
      </c>
      <c r="R29">
        <f t="shared" si="4"/>
        <v>531.52924524514674</v>
      </c>
      <c r="S29">
        <f t="shared" si="5"/>
        <v>52.459041903732228</v>
      </c>
      <c r="T29">
        <f t="shared" si="6"/>
        <v>93.253029954183006</v>
      </c>
      <c r="U29">
        <f t="shared" si="7"/>
        <v>0.18020261607638133</v>
      </c>
      <c r="V29">
        <f t="shared" si="8"/>
        <v>2.9043411999777131</v>
      </c>
      <c r="W29">
        <f t="shared" si="9"/>
        <v>0.1742135934678648</v>
      </c>
      <c r="X29">
        <f t="shared" si="10"/>
        <v>0.10940500426223945</v>
      </c>
      <c r="Y29">
        <f t="shared" si="11"/>
        <v>289.5531227554041</v>
      </c>
      <c r="Z29">
        <f t="shared" si="12"/>
        <v>33.398433568569928</v>
      </c>
      <c r="AA29">
        <f t="shared" si="13"/>
        <v>32.058100000000003</v>
      </c>
      <c r="AB29">
        <f t="shared" si="14"/>
        <v>4.7908085518852674</v>
      </c>
      <c r="AC29">
        <f t="shared" si="15"/>
        <v>59.988258789872695</v>
      </c>
      <c r="AD29">
        <f t="shared" si="16"/>
        <v>2.9571454496729199</v>
      </c>
      <c r="AE29">
        <f t="shared" si="17"/>
        <v>4.9295403956151329</v>
      </c>
      <c r="AF29">
        <f t="shared" si="18"/>
        <v>1.8336631022123475</v>
      </c>
      <c r="AG29">
        <f t="shared" si="19"/>
        <v>-148.57220872050908</v>
      </c>
      <c r="AH29">
        <f t="shared" si="20"/>
        <v>79.15060502185149</v>
      </c>
      <c r="AI29">
        <f t="shared" si="21"/>
        <v>6.1993309792467279</v>
      </c>
      <c r="AJ29">
        <f t="shared" si="22"/>
        <v>226.33085003599325</v>
      </c>
      <c r="AK29">
        <v>0</v>
      </c>
      <c r="AL29">
        <v>0</v>
      </c>
      <c r="AM29">
        <f t="shared" si="23"/>
        <v>1</v>
      </c>
      <c r="AN29">
        <f t="shared" si="24"/>
        <v>0</v>
      </c>
      <c r="AO29">
        <f t="shared" si="25"/>
        <v>51172.522894940907</v>
      </c>
      <c r="AP29" t="s">
        <v>388</v>
      </c>
      <c r="AQ29">
        <v>10238.9</v>
      </c>
      <c r="AR29">
        <v>302.21199999999999</v>
      </c>
      <c r="AS29">
        <v>4052.3</v>
      </c>
      <c r="AT29">
        <f t="shared" si="26"/>
        <v>0.92542210596451402</v>
      </c>
      <c r="AU29">
        <v>-0.32343011824092399</v>
      </c>
      <c r="AV29" t="s">
        <v>455</v>
      </c>
      <c r="AW29">
        <v>10247.6</v>
      </c>
      <c r="AX29">
        <v>923.20676000000003</v>
      </c>
      <c r="AY29">
        <v>1541.82</v>
      </c>
      <c r="AZ29">
        <f t="shared" si="27"/>
        <v>0.40122273676564058</v>
      </c>
      <c r="BA29">
        <v>0.5</v>
      </c>
      <c r="BB29">
        <f t="shared" si="28"/>
        <v>1513.1171993551313</v>
      </c>
      <c r="BC29">
        <f t="shared" si="29"/>
        <v>42.734025476015852</v>
      </c>
      <c r="BD29">
        <f t="shared" si="30"/>
        <v>303.54851188621359</v>
      </c>
      <c r="BE29">
        <f t="shared" si="31"/>
        <v>2.8456127266683135E-2</v>
      </c>
      <c r="BF29">
        <f t="shared" si="32"/>
        <v>1.6282575138472717</v>
      </c>
      <c r="BG29">
        <f t="shared" si="33"/>
        <v>269.48757980797564</v>
      </c>
      <c r="BH29" t="s">
        <v>456</v>
      </c>
      <c r="BI29">
        <v>639.41</v>
      </c>
      <c r="BJ29">
        <f t="shared" si="34"/>
        <v>639.41</v>
      </c>
      <c r="BK29">
        <f t="shared" si="35"/>
        <v>0.58528881451790737</v>
      </c>
      <c r="BL29">
        <f t="shared" si="36"/>
        <v>0.68551239458782587</v>
      </c>
      <c r="BM29">
        <f t="shared" si="37"/>
        <v>0.73558772770291458</v>
      </c>
      <c r="BN29">
        <f t="shared" si="38"/>
        <v>0.49903940600576951</v>
      </c>
      <c r="BO29">
        <f t="shared" si="39"/>
        <v>0.66944562367603111</v>
      </c>
      <c r="BP29">
        <f t="shared" si="40"/>
        <v>0.47478365542232565</v>
      </c>
      <c r="BQ29">
        <f t="shared" si="41"/>
        <v>0.5252163445776743</v>
      </c>
      <c r="BR29">
        <f t="shared" si="42"/>
        <v>1799.92</v>
      </c>
      <c r="BS29">
        <f t="shared" si="43"/>
        <v>1513.1171993551313</v>
      </c>
      <c r="BT29">
        <f t="shared" si="44"/>
        <v>0.84065802888746799</v>
      </c>
      <c r="BU29">
        <f t="shared" si="45"/>
        <v>0.16086999575281352</v>
      </c>
      <c r="BV29">
        <v>6</v>
      </c>
      <c r="BW29">
        <v>0.5</v>
      </c>
      <c r="BX29" t="s">
        <v>391</v>
      </c>
      <c r="BY29">
        <v>2</v>
      </c>
      <c r="BZ29">
        <v>1691768807</v>
      </c>
      <c r="CA29">
        <v>944.86500000000001</v>
      </c>
      <c r="CB29">
        <v>999.95799999999997</v>
      </c>
      <c r="CC29">
        <v>29.962599999999998</v>
      </c>
      <c r="CD29">
        <v>26.041499999999999</v>
      </c>
      <c r="CE29">
        <v>945.08699999999999</v>
      </c>
      <c r="CF29">
        <v>29.811599999999999</v>
      </c>
      <c r="CG29">
        <v>500.07</v>
      </c>
      <c r="CH29">
        <v>98.5946</v>
      </c>
      <c r="CI29">
        <v>9.9954200000000007E-2</v>
      </c>
      <c r="CJ29">
        <v>32.563600000000001</v>
      </c>
      <c r="CK29">
        <v>32.058100000000003</v>
      </c>
      <c r="CL29">
        <v>999.9</v>
      </c>
      <c r="CM29">
        <v>0</v>
      </c>
      <c r="CN29">
        <v>0</v>
      </c>
      <c r="CO29">
        <v>9997.5</v>
      </c>
      <c r="CP29">
        <v>0</v>
      </c>
      <c r="CQ29">
        <v>1286.9100000000001</v>
      </c>
      <c r="CR29">
        <v>-55.093000000000004</v>
      </c>
      <c r="CS29">
        <v>974.05</v>
      </c>
      <c r="CT29">
        <v>1026.7</v>
      </c>
      <c r="CU29">
        <v>3.9210699999999998</v>
      </c>
      <c r="CV29">
        <v>999.95799999999997</v>
      </c>
      <c r="CW29">
        <v>26.041499999999999</v>
      </c>
      <c r="CX29">
        <v>2.9541499999999998</v>
      </c>
      <c r="CY29">
        <v>2.5675500000000002</v>
      </c>
      <c r="CZ29">
        <v>23.771699999999999</v>
      </c>
      <c r="DA29">
        <v>21.461200000000002</v>
      </c>
      <c r="DB29">
        <v>1799.92</v>
      </c>
      <c r="DC29">
        <v>0.97800600000000004</v>
      </c>
      <c r="DD29">
        <v>2.1993599999999999E-2</v>
      </c>
      <c r="DE29">
        <v>0</v>
      </c>
      <c r="DF29">
        <v>922.92100000000005</v>
      </c>
      <c r="DG29">
        <v>5.0009800000000002</v>
      </c>
      <c r="DH29">
        <v>18684.400000000001</v>
      </c>
      <c r="DI29">
        <v>16375.1</v>
      </c>
      <c r="DJ29">
        <v>47.311999999999998</v>
      </c>
      <c r="DK29">
        <v>48.561999999999998</v>
      </c>
      <c r="DL29">
        <v>47.625</v>
      </c>
      <c r="DM29">
        <v>47.436999999999998</v>
      </c>
      <c r="DN29">
        <v>48.561999999999998</v>
      </c>
      <c r="DO29">
        <v>1755.44</v>
      </c>
      <c r="DP29">
        <v>39.479999999999997</v>
      </c>
      <c r="DQ29">
        <v>0</v>
      </c>
      <c r="DR29">
        <v>189.799999952316</v>
      </c>
      <c r="DS29">
        <v>0</v>
      </c>
      <c r="DT29">
        <v>923.20676000000003</v>
      </c>
      <c r="DU29">
        <v>-3.0576153892726601</v>
      </c>
      <c r="DV29">
        <v>-75.607692284475903</v>
      </c>
      <c r="DW29">
        <v>18700.464</v>
      </c>
      <c r="DX29">
        <v>15</v>
      </c>
      <c r="DY29">
        <v>1691768716.5</v>
      </c>
      <c r="DZ29" t="s">
        <v>457</v>
      </c>
      <c r="EA29">
        <v>1691768706.5</v>
      </c>
      <c r="EB29">
        <v>1691768716.5</v>
      </c>
      <c r="EC29">
        <v>14</v>
      </c>
      <c r="ED29">
        <v>-4.4999999999999998E-2</v>
      </c>
      <c r="EE29">
        <v>5.0000000000000001E-3</v>
      </c>
      <c r="EF29">
        <v>-0.249</v>
      </c>
      <c r="EG29">
        <v>0.151</v>
      </c>
      <c r="EH29">
        <v>1000</v>
      </c>
      <c r="EI29">
        <v>25</v>
      </c>
      <c r="EJ29">
        <v>0.05</v>
      </c>
      <c r="EK29">
        <v>0.03</v>
      </c>
      <c r="EL29">
        <v>43.3471481947904</v>
      </c>
      <c r="EM29">
        <v>-2.0385372935482202</v>
      </c>
      <c r="EN29">
        <v>0.309466301752232</v>
      </c>
      <c r="EO29">
        <v>0</v>
      </c>
      <c r="EP29">
        <v>0.18498769999173201</v>
      </c>
      <c r="EQ29">
        <v>-1.5640025743942E-2</v>
      </c>
      <c r="ER29">
        <v>2.3610220696599002E-3</v>
      </c>
      <c r="ES29">
        <v>1</v>
      </c>
      <c r="ET29">
        <v>1</v>
      </c>
      <c r="EU29">
        <v>2</v>
      </c>
      <c r="EV29" t="s">
        <v>442</v>
      </c>
      <c r="EW29">
        <v>2.9667500000000002</v>
      </c>
      <c r="EX29">
        <v>2.8402699999999999</v>
      </c>
      <c r="EY29">
        <v>0.17239699999999999</v>
      </c>
      <c r="EZ29">
        <v>0.18027699999999999</v>
      </c>
      <c r="FA29">
        <v>0.13270000000000001</v>
      </c>
      <c r="FB29">
        <v>0.121018</v>
      </c>
      <c r="FC29">
        <v>24987.200000000001</v>
      </c>
      <c r="FD29">
        <v>25236</v>
      </c>
      <c r="FE29">
        <v>27681.7</v>
      </c>
      <c r="FF29">
        <v>28034</v>
      </c>
      <c r="FG29">
        <v>30759.4</v>
      </c>
      <c r="FH29">
        <v>30192.3</v>
      </c>
      <c r="FI29">
        <v>38545.1</v>
      </c>
      <c r="FJ29">
        <v>37232.300000000003</v>
      </c>
      <c r="FK29">
        <v>2.0562999999999998</v>
      </c>
      <c r="FL29">
        <v>1.82775</v>
      </c>
      <c r="FM29">
        <v>0.16406200000000001</v>
      </c>
      <c r="FN29">
        <v>0</v>
      </c>
      <c r="FO29">
        <v>29.391300000000001</v>
      </c>
      <c r="FP29">
        <v>999.9</v>
      </c>
      <c r="FQ29">
        <v>55.634</v>
      </c>
      <c r="FR29">
        <v>32.962000000000003</v>
      </c>
      <c r="FS29">
        <v>28.4452</v>
      </c>
      <c r="FT29">
        <v>61.3247</v>
      </c>
      <c r="FU29">
        <v>33.910299999999999</v>
      </c>
      <c r="FV29">
        <v>1</v>
      </c>
      <c r="FW29">
        <v>8.3325700000000003E-2</v>
      </c>
      <c r="FX29">
        <v>-0.31019600000000003</v>
      </c>
      <c r="FY29">
        <v>20.2621</v>
      </c>
      <c r="FZ29">
        <v>5.2280699999999998</v>
      </c>
      <c r="GA29">
        <v>12.0131</v>
      </c>
      <c r="GB29">
        <v>4.9998500000000003</v>
      </c>
      <c r="GC29">
        <v>3.2918799999999999</v>
      </c>
      <c r="GD29">
        <v>9999</v>
      </c>
      <c r="GE29">
        <v>285.10000000000002</v>
      </c>
      <c r="GF29">
        <v>9999</v>
      </c>
      <c r="GG29">
        <v>9999</v>
      </c>
      <c r="GH29">
        <v>1.87836</v>
      </c>
      <c r="GI29">
        <v>1.8721000000000001</v>
      </c>
      <c r="GJ29">
        <v>1.8743300000000001</v>
      </c>
      <c r="GK29">
        <v>1.8723099999999999</v>
      </c>
      <c r="GL29">
        <v>1.8726</v>
      </c>
      <c r="GM29">
        <v>1.8739300000000001</v>
      </c>
      <c r="GN29">
        <v>1.8742300000000001</v>
      </c>
      <c r="GO29">
        <v>1.8782000000000001</v>
      </c>
      <c r="GP29">
        <v>5</v>
      </c>
      <c r="GQ29">
        <v>0</v>
      </c>
      <c r="GR29">
        <v>0</v>
      </c>
      <c r="GS29">
        <v>0</v>
      </c>
      <c r="GT29" t="s">
        <v>394</v>
      </c>
      <c r="GU29" t="s">
        <v>395</v>
      </c>
      <c r="GV29" t="s">
        <v>396</v>
      </c>
      <c r="GW29" t="s">
        <v>396</v>
      </c>
      <c r="GX29" t="s">
        <v>396</v>
      </c>
      <c r="GY29" t="s">
        <v>396</v>
      </c>
      <c r="GZ29">
        <v>0</v>
      </c>
      <c r="HA29">
        <v>100</v>
      </c>
      <c r="HB29">
        <v>100</v>
      </c>
      <c r="HC29">
        <v>-0.222</v>
      </c>
      <c r="HD29">
        <v>0.151</v>
      </c>
      <c r="HE29">
        <v>-0.21214622831506599</v>
      </c>
      <c r="HF29">
        <v>7.2704984381113296E-4</v>
      </c>
      <c r="HG29">
        <v>-1.05877040029023E-6</v>
      </c>
      <c r="HH29">
        <v>2.9517966189716799E-10</v>
      </c>
      <c r="HI29">
        <v>0.15102857142857201</v>
      </c>
      <c r="HJ29">
        <v>0</v>
      </c>
      <c r="HK29">
        <v>0</v>
      </c>
      <c r="HL29">
        <v>0</v>
      </c>
      <c r="HM29">
        <v>1</v>
      </c>
      <c r="HN29">
        <v>2242</v>
      </c>
      <c r="HO29">
        <v>1</v>
      </c>
      <c r="HP29">
        <v>25</v>
      </c>
      <c r="HQ29">
        <v>1.7</v>
      </c>
      <c r="HR29">
        <v>1.5</v>
      </c>
      <c r="HS29">
        <v>2.1203599999999998</v>
      </c>
      <c r="HT29">
        <v>2.6086399999999998</v>
      </c>
      <c r="HU29">
        <v>1.49536</v>
      </c>
      <c r="HV29">
        <v>2.31934</v>
      </c>
      <c r="HW29">
        <v>1.49658</v>
      </c>
      <c r="HX29">
        <v>2.5915499999999998</v>
      </c>
      <c r="HY29">
        <v>38.648699999999998</v>
      </c>
      <c r="HZ29">
        <v>23.605899999999998</v>
      </c>
      <c r="IA29">
        <v>18</v>
      </c>
      <c r="IB29">
        <v>496.339</v>
      </c>
      <c r="IC29">
        <v>491.41</v>
      </c>
      <c r="ID29">
        <v>30.340699999999998</v>
      </c>
      <c r="IE29">
        <v>28.557600000000001</v>
      </c>
      <c r="IF29">
        <v>30.000299999999999</v>
      </c>
      <c r="IG29">
        <v>28.327300000000001</v>
      </c>
      <c r="IH29">
        <v>28.275600000000001</v>
      </c>
      <c r="II29">
        <v>42.498699999999999</v>
      </c>
      <c r="IJ29">
        <v>21.1616</v>
      </c>
      <c r="IK29">
        <v>100</v>
      </c>
      <c r="IL29">
        <v>30.299499999999998</v>
      </c>
      <c r="IM29">
        <v>1000</v>
      </c>
      <c r="IN29">
        <v>26.151199999999999</v>
      </c>
      <c r="IO29">
        <v>100.48399999999999</v>
      </c>
      <c r="IP29">
        <v>99.947199999999995</v>
      </c>
    </row>
    <row r="30" spans="1:250" x14ac:dyDescent="0.3">
      <c r="A30">
        <v>14</v>
      </c>
      <c r="B30">
        <v>1691768946.5</v>
      </c>
      <c r="C30">
        <v>1891.9000000953699</v>
      </c>
      <c r="D30" t="s">
        <v>458</v>
      </c>
      <c r="E30" t="s">
        <v>459</v>
      </c>
      <c r="F30" t="s">
        <v>381</v>
      </c>
      <c r="G30" t="s">
        <v>382</v>
      </c>
      <c r="H30" t="s">
        <v>383</v>
      </c>
      <c r="I30" t="s">
        <v>384</v>
      </c>
      <c r="J30" t="s">
        <v>385</v>
      </c>
      <c r="K30" t="s">
        <v>386</v>
      </c>
      <c r="L30" t="s">
        <v>387</v>
      </c>
      <c r="M30">
        <v>1691768946.5</v>
      </c>
      <c r="N30">
        <f t="shared" si="0"/>
        <v>2.8537531249397795E-3</v>
      </c>
      <c r="O30">
        <f t="shared" si="1"/>
        <v>2.8537531249397796</v>
      </c>
      <c r="P30">
        <f t="shared" si="2"/>
        <v>44.109723265350205</v>
      </c>
      <c r="Q30">
        <f t="shared" si="3"/>
        <v>1143.1099999999999</v>
      </c>
      <c r="R30">
        <f t="shared" si="4"/>
        <v>634.97998438070056</v>
      </c>
      <c r="S30">
        <f t="shared" si="5"/>
        <v>62.667310066241406</v>
      </c>
      <c r="T30">
        <f t="shared" si="6"/>
        <v>112.81556989499099</v>
      </c>
      <c r="U30">
        <f t="shared" si="7"/>
        <v>0.15049140426408522</v>
      </c>
      <c r="V30">
        <f t="shared" si="8"/>
        <v>2.9072449243690448</v>
      </c>
      <c r="W30">
        <f t="shared" si="9"/>
        <v>0.14629376040157158</v>
      </c>
      <c r="X30">
        <f t="shared" si="10"/>
        <v>9.1800989424277918E-2</v>
      </c>
      <c r="Y30">
        <f t="shared" si="11"/>
        <v>289.59316375462447</v>
      </c>
      <c r="Z30">
        <f t="shared" si="12"/>
        <v>33.263707441013409</v>
      </c>
      <c r="AA30">
        <f t="shared" si="13"/>
        <v>31.9941</v>
      </c>
      <c r="AB30">
        <f t="shared" si="14"/>
        <v>4.773488852359657</v>
      </c>
      <c r="AC30">
        <f t="shared" si="15"/>
        <v>60.209557072520404</v>
      </c>
      <c r="AD30">
        <f t="shared" si="16"/>
        <v>2.9233790628465299</v>
      </c>
      <c r="AE30">
        <f t="shared" si="17"/>
        <v>4.8553405887464303</v>
      </c>
      <c r="AF30">
        <f t="shared" si="18"/>
        <v>1.8501097895131271</v>
      </c>
      <c r="AG30">
        <f t="shared" si="19"/>
        <v>-125.85051280984428</v>
      </c>
      <c r="AH30">
        <f t="shared" si="20"/>
        <v>47.130331280629413</v>
      </c>
      <c r="AI30">
        <f t="shared" si="21"/>
        <v>3.6816848534242395</v>
      </c>
      <c r="AJ30">
        <f t="shared" si="22"/>
        <v>214.55466707883386</v>
      </c>
      <c r="AK30">
        <v>0</v>
      </c>
      <c r="AL30">
        <v>0</v>
      </c>
      <c r="AM30">
        <f t="shared" si="23"/>
        <v>1</v>
      </c>
      <c r="AN30">
        <f t="shared" si="24"/>
        <v>0</v>
      </c>
      <c r="AO30">
        <f t="shared" si="25"/>
        <v>51299.250800419344</v>
      </c>
      <c r="AP30" t="s">
        <v>388</v>
      </c>
      <c r="AQ30">
        <v>10238.9</v>
      </c>
      <c r="AR30">
        <v>302.21199999999999</v>
      </c>
      <c r="AS30">
        <v>4052.3</v>
      </c>
      <c r="AT30">
        <f t="shared" si="26"/>
        <v>0.92542210596451402</v>
      </c>
      <c r="AU30">
        <v>-0.32343011824092399</v>
      </c>
      <c r="AV30" t="s">
        <v>460</v>
      </c>
      <c r="AW30">
        <v>10247.299999999999</v>
      </c>
      <c r="AX30">
        <v>925.56265384615403</v>
      </c>
      <c r="AY30">
        <v>1548.13</v>
      </c>
      <c r="AZ30">
        <f t="shared" si="27"/>
        <v>0.40214151663868414</v>
      </c>
      <c r="BA30">
        <v>0.5</v>
      </c>
      <c r="BB30">
        <f t="shared" si="28"/>
        <v>1513.3196993547276</v>
      </c>
      <c r="BC30">
        <f t="shared" si="29"/>
        <v>44.109723265350205</v>
      </c>
      <c r="BD30">
        <f t="shared" si="30"/>
        <v>304.28433952885382</v>
      </c>
      <c r="BE30">
        <f t="shared" si="31"/>
        <v>2.9361379094276784E-2</v>
      </c>
      <c r="BF30">
        <f t="shared" si="32"/>
        <v>1.6175450382073857</v>
      </c>
      <c r="BG30">
        <f t="shared" si="33"/>
        <v>269.67970099882086</v>
      </c>
      <c r="BH30" t="s">
        <v>461</v>
      </c>
      <c r="BI30">
        <v>637.91</v>
      </c>
      <c r="BJ30">
        <f t="shared" si="34"/>
        <v>637.91</v>
      </c>
      <c r="BK30">
        <f t="shared" si="35"/>
        <v>0.58794804053923122</v>
      </c>
      <c r="BL30">
        <f t="shared" si="36"/>
        <v>0.68397458433548586</v>
      </c>
      <c r="BM30">
        <f t="shared" si="37"/>
        <v>0.73341651070908709</v>
      </c>
      <c r="BN30">
        <f t="shared" si="38"/>
        <v>0.49968565038296742</v>
      </c>
      <c r="BO30">
        <f t="shared" si="39"/>
        <v>0.66776299649501558</v>
      </c>
      <c r="BP30">
        <f t="shared" si="40"/>
        <v>0.4714043131281887</v>
      </c>
      <c r="BQ30">
        <f t="shared" si="41"/>
        <v>0.52859568687181135</v>
      </c>
      <c r="BR30">
        <f t="shared" si="42"/>
        <v>1800.16</v>
      </c>
      <c r="BS30">
        <f t="shared" si="43"/>
        <v>1513.3196993547276</v>
      </c>
      <c r="BT30">
        <f t="shared" si="44"/>
        <v>0.84065844111341637</v>
      </c>
      <c r="BU30">
        <f t="shared" si="45"/>
        <v>0.16087079134889368</v>
      </c>
      <c r="BV30">
        <v>6</v>
      </c>
      <c r="BW30">
        <v>0.5</v>
      </c>
      <c r="BX30" t="s">
        <v>391</v>
      </c>
      <c r="BY30">
        <v>2</v>
      </c>
      <c r="BZ30">
        <v>1691768946.5</v>
      </c>
      <c r="CA30">
        <v>1143.1099999999999</v>
      </c>
      <c r="CB30">
        <v>1199.95</v>
      </c>
      <c r="CC30">
        <v>29.621300000000002</v>
      </c>
      <c r="CD30">
        <v>26.2986</v>
      </c>
      <c r="CE30">
        <v>1143.1199999999999</v>
      </c>
      <c r="CF30">
        <v>29.468900000000001</v>
      </c>
      <c r="CG30">
        <v>500.05500000000001</v>
      </c>
      <c r="CH30">
        <v>98.591999999999999</v>
      </c>
      <c r="CI30">
        <v>9.9788100000000005E-2</v>
      </c>
      <c r="CJ30">
        <v>32.294800000000002</v>
      </c>
      <c r="CK30">
        <v>31.9941</v>
      </c>
      <c r="CL30">
        <v>999.9</v>
      </c>
      <c r="CM30">
        <v>0</v>
      </c>
      <c r="CN30">
        <v>0</v>
      </c>
      <c r="CO30">
        <v>10014.4</v>
      </c>
      <c r="CP30">
        <v>0</v>
      </c>
      <c r="CQ30">
        <v>1301.0899999999999</v>
      </c>
      <c r="CR30">
        <v>-56.837499999999999</v>
      </c>
      <c r="CS30">
        <v>1178.01</v>
      </c>
      <c r="CT30">
        <v>1232.3599999999999</v>
      </c>
      <c r="CU30">
        <v>3.3226300000000002</v>
      </c>
      <c r="CV30">
        <v>1199.95</v>
      </c>
      <c r="CW30">
        <v>26.2986</v>
      </c>
      <c r="CX30">
        <v>2.92042</v>
      </c>
      <c r="CY30">
        <v>2.5928300000000002</v>
      </c>
      <c r="CZ30">
        <v>23.581</v>
      </c>
      <c r="DA30">
        <v>21.621300000000002</v>
      </c>
      <c r="DB30">
        <v>1800.16</v>
      </c>
      <c r="DC30">
        <v>0.977993</v>
      </c>
      <c r="DD30">
        <v>2.2006999999999999E-2</v>
      </c>
      <c r="DE30">
        <v>0</v>
      </c>
      <c r="DF30">
        <v>924.75599999999997</v>
      </c>
      <c r="DG30">
        <v>5.0009800000000002</v>
      </c>
      <c r="DH30">
        <v>18779.599999999999</v>
      </c>
      <c r="DI30">
        <v>16377.3</v>
      </c>
      <c r="DJ30">
        <v>47.5</v>
      </c>
      <c r="DK30">
        <v>48.75</v>
      </c>
      <c r="DL30">
        <v>47.936999999999998</v>
      </c>
      <c r="DM30">
        <v>47.625</v>
      </c>
      <c r="DN30">
        <v>48.875</v>
      </c>
      <c r="DO30">
        <v>1755.65</v>
      </c>
      <c r="DP30">
        <v>39.51</v>
      </c>
      <c r="DQ30">
        <v>0</v>
      </c>
      <c r="DR30">
        <v>138.799999952316</v>
      </c>
      <c r="DS30">
        <v>0</v>
      </c>
      <c r="DT30">
        <v>925.56265384615403</v>
      </c>
      <c r="DU30">
        <v>-3.7603760820563301</v>
      </c>
      <c r="DV30">
        <v>-55.025640918917297</v>
      </c>
      <c r="DW30">
        <v>18785.7961538462</v>
      </c>
      <c r="DX30">
        <v>15</v>
      </c>
      <c r="DY30">
        <v>1691768892</v>
      </c>
      <c r="DZ30" t="s">
        <v>462</v>
      </c>
      <c r="EA30">
        <v>1691768892</v>
      </c>
      <c r="EB30">
        <v>1691768886.5</v>
      </c>
      <c r="EC30">
        <v>15</v>
      </c>
      <c r="ED30">
        <v>0.31900000000000001</v>
      </c>
      <c r="EE30">
        <v>1E-3</v>
      </c>
      <c r="EF30">
        <v>-3.4000000000000002E-2</v>
      </c>
      <c r="EG30">
        <v>0.152</v>
      </c>
      <c r="EH30">
        <v>1200</v>
      </c>
      <c r="EI30">
        <v>26</v>
      </c>
      <c r="EJ30">
        <v>0.08</v>
      </c>
      <c r="EK30">
        <v>0.03</v>
      </c>
      <c r="EL30">
        <v>44.445346851078497</v>
      </c>
      <c r="EM30">
        <v>-0.99429547932232798</v>
      </c>
      <c r="EN30">
        <v>0.159857555144058</v>
      </c>
      <c r="EO30">
        <v>1</v>
      </c>
      <c r="EP30">
        <v>0.152508448265189</v>
      </c>
      <c r="EQ30">
        <v>6.2021113166957603E-4</v>
      </c>
      <c r="ER30">
        <v>8.1743323975604E-4</v>
      </c>
      <c r="ES30">
        <v>1</v>
      </c>
      <c r="ET30">
        <v>2</v>
      </c>
      <c r="EU30">
        <v>2</v>
      </c>
      <c r="EV30" t="s">
        <v>393</v>
      </c>
      <c r="EW30">
        <v>2.9665400000000002</v>
      </c>
      <c r="EX30">
        <v>2.8402599999999998</v>
      </c>
      <c r="EY30">
        <v>0.19459299999999999</v>
      </c>
      <c r="EZ30">
        <v>0.20221600000000001</v>
      </c>
      <c r="FA30">
        <v>0.13162499999999999</v>
      </c>
      <c r="FB30">
        <v>0.121809</v>
      </c>
      <c r="FC30">
        <v>24310.9</v>
      </c>
      <c r="FD30">
        <v>24555</v>
      </c>
      <c r="FE30">
        <v>27675.8</v>
      </c>
      <c r="FF30">
        <v>28028.9</v>
      </c>
      <c r="FG30">
        <v>30793.3</v>
      </c>
      <c r="FH30">
        <v>30160.2</v>
      </c>
      <c r="FI30">
        <v>38536.6</v>
      </c>
      <c r="FJ30">
        <v>37224.300000000003</v>
      </c>
      <c r="FK30">
        <v>2.05443</v>
      </c>
      <c r="FL30">
        <v>1.82528</v>
      </c>
      <c r="FM30">
        <v>0.14960000000000001</v>
      </c>
      <c r="FN30">
        <v>0</v>
      </c>
      <c r="FO30">
        <v>29.5626</v>
      </c>
      <c r="FP30">
        <v>999.9</v>
      </c>
      <c r="FQ30">
        <v>55.433</v>
      </c>
      <c r="FR30">
        <v>33.143000000000001</v>
      </c>
      <c r="FS30">
        <v>28.6327</v>
      </c>
      <c r="FT30">
        <v>61.494700000000002</v>
      </c>
      <c r="FU30">
        <v>33.930300000000003</v>
      </c>
      <c r="FV30">
        <v>1</v>
      </c>
      <c r="FW30">
        <v>9.4552800000000006E-2</v>
      </c>
      <c r="FX30">
        <v>-1.2820800000000001</v>
      </c>
      <c r="FY30">
        <v>20.255400000000002</v>
      </c>
      <c r="FZ30">
        <v>5.2288199999999998</v>
      </c>
      <c r="GA30">
        <v>12.013199999999999</v>
      </c>
      <c r="GB30">
        <v>5.0011999999999999</v>
      </c>
      <c r="GC30">
        <v>3.2918799999999999</v>
      </c>
      <c r="GD30">
        <v>9999</v>
      </c>
      <c r="GE30">
        <v>285.10000000000002</v>
      </c>
      <c r="GF30">
        <v>9999</v>
      </c>
      <c r="GG30">
        <v>9999</v>
      </c>
      <c r="GH30">
        <v>1.87836</v>
      </c>
      <c r="GI30">
        <v>1.87212</v>
      </c>
      <c r="GJ30">
        <v>1.87432</v>
      </c>
      <c r="GK30">
        <v>1.87233</v>
      </c>
      <c r="GL30">
        <v>1.8726400000000001</v>
      </c>
      <c r="GM30">
        <v>1.8739300000000001</v>
      </c>
      <c r="GN30">
        <v>1.8742399999999999</v>
      </c>
      <c r="GO30">
        <v>1.8782099999999999</v>
      </c>
      <c r="GP30">
        <v>5</v>
      </c>
      <c r="GQ30">
        <v>0</v>
      </c>
      <c r="GR30">
        <v>0</v>
      </c>
      <c r="GS30">
        <v>0</v>
      </c>
      <c r="GT30" t="s">
        <v>394</v>
      </c>
      <c r="GU30" t="s">
        <v>395</v>
      </c>
      <c r="GV30" t="s">
        <v>396</v>
      </c>
      <c r="GW30" t="s">
        <v>396</v>
      </c>
      <c r="GX30" t="s">
        <v>396</v>
      </c>
      <c r="GY30" t="s">
        <v>396</v>
      </c>
      <c r="GZ30">
        <v>0</v>
      </c>
      <c r="HA30">
        <v>100</v>
      </c>
      <c r="HB30">
        <v>100</v>
      </c>
      <c r="HC30">
        <v>-0.01</v>
      </c>
      <c r="HD30">
        <v>0.15240000000000001</v>
      </c>
      <c r="HE30">
        <v>0.107662419732374</v>
      </c>
      <c r="HF30">
        <v>7.2704984381113296E-4</v>
      </c>
      <c r="HG30">
        <v>-1.05877040029023E-6</v>
      </c>
      <c r="HH30">
        <v>2.9517966189716799E-10</v>
      </c>
      <c r="HI30">
        <v>0.15231904761904899</v>
      </c>
      <c r="HJ30">
        <v>0</v>
      </c>
      <c r="HK30">
        <v>0</v>
      </c>
      <c r="HL30">
        <v>0</v>
      </c>
      <c r="HM30">
        <v>1</v>
      </c>
      <c r="HN30">
        <v>2242</v>
      </c>
      <c r="HO30">
        <v>1</v>
      </c>
      <c r="HP30">
        <v>25</v>
      </c>
      <c r="HQ30">
        <v>0.9</v>
      </c>
      <c r="HR30">
        <v>1</v>
      </c>
      <c r="HS30">
        <v>2.4609399999999999</v>
      </c>
      <c r="HT30">
        <v>2.6013199999999999</v>
      </c>
      <c r="HU30">
        <v>1.49536</v>
      </c>
      <c r="HV30">
        <v>2.31812</v>
      </c>
      <c r="HW30">
        <v>1.49658</v>
      </c>
      <c r="HX30">
        <v>2.5976599999999999</v>
      </c>
      <c r="HY30">
        <v>38.969299999999997</v>
      </c>
      <c r="HZ30">
        <v>23.605899999999998</v>
      </c>
      <c r="IA30">
        <v>18</v>
      </c>
      <c r="IB30">
        <v>496.017</v>
      </c>
      <c r="IC30">
        <v>490.42399999999998</v>
      </c>
      <c r="ID30">
        <v>29.846800000000002</v>
      </c>
      <c r="IE30">
        <v>28.689599999999999</v>
      </c>
      <c r="IF30">
        <v>30.001000000000001</v>
      </c>
      <c r="IG30">
        <v>28.4268</v>
      </c>
      <c r="IH30">
        <v>28.368099999999998</v>
      </c>
      <c r="II30">
        <v>49.306399999999996</v>
      </c>
      <c r="IJ30">
        <v>20.776599999999998</v>
      </c>
      <c r="IK30">
        <v>100</v>
      </c>
      <c r="IL30">
        <v>29.909500000000001</v>
      </c>
      <c r="IM30">
        <v>1200</v>
      </c>
      <c r="IN30">
        <v>26.251899999999999</v>
      </c>
      <c r="IO30">
        <v>100.462</v>
      </c>
      <c r="IP30">
        <v>99.927000000000007</v>
      </c>
    </row>
    <row r="31" spans="1:250" x14ac:dyDescent="0.3">
      <c r="A31">
        <v>15</v>
      </c>
      <c r="B31">
        <v>1691769136.5999999</v>
      </c>
      <c r="C31">
        <v>2082</v>
      </c>
      <c r="D31" t="s">
        <v>463</v>
      </c>
      <c r="E31" t="s">
        <v>464</v>
      </c>
      <c r="F31" t="s">
        <v>381</v>
      </c>
      <c r="G31" t="s">
        <v>382</v>
      </c>
      <c r="H31" t="s">
        <v>383</v>
      </c>
      <c r="I31" t="s">
        <v>384</v>
      </c>
      <c r="J31" t="s">
        <v>385</v>
      </c>
      <c r="K31" t="s">
        <v>386</v>
      </c>
      <c r="L31" t="s">
        <v>387</v>
      </c>
      <c r="M31">
        <v>1691769136.5999999</v>
      </c>
      <c r="N31">
        <f t="shared" si="0"/>
        <v>2.3331731650861848E-3</v>
      </c>
      <c r="O31">
        <f t="shared" si="1"/>
        <v>2.3331731650861847</v>
      </c>
      <c r="P31">
        <f t="shared" si="2"/>
        <v>45.848426269110909</v>
      </c>
      <c r="Q31">
        <f t="shared" si="3"/>
        <v>1441</v>
      </c>
      <c r="R31">
        <f t="shared" si="4"/>
        <v>783.9837773777349</v>
      </c>
      <c r="S31">
        <f t="shared" si="5"/>
        <v>77.374672104851854</v>
      </c>
      <c r="T31">
        <f t="shared" si="6"/>
        <v>142.218379666</v>
      </c>
      <c r="U31">
        <f t="shared" si="7"/>
        <v>0.12029883585453392</v>
      </c>
      <c r="V31">
        <f t="shared" si="8"/>
        <v>2.8987553250002733</v>
      </c>
      <c r="W31">
        <f t="shared" si="9"/>
        <v>0.11759257278445837</v>
      </c>
      <c r="X31">
        <f t="shared" si="10"/>
        <v>7.3733434308253784E-2</v>
      </c>
      <c r="Y31">
        <f t="shared" si="11"/>
        <v>289.56226075480822</v>
      </c>
      <c r="Z31">
        <f t="shared" si="12"/>
        <v>33.289959132583981</v>
      </c>
      <c r="AA31">
        <f t="shared" si="13"/>
        <v>31.9818</v>
      </c>
      <c r="AB31">
        <f t="shared" si="14"/>
        <v>4.7701664746358468</v>
      </c>
      <c r="AC31">
        <f t="shared" si="15"/>
        <v>59.858760225492922</v>
      </c>
      <c r="AD31">
        <f t="shared" si="16"/>
        <v>2.8879312246763997</v>
      </c>
      <c r="AE31">
        <f t="shared" si="17"/>
        <v>4.8245757409564165</v>
      </c>
      <c r="AF31">
        <f t="shared" si="18"/>
        <v>1.882235249959447</v>
      </c>
      <c r="AG31">
        <f t="shared" si="19"/>
        <v>-102.89293658030074</v>
      </c>
      <c r="AH31">
        <f t="shared" si="20"/>
        <v>31.333678264823362</v>
      </c>
      <c r="AI31">
        <f t="shared" si="21"/>
        <v>2.4533586597555082</v>
      </c>
      <c r="AJ31">
        <f t="shared" si="22"/>
        <v>220.45636109908637</v>
      </c>
      <c r="AK31">
        <v>0</v>
      </c>
      <c r="AL31">
        <v>0</v>
      </c>
      <c r="AM31">
        <f t="shared" si="23"/>
        <v>1</v>
      </c>
      <c r="AN31">
        <f t="shared" si="24"/>
        <v>0</v>
      </c>
      <c r="AO31">
        <f t="shared" si="25"/>
        <v>51079.308492906173</v>
      </c>
      <c r="AP31" t="s">
        <v>388</v>
      </c>
      <c r="AQ31">
        <v>10238.9</v>
      </c>
      <c r="AR31">
        <v>302.21199999999999</v>
      </c>
      <c r="AS31">
        <v>4052.3</v>
      </c>
      <c r="AT31">
        <f t="shared" si="26"/>
        <v>0.92542210596451402</v>
      </c>
      <c r="AU31">
        <v>-0.32343011824092399</v>
      </c>
      <c r="AV31" t="s">
        <v>465</v>
      </c>
      <c r="AW31">
        <v>10246.5</v>
      </c>
      <c r="AX31">
        <v>918.711538461538</v>
      </c>
      <c r="AY31">
        <v>1548.67</v>
      </c>
      <c r="AZ31">
        <f t="shared" si="27"/>
        <v>0.40677385210436179</v>
      </c>
      <c r="BA31">
        <v>0.5</v>
      </c>
      <c r="BB31">
        <f t="shared" si="28"/>
        <v>1513.1597993548228</v>
      </c>
      <c r="BC31">
        <f t="shared" si="29"/>
        <v>45.848426269110909</v>
      </c>
      <c r="BD31">
        <f t="shared" si="30"/>
        <v>307.75692021651224</v>
      </c>
      <c r="BE31">
        <f t="shared" si="31"/>
        <v>3.0513536248477174E-2</v>
      </c>
      <c r="BF31">
        <f t="shared" si="32"/>
        <v>1.6166323361335855</v>
      </c>
      <c r="BG31">
        <f t="shared" si="33"/>
        <v>269.69608237349638</v>
      </c>
      <c r="BH31" t="s">
        <v>466</v>
      </c>
      <c r="BI31">
        <v>635.66999999999996</v>
      </c>
      <c r="BJ31">
        <f t="shared" si="34"/>
        <v>635.66999999999996</v>
      </c>
      <c r="BK31">
        <f t="shared" si="35"/>
        <v>0.58953811980602722</v>
      </c>
      <c r="BL31">
        <f t="shared" si="36"/>
        <v>0.68998736203555533</v>
      </c>
      <c r="BM31">
        <f t="shared" si="37"/>
        <v>0.73277762005250791</v>
      </c>
      <c r="BN31">
        <f t="shared" si="38"/>
        <v>0.50539886746160889</v>
      </c>
      <c r="BO31">
        <f t="shared" si="39"/>
        <v>0.66761899987413631</v>
      </c>
      <c r="BP31">
        <f t="shared" si="40"/>
        <v>0.4774123846965308</v>
      </c>
      <c r="BQ31">
        <f t="shared" si="41"/>
        <v>0.5225876153034692</v>
      </c>
      <c r="BR31">
        <f t="shared" si="42"/>
        <v>1799.97</v>
      </c>
      <c r="BS31">
        <f t="shared" si="43"/>
        <v>1513.1597993548228</v>
      </c>
      <c r="BT31">
        <f t="shared" si="44"/>
        <v>0.84065834394730066</v>
      </c>
      <c r="BU31">
        <f t="shared" si="45"/>
        <v>0.16087060381829044</v>
      </c>
      <c r="BV31">
        <v>6</v>
      </c>
      <c r="BW31">
        <v>0.5</v>
      </c>
      <c r="BX31" t="s">
        <v>391</v>
      </c>
      <c r="BY31">
        <v>2</v>
      </c>
      <c r="BZ31">
        <v>1691769136.5999999</v>
      </c>
      <c r="CA31">
        <v>1441</v>
      </c>
      <c r="CB31">
        <v>1500.04</v>
      </c>
      <c r="CC31">
        <v>29.261399999999998</v>
      </c>
      <c r="CD31">
        <v>26.5441</v>
      </c>
      <c r="CE31">
        <v>1441.21</v>
      </c>
      <c r="CF31">
        <v>29.107099999999999</v>
      </c>
      <c r="CG31">
        <v>500.10700000000003</v>
      </c>
      <c r="CH31">
        <v>98.593900000000005</v>
      </c>
      <c r="CI31">
        <v>0.100326</v>
      </c>
      <c r="CJ31">
        <v>32.182299999999998</v>
      </c>
      <c r="CK31">
        <v>31.9818</v>
      </c>
      <c r="CL31">
        <v>999.9</v>
      </c>
      <c r="CM31">
        <v>0</v>
      </c>
      <c r="CN31">
        <v>0</v>
      </c>
      <c r="CO31">
        <v>9965.6200000000008</v>
      </c>
      <c r="CP31">
        <v>0</v>
      </c>
      <c r="CQ31">
        <v>1336.42</v>
      </c>
      <c r="CR31">
        <v>-59.045400000000001</v>
      </c>
      <c r="CS31">
        <v>1484.43</v>
      </c>
      <c r="CT31">
        <v>1540.95</v>
      </c>
      <c r="CU31">
        <v>2.7172700000000001</v>
      </c>
      <c r="CV31">
        <v>1500.04</v>
      </c>
      <c r="CW31">
        <v>26.5441</v>
      </c>
      <c r="CX31">
        <v>2.8849999999999998</v>
      </c>
      <c r="CY31">
        <v>2.6170900000000001</v>
      </c>
      <c r="CZ31">
        <v>23.378599999999999</v>
      </c>
      <c r="DA31">
        <v>21.773599999999998</v>
      </c>
      <c r="DB31">
        <v>1799.97</v>
      </c>
      <c r="DC31">
        <v>0.977993</v>
      </c>
      <c r="DD31">
        <v>2.2006999999999999E-2</v>
      </c>
      <c r="DE31">
        <v>0</v>
      </c>
      <c r="DF31">
        <v>919.91</v>
      </c>
      <c r="DG31">
        <v>5.0009800000000002</v>
      </c>
      <c r="DH31">
        <v>18764.5</v>
      </c>
      <c r="DI31">
        <v>16375.5</v>
      </c>
      <c r="DJ31">
        <v>47.811999999999998</v>
      </c>
      <c r="DK31">
        <v>49.061999999999998</v>
      </c>
      <c r="DL31">
        <v>48.311999999999998</v>
      </c>
      <c r="DM31">
        <v>48.436999999999998</v>
      </c>
      <c r="DN31">
        <v>49.125</v>
      </c>
      <c r="DO31">
        <v>1755.47</v>
      </c>
      <c r="DP31">
        <v>39.5</v>
      </c>
      <c r="DQ31">
        <v>0</v>
      </c>
      <c r="DR31">
        <v>189.5</v>
      </c>
      <c r="DS31">
        <v>0</v>
      </c>
      <c r="DT31">
        <v>918.711538461538</v>
      </c>
      <c r="DU31">
        <v>6.9729914451758201</v>
      </c>
      <c r="DV31">
        <v>150.02051273325</v>
      </c>
      <c r="DW31">
        <v>18746.580769230801</v>
      </c>
      <c r="DX31">
        <v>15</v>
      </c>
      <c r="DY31">
        <v>1691769018.5999999</v>
      </c>
      <c r="DZ31" t="s">
        <v>467</v>
      </c>
      <c r="EA31">
        <v>1691769018.5999999</v>
      </c>
      <c r="EB31">
        <v>1691769014.0999999</v>
      </c>
      <c r="EC31">
        <v>16</v>
      </c>
      <c r="ED31">
        <v>-5.5E-2</v>
      </c>
      <c r="EE31">
        <v>2E-3</v>
      </c>
      <c r="EF31">
        <v>-0.245</v>
      </c>
      <c r="EG31">
        <v>0.154</v>
      </c>
      <c r="EH31">
        <v>1501</v>
      </c>
      <c r="EI31">
        <v>26</v>
      </c>
      <c r="EJ31">
        <v>0.06</v>
      </c>
      <c r="EK31">
        <v>0.03</v>
      </c>
      <c r="EL31">
        <v>46.126482807640997</v>
      </c>
      <c r="EM31">
        <v>-1.59854017993395</v>
      </c>
      <c r="EN31">
        <v>0.23949851426736701</v>
      </c>
      <c r="EO31">
        <v>0</v>
      </c>
      <c r="EP31">
        <v>0.122339904828812</v>
      </c>
      <c r="EQ31">
        <v>-9.6195504877103905E-3</v>
      </c>
      <c r="ER31">
        <v>1.43668028327231E-3</v>
      </c>
      <c r="ES31">
        <v>1</v>
      </c>
      <c r="ET31">
        <v>1</v>
      </c>
      <c r="EU31">
        <v>2</v>
      </c>
      <c r="EV31" t="s">
        <v>442</v>
      </c>
      <c r="EW31">
        <v>2.96638</v>
      </c>
      <c r="EX31">
        <v>2.8403700000000001</v>
      </c>
      <c r="EY31">
        <v>0.224383</v>
      </c>
      <c r="EZ31">
        <v>0.231632</v>
      </c>
      <c r="FA31">
        <v>0.13045999999999999</v>
      </c>
      <c r="FB31">
        <v>0.122534</v>
      </c>
      <c r="FC31">
        <v>23400.5</v>
      </c>
      <c r="FD31">
        <v>23638.2</v>
      </c>
      <c r="FE31">
        <v>27664.799999999999</v>
      </c>
      <c r="FF31">
        <v>28017.599999999999</v>
      </c>
      <c r="FG31">
        <v>30825.3</v>
      </c>
      <c r="FH31">
        <v>30125.1</v>
      </c>
      <c r="FI31">
        <v>38520.800000000003</v>
      </c>
      <c r="FJ31">
        <v>37209</v>
      </c>
      <c r="FK31">
        <v>2.052</v>
      </c>
      <c r="FL31">
        <v>1.81942</v>
      </c>
      <c r="FM31">
        <v>0.15623899999999999</v>
      </c>
      <c r="FN31">
        <v>0</v>
      </c>
      <c r="FO31">
        <v>29.4422</v>
      </c>
      <c r="FP31">
        <v>999.9</v>
      </c>
      <c r="FQ31">
        <v>55.048000000000002</v>
      </c>
      <c r="FR31">
        <v>33.496000000000002</v>
      </c>
      <c r="FS31">
        <v>29.0029</v>
      </c>
      <c r="FT31">
        <v>61.375599999999999</v>
      </c>
      <c r="FU31">
        <v>33.497599999999998</v>
      </c>
      <c r="FV31">
        <v>1</v>
      </c>
      <c r="FW31">
        <v>0.11145099999999999</v>
      </c>
      <c r="FX31">
        <v>-0.29175099999999998</v>
      </c>
      <c r="FY31">
        <v>20.2606</v>
      </c>
      <c r="FZ31">
        <v>5.2232799999999999</v>
      </c>
      <c r="GA31">
        <v>12.0153</v>
      </c>
      <c r="GB31">
        <v>5.0009499999999996</v>
      </c>
      <c r="GC31">
        <v>3.2919</v>
      </c>
      <c r="GD31">
        <v>9999</v>
      </c>
      <c r="GE31">
        <v>285.10000000000002</v>
      </c>
      <c r="GF31">
        <v>9999</v>
      </c>
      <c r="GG31">
        <v>9999</v>
      </c>
      <c r="GH31">
        <v>1.8783700000000001</v>
      </c>
      <c r="GI31">
        <v>1.8721699999999999</v>
      </c>
      <c r="GJ31">
        <v>1.8743799999999999</v>
      </c>
      <c r="GK31">
        <v>1.8724099999999999</v>
      </c>
      <c r="GL31">
        <v>1.8726700000000001</v>
      </c>
      <c r="GM31">
        <v>1.8739300000000001</v>
      </c>
      <c r="GN31">
        <v>1.8742300000000001</v>
      </c>
      <c r="GO31">
        <v>1.8782000000000001</v>
      </c>
      <c r="GP31">
        <v>5</v>
      </c>
      <c r="GQ31">
        <v>0</v>
      </c>
      <c r="GR31">
        <v>0</v>
      </c>
      <c r="GS31">
        <v>0</v>
      </c>
      <c r="GT31" t="s">
        <v>394</v>
      </c>
      <c r="GU31" t="s">
        <v>395</v>
      </c>
      <c r="GV31" t="s">
        <v>396</v>
      </c>
      <c r="GW31" t="s">
        <v>396</v>
      </c>
      <c r="GX31" t="s">
        <v>396</v>
      </c>
      <c r="GY31" t="s">
        <v>396</v>
      </c>
      <c r="GZ31">
        <v>0</v>
      </c>
      <c r="HA31">
        <v>100</v>
      </c>
      <c r="HB31">
        <v>100</v>
      </c>
      <c r="HC31">
        <v>-0.21</v>
      </c>
      <c r="HD31">
        <v>0.15429999999999999</v>
      </c>
      <c r="HE31">
        <v>5.1097130952447903E-2</v>
      </c>
      <c r="HF31">
        <v>7.2704984381113296E-4</v>
      </c>
      <c r="HG31">
        <v>-1.05877040029023E-6</v>
      </c>
      <c r="HH31">
        <v>2.9517966189716799E-10</v>
      </c>
      <c r="HI31">
        <v>0.154338095238092</v>
      </c>
      <c r="HJ31">
        <v>0</v>
      </c>
      <c r="HK31">
        <v>0</v>
      </c>
      <c r="HL31">
        <v>0</v>
      </c>
      <c r="HM31">
        <v>1</v>
      </c>
      <c r="HN31">
        <v>2242</v>
      </c>
      <c r="HO31">
        <v>1</v>
      </c>
      <c r="HP31">
        <v>25</v>
      </c>
      <c r="HQ31">
        <v>2</v>
      </c>
      <c r="HR31">
        <v>2</v>
      </c>
      <c r="HS31">
        <v>2.95044</v>
      </c>
      <c r="HT31">
        <v>2.6025399999999999</v>
      </c>
      <c r="HU31">
        <v>1.49536</v>
      </c>
      <c r="HV31">
        <v>2.3156699999999999</v>
      </c>
      <c r="HW31">
        <v>1.49658</v>
      </c>
      <c r="HX31">
        <v>2.5769000000000002</v>
      </c>
      <c r="HY31">
        <v>39.541600000000003</v>
      </c>
      <c r="HZ31">
        <v>23.597200000000001</v>
      </c>
      <c r="IA31">
        <v>18</v>
      </c>
      <c r="IB31">
        <v>496.18400000000003</v>
      </c>
      <c r="IC31">
        <v>487.90300000000002</v>
      </c>
      <c r="ID31">
        <v>29.844200000000001</v>
      </c>
      <c r="IE31">
        <v>28.919599999999999</v>
      </c>
      <c r="IF31">
        <v>30.000499999999999</v>
      </c>
      <c r="IG31">
        <v>28.628900000000002</v>
      </c>
      <c r="IH31">
        <v>28.564800000000002</v>
      </c>
      <c r="II31">
        <v>59.090899999999998</v>
      </c>
      <c r="IJ31">
        <v>21.2804</v>
      </c>
      <c r="IK31">
        <v>100</v>
      </c>
      <c r="IL31">
        <v>29.8522</v>
      </c>
      <c r="IM31">
        <v>1500</v>
      </c>
      <c r="IN31">
        <v>26.636700000000001</v>
      </c>
      <c r="IO31">
        <v>100.422</v>
      </c>
      <c r="IP31">
        <v>99.886399999999995</v>
      </c>
    </row>
    <row r="32" spans="1:250" x14ac:dyDescent="0.3">
      <c r="A32">
        <v>16</v>
      </c>
      <c r="B32">
        <v>1691769253.0999999</v>
      </c>
      <c r="C32">
        <v>2198.5</v>
      </c>
      <c r="D32" t="s">
        <v>468</v>
      </c>
      <c r="E32" t="s">
        <v>469</v>
      </c>
      <c r="F32" t="s">
        <v>381</v>
      </c>
      <c r="G32" t="s">
        <v>382</v>
      </c>
      <c r="H32" t="s">
        <v>383</v>
      </c>
      <c r="I32" t="s">
        <v>384</v>
      </c>
      <c r="J32" t="s">
        <v>385</v>
      </c>
      <c r="K32" t="s">
        <v>386</v>
      </c>
      <c r="L32" t="s">
        <v>387</v>
      </c>
      <c r="M32">
        <v>1691769253.0999999</v>
      </c>
      <c r="N32">
        <f t="shared" si="0"/>
        <v>2.109325790876965E-3</v>
      </c>
      <c r="O32">
        <f t="shared" si="1"/>
        <v>2.1093257908769649</v>
      </c>
      <c r="P32">
        <f t="shared" si="2"/>
        <v>48.906839599738078</v>
      </c>
      <c r="Q32">
        <f t="shared" si="3"/>
        <v>1736.8</v>
      </c>
      <c r="R32">
        <f t="shared" si="4"/>
        <v>964.80904464662865</v>
      </c>
      <c r="S32">
        <f t="shared" si="5"/>
        <v>95.2247155630224</v>
      </c>
      <c r="T32">
        <f t="shared" si="6"/>
        <v>171.41867285296001</v>
      </c>
      <c r="U32">
        <f t="shared" si="7"/>
        <v>0.10918035778615566</v>
      </c>
      <c r="V32">
        <f t="shared" si="8"/>
        <v>2.9088720380574546</v>
      </c>
      <c r="W32">
        <f t="shared" si="9"/>
        <v>0.10695381773238971</v>
      </c>
      <c r="X32">
        <f t="shared" si="10"/>
        <v>6.7042399989540064E-2</v>
      </c>
      <c r="Y32">
        <f t="shared" si="11"/>
        <v>289.54630075473904</v>
      </c>
      <c r="Z32">
        <f t="shared" si="12"/>
        <v>33.311706403201171</v>
      </c>
      <c r="AA32">
        <f t="shared" si="13"/>
        <v>31.992599999999999</v>
      </c>
      <c r="AB32">
        <f t="shared" si="14"/>
        <v>4.7730835765209942</v>
      </c>
      <c r="AC32">
        <f t="shared" si="15"/>
        <v>60.268163318952404</v>
      </c>
      <c r="AD32">
        <f t="shared" si="16"/>
        <v>2.9022638096371001</v>
      </c>
      <c r="AE32">
        <f t="shared" si="17"/>
        <v>4.8155836345595606</v>
      </c>
      <c r="AF32">
        <f t="shared" si="18"/>
        <v>1.8708197668838942</v>
      </c>
      <c r="AG32">
        <f t="shared" si="19"/>
        <v>-93.021267377674164</v>
      </c>
      <c r="AH32">
        <f t="shared" si="20"/>
        <v>24.57418122977813</v>
      </c>
      <c r="AI32">
        <f t="shared" si="21"/>
        <v>1.917203617055431</v>
      </c>
      <c r="AJ32">
        <f t="shared" si="22"/>
        <v>223.0164182238984</v>
      </c>
      <c r="AK32">
        <v>0</v>
      </c>
      <c r="AL32">
        <v>0</v>
      </c>
      <c r="AM32">
        <f t="shared" si="23"/>
        <v>1</v>
      </c>
      <c r="AN32">
        <f t="shared" si="24"/>
        <v>0</v>
      </c>
      <c r="AO32">
        <f t="shared" si="25"/>
        <v>51369.685435013525</v>
      </c>
      <c r="AP32" t="s">
        <v>388</v>
      </c>
      <c r="AQ32">
        <v>10238.9</v>
      </c>
      <c r="AR32">
        <v>302.21199999999999</v>
      </c>
      <c r="AS32">
        <v>4052.3</v>
      </c>
      <c r="AT32">
        <f t="shared" si="26"/>
        <v>0.92542210596451402</v>
      </c>
      <c r="AU32">
        <v>-0.32343011824092399</v>
      </c>
      <c r="AV32" t="s">
        <v>470</v>
      </c>
      <c r="AW32">
        <v>10245.9</v>
      </c>
      <c r="AX32">
        <v>916.82773076923104</v>
      </c>
      <c r="AY32">
        <v>1540.71</v>
      </c>
      <c r="AZ32">
        <f t="shared" si="27"/>
        <v>0.40493166736814135</v>
      </c>
      <c r="BA32">
        <v>0.5</v>
      </c>
      <c r="BB32">
        <f t="shared" si="28"/>
        <v>1513.0757993547868</v>
      </c>
      <c r="BC32">
        <f t="shared" si="29"/>
        <v>48.906839599738078</v>
      </c>
      <c r="BD32">
        <f t="shared" si="30"/>
        <v>306.34615314355852</v>
      </c>
      <c r="BE32">
        <f t="shared" si="31"/>
        <v>3.2536552193202756E-2</v>
      </c>
      <c r="BF32">
        <f t="shared" si="32"/>
        <v>1.630151034263424</v>
      </c>
      <c r="BG32">
        <f t="shared" si="33"/>
        <v>269.45364923243727</v>
      </c>
      <c r="BH32" t="s">
        <v>471</v>
      </c>
      <c r="BI32">
        <v>632.41</v>
      </c>
      <c r="BJ32">
        <f t="shared" si="34"/>
        <v>632.41</v>
      </c>
      <c r="BK32">
        <f t="shared" si="35"/>
        <v>0.58953339694037166</v>
      </c>
      <c r="BL32">
        <f t="shared" si="36"/>
        <v>0.68686807137594297</v>
      </c>
      <c r="BM32">
        <f t="shared" si="37"/>
        <v>0.73440666220258544</v>
      </c>
      <c r="BN32">
        <f t="shared" si="38"/>
        <v>0.50374103892841893</v>
      </c>
      <c r="BO32">
        <f t="shared" si="39"/>
        <v>0.66974161673006072</v>
      </c>
      <c r="BP32">
        <f t="shared" si="40"/>
        <v>0.47378828370996962</v>
      </c>
      <c r="BQ32">
        <f t="shared" si="41"/>
        <v>0.52621171629003038</v>
      </c>
      <c r="BR32">
        <f t="shared" si="42"/>
        <v>1799.87</v>
      </c>
      <c r="BS32">
        <f t="shared" si="43"/>
        <v>1513.0757993547868</v>
      </c>
      <c r="BT32">
        <f t="shared" si="44"/>
        <v>0.84065838052458619</v>
      </c>
      <c r="BU32">
        <f t="shared" si="45"/>
        <v>0.16087067441245148</v>
      </c>
      <c r="BV32">
        <v>6</v>
      </c>
      <c r="BW32">
        <v>0.5</v>
      </c>
      <c r="BX32" t="s">
        <v>391</v>
      </c>
      <c r="BY32">
        <v>2</v>
      </c>
      <c r="BZ32">
        <v>1691769253.0999999</v>
      </c>
      <c r="CA32">
        <v>1736.8</v>
      </c>
      <c r="CB32">
        <v>1799.87</v>
      </c>
      <c r="CC32">
        <v>29.4055</v>
      </c>
      <c r="CD32">
        <v>26.949300000000001</v>
      </c>
      <c r="CE32">
        <v>1737.35</v>
      </c>
      <c r="CF32">
        <v>29.245899999999999</v>
      </c>
      <c r="CG32">
        <v>500.11399999999998</v>
      </c>
      <c r="CH32">
        <v>98.598200000000006</v>
      </c>
      <c r="CI32">
        <v>9.9792199999999998E-2</v>
      </c>
      <c r="CJ32">
        <v>32.149299999999997</v>
      </c>
      <c r="CK32">
        <v>31.992599999999999</v>
      </c>
      <c r="CL32">
        <v>999.9</v>
      </c>
      <c r="CM32">
        <v>0</v>
      </c>
      <c r="CN32">
        <v>0</v>
      </c>
      <c r="CO32">
        <v>10023.1</v>
      </c>
      <c r="CP32">
        <v>0</v>
      </c>
      <c r="CQ32">
        <v>1404.98</v>
      </c>
      <c r="CR32">
        <v>-63.069600000000001</v>
      </c>
      <c r="CS32">
        <v>1789.42</v>
      </c>
      <c r="CT32">
        <v>1849.72</v>
      </c>
      <c r="CU32">
        <v>2.4562400000000002</v>
      </c>
      <c r="CV32">
        <v>1799.87</v>
      </c>
      <c r="CW32">
        <v>26.949300000000001</v>
      </c>
      <c r="CX32">
        <v>2.89933</v>
      </c>
      <c r="CY32">
        <v>2.6571500000000001</v>
      </c>
      <c r="CZ32">
        <v>23.460799999999999</v>
      </c>
      <c r="DA32">
        <v>22.022500000000001</v>
      </c>
      <c r="DB32">
        <v>1799.87</v>
      </c>
      <c r="DC32">
        <v>0.977993</v>
      </c>
      <c r="DD32">
        <v>2.2006999999999999E-2</v>
      </c>
      <c r="DE32">
        <v>0</v>
      </c>
      <c r="DF32">
        <v>916.56299999999999</v>
      </c>
      <c r="DG32">
        <v>5.0009800000000002</v>
      </c>
      <c r="DH32">
        <v>18861.900000000001</v>
      </c>
      <c r="DI32">
        <v>16374.6</v>
      </c>
      <c r="DJ32">
        <v>47.875</v>
      </c>
      <c r="DK32">
        <v>49.25</v>
      </c>
      <c r="DL32">
        <v>48.436999999999998</v>
      </c>
      <c r="DM32">
        <v>48.436999999999998</v>
      </c>
      <c r="DN32">
        <v>49.186999999999998</v>
      </c>
      <c r="DO32">
        <v>1755.37</v>
      </c>
      <c r="DP32">
        <v>39.5</v>
      </c>
      <c r="DQ32">
        <v>0</v>
      </c>
      <c r="DR32">
        <v>115.90000009536701</v>
      </c>
      <c r="DS32">
        <v>0</v>
      </c>
      <c r="DT32">
        <v>916.82773076923104</v>
      </c>
      <c r="DU32">
        <v>-3.3240683728020999</v>
      </c>
      <c r="DV32">
        <v>69.514529893639903</v>
      </c>
      <c r="DW32">
        <v>18858.319230769201</v>
      </c>
      <c r="DX32">
        <v>15</v>
      </c>
      <c r="DY32">
        <v>1691769215.5999999</v>
      </c>
      <c r="DZ32" t="s">
        <v>472</v>
      </c>
      <c r="EA32">
        <v>1691769215.5999999</v>
      </c>
      <c r="EB32">
        <v>1691769202.5999999</v>
      </c>
      <c r="EC32">
        <v>17</v>
      </c>
      <c r="ED32">
        <v>-0.21</v>
      </c>
      <c r="EE32">
        <v>5.0000000000000001E-3</v>
      </c>
      <c r="EF32">
        <v>-0.55800000000000005</v>
      </c>
      <c r="EG32">
        <v>0.16</v>
      </c>
      <c r="EH32">
        <v>1801</v>
      </c>
      <c r="EI32">
        <v>27</v>
      </c>
      <c r="EJ32">
        <v>7.0000000000000007E-2</v>
      </c>
      <c r="EK32">
        <v>0.04</v>
      </c>
      <c r="EL32">
        <v>49.111592000844198</v>
      </c>
      <c r="EM32">
        <v>-0.90943336798665197</v>
      </c>
      <c r="EN32">
        <v>0.178094148080919</v>
      </c>
      <c r="EO32">
        <v>1</v>
      </c>
      <c r="EP32">
        <v>0.106462389809365</v>
      </c>
      <c r="EQ32">
        <v>2.2871668739243501E-2</v>
      </c>
      <c r="ER32">
        <v>3.80017980534953E-3</v>
      </c>
      <c r="ES32">
        <v>1</v>
      </c>
      <c r="ET32">
        <v>2</v>
      </c>
      <c r="EU32">
        <v>2</v>
      </c>
      <c r="EV32" t="s">
        <v>393</v>
      </c>
      <c r="EW32">
        <v>2.9662099999999998</v>
      </c>
      <c r="EX32">
        <v>2.8403299999999998</v>
      </c>
      <c r="EY32">
        <v>0.25066699999999997</v>
      </c>
      <c r="EZ32">
        <v>0.25774599999999998</v>
      </c>
      <c r="FA32">
        <v>0.13084699999999999</v>
      </c>
      <c r="FB32">
        <v>0.123777</v>
      </c>
      <c r="FC32">
        <v>22599.8</v>
      </c>
      <c r="FD32">
        <v>22828.2</v>
      </c>
      <c r="FE32">
        <v>27657.4</v>
      </c>
      <c r="FF32">
        <v>28011.8</v>
      </c>
      <c r="FG32">
        <v>30805.9</v>
      </c>
      <c r="FH32">
        <v>30078</v>
      </c>
      <c r="FI32">
        <v>38511</v>
      </c>
      <c r="FJ32">
        <v>37201.4</v>
      </c>
      <c r="FK32">
        <v>2.0499499999999999</v>
      </c>
      <c r="FL32">
        <v>1.81575</v>
      </c>
      <c r="FM32">
        <v>0.15348200000000001</v>
      </c>
      <c r="FN32">
        <v>0</v>
      </c>
      <c r="FO32">
        <v>29.497800000000002</v>
      </c>
      <c r="FP32">
        <v>999.9</v>
      </c>
      <c r="FQ32">
        <v>54.737000000000002</v>
      </c>
      <c r="FR32">
        <v>33.787999999999997</v>
      </c>
      <c r="FS32">
        <v>29.3126</v>
      </c>
      <c r="FT32">
        <v>61.315600000000003</v>
      </c>
      <c r="FU32">
        <v>33.497599999999998</v>
      </c>
      <c r="FV32">
        <v>1</v>
      </c>
      <c r="FW32">
        <v>0.124294</v>
      </c>
      <c r="FX32">
        <v>-0.95142199999999999</v>
      </c>
      <c r="FY32">
        <v>20.249199999999998</v>
      </c>
      <c r="FZ32">
        <v>5.22133</v>
      </c>
      <c r="GA32">
        <v>12.015599999999999</v>
      </c>
      <c r="GB32">
        <v>4.9988000000000001</v>
      </c>
      <c r="GC32">
        <v>3.29115</v>
      </c>
      <c r="GD32">
        <v>9999</v>
      </c>
      <c r="GE32">
        <v>285.2</v>
      </c>
      <c r="GF32">
        <v>9999</v>
      </c>
      <c r="GG32">
        <v>9999</v>
      </c>
      <c r="GH32">
        <v>1.87839</v>
      </c>
      <c r="GI32">
        <v>1.8722300000000001</v>
      </c>
      <c r="GJ32">
        <v>1.87436</v>
      </c>
      <c r="GK32">
        <v>1.8724099999999999</v>
      </c>
      <c r="GL32">
        <v>1.8726799999999999</v>
      </c>
      <c r="GM32">
        <v>1.8739300000000001</v>
      </c>
      <c r="GN32">
        <v>1.8742399999999999</v>
      </c>
      <c r="GO32">
        <v>1.8782300000000001</v>
      </c>
      <c r="GP32">
        <v>5</v>
      </c>
      <c r="GQ32">
        <v>0</v>
      </c>
      <c r="GR32">
        <v>0</v>
      </c>
      <c r="GS32">
        <v>0</v>
      </c>
      <c r="GT32" t="s">
        <v>394</v>
      </c>
      <c r="GU32" t="s">
        <v>395</v>
      </c>
      <c r="GV32" t="s">
        <v>396</v>
      </c>
      <c r="GW32" t="s">
        <v>396</v>
      </c>
      <c r="GX32" t="s">
        <v>396</v>
      </c>
      <c r="GY32" t="s">
        <v>396</v>
      </c>
      <c r="GZ32">
        <v>0</v>
      </c>
      <c r="HA32">
        <v>100</v>
      </c>
      <c r="HB32">
        <v>100</v>
      </c>
      <c r="HC32">
        <v>-0.55000000000000004</v>
      </c>
      <c r="HD32">
        <v>0.15959999999999999</v>
      </c>
      <c r="HE32">
        <v>-0.157467027638579</v>
      </c>
      <c r="HF32">
        <v>7.2704984381113296E-4</v>
      </c>
      <c r="HG32">
        <v>-1.05877040029023E-6</v>
      </c>
      <c r="HH32">
        <v>2.9517966189716799E-10</v>
      </c>
      <c r="HI32">
        <v>0.159679999999991</v>
      </c>
      <c r="HJ32">
        <v>0</v>
      </c>
      <c r="HK32">
        <v>0</v>
      </c>
      <c r="HL32">
        <v>0</v>
      </c>
      <c r="HM32">
        <v>1</v>
      </c>
      <c r="HN32">
        <v>2242</v>
      </c>
      <c r="HO32">
        <v>1</v>
      </c>
      <c r="HP32">
        <v>25</v>
      </c>
      <c r="HQ32">
        <v>0.6</v>
      </c>
      <c r="HR32">
        <v>0.8</v>
      </c>
      <c r="HS32">
        <v>3.41431</v>
      </c>
      <c r="HT32">
        <v>2.6000999999999999</v>
      </c>
      <c r="HU32">
        <v>1.49536</v>
      </c>
      <c r="HV32">
        <v>2.3156699999999999</v>
      </c>
      <c r="HW32">
        <v>1.49658</v>
      </c>
      <c r="HX32">
        <v>2.5610400000000002</v>
      </c>
      <c r="HY32">
        <v>39.9437</v>
      </c>
      <c r="HZ32">
        <v>23.5884</v>
      </c>
      <c r="IA32">
        <v>18</v>
      </c>
      <c r="IB32">
        <v>496.13099999999997</v>
      </c>
      <c r="IC32">
        <v>486.50200000000001</v>
      </c>
      <c r="ID32">
        <v>29.0275</v>
      </c>
      <c r="IE32">
        <v>29.070499999999999</v>
      </c>
      <c r="IF32">
        <v>30.000599999999999</v>
      </c>
      <c r="IG32">
        <v>28.776</v>
      </c>
      <c r="IH32">
        <v>28.709900000000001</v>
      </c>
      <c r="II32">
        <v>68.386799999999994</v>
      </c>
      <c r="IJ32">
        <v>20.535299999999999</v>
      </c>
      <c r="IK32">
        <v>100</v>
      </c>
      <c r="IL32">
        <v>29.579699999999999</v>
      </c>
      <c r="IM32">
        <v>1800</v>
      </c>
      <c r="IN32">
        <v>26.833300000000001</v>
      </c>
      <c r="IO32">
        <v>100.396</v>
      </c>
      <c r="IP32">
        <v>99.865799999999993</v>
      </c>
    </row>
    <row r="33" spans="1:250" x14ac:dyDescent="0.3">
      <c r="A33">
        <v>17</v>
      </c>
      <c r="B33">
        <v>1691771202</v>
      </c>
      <c r="C33">
        <v>4147.4000000953702</v>
      </c>
      <c r="D33" t="s">
        <v>473</v>
      </c>
      <c r="E33" t="s">
        <v>474</v>
      </c>
      <c r="F33" t="s">
        <v>381</v>
      </c>
      <c r="G33" t="s">
        <v>475</v>
      </c>
      <c r="H33" t="s">
        <v>476</v>
      </c>
      <c r="I33" t="s">
        <v>477</v>
      </c>
      <c r="J33" t="s">
        <v>385</v>
      </c>
      <c r="K33" t="s">
        <v>386</v>
      </c>
      <c r="L33" t="s">
        <v>387</v>
      </c>
      <c r="M33">
        <v>1691771202</v>
      </c>
      <c r="N33">
        <f t="shared" si="0"/>
        <v>6.9840250800450232E-3</v>
      </c>
      <c r="O33">
        <f t="shared" si="1"/>
        <v>6.984025080045023</v>
      </c>
      <c r="P33">
        <f t="shared" si="2"/>
        <v>26.819843195702461</v>
      </c>
      <c r="Q33">
        <f t="shared" si="3"/>
        <v>364.76400000000001</v>
      </c>
      <c r="R33">
        <f t="shared" si="4"/>
        <v>242.73768684982628</v>
      </c>
      <c r="S33">
        <f t="shared" si="5"/>
        <v>23.963875675164303</v>
      </c>
      <c r="T33">
        <f t="shared" si="6"/>
        <v>36.010721121288</v>
      </c>
      <c r="U33">
        <f t="shared" si="7"/>
        <v>0.404509679487428</v>
      </c>
      <c r="V33">
        <f t="shared" si="8"/>
        <v>2.9021109496896305</v>
      </c>
      <c r="W33">
        <f t="shared" si="9"/>
        <v>0.37559481776045484</v>
      </c>
      <c r="X33">
        <f t="shared" si="10"/>
        <v>0.23717217997605039</v>
      </c>
      <c r="Y33">
        <f t="shared" si="11"/>
        <v>289.55908146103747</v>
      </c>
      <c r="Z33">
        <f t="shared" si="12"/>
        <v>32.95998851325367</v>
      </c>
      <c r="AA33">
        <f t="shared" si="13"/>
        <v>32.129100000000001</v>
      </c>
      <c r="AB33">
        <f t="shared" si="14"/>
        <v>4.8100865767756957</v>
      </c>
      <c r="AC33">
        <f t="shared" si="15"/>
        <v>60.085795667032457</v>
      </c>
      <c r="AD33">
        <f t="shared" si="16"/>
        <v>3.0474217378586004</v>
      </c>
      <c r="AE33">
        <f t="shared" si="17"/>
        <v>5.0717839449875886</v>
      </c>
      <c r="AF33">
        <f t="shared" si="18"/>
        <v>1.7626648389170954</v>
      </c>
      <c r="AG33">
        <f t="shared" si="19"/>
        <v>-307.99550602998551</v>
      </c>
      <c r="AH33">
        <f t="shared" si="20"/>
        <v>147.08673504903945</v>
      </c>
      <c r="AI33">
        <f t="shared" si="21"/>
        <v>11.561872003300234</v>
      </c>
      <c r="AJ33">
        <f t="shared" si="22"/>
        <v>140.21218248339162</v>
      </c>
      <c r="AK33">
        <v>0</v>
      </c>
      <c r="AL33">
        <v>0</v>
      </c>
      <c r="AM33">
        <f t="shared" si="23"/>
        <v>1</v>
      </c>
      <c r="AN33">
        <f t="shared" si="24"/>
        <v>0</v>
      </c>
      <c r="AO33">
        <f t="shared" si="25"/>
        <v>51026.001332081119</v>
      </c>
      <c r="AP33" t="s">
        <v>388</v>
      </c>
      <c r="AQ33">
        <v>10238.9</v>
      </c>
      <c r="AR33">
        <v>302.21199999999999</v>
      </c>
      <c r="AS33">
        <v>4052.3</v>
      </c>
      <c r="AT33">
        <f t="shared" si="26"/>
        <v>0.92542210596451402</v>
      </c>
      <c r="AU33">
        <v>-0.32343011824092399</v>
      </c>
      <c r="AV33" t="s">
        <v>478</v>
      </c>
      <c r="AW33">
        <v>10255.6</v>
      </c>
      <c r="AX33">
        <v>806.68642307692301</v>
      </c>
      <c r="AY33">
        <v>1330.96</v>
      </c>
      <c r="AZ33">
        <f t="shared" si="27"/>
        <v>0.39390633597033498</v>
      </c>
      <c r="BA33">
        <v>0.5</v>
      </c>
      <c r="BB33">
        <f t="shared" si="28"/>
        <v>1513.1430059383615</v>
      </c>
      <c r="BC33">
        <f t="shared" si="29"/>
        <v>26.819843195702461</v>
      </c>
      <c r="BD33">
        <f t="shared" si="30"/>
        <v>298.01830863415938</v>
      </c>
      <c r="BE33">
        <f t="shared" si="31"/>
        <v>1.7938339738821141E-2</v>
      </c>
      <c r="BF33">
        <f t="shared" si="32"/>
        <v>2.0446444671515298</v>
      </c>
      <c r="BG33">
        <f t="shared" si="33"/>
        <v>262.2263430701297</v>
      </c>
      <c r="BH33" t="s">
        <v>479</v>
      </c>
      <c r="BI33">
        <v>608.57000000000005</v>
      </c>
      <c r="BJ33">
        <f t="shared" si="34"/>
        <v>608.57000000000005</v>
      </c>
      <c r="BK33">
        <f t="shared" si="35"/>
        <v>0.54275861032638095</v>
      </c>
      <c r="BL33">
        <f t="shared" si="36"/>
        <v>0.72574866335784971</v>
      </c>
      <c r="BM33">
        <f t="shared" si="37"/>
        <v>0.79023036068449037</v>
      </c>
      <c r="BN33">
        <f t="shared" si="38"/>
        <v>0.5096229367377404</v>
      </c>
      <c r="BO33">
        <f t="shared" si="39"/>
        <v>0.72567363752530611</v>
      </c>
      <c r="BP33">
        <f t="shared" si="40"/>
        <v>0.54750997590245865</v>
      </c>
      <c r="BQ33">
        <f t="shared" si="41"/>
        <v>0.45249002409754135</v>
      </c>
      <c r="BR33">
        <f t="shared" si="42"/>
        <v>1799.95</v>
      </c>
      <c r="BS33">
        <f t="shared" si="43"/>
        <v>1513.1430059383615</v>
      </c>
      <c r="BT33">
        <f t="shared" si="44"/>
        <v>0.84065835492005969</v>
      </c>
      <c r="BU33">
        <f t="shared" si="45"/>
        <v>0.16087062499571514</v>
      </c>
      <c r="BV33">
        <v>6</v>
      </c>
      <c r="BW33">
        <v>0.5</v>
      </c>
      <c r="BX33" t="s">
        <v>391</v>
      </c>
      <c r="BY33">
        <v>2</v>
      </c>
      <c r="BZ33">
        <v>1691771202</v>
      </c>
      <c r="CA33">
        <v>364.76400000000001</v>
      </c>
      <c r="CB33">
        <v>399.99299999999999</v>
      </c>
      <c r="CC33">
        <v>30.868300000000001</v>
      </c>
      <c r="CD33">
        <v>22.748899999999999</v>
      </c>
      <c r="CE33">
        <v>364.93</v>
      </c>
      <c r="CF33">
        <v>30.7257</v>
      </c>
      <c r="CG33">
        <v>500.16800000000001</v>
      </c>
      <c r="CH33">
        <v>98.622799999999998</v>
      </c>
      <c r="CI33">
        <v>0.10054200000000001</v>
      </c>
      <c r="CJ33">
        <v>33.069200000000002</v>
      </c>
      <c r="CK33">
        <v>32.129100000000001</v>
      </c>
      <c r="CL33">
        <v>999.9</v>
      </c>
      <c r="CM33">
        <v>0</v>
      </c>
      <c r="CN33">
        <v>0</v>
      </c>
      <c r="CO33">
        <v>9981.8799999999992</v>
      </c>
      <c r="CP33">
        <v>0</v>
      </c>
      <c r="CQ33">
        <v>1872.54</v>
      </c>
      <c r="CR33">
        <v>-35.229500000000002</v>
      </c>
      <c r="CS33">
        <v>376.38200000000001</v>
      </c>
      <c r="CT33">
        <v>409.30399999999997</v>
      </c>
      <c r="CU33">
        <v>8.11937</v>
      </c>
      <c r="CV33">
        <v>399.99299999999999</v>
      </c>
      <c r="CW33">
        <v>22.748899999999999</v>
      </c>
      <c r="CX33">
        <v>3.0443099999999998</v>
      </c>
      <c r="CY33">
        <v>2.24356</v>
      </c>
      <c r="CZ33">
        <v>24.272300000000001</v>
      </c>
      <c r="DA33">
        <v>19.276800000000001</v>
      </c>
      <c r="DB33">
        <v>1799.95</v>
      </c>
      <c r="DC33">
        <v>0.97799100000000005</v>
      </c>
      <c r="DD33">
        <v>2.20086E-2</v>
      </c>
      <c r="DE33">
        <v>0</v>
      </c>
      <c r="DF33">
        <v>806.50199999999995</v>
      </c>
      <c r="DG33">
        <v>5.0009800000000002</v>
      </c>
      <c r="DH33">
        <v>17186.7</v>
      </c>
      <c r="DI33">
        <v>16375.3</v>
      </c>
      <c r="DJ33">
        <v>48.75</v>
      </c>
      <c r="DK33">
        <v>50.686999999999998</v>
      </c>
      <c r="DL33">
        <v>49.125</v>
      </c>
      <c r="DM33">
        <v>49.686999999999998</v>
      </c>
      <c r="DN33">
        <v>50.125</v>
      </c>
      <c r="DO33">
        <v>1755.44</v>
      </c>
      <c r="DP33">
        <v>39.5</v>
      </c>
      <c r="DQ33">
        <v>0</v>
      </c>
      <c r="DR33">
        <v>1948.2000000476801</v>
      </c>
      <c r="DS33">
        <v>0</v>
      </c>
      <c r="DT33">
        <v>806.68642307692301</v>
      </c>
      <c r="DU33">
        <v>-2.0665641031842799</v>
      </c>
      <c r="DV33">
        <v>42.252991444800301</v>
      </c>
      <c r="DW33">
        <v>17180.873076923101</v>
      </c>
      <c r="DX33">
        <v>15</v>
      </c>
      <c r="DY33">
        <v>1691771162</v>
      </c>
      <c r="DZ33" t="s">
        <v>480</v>
      </c>
      <c r="EA33">
        <v>1691771156</v>
      </c>
      <c r="EB33">
        <v>1691771162</v>
      </c>
      <c r="EC33">
        <v>19</v>
      </c>
      <c r="ED33">
        <v>4.3999999999999997E-2</v>
      </c>
      <c r="EE33">
        <v>-3.4000000000000002E-2</v>
      </c>
      <c r="EF33">
        <v>-0.16400000000000001</v>
      </c>
      <c r="EG33">
        <v>0.10199999999999999</v>
      </c>
      <c r="EH33">
        <v>400</v>
      </c>
      <c r="EI33">
        <v>23</v>
      </c>
      <c r="EJ33">
        <v>7.0000000000000007E-2</v>
      </c>
      <c r="EK33">
        <v>0.01</v>
      </c>
      <c r="EL33">
        <v>26.915357475947999</v>
      </c>
      <c r="EM33">
        <v>-0.82157942202217504</v>
      </c>
      <c r="EN33">
        <v>0.170383366149744</v>
      </c>
      <c r="EO33">
        <v>1</v>
      </c>
      <c r="EP33">
        <v>0.40769635126035098</v>
      </c>
      <c r="EQ33">
        <v>2.3993631519589401E-2</v>
      </c>
      <c r="ER33">
        <v>1.6347250414040199E-2</v>
      </c>
      <c r="ES33">
        <v>1</v>
      </c>
      <c r="ET33">
        <v>2</v>
      </c>
      <c r="EU33">
        <v>2</v>
      </c>
      <c r="EV33" t="s">
        <v>393</v>
      </c>
      <c r="EW33">
        <v>2.9653900000000002</v>
      </c>
      <c r="EX33">
        <v>2.8407300000000002</v>
      </c>
      <c r="EY33">
        <v>8.7508000000000002E-2</v>
      </c>
      <c r="EZ33">
        <v>9.4854599999999997E-2</v>
      </c>
      <c r="FA33">
        <v>0.135161</v>
      </c>
      <c r="FB33">
        <v>0.109972</v>
      </c>
      <c r="FC33">
        <v>27501.8</v>
      </c>
      <c r="FD33">
        <v>27823.200000000001</v>
      </c>
      <c r="FE33">
        <v>27636.400000000001</v>
      </c>
      <c r="FF33">
        <v>27994.3</v>
      </c>
      <c r="FG33">
        <v>30617.200000000001</v>
      </c>
      <c r="FH33">
        <v>30526.2</v>
      </c>
      <c r="FI33">
        <v>38481.199999999997</v>
      </c>
      <c r="FJ33">
        <v>37180.199999999997</v>
      </c>
      <c r="FK33">
        <v>2.0490300000000001</v>
      </c>
      <c r="FL33">
        <v>1.77433</v>
      </c>
      <c r="FM33">
        <v>8.7842299999999998E-2</v>
      </c>
      <c r="FN33">
        <v>0</v>
      </c>
      <c r="FO33">
        <v>30.7029</v>
      </c>
      <c r="FP33">
        <v>999.9</v>
      </c>
      <c r="FQ33">
        <v>48.718000000000004</v>
      </c>
      <c r="FR33">
        <v>35.479999999999997</v>
      </c>
      <c r="FS33">
        <v>28.651800000000001</v>
      </c>
      <c r="FT33">
        <v>61.445599999999999</v>
      </c>
      <c r="FU33">
        <v>34.270800000000001</v>
      </c>
      <c r="FV33">
        <v>1</v>
      </c>
      <c r="FW33">
        <v>0.17305599999999999</v>
      </c>
      <c r="FX33">
        <v>1.22593</v>
      </c>
      <c r="FY33">
        <v>20.2532</v>
      </c>
      <c r="FZ33">
        <v>5.22553</v>
      </c>
      <c r="GA33">
        <v>12.0159</v>
      </c>
      <c r="GB33">
        <v>4.9994500000000004</v>
      </c>
      <c r="GC33">
        <v>3.2917999999999998</v>
      </c>
      <c r="GD33">
        <v>9999</v>
      </c>
      <c r="GE33">
        <v>285.7</v>
      </c>
      <c r="GF33">
        <v>9999</v>
      </c>
      <c r="GG33">
        <v>9999</v>
      </c>
      <c r="GH33">
        <v>1.87839</v>
      </c>
      <c r="GI33">
        <v>1.87222</v>
      </c>
      <c r="GJ33">
        <v>1.8743799999999999</v>
      </c>
      <c r="GK33">
        <v>1.8724099999999999</v>
      </c>
      <c r="GL33">
        <v>1.87269</v>
      </c>
      <c r="GM33">
        <v>1.8739300000000001</v>
      </c>
      <c r="GN33">
        <v>1.8742399999999999</v>
      </c>
      <c r="GO33">
        <v>1.8782300000000001</v>
      </c>
      <c r="GP33">
        <v>5</v>
      </c>
      <c r="GQ33">
        <v>0</v>
      </c>
      <c r="GR33">
        <v>0</v>
      </c>
      <c r="GS33">
        <v>0</v>
      </c>
      <c r="GT33" t="s">
        <v>394</v>
      </c>
      <c r="GU33" t="s">
        <v>395</v>
      </c>
      <c r="GV33" t="s">
        <v>396</v>
      </c>
      <c r="GW33" t="s">
        <v>396</v>
      </c>
      <c r="GX33" t="s">
        <v>396</v>
      </c>
      <c r="GY33" t="s">
        <v>396</v>
      </c>
      <c r="GZ33">
        <v>0</v>
      </c>
      <c r="HA33">
        <v>100</v>
      </c>
      <c r="HB33">
        <v>100</v>
      </c>
      <c r="HC33">
        <v>-0.16600000000000001</v>
      </c>
      <c r="HD33">
        <v>0.1426</v>
      </c>
      <c r="HE33">
        <v>-0.30461218626923797</v>
      </c>
      <c r="HF33">
        <v>7.2704984381113296E-4</v>
      </c>
      <c r="HG33">
        <v>-1.05877040029023E-6</v>
      </c>
      <c r="HH33">
        <v>2.9517966189716799E-10</v>
      </c>
      <c r="HI33">
        <v>0.142508350705017</v>
      </c>
      <c r="HJ33">
        <v>0</v>
      </c>
      <c r="HK33">
        <v>0</v>
      </c>
      <c r="HL33">
        <v>0</v>
      </c>
      <c r="HM33">
        <v>1</v>
      </c>
      <c r="HN33">
        <v>2242</v>
      </c>
      <c r="HO33">
        <v>1</v>
      </c>
      <c r="HP33">
        <v>25</v>
      </c>
      <c r="HQ33">
        <v>0.8</v>
      </c>
      <c r="HR33">
        <v>0.7</v>
      </c>
      <c r="HS33">
        <v>1.01196</v>
      </c>
      <c r="HT33">
        <v>2.63794</v>
      </c>
      <c r="HU33">
        <v>1.49536</v>
      </c>
      <c r="HV33">
        <v>2.2912599999999999</v>
      </c>
      <c r="HW33">
        <v>1.49658</v>
      </c>
      <c r="HX33">
        <v>2.5524900000000001</v>
      </c>
      <c r="HY33">
        <v>40.680999999999997</v>
      </c>
      <c r="HZ33">
        <v>23.579699999999999</v>
      </c>
      <c r="IA33">
        <v>18</v>
      </c>
      <c r="IB33">
        <v>500.76600000000002</v>
      </c>
      <c r="IC33">
        <v>462.64499999999998</v>
      </c>
      <c r="ID33">
        <v>29.811199999999999</v>
      </c>
      <c r="IE33">
        <v>29.762599999999999</v>
      </c>
      <c r="IF33">
        <v>30.001100000000001</v>
      </c>
      <c r="IG33">
        <v>29.429600000000001</v>
      </c>
      <c r="IH33">
        <v>29.363</v>
      </c>
      <c r="II33">
        <v>20.313700000000001</v>
      </c>
      <c r="IJ33">
        <v>29.520800000000001</v>
      </c>
      <c r="IK33">
        <v>74.3001</v>
      </c>
      <c r="IL33">
        <v>29.779699999999998</v>
      </c>
      <c r="IM33">
        <v>400</v>
      </c>
      <c r="IN33">
        <v>22.7944</v>
      </c>
      <c r="IO33">
        <v>100.319</v>
      </c>
      <c r="IP33">
        <v>99.8065</v>
      </c>
    </row>
    <row r="34" spans="1:250" x14ac:dyDescent="0.3">
      <c r="A34">
        <v>18</v>
      </c>
      <c r="B34">
        <v>1691771330</v>
      </c>
      <c r="C34">
        <v>4275.4000000953702</v>
      </c>
      <c r="D34" t="s">
        <v>481</v>
      </c>
      <c r="E34" t="s">
        <v>482</v>
      </c>
      <c r="F34" t="s">
        <v>381</v>
      </c>
      <c r="G34" t="s">
        <v>475</v>
      </c>
      <c r="H34" t="s">
        <v>476</v>
      </c>
      <c r="I34" t="s">
        <v>477</v>
      </c>
      <c r="J34" t="s">
        <v>385</v>
      </c>
      <c r="K34" t="s">
        <v>386</v>
      </c>
      <c r="L34" t="s">
        <v>387</v>
      </c>
      <c r="M34">
        <v>1691771330</v>
      </c>
      <c r="N34">
        <f t="shared" si="0"/>
        <v>7.0147478034378145E-3</v>
      </c>
      <c r="O34">
        <f t="shared" si="1"/>
        <v>7.0147478034378148</v>
      </c>
      <c r="P34">
        <f t="shared" si="2"/>
        <v>19.08053250903183</v>
      </c>
      <c r="Q34">
        <f t="shared" si="3"/>
        <v>274.762</v>
      </c>
      <c r="R34">
        <f t="shared" si="4"/>
        <v>188.62312270062839</v>
      </c>
      <c r="S34">
        <f t="shared" si="5"/>
        <v>18.619957021514093</v>
      </c>
      <c r="T34">
        <f t="shared" si="6"/>
        <v>27.123167922869996</v>
      </c>
      <c r="U34">
        <f t="shared" si="7"/>
        <v>0.4103335787761348</v>
      </c>
      <c r="V34">
        <f t="shared" si="8"/>
        <v>2.9027297579899622</v>
      </c>
      <c r="W34">
        <f t="shared" si="9"/>
        <v>0.38061874886429586</v>
      </c>
      <c r="X34">
        <f t="shared" si="10"/>
        <v>0.24037691277162565</v>
      </c>
      <c r="Y34">
        <f t="shared" si="11"/>
        <v>289.59418075494659</v>
      </c>
      <c r="Z34">
        <f t="shared" si="12"/>
        <v>32.692971985832735</v>
      </c>
      <c r="AA34">
        <f t="shared" si="13"/>
        <v>31.953700000000001</v>
      </c>
      <c r="AB34">
        <f t="shared" si="14"/>
        <v>4.7625838789999326</v>
      </c>
      <c r="AC34">
        <f t="shared" si="15"/>
        <v>60.317994178631388</v>
      </c>
      <c r="AD34">
        <f t="shared" si="16"/>
        <v>3.0149477816564993</v>
      </c>
      <c r="AE34">
        <f t="shared" si="17"/>
        <v>4.998421818749061</v>
      </c>
      <c r="AF34">
        <f t="shared" si="18"/>
        <v>1.7476360973434333</v>
      </c>
      <c r="AG34">
        <f t="shared" si="19"/>
        <v>-309.35037813160761</v>
      </c>
      <c r="AH34">
        <f t="shared" si="20"/>
        <v>134.00407109613212</v>
      </c>
      <c r="AI34">
        <f t="shared" si="21"/>
        <v>10.50879969175242</v>
      </c>
      <c r="AJ34">
        <f t="shared" si="22"/>
        <v>124.75667341122352</v>
      </c>
      <c r="AK34">
        <v>0</v>
      </c>
      <c r="AL34">
        <v>0</v>
      </c>
      <c r="AM34">
        <f t="shared" si="23"/>
        <v>1</v>
      </c>
      <c r="AN34">
        <f t="shared" si="24"/>
        <v>0</v>
      </c>
      <c r="AO34">
        <f t="shared" si="25"/>
        <v>51086.454618596887</v>
      </c>
      <c r="AP34" t="s">
        <v>388</v>
      </c>
      <c r="AQ34">
        <v>10238.9</v>
      </c>
      <c r="AR34">
        <v>302.21199999999999</v>
      </c>
      <c r="AS34">
        <v>4052.3</v>
      </c>
      <c r="AT34">
        <f t="shared" si="26"/>
        <v>0.92542210596451402</v>
      </c>
      <c r="AU34">
        <v>-0.32343011824092399</v>
      </c>
      <c r="AV34" t="s">
        <v>483</v>
      </c>
      <c r="AW34">
        <v>10253.299999999999</v>
      </c>
      <c r="AX34">
        <v>776.81356000000005</v>
      </c>
      <c r="AY34">
        <v>1198.5</v>
      </c>
      <c r="AZ34">
        <f t="shared" si="27"/>
        <v>0.35184517313308294</v>
      </c>
      <c r="BA34">
        <v>0.5</v>
      </c>
      <c r="BB34">
        <f t="shared" si="28"/>
        <v>1513.3277993548948</v>
      </c>
      <c r="BC34">
        <f t="shared" si="29"/>
        <v>19.08053250903183</v>
      </c>
      <c r="BD34">
        <f t="shared" si="30"/>
        <v>266.2285407855652</v>
      </c>
      <c r="BE34">
        <f t="shared" si="31"/>
        <v>1.2822048623929544E-2</v>
      </c>
      <c r="BF34">
        <f t="shared" si="32"/>
        <v>2.3811430955360868</v>
      </c>
      <c r="BG34">
        <f t="shared" si="33"/>
        <v>256.63805126015916</v>
      </c>
      <c r="BH34" t="s">
        <v>484</v>
      </c>
      <c r="BI34">
        <v>601.33000000000004</v>
      </c>
      <c r="BJ34">
        <f t="shared" si="34"/>
        <v>601.33000000000004</v>
      </c>
      <c r="BK34">
        <f t="shared" si="35"/>
        <v>0.49826449728827693</v>
      </c>
      <c r="BL34">
        <f t="shared" si="36"/>
        <v>0.70614136677997885</v>
      </c>
      <c r="BM34">
        <f t="shared" si="37"/>
        <v>0.82695589935583325</v>
      </c>
      <c r="BN34">
        <f t="shared" si="38"/>
        <v>0.47048096147666812</v>
      </c>
      <c r="BO34">
        <f t="shared" si="39"/>
        <v>0.7609954753061795</v>
      </c>
      <c r="BP34">
        <f t="shared" si="40"/>
        <v>0.54662278048519741</v>
      </c>
      <c r="BQ34">
        <f t="shared" si="41"/>
        <v>0.45337721951480259</v>
      </c>
      <c r="BR34">
        <f t="shared" si="42"/>
        <v>1800.17</v>
      </c>
      <c r="BS34">
        <f t="shared" si="43"/>
        <v>1513.3277993548948</v>
      </c>
      <c r="BT34">
        <f t="shared" si="44"/>
        <v>0.84065827080492106</v>
      </c>
      <c r="BU34">
        <f t="shared" si="45"/>
        <v>0.1608704626534975</v>
      </c>
      <c r="BV34">
        <v>6</v>
      </c>
      <c r="BW34">
        <v>0.5</v>
      </c>
      <c r="BX34" t="s">
        <v>391</v>
      </c>
      <c r="BY34">
        <v>2</v>
      </c>
      <c r="BZ34">
        <v>1691771330</v>
      </c>
      <c r="CA34">
        <v>274.762</v>
      </c>
      <c r="CB34">
        <v>299.96499999999997</v>
      </c>
      <c r="CC34">
        <v>30.541899999999998</v>
      </c>
      <c r="CD34">
        <v>22.383400000000002</v>
      </c>
      <c r="CE34">
        <v>274.93900000000002</v>
      </c>
      <c r="CF34">
        <v>30.401</v>
      </c>
      <c r="CG34">
        <v>500.12900000000002</v>
      </c>
      <c r="CH34">
        <v>98.614599999999996</v>
      </c>
      <c r="CI34">
        <v>0.100535</v>
      </c>
      <c r="CJ34">
        <v>32.81</v>
      </c>
      <c r="CK34">
        <v>31.953700000000001</v>
      </c>
      <c r="CL34">
        <v>999.9</v>
      </c>
      <c r="CM34">
        <v>0</v>
      </c>
      <c r="CN34">
        <v>0</v>
      </c>
      <c r="CO34">
        <v>9986.25</v>
      </c>
      <c r="CP34">
        <v>0</v>
      </c>
      <c r="CQ34">
        <v>1913.24</v>
      </c>
      <c r="CR34">
        <v>-25.203099999999999</v>
      </c>
      <c r="CS34">
        <v>283.41800000000001</v>
      </c>
      <c r="CT34">
        <v>306.83300000000003</v>
      </c>
      <c r="CU34">
        <v>8.1584500000000002</v>
      </c>
      <c r="CV34">
        <v>299.96499999999997</v>
      </c>
      <c r="CW34">
        <v>22.383400000000002</v>
      </c>
      <c r="CX34">
        <v>3.0118800000000001</v>
      </c>
      <c r="CY34">
        <v>2.2073399999999999</v>
      </c>
      <c r="CZ34">
        <v>24.093699999999998</v>
      </c>
      <c r="DA34">
        <v>19.015699999999999</v>
      </c>
      <c r="DB34">
        <v>1800.17</v>
      </c>
      <c r="DC34">
        <v>0.97799899999999995</v>
      </c>
      <c r="DD34">
        <v>2.2001099999999999E-2</v>
      </c>
      <c r="DE34">
        <v>0</v>
      </c>
      <c r="DF34">
        <v>776.84900000000005</v>
      </c>
      <c r="DG34">
        <v>5.0009800000000002</v>
      </c>
      <c r="DH34">
        <v>16825.099999999999</v>
      </c>
      <c r="DI34">
        <v>16377.4</v>
      </c>
      <c r="DJ34">
        <v>49.186999999999998</v>
      </c>
      <c r="DK34">
        <v>51.186999999999998</v>
      </c>
      <c r="DL34">
        <v>49.436999999999998</v>
      </c>
      <c r="DM34">
        <v>50.436999999999998</v>
      </c>
      <c r="DN34">
        <v>50.5</v>
      </c>
      <c r="DO34">
        <v>1755.67</v>
      </c>
      <c r="DP34">
        <v>39.5</v>
      </c>
      <c r="DQ34">
        <v>0</v>
      </c>
      <c r="DR34">
        <v>127.40000009536701</v>
      </c>
      <c r="DS34">
        <v>0</v>
      </c>
      <c r="DT34">
        <v>776.81356000000005</v>
      </c>
      <c r="DU34">
        <v>-0.75807691031049096</v>
      </c>
      <c r="DV34">
        <v>-72.353844821882504</v>
      </c>
      <c r="DW34">
        <v>16793.740000000002</v>
      </c>
      <c r="DX34">
        <v>15</v>
      </c>
      <c r="DY34">
        <v>1691771289</v>
      </c>
      <c r="DZ34" t="s">
        <v>485</v>
      </c>
      <c r="EA34">
        <v>1691771274</v>
      </c>
      <c r="EB34">
        <v>1691771289</v>
      </c>
      <c r="EC34">
        <v>20</v>
      </c>
      <c r="ED34">
        <v>1E-3</v>
      </c>
      <c r="EE34">
        <v>-2E-3</v>
      </c>
      <c r="EF34">
        <v>-0.17299999999999999</v>
      </c>
      <c r="EG34">
        <v>0.10199999999999999</v>
      </c>
      <c r="EH34">
        <v>300</v>
      </c>
      <c r="EI34">
        <v>23</v>
      </c>
      <c r="EJ34">
        <v>0.1</v>
      </c>
      <c r="EK34">
        <v>0.01</v>
      </c>
      <c r="EL34">
        <v>19.095338640288801</v>
      </c>
      <c r="EM34">
        <v>-0.42407650983199002</v>
      </c>
      <c r="EN34">
        <v>0.14674155219617599</v>
      </c>
      <c r="EO34">
        <v>1</v>
      </c>
      <c r="EP34">
        <v>0.41979224598342602</v>
      </c>
      <c r="EQ34">
        <v>-1.00902330414565E-2</v>
      </c>
      <c r="ER34">
        <v>1.6285879222679E-2</v>
      </c>
      <c r="ES34">
        <v>1</v>
      </c>
      <c r="ET34">
        <v>2</v>
      </c>
      <c r="EU34">
        <v>2</v>
      </c>
      <c r="EV34" t="s">
        <v>393</v>
      </c>
      <c r="EW34">
        <v>2.9649299999999998</v>
      </c>
      <c r="EX34">
        <v>2.84076</v>
      </c>
      <c r="EY34">
        <v>6.9532899999999995E-2</v>
      </c>
      <c r="EZ34">
        <v>7.5469800000000004E-2</v>
      </c>
      <c r="FA34">
        <v>0.134102</v>
      </c>
      <c r="FB34">
        <v>0.108668</v>
      </c>
      <c r="FC34">
        <v>28029.1</v>
      </c>
      <c r="FD34">
        <v>28408.7</v>
      </c>
      <c r="FE34">
        <v>27623</v>
      </c>
      <c r="FF34">
        <v>27985</v>
      </c>
      <c r="FG34">
        <v>30639.8</v>
      </c>
      <c r="FH34">
        <v>30559.9</v>
      </c>
      <c r="FI34">
        <v>38462.699999999997</v>
      </c>
      <c r="FJ34">
        <v>37168</v>
      </c>
      <c r="FK34">
        <v>2.0468000000000002</v>
      </c>
      <c r="FL34">
        <v>1.76793</v>
      </c>
      <c r="FM34">
        <v>7.0128599999999999E-2</v>
      </c>
      <c r="FN34">
        <v>0</v>
      </c>
      <c r="FO34">
        <v>30.815100000000001</v>
      </c>
      <c r="FP34">
        <v>999.9</v>
      </c>
      <c r="FQ34">
        <v>48.401000000000003</v>
      </c>
      <c r="FR34">
        <v>35.680999999999997</v>
      </c>
      <c r="FS34">
        <v>28.785599999999999</v>
      </c>
      <c r="FT34">
        <v>60.735599999999998</v>
      </c>
      <c r="FU34">
        <v>33.725999999999999</v>
      </c>
      <c r="FV34">
        <v>1</v>
      </c>
      <c r="FW34">
        <v>0.193686</v>
      </c>
      <c r="FX34">
        <v>0.32677299999999998</v>
      </c>
      <c r="FY34">
        <v>20.258099999999999</v>
      </c>
      <c r="FZ34">
        <v>5.2273199999999997</v>
      </c>
      <c r="GA34">
        <v>12.0159</v>
      </c>
      <c r="GB34">
        <v>4.9995500000000002</v>
      </c>
      <c r="GC34">
        <v>3.29135</v>
      </c>
      <c r="GD34">
        <v>9999</v>
      </c>
      <c r="GE34">
        <v>285.8</v>
      </c>
      <c r="GF34">
        <v>9999</v>
      </c>
      <c r="GG34">
        <v>9999</v>
      </c>
      <c r="GH34">
        <v>1.87842</v>
      </c>
      <c r="GI34">
        <v>1.87225</v>
      </c>
      <c r="GJ34">
        <v>1.87439</v>
      </c>
      <c r="GK34">
        <v>1.87242</v>
      </c>
      <c r="GL34">
        <v>1.8727</v>
      </c>
      <c r="GM34">
        <v>1.8739300000000001</v>
      </c>
      <c r="GN34">
        <v>1.8742399999999999</v>
      </c>
      <c r="GO34">
        <v>1.8782700000000001</v>
      </c>
      <c r="GP34">
        <v>5</v>
      </c>
      <c r="GQ34">
        <v>0</v>
      </c>
      <c r="GR34">
        <v>0</v>
      </c>
      <c r="GS34">
        <v>0</v>
      </c>
      <c r="GT34" t="s">
        <v>394</v>
      </c>
      <c r="GU34" t="s">
        <v>395</v>
      </c>
      <c r="GV34" t="s">
        <v>396</v>
      </c>
      <c r="GW34" t="s">
        <v>396</v>
      </c>
      <c r="GX34" t="s">
        <v>396</v>
      </c>
      <c r="GY34" t="s">
        <v>396</v>
      </c>
      <c r="GZ34">
        <v>0</v>
      </c>
      <c r="HA34">
        <v>100</v>
      </c>
      <c r="HB34">
        <v>100</v>
      </c>
      <c r="HC34">
        <v>-0.17699999999999999</v>
      </c>
      <c r="HD34">
        <v>0.1409</v>
      </c>
      <c r="HE34">
        <v>-0.303613970672381</v>
      </c>
      <c r="HF34">
        <v>7.2704984381113296E-4</v>
      </c>
      <c r="HG34">
        <v>-1.05877040029023E-6</v>
      </c>
      <c r="HH34">
        <v>2.9517966189716799E-10</v>
      </c>
      <c r="HI34">
        <v>0.14087529339035801</v>
      </c>
      <c r="HJ34">
        <v>0</v>
      </c>
      <c r="HK34">
        <v>0</v>
      </c>
      <c r="HL34">
        <v>0</v>
      </c>
      <c r="HM34">
        <v>1</v>
      </c>
      <c r="HN34">
        <v>2242</v>
      </c>
      <c r="HO34">
        <v>1</v>
      </c>
      <c r="HP34">
        <v>25</v>
      </c>
      <c r="HQ34">
        <v>0.9</v>
      </c>
      <c r="HR34">
        <v>0.7</v>
      </c>
      <c r="HS34">
        <v>0.80688499999999996</v>
      </c>
      <c r="HT34">
        <v>2.63672</v>
      </c>
      <c r="HU34">
        <v>1.49536</v>
      </c>
      <c r="HV34">
        <v>2.2912599999999999</v>
      </c>
      <c r="HW34">
        <v>1.49658</v>
      </c>
      <c r="HX34">
        <v>2.5683600000000002</v>
      </c>
      <c r="HY34">
        <v>40.963799999999999</v>
      </c>
      <c r="HZ34">
        <v>23.5884</v>
      </c>
      <c r="IA34">
        <v>18</v>
      </c>
      <c r="IB34">
        <v>501.36599999999999</v>
      </c>
      <c r="IC34">
        <v>460.1</v>
      </c>
      <c r="ID34">
        <v>29.711500000000001</v>
      </c>
      <c r="IE34">
        <v>30.044</v>
      </c>
      <c r="IF34">
        <v>30.000900000000001</v>
      </c>
      <c r="IG34">
        <v>29.6752</v>
      </c>
      <c r="IH34">
        <v>29.6</v>
      </c>
      <c r="II34">
        <v>16.214700000000001</v>
      </c>
      <c r="IJ34">
        <v>31.032599999999999</v>
      </c>
      <c r="IK34">
        <v>73.325400000000002</v>
      </c>
      <c r="IL34">
        <v>29.740200000000002</v>
      </c>
      <c r="IM34">
        <v>300</v>
      </c>
      <c r="IN34">
        <v>22.322900000000001</v>
      </c>
      <c r="IO34">
        <v>100.27</v>
      </c>
      <c r="IP34">
        <v>99.773700000000005</v>
      </c>
    </row>
    <row r="35" spans="1:250" x14ac:dyDescent="0.3">
      <c r="A35">
        <v>19</v>
      </c>
      <c r="B35">
        <v>1691771469</v>
      </c>
      <c r="C35">
        <v>4414.4000000953702</v>
      </c>
      <c r="D35" t="s">
        <v>486</v>
      </c>
      <c r="E35" t="s">
        <v>487</v>
      </c>
      <c r="F35" t="s">
        <v>381</v>
      </c>
      <c r="G35" t="s">
        <v>475</v>
      </c>
      <c r="H35" t="s">
        <v>476</v>
      </c>
      <c r="I35" t="s">
        <v>477</v>
      </c>
      <c r="J35" t="s">
        <v>385</v>
      </c>
      <c r="K35" t="s">
        <v>386</v>
      </c>
      <c r="L35" t="s">
        <v>387</v>
      </c>
      <c r="M35">
        <v>1691771469</v>
      </c>
      <c r="N35">
        <f t="shared" si="0"/>
        <v>6.8872387556276919E-3</v>
      </c>
      <c r="O35">
        <f t="shared" si="1"/>
        <v>6.8872387556276919</v>
      </c>
      <c r="P35">
        <f t="shared" si="2"/>
        <v>10.971102719154251</v>
      </c>
      <c r="Q35">
        <f t="shared" si="3"/>
        <v>185.29900000000001</v>
      </c>
      <c r="R35">
        <f t="shared" si="4"/>
        <v>134.14361721889779</v>
      </c>
      <c r="S35">
        <f t="shared" si="5"/>
        <v>13.242546418503682</v>
      </c>
      <c r="T35">
        <f t="shared" si="6"/>
        <v>18.292563296531004</v>
      </c>
      <c r="U35">
        <f t="shared" si="7"/>
        <v>0.4023431512862754</v>
      </c>
      <c r="V35">
        <f t="shared" si="8"/>
        <v>2.9001792114296112</v>
      </c>
      <c r="W35">
        <f t="shared" si="9"/>
        <v>0.37370784209427649</v>
      </c>
      <c r="X35">
        <f t="shared" si="10"/>
        <v>0.23597011398706863</v>
      </c>
      <c r="Y35">
        <f t="shared" si="11"/>
        <v>289.54252975504045</v>
      </c>
      <c r="Z35">
        <f t="shared" si="12"/>
        <v>32.833313347804648</v>
      </c>
      <c r="AA35">
        <f t="shared" si="13"/>
        <v>31.928899999999999</v>
      </c>
      <c r="AB35">
        <f t="shared" si="14"/>
        <v>4.7559004854323748</v>
      </c>
      <c r="AC35">
        <f t="shared" si="15"/>
        <v>59.818588964087837</v>
      </c>
      <c r="AD35">
        <f t="shared" si="16"/>
        <v>3.0081014143496998</v>
      </c>
      <c r="AE35">
        <f t="shared" si="17"/>
        <v>5.0287067388961937</v>
      </c>
      <c r="AF35">
        <f t="shared" si="18"/>
        <v>1.747799071082675</v>
      </c>
      <c r="AG35">
        <f t="shared" si="19"/>
        <v>-303.72722912318119</v>
      </c>
      <c r="AH35">
        <f t="shared" si="20"/>
        <v>154.55638533765767</v>
      </c>
      <c r="AI35">
        <f t="shared" si="21"/>
        <v>12.136132741813542</v>
      </c>
      <c r="AJ35">
        <f t="shared" si="22"/>
        <v>152.50781871133046</v>
      </c>
      <c r="AK35">
        <v>0</v>
      </c>
      <c r="AL35">
        <v>0</v>
      </c>
      <c r="AM35">
        <f t="shared" si="23"/>
        <v>1</v>
      </c>
      <c r="AN35">
        <f t="shared" si="24"/>
        <v>0</v>
      </c>
      <c r="AO35">
        <f t="shared" si="25"/>
        <v>50997.025081970569</v>
      </c>
      <c r="AP35" t="s">
        <v>388</v>
      </c>
      <c r="AQ35">
        <v>10238.9</v>
      </c>
      <c r="AR35">
        <v>302.21199999999999</v>
      </c>
      <c r="AS35">
        <v>4052.3</v>
      </c>
      <c r="AT35">
        <f t="shared" si="26"/>
        <v>0.92542210596451402</v>
      </c>
      <c r="AU35">
        <v>-0.32343011824092399</v>
      </c>
      <c r="AV35" t="s">
        <v>488</v>
      </c>
      <c r="AW35">
        <v>10251.1</v>
      </c>
      <c r="AX35">
        <v>763.48</v>
      </c>
      <c r="AY35">
        <v>1097.17</v>
      </c>
      <c r="AZ35">
        <f t="shared" si="27"/>
        <v>0.30413700702716995</v>
      </c>
      <c r="BA35">
        <v>0.5</v>
      </c>
      <c r="BB35">
        <f t="shared" si="28"/>
        <v>1513.058699354943</v>
      </c>
      <c r="BC35">
        <f t="shared" si="29"/>
        <v>10.971102719154251</v>
      </c>
      <c r="BD35">
        <f t="shared" si="30"/>
        <v>230.08857213911745</v>
      </c>
      <c r="BE35">
        <f t="shared" si="31"/>
        <v>7.4647023557052571E-3</v>
      </c>
      <c r="BF35">
        <f t="shared" si="32"/>
        <v>2.6934112307117402</v>
      </c>
      <c r="BG35">
        <f t="shared" si="33"/>
        <v>251.66110188917582</v>
      </c>
      <c r="BH35" t="s">
        <v>489</v>
      </c>
      <c r="BI35">
        <v>603.51</v>
      </c>
      <c r="BJ35">
        <f t="shared" si="34"/>
        <v>603.51</v>
      </c>
      <c r="BK35">
        <f t="shared" si="35"/>
        <v>0.44993938952031143</v>
      </c>
      <c r="BL35">
        <f t="shared" si="36"/>
        <v>0.67595105943361833</v>
      </c>
      <c r="BM35">
        <f t="shared" si="37"/>
        <v>0.85685994218262063</v>
      </c>
      <c r="BN35">
        <f t="shared" si="38"/>
        <v>0.41975802495226167</v>
      </c>
      <c r="BO35">
        <f t="shared" si="39"/>
        <v>0.78801617455377049</v>
      </c>
      <c r="BP35">
        <f t="shared" si="40"/>
        <v>0.53432077314243065</v>
      </c>
      <c r="BQ35">
        <f t="shared" si="41"/>
        <v>0.46567922685756935</v>
      </c>
      <c r="BR35">
        <f t="shared" si="42"/>
        <v>1799.85</v>
      </c>
      <c r="BS35">
        <f t="shared" si="43"/>
        <v>1513.058699354943</v>
      </c>
      <c r="BT35">
        <f t="shared" si="44"/>
        <v>0.84065822116006506</v>
      </c>
      <c r="BU35">
        <f t="shared" si="45"/>
        <v>0.16087036683892572</v>
      </c>
      <c r="BV35">
        <v>6</v>
      </c>
      <c r="BW35">
        <v>0.5</v>
      </c>
      <c r="BX35" t="s">
        <v>391</v>
      </c>
      <c r="BY35">
        <v>2</v>
      </c>
      <c r="BZ35">
        <v>1691771469</v>
      </c>
      <c r="CA35">
        <v>185.29900000000001</v>
      </c>
      <c r="CB35">
        <v>199.99199999999999</v>
      </c>
      <c r="CC35">
        <v>30.471299999999999</v>
      </c>
      <c r="CD35">
        <v>22.4605</v>
      </c>
      <c r="CE35">
        <v>185.65799999999999</v>
      </c>
      <c r="CF35">
        <v>30.3325</v>
      </c>
      <c r="CG35">
        <v>500.12799999999999</v>
      </c>
      <c r="CH35">
        <v>98.618700000000004</v>
      </c>
      <c r="CI35">
        <v>0.100469</v>
      </c>
      <c r="CJ35">
        <v>32.917400000000001</v>
      </c>
      <c r="CK35">
        <v>31.928899999999999</v>
      </c>
      <c r="CL35">
        <v>999.9</v>
      </c>
      <c r="CM35">
        <v>0</v>
      </c>
      <c r="CN35">
        <v>0</v>
      </c>
      <c r="CO35">
        <v>9971.25</v>
      </c>
      <c r="CP35">
        <v>0</v>
      </c>
      <c r="CQ35">
        <v>1993.02</v>
      </c>
      <c r="CR35">
        <v>-14.6922</v>
      </c>
      <c r="CS35">
        <v>191.12299999999999</v>
      </c>
      <c r="CT35">
        <v>204.58699999999999</v>
      </c>
      <c r="CU35">
        <v>8.0107999999999997</v>
      </c>
      <c r="CV35">
        <v>199.99199999999999</v>
      </c>
      <c r="CW35">
        <v>22.4605</v>
      </c>
      <c r="CX35">
        <v>3.0050400000000002</v>
      </c>
      <c r="CY35">
        <v>2.2150300000000001</v>
      </c>
      <c r="CZ35">
        <v>24.055900000000001</v>
      </c>
      <c r="DA35">
        <v>19.071400000000001</v>
      </c>
      <c r="DB35">
        <v>1799.85</v>
      </c>
      <c r="DC35">
        <v>0.97799899999999995</v>
      </c>
      <c r="DD35">
        <v>2.2001099999999999E-2</v>
      </c>
      <c r="DE35">
        <v>0</v>
      </c>
      <c r="DF35">
        <v>763.46</v>
      </c>
      <c r="DG35">
        <v>5.0009800000000002</v>
      </c>
      <c r="DH35">
        <v>16661.099999999999</v>
      </c>
      <c r="DI35">
        <v>16374.5</v>
      </c>
      <c r="DJ35">
        <v>49.375</v>
      </c>
      <c r="DK35">
        <v>51.125</v>
      </c>
      <c r="DL35">
        <v>49.875</v>
      </c>
      <c r="DM35">
        <v>50.436999999999998</v>
      </c>
      <c r="DN35">
        <v>50.75</v>
      </c>
      <c r="DO35">
        <v>1755.36</v>
      </c>
      <c r="DP35">
        <v>39.49</v>
      </c>
      <c r="DQ35">
        <v>0</v>
      </c>
      <c r="DR35">
        <v>138.59999990463299</v>
      </c>
      <c r="DS35">
        <v>0</v>
      </c>
      <c r="DT35">
        <v>763.48</v>
      </c>
      <c r="DU35">
        <v>-0.70846154233870995</v>
      </c>
      <c r="DV35">
        <v>4813.6153927430596</v>
      </c>
      <c r="DW35">
        <v>16318.284</v>
      </c>
      <c r="DX35">
        <v>15</v>
      </c>
      <c r="DY35">
        <v>1691771428</v>
      </c>
      <c r="DZ35" t="s">
        <v>490</v>
      </c>
      <c r="EA35">
        <v>1691771409</v>
      </c>
      <c r="EB35">
        <v>1691771428</v>
      </c>
      <c r="EC35">
        <v>21</v>
      </c>
      <c r="ED35">
        <v>-0.155</v>
      </c>
      <c r="EE35">
        <v>-2E-3</v>
      </c>
      <c r="EF35">
        <v>-0.35299999999999998</v>
      </c>
      <c r="EG35">
        <v>9.1999999999999998E-2</v>
      </c>
      <c r="EH35">
        <v>200</v>
      </c>
      <c r="EI35">
        <v>22</v>
      </c>
      <c r="EJ35">
        <v>0.1</v>
      </c>
      <c r="EK35">
        <v>0.01</v>
      </c>
      <c r="EL35">
        <v>11.0071169064869</v>
      </c>
      <c r="EM35">
        <v>-0.52632420780799005</v>
      </c>
      <c r="EN35">
        <v>0.109308014108256</v>
      </c>
      <c r="EO35">
        <v>1</v>
      </c>
      <c r="EP35">
        <v>0.40764961086842</v>
      </c>
      <c r="EQ35">
        <v>2.019541108177E-2</v>
      </c>
      <c r="ER35">
        <v>1.6802638819762801E-2</v>
      </c>
      <c r="ES35">
        <v>1</v>
      </c>
      <c r="ET35">
        <v>2</v>
      </c>
      <c r="EU35">
        <v>2</v>
      </c>
      <c r="EV35" t="s">
        <v>393</v>
      </c>
      <c r="EW35">
        <v>2.96475</v>
      </c>
      <c r="EX35">
        <v>2.84057</v>
      </c>
      <c r="EY35">
        <v>4.9451599999999998E-2</v>
      </c>
      <c r="EZ35">
        <v>5.3407799999999998E-2</v>
      </c>
      <c r="FA35">
        <v>0.13384799999999999</v>
      </c>
      <c r="FB35">
        <v>0.108891</v>
      </c>
      <c r="FC35">
        <v>28627</v>
      </c>
      <c r="FD35">
        <v>29079.8</v>
      </c>
      <c r="FE35">
        <v>27616.6</v>
      </c>
      <c r="FF35">
        <v>27978.9</v>
      </c>
      <c r="FG35">
        <v>30640.1</v>
      </c>
      <c r="FH35">
        <v>30544</v>
      </c>
      <c r="FI35">
        <v>38453.1</v>
      </c>
      <c r="FJ35">
        <v>37160</v>
      </c>
      <c r="FK35">
        <v>2.0449999999999999</v>
      </c>
      <c r="FL35">
        <v>1.764</v>
      </c>
      <c r="FM35">
        <v>0.11025</v>
      </c>
      <c r="FN35">
        <v>0</v>
      </c>
      <c r="FO35">
        <v>30.137799999999999</v>
      </c>
      <c r="FP35">
        <v>999.9</v>
      </c>
      <c r="FQ35">
        <v>47.838999999999999</v>
      </c>
      <c r="FR35">
        <v>35.872999999999998</v>
      </c>
      <c r="FS35">
        <v>28.751000000000001</v>
      </c>
      <c r="FT35">
        <v>60.995600000000003</v>
      </c>
      <c r="FU35">
        <v>34.1907</v>
      </c>
      <c r="FV35">
        <v>1</v>
      </c>
      <c r="FW35">
        <v>0.20610000000000001</v>
      </c>
      <c r="FX35">
        <v>-1.17926</v>
      </c>
      <c r="FY35">
        <v>20.254200000000001</v>
      </c>
      <c r="FZ35">
        <v>5.2244799999999998</v>
      </c>
      <c r="GA35">
        <v>12.0159</v>
      </c>
      <c r="GB35">
        <v>4.9996499999999999</v>
      </c>
      <c r="GC35">
        <v>3.29155</v>
      </c>
      <c r="GD35">
        <v>9999</v>
      </c>
      <c r="GE35">
        <v>285.8</v>
      </c>
      <c r="GF35">
        <v>9999</v>
      </c>
      <c r="GG35">
        <v>9999</v>
      </c>
      <c r="GH35">
        <v>1.8784000000000001</v>
      </c>
      <c r="GI35">
        <v>1.87225</v>
      </c>
      <c r="GJ35">
        <v>1.87439</v>
      </c>
      <c r="GK35">
        <v>1.8724099999999999</v>
      </c>
      <c r="GL35">
        <v>1.8727</v>
      </c>
      <c r="GM35">
        <v>1.8739300000000001</v>
      </c>
      <c r="GN35">
        <v>1.8742399999999999</v>
      </c>
      <c r="GO35">
        <v>1.8782399999999999</v>
      </c>
      <c r="GP35">
        <v>5</v>
      </c>
      <c r="GQ35">
        <v>0</v>
      </c>
      <c r="GR35">
        <v>0</v>
      </c>
      <c r="GS35">
        <v>0</v>
      </c>
      <c r="GT35" t="s">
        <v>394</v>
      </c>
      <c r="GU35" t="s">
        <v>395</v>
      </c>
      <c r="GV35" t="s">
        <v>396</v>
      </c>
      <c r="GW35" t="s">
        <v>396</v>
      </c>
      <c r="GX35" t="s">
        <v>396</v>
      </c>
      <c r="GY35" t="s">
        <v>396</v>
      </c>
      <c r="GZ35">
        <v>0</v>
      </c>
      <c r="HA35">
        <v>100</v>
      </c>
      <c r="HB35">
        <v>100</v>
      </c>
      <c r="HC35">
        <v>-0.35899999999999999</v>
      </c>
      <c r="HD35">
        <v>0.13880000000000001</v>
      </c>
      <c r="HE35">
        <v>-0.45879536137702898</v>
      </c>
      <c r="HF35">
        <v>7.2704984381113296E-4</v>
      </c>
      <c r="HG35">
        <v>-1.05877040029023E-6</v>
      </c>
      <c r="HH35">
        <v>2.9517966189716799E-10</v>
      </c>
      <c r="HI35">
        <v>0.138878598983182</v>
      </c>
      <c r="HJ35">
        <v>0</v>
      </c>
      <c r="HK35">
        <v>0</v>
      </c>
      <c r="HL35">
        <v>0</v>
      </c>
      <c r="HM35">
        <v>1</v>
      </c>
      <c r="HN35">
        <v>2242</v>
      </c>
      <c r="HO35">
        <v>1</v>
      </c>
      <c r="HP35">
        <v>25</v>
      </c>
      <c r="HQ35">
        <v>1</v>
      </c>
      <c r="HR35">
        <v>0.7</v>
      </c>
      <c r="HS35">
        <v>0.59326199999999996</v>
      </c>
      <c r="HT35">
        <v>2.6464799999999999</v>
      </c>
      <c r="HU35">
        <v>1.49536</v>
      </c>
      <c r="HV35">
        <v>2.2900399999999999</v>
      </c>
      <c r="HW35">
        <v>1.49658</v>
      </c>
      <c r="HX35">
        <v>2.5354000000000001</v>
      </c>
      <c r="HY35">
        <v>41.144599999999997</v>
      </c>
      <c r="HZ35">
        <v>23.5884</v>
      </c>
      <c r="IA35">
        <v>18</v>
      </c>
      <c r="IB35">
        <v>501.68400000000003</v>
      </c>
      <c r="IC35">
        <v>458.72800000000001</v>
      </c>
      <c r="ID35">
        <v>31.675599999999999</v>
      </c>
      <c r="IE35">
        <v>30.1784</v>
      </c>
      <c r="IF35">
        <v>30.000299999999999</v>
      </c>
      <c r="IG35">
        <v>29.853100000000001</v>
      </c>
      <c r="IH35">
        <v>29.769400000000001</v>
      </c>
      <c r="II35">
        <v>11.9412</v>
      </c>
      <c r="IJ35">
        <v>30.480899999999998</v>
      </c>
      <c r="IK35">
        <v>72.446299999999994</v>
      </c>
      <c r="IL35">
        <v>31.705400000000001</v>
      </c>
      <c r="IM35">
        <v>200</v>
      </c>
      <c r="IN35">
        <v>22.5092</v>
      </c>
      <c r="IO35">
        <v>100.246</v>
      </c>
      <c r="IP35">
        <v>99.751999999999995</v>
      </c>
    </row>
    <row r="36" spans="1:250" x14ac:dyDescent="0.3">
      <c r="A36">
        <v>20</v>
      </c>
      <c r="B36">
        <v>1691771586.5</v>
      </c>
      <c r="C36">
        <v>4531.9000000953702</v>
      </c>
      <c r="D36" t="s">
        <v>491</v>
      </c>
      <c r="E36" t="s">
        <v>492</v>
      </c>
      <c r="F36" t="s">
        <v>381</v>
      </c>
      <c r="G36" t="s">
        <v>475</v>
      </c>
      <c r="H36" t="s">
        <v>476</v>
      </c>
      <c r="I36" t="s">
        <v>477</v>
      </c>
      <c r="J36" t="s">
        <v>385</v>
      </c>
      <c r="K36" t="s">
        <v>386</v>
      </c>
      <c r="L36" t="s">
        <v>387</v>
      </c>
      <c r="M36">
        <v>1691771586.5</v>
      </c>
      <c r="N36">
        <f t="shared" si="0"/>
        <v>7.0929338513437403E-3</v>
      </c>
      <c r="O36">
        <f t="shared" si="1"/>
        <v>7.0929338513437408</v>
      </c>
      <c r="P36">
        <f t="shared" si="2"/>
        <v>7.073182566953542</v>
      </c>
      <c r="Q36">
        <f t="shared" si="3"/>
        <v>140.37</v>
      </c>
      <c r="R36">
        <f t="shared" si="4"/>
        <v>108.25641748646208</v>
      </c>
      <c r="S36">
        <f t="shared" si="5"/>
        <v>10.68746228305873</v>
      </c>
      <c r="T36">
        <f t="shared" si="6"/>
        <v>13.85783046867</v>
      </c>
      <c r="U36">
        <f t="shared" si="7"/>
        <v>0.42367597157628473</v>
      </c>
      <c r="V36">
        <f t="shared" si="8"/>
        <v>2.9067001254305262</v>
      </c>
      <c r="W36">
        <f t="shared" si="9"/>
        <v>0.39211675774346921</v>
      </c>
      <c r="X36">
        <f t="shared" si="10"/>
        <v>0.24771225477768016</v>
      </c>
      <c r="Y36">
        <f t="shared" si="11"/>
        <v>289.54514275536957</v>
      </c>
      <c r="Z36">
        <f t="shared" si="12"/>
        <v>32.970660662069605</v>
      </c>
      <c r="AA36">
        <f t="shared" si="13"/>
        <v>31.9678</v>
      </c>
      <c r="AB36">
        <f t="shared" si="14"/>
        <v>4.7663873563127535</v>
      </c>
      <c r="AC36">
        <f t="shared" si="15"/>
        <v>60.030644723975513</v>
      </c>
      <c r="AD36">
        <f t="shared" si="16"/>
        <v>3.0512993888325002</v>
      </c>
      <c r="AE36">
        <f t="shared" si="17"/>
        <v>5.0829029121085689</v>
      </c>
      <c r="AF36">
        <f t="shared" si="18"/>
        <v>1.7150879674802533</v>
      </c>
      <c r="AG36">
        <f t="shared" si="19"/>
        <v>-312.79838284425892</v>
      </c>
      <c r="AH36">
        <f t="shared" si="20"/>
        <v>178.70754197178428</v>
      </c>
      <c r="AI36">
        <f t="shared" si="21"/>
        <v>14.016870688128286</v>
      </c>
      <c r="AJ36">
        <f t="shared" si="22"/>
        <v>169.4711725710232</v>
      </c>
      <c r="AK36">
        <v>0</v>
      </c>
      <c r="AL36">
        <v>0</v>
      </c>
      <c r="AM36">
        <f t="shared" si="23"/>
        <v>1</v>
      </c>
      <c r="AN36">
        <f t="shared" si="24"/>
        <v>0</v>
      </c>
      <c r="AO36">
        <f t="shared" si="25"/>
        <v>51148.307325015703</v>
      </c>
      <c r="AP36" t="s">
        <v>388</v>
      </c>
      <c r="AQ36">
        <v>10238.9</v>
      </c>
      <c r="AR36">
        <v>302.21199999999999</v>
      </c>
      <c r="AS36">
        <v>4052.3</v>
      </c>
      <c r="AT36">
        <f t="shared" si="26"/>
        <v>0.92542210596451402</v>
      </c>
      <c r="AU36">
        <v>-0.32343011824092399</v>
      </c>
      <c r="AV36" t="s">
        <v>493</v>
      </c>
      <c r="AW36">
        <v>10250.299999999999</v>
      </c>
      <c r="AX36">
        <v>761.12615384615401</v>
      </c>
      <c r="AY36">
        <v>1053.3800000000001</v>
      </c>
      <c r="AZ36">
        <f t="shared" si="27"/>
        <v>0.27744389123948254</v>
      </c>
      <c r="BA36">
        <v>0.5</v>
      </c>
      <c r="BB36">
        <f t="shared" si="28"/>
        <v>1513.0751993551137</v>
      </c>
      <c r="BC36">
        <f t="shared" si="29"/>
        <v>7.073182566953542</v>
      </c>
      <c r="BD36">
        <f t="shared" si="30"/>
        <v>209.89673552351925</v>
      </c>
      <c r="BE36">
        <f t="shared" si="31"/>
        <v>4.8884633680777853E-3</v>
      </c>
      <c r="BF36">
        <f t="shared" si="32"/>
        <v>2.8469498186789193</v>
      </c>
      <c r="BG36">
        <f t="shared" si="33"/>
        <v>249.28411573041058</v>
      </c>
      <c r="BH36" t="s">
        <v>494</v>
      </c>
      <c r="BI36">
        <v>601.83000000000004</v>
      </c>
      <c r="BJ36">
        <f t="shared" si="34"/>
        <v>601.83000000000004</v>
      </c>
      <c r="BK36">
        <f t="shared" si="35"/>
        <v>0.4286677172530331</v>
      </c>
      <c r="BL36">
        <f t="shared" si="36"/>
        <v>0.64722366549406718</v>
      </c>
      <c r="BM36">
        <f t="shared" si="37"/>
        <v>0.86913377018203308</v>
      </c>
      <c r="BN36">
        <f t="shared" si="38"/>
        <v>0.38906588959306848</v>
      </c>
      <c r="BO36">
        <f t="shared" si="39"/>
        <v>0.79969323386544522</v>
      </c>
      <c r="BP36">
        <f t="shared" si="40"/>
        <v>0.51176617257988444</v>
      </c>
      <c r="BQ36">
        <f t="shared" si="41"/>
        <v>0.48823382742011556</v>
      </c>
      <c r="BR36">
        <f t="shared" si="42"/>
        <v>1799.87</v>
      </c>
      <c r="BS36">
        <f t="shared" si="43"/>
        <v>1513.0751993551137</v>
      </c>
      <c r="BT36">
        <f t="shared" si="44"/>
        <v>0.84065804716735859</v>
      </c>
      <c r="BU36">
        <f t="shared" si="45"/>
        <v>0.16087003103300215</v>
      </c>
      <c r="BV36">
        <v>6</v>
      </c>
      <c r="BW36">
        <v>0.5</v>
      </c>
      <c r="BX36" t="s">
        <v>391</v>
      </c>
      <c r="BY36">
        <v>2</v>
      </c>
      <c r="BZ36">
        <v>1691771586.5</v>
      </c>
      <c r="CA36">
        <v>140.37</v>
      </c>
      <c r="CB36">
        <v>150.04900000000001</v>
      </c>
      <c r="CC36">
        <v>30.907499999999999</v>
      </c>
      <c r="CD36">
        <v>22.662099999999999</v>
      </c>
      <c r="CE36">
        <v>140.64599999999999</v>
      </c>
      <c r="CF36">
        <v>30.7743</v>
      </c>
      <c r="CG36">
        <v>500.185</v>
      </c>
      <c r="CH36">
        <v>98.6233</v>
      </c>
      <c r="CI36">
        <v>0.10029100000000001</v>
      </c>
      <c r="CJ36">
        <v>33.108199999999997</v>
      </c>
      <c r="CK36">
        <v>31.9678</v>
      </c>
      <c r="CL36">
        <v>999.9</v>
      </c>
      <c r="CM36">
        <v>0</v>
      </c>
      <c r="CN36">
        <v>0</v>
      </c>
      <c r="CO36">
        <v>10008.1</v>
      </c>
      <c r="CP36">
        <v>0</v>
      </c>
      <c r="CQ36">
        <v>713.24300000000005</v>
      </c>
      <c r="CR36">
        <v>-9.67896</v>
      </c>
      <c r="CS36">
        <v>144.84700000000001</v>
      </c>
      <c r="CT36">
        <v>153.52799999999999</v>
      </c>
      <c r="CU36">
        <v>8.2454300000000007</v>
      </c>
      <c r="CV36">
        <v>150.04900000000001</v>
      </c>
      <c r="CW36">
        <v>22.662099999999999</v>
      </c>
      <c r="CX36">
        <v>3.0482</v>
      </c>
      <c r="CY36">
        <v>2.2350099999999999</v>
      </c>
      <c r="CZ36">
        <v>24.293600000000001</v>
      </c>
      <c r="DA36">
        <v>19.215499999999999</v>
      </c>
      <c r="DB36">
        <v>1799.87</v>
      </c>
      <c r="DC36">
        <v>0.97800299999999996</v>
      </c>
      <c r="DD36">
        <v>2.1997300000000001E-2</v>
      </c>
      <c r="DE36">
        <v>0</v>
      </c>
      <c r="DF36">
        <v>761.16</v>
      </c>
      <c r="DG36">
        <v>5.0009800000000002</v>
      </c>
      <c r="DH36">
        <v>14772.6</v>
      </c>
      <c r="DI36">
        <v>16374.7</v>
      </c>
      <c r="DJ36">
        <v>49.436999999999998</v>
      </c>
      <c r="DK36">
        <v>50.811999999999998</v>
      </c>
      <c r="DL36">
        <v>49.875</v>
      </c>
      <c r="DM36">
        <v>50.311999999999998</v>
      </c>
      <c r="DN36">
        <v>50.75</v>
      </c>
      <c r="DO36">
        <v>1755.39</v>
      </c>
      <c r="DP36">
        <v>39.479999999999997</v>
      </c>
      <c r="DQ36">
        <v>0</v>
      </c>
      <c r="DR36">
        <v>117.09999990463299</v>
      </c>
      <c r="DS36">
        <v>0</v>
      </c>
      <c r="DT36">
        <v>761.12615384615401</v>
      </c>
      <c r="DU36">
        <v>0.29285469556180599</v>
      </c>
      <c r="DV36">
        <v>182.64615365290601</v>
      </c>
      <c r="DW36">
        <v>14729.123076923101</v>
      </c>
      <c r="DX36">
        <v>15</v>
      </c>
      <c r="DY36">
        <v>1691771547</v>
      </c>
      <c r="DZ36" t="s">
        <v>495</v>
      </c>
      <c r="EA36">
        <v>1691771541.5</v>
      </c>
      <c r="EB36">
        <v>1691771547</v>
      </c>
      <c r="EC36">
        <v>22</v>
      </c>
      <c r="ED36">
        <v>0.10100000000000001</v>
      </c>
      <c r="EE36">
        <v>-6.0000000000000001E-3</v>
      </c>
      <c r="EF36">
        <v>-0.27200000000000002</v>
      </c>
      <c r="EG36">
        <v>9.2999999999999999E-2</v>
      </c>
      <c r="EH36">
        <v>150</v>
      </c>
      <c r="EI36">
        <v>23</v>
      </c>
      <c r="EJ36">
        <v>0.14000000000000001</v>
      </c>
      <c r="EK36">
        <v>0.02</v>
      </c>
      <c r="EL36">
        <v>7.0394280552262698</v>
      </c>
      <c r="EM36">
        <v>-0.32500269966232098</v>
      </c>
      <c r="EN36">
        <v>6.8049174803795798E-2</v>
      </c>
      <c r="EO36">
        <v>1</v>
      </c>
      <c r="EP36">
        <v>0.42840322204056702</v>
      </c>
      <c r="EQ36">
        <v>3.5804405937608398E-2</v>
      </c>
      <c r="ER36">
        <v>1.7779194705641099E-2</v>
      </c>
      <c r="ES36">
        <v>1</v>
      </c>
      <c r="ET36">
        <v>2</v>
      </c>
      <c r="EU36">
        <v>2</v>
      </c>
      <c r="EV36" t="s">
        <v>393</v>
      </c>
      <c r="EW36">
        <v>2.96489</v>
      </c>
      <c r="EX36">
        <v>2.8407100000000001</v>
      </c>
      <c r="EY36">
        <v>3.8347100000000002E-2</v>
      </c>
      <c r="EZ36">
        <v>4.1172899999999998E-2</v>
      </c>
      <c r="FA36">
        <v>0.13516400000000001</v>
      </c>
      <c r="FB36">
        <v>0.10956200000000001</v>
      </c>
      <c r="FC36">
        <v>28960.7</v>
      </c>
      <c r="FD36">
        <v>29456.3</v>
      </c>
      <c r="FE36">
        <v>27615.9</v>
      </c>
      <c r="FF36">
        <v>27979.5</v>
      </c>
      <c r="FG36">
        <v>30591.5</v>
      </c>
      <c r="FH36">
        <v>30520</v>
      </c>
      <c r="FI36">
        <v>38452.199999999997</v>
      </c>
      <c r="FJ36">
        <v>37160</v>
      </c>
      <c r="FK36">
        <v>2.0452499999999998</v>
      </c>
      <c r="FL36">
        <v>1.76325</v>
      </c>
      <c r="FM36">
        <v>0.11903</v>
      </c>
      <c r="FN36">
        <v>0</v>
      </c>
      <c r="FO36">
        <v>30.033899999999999</v>
      </c>
      <c r="FP36">
        <v>999.9</v>
      </c>
      <c r="FQ36">
        <v>47.533999999999999</v>
      </c>
      <c r="FR36">
        <v>36.003999999999998</v>
      </c>
      <c r="FS36">
        <v>28.7758</v>
      </c>
      <c r="FT36">
        <v>60.665599999999998</v>
      </c>
      <c r="FU36">
        <v>33.557699999999997</v>
      </c>
      <c r="FV36">
        <v>1</v>
      </c>
      <c r="FW36">
        <v>0.20604700000000001</v>
      </c>
      <c r="FX36">
        <v>-0.93917499999999998</v>
      </c>
      <c r="FY36">
        <v>20.255700000000001</v>
      </c>
      <c r="FZ36">
        <v>5.2276199999999999</v>
      </c>
      <c r="GA36">
        <v>12.0159</v>
      </c>
      <c r="GB36">
        <v>4.9996</v>
      </c>
      <c r="GC36">
        <v>3.2913999999999999</v>
      </c>
      <c r="GD36">
        <v>9999</v>
      </c>
      <c r="GE36">
        <v>285.8</v>
      </c>
      <c r="GF36">
        <v>9999</v>
      </c>
      <c r="GG36">
        <v>9999</v>
      </c>
      <c r="GH36">
        <v>1.87845</v>
      </c>
      <c r="GI36">
        <v>1.8722399999999999</v>
      </c>
      <c r="GJ36">
        <v>1.87439</v>
      </c>
      <c r="GK36">
        <v>1.8724400000000001</v>
      </c>
      <c r="GL36">
        <v>1.8727</v>
      </c>
      <c r="GM36">
        <v>1.8739300000000001</v>
      </c>
      <c r="GN36">
        <v>1.8742399999999999</v>
      </c>
      <c r="GO36">
        <v>1.87825</v>
      </c>
      <c r="GP36">
        <v>5</v>
      </c>
      <c r="GQ36">
        <v>0</v>
      </c>
      <c r="GR36">
        <v>0</v>
      </c>
      <c r="GS36">
        <v>0</v>
      </c>
      <c r="GT36" t="s">
        <v>394</v>
      </c>
      <c r="GU36" t="s">
        <v>395</v>
      </c>
      <c r="GV36" t="s">
        <v>396</v>
      </c>
      <c r="GW36" t="s">
        <v>396</v>
      </c>
      <c r="GX36" t="s">
        <v>396</v>
      </c>
      <c r="GY36" t="s">
        <v>396</v>
      </c>
      <c r="GZ36">
        <v>0</v>
      </c>
      <c r="HA36">
        <v>100</v>
      </c>
      <c r="HB36">
        <v>100</v>
      </c>
      <c r="HC36">
        <v>-0.27600000000000002</v>
      </c>
      <c r="HD36">
        <v>0.13320000000000001</v>
      </c>
      <c r="HE36">
        <v>-0.35788913011725698</v>
      </c>
      <c r="HF36">
        <v>7.2704984381113296E-4</v>
      </c>
      <c r="HG36">
        <v>-1.05877040029023E-6</v>
      </c>
      <c r="HH36">
        <v>2.9517966189716799E-10</v>
      </c>
      <c r="HI36">
        <v>0.13315478309664699</v>
      </c>
      <c r="HJ36">
        <v>0</v>
      </c>
      <c r="HK36">
        <v>0</v>
      </c>
      <c r="HL36">
        <v>0</v>
      </c>
      <c r="HM36">
        <v>1</v>
      </c>
      <c r="HN36">
        <v>2242</v>
      </c>
      <c r="HO36">
        <v>1</v>
      </c>
      <c r="HP36">
        <v>25</v>
      </c>
      <c r="HQ36">
        <v>0.8</v>
      </c>
      <c r="HR36">
        <v>0.7</v>
      </c>
      <c r="HS36">
        <v>0.48339799999999999</v>
      </c>
      <c r="HT36">
        <v>2.6696800000000001</v>
      </c>
      <c r="HU36">
        <v>1.49536</v>
      </c>
      <c r="HV36">
        <v>2.2888199999999999</v>
      </c>
      <c r="HW36">
        <v>1.49658</v>
      </c>
      <c r="HX36">
        <v>2.5366200000000001</v>
      </c>
      <c r="HY36">
        <v>41.196399999999997</v>
      </c>
      <c r="HZ36">
        <v>23.579699999999999</v>
      </c>
      <c r="IA36">
        <v>18</v>
      </c>
      <c r="IB36">
        <v>502.22399999999999</v>
      </c>
      <c r="IC36">
        <v>458.67200000000003</v>
      </c>
      <c r="ID36">
        <v>31.784300000000002</v>
      </c>
      <c r="IE36">
        <v>30.180700000000002</v>
      </c>
      <c r="IF36">
        <v>29.9998</v>
      </c>
      <c r="IG36">
        <v>29.902200000000001</v>
      </c>
      <c r="IH36">
        <v>29.827999999999999</v>
      </c>
      <c r="II36">
        <v>9.7347699999999993</v>
      </c>
      <c r="IJ36">
        <v>29.161899999999999</v>
      </c>
      <c r="IK36">
        <v>71.637900000000002</v>
      </c>
      <c r="IL36">
        <v>31.797699999999999</v>
      </c>
      <c r="IM36">
        <v>150</v>
      </c>
      <c r="IN36">
        <v>22.7591</v>
      </c>
      <c r="IO36">
        <v>100.244</v>
      </c>
      <c r="IP36">
        <v>99.753</v>
      </c>
    </row>
    <row r="37" spans="1:250" x14ac:dyDescent="0.3">
      <c r="A37">
        <v>21</v>
      </c>
      <c r="B37">
        <v>1691771714.5</v>
      </c>
      <c r="C37">
        <v>4659.9000000953702</v>
      </c>
      <c r="D37" t="s">
        <v>496</v>
      </c>
      <c r="E37" t="s">
        <v>497</v>
      </c>
      <c r="F37" t="s">
        <v>381</v>
      </c>
      <c r="G37" t="s">
        <v>475</v>
      </c>
      <c r="H37" t="s">
        <v>476</v>
      </c>
      <c r="I37" t="s">
        <v>477</v>
      </c>
      <c r="J37" t="s">
        <v>385</v>
      </c>
      <c r="K37" t="s">
        <v>386</v>
      </c>
      <c r="L37" t="s">
        <v>387</v>
      </c>
      <c r="M37">
        <v>1691771714.5</v>
      </c>
      <c r="N37">
        <f t="shared" si="0"/>
        <v>7.4812733713874131E-3</v>
      </c>
      <c r="O37">
        <f t="shared" si="1"/>
        <v>7.4812733713874131</v>
      </c>
      <c r="P37">
        <f t="shared" si="2"/>
        <v>2.9088932320010268</v>
      </c>
      <c r="Q37">
        <f t="shared" si="3"/>
        <v>95.661799999999999</v>
      </c>
      <c r="R37">
        <f t="shared" si="4"/>
        <v>82.26824351592532</v>
      </c>
      <c r="S37">
        <f t="shared" si="5"/>
        <v>8.1221987256822317</v>
      </c>
      <c r="T37">
        <f t="shared" si="6"/>
        <v>9.4445209579084004</v>
      </c>
      <c r="U37">
        <f t="shared" si="7"/>
        <v>0.45897477899138311</v>
      </c>
      <c r="V37">
        <f t="shared" si="8"/>
        <v>2.8997907153407829</v>
      </c>
      <c r="W37">
        <f t="shared" si="9"/>
        <v>0.42210219683646272</v>
      </c>
      <c r="X37">
        <f t="shared" si="10"/>
        <v>0.26687944195508595</v>
      </c>
      <c r="Y37">
        <f t="shared" si="11"/>
        <v>289.53933775502662</v>
      </c>
      <c r="Z37">
        <f t="shared" si="12"/>
        <v>32.937614383969226</v>
      </c>
      <c r="AA37">
        <f t="shared" si="13"/>
        <v>31.985600000000002</v>
      </c>
      <c r="AB37">
        <f t="shared" si="14"/>
        <v>4.7711926853133209</v>
      </c>
      <c r="AC37">
        <f t="shared" si="15"/>
        <v>60.577775405330982</v>
      </c>
      <c r="AD37">
        <f t="shared" si="16"/>
        <v>3.0910231665992001</v>
      </c>
      <c r="AE37">
        <f t="shared" si="17"/>
        <v>5.102569623788435</v>
      </c>
      <c r="AF37">
        <f t="shared" si="18"/>
        <v>1.6801695187141208</v>
      </c>
      <c r="AG37">
        <f t="shared" si="19"/>
        <v>-329.92415567818495</v>
      </c>
      <c r="AH37">
        <f t="shared" si="20"/>
        <v>186.25575220795156</v>
      </c>
      <c r="AI37">
        <f t="shared" si="21"/>
        <v>14.649952606471841</v>
      </c>
      <c r="AJ37">
        <f t="shared" si="22"/>
        <v>160.52088689126509</v>
      </c>
      <c r="AK37">
        <v>0</v>
      </c>
      <c r="AL37">
        <v>0</v>
      </c>
      <c r="AM37">
        <f t="shared" si="23"/>
        <v>1</v>
      </c>
      <c r="AN37">
        <f t="shared" si="24"/>
        <v>0</v>
      </c>
      <c r="AO37">
        <f t="shared" si="25"/>
        <v>50943.082048207136</v>
      </c>
      <c r="AP37" t="s">
        <v>388</v>
      </c>
      <c r="AQ37">
        <v>10238.9</v>
      </c>
      <c r="AR37">
        <v>302.21199999999999</v>
      </c>
      <c r="AS37">
        <v>4052.3</v>
      </c>
      <c r="AT37">
        <f t="shared" si="26"/>
        <v>0.92542210596451402</v>
      </c>
      <c r="AU37">
        <v>-0.32343011824092399</v>
      </c>
      <c r="AV37" t="s">
        <v>498</v>
      </c>
      <c r="AW37">
        <v>10251</v>
      </c>
      <c r="AX37">
        <v>763.49667999999997</v>
      </c>
      <c r="AY37">
        <v>1023.89</v>
      </c>
      <c r="AZ37">
        <f t="shared" si="27"/>
        <v>0.25431767084354762</v>
      </c>
      <c r="BA37">
        <v>0.5</v>
      </c>
      <c r="BB37">
        <f t="shared" si="28"/>
        <v>1513.041899354936</v>
      </c>
      <c r="BC37">
        <f t="shared" si="29"/>
        <v>2.9088932320010268</v>
      </c>
      <c r="BD37">
        <f t="shared" si="30"/>
        <v>192.39664586632236</v>
      </c>
      <c r="BE37">
        <f t="shared" si="31"/>
        <v>2.1363078918171441E-3</v>
      </c>
      <c r="BF37">
        <f t="shared" si="32"/>
        <v>2.9577493676078488</v>
      </c>
      <c r="BG37">
        <f t="shared" si="33"/>
        <v>247.59649249102969</v>
      </c>
      <c r="BH37" t="s">
        <v>499</v>
      </c>
      <c r="BI37">
        <v>604.92999999999995</v>
      </c>
      <c r="BJ37">
        <f t="shared" si="34"/>
        <v>604.92999999999995</v>
      </c>
      <c r="BK37">
        <f t="shared" si="35"/>
        <v>0.40918458037484495</v>
      </c>
      <c r="BL37">
        <f t="shared" si="36"/>
        <v>0.62152310483101014</v>
      </c>
      <c r="BM37">
        <f t="shared" si="37"/>
        <v>0.8784696739833554</v>
      </c>
      <c r="BN37">
        <f t="shared" si="38"/>
        <v>0.36081648602285232</v>
      </c>
      <c r="BO37">
        <f t="shared" si="39"/>
        <v>0.80755704932790917</v>
      </c>
      <c r="BP37">
        <f t="shared" si="40"/>
        <v>0.49244218299079306</v>
      </c>
      <c r="BQ37">
        <f t="shared" si="41"/>
        <v>0.50755781700920699</v>
      </c>
      <c r="BR37">
        <f t="shared" si="42"/>
        <v>1799.83</v>
      </c>
      <c r="BS37">
        <f t="shared" si="43"/>
        <v>1513.041899354936</v>
      </c>
      <c r="BT37">
        <f t="shared" si="44"/>
        <v>0.84065822847432037</v>
      </c>
      <c r="BU37">
        <f t="shared" si="45"/>
        <v>0.16087038095543837</v>
      </c>
      <c r="BV37">
        <v>6</v>
      </c>
      <c r="BW37">
        <v>0.5</v>
      </c>
      <c r="BX37" t="s">
        <v>391</v>
      </c>
      <c r="BY37">
        <v>2</v>
      </c>
      <c r="BZ37">
        <v>1691771714.5</v>
      </c>
      <c r="CA37">
        <v>95.661799999999999</v>
      </c>
      <c r="CB37">
        <v>100.01</v>
      </c>
      <c r="CC37">
        <v>31.308399999999999</v>
      </c>
      <c r="CD37">
        <v>22.6145</v>
      </c>
      <c r="CE37">
        <v>95.930599999999998</v>
      </c>
      <c r="CF37">
        <v>31.174900000000001</v>
      </c>
      <c r="CG37">
        <v>500.14699999999999</v>
      </c>
      <c r="CH37">
        <v>98.627700000000004</v>
      </c>
      <c r="CI37">
        <v>0.100538</v>
      </c>
      <c r="CJ37">
        <v>33.177</v>
      </c>
      <c r="CK37">
        <v>31.985600000000002</v>
      </c>
      <c r="CL37">
        <v>999.9</v>
      </c>
      <c r="CM37">
        <v>0</v>
      </c>
      <c r="CN37">
        <v>0</v>
      </c>
      <c r="CO37">
        <v>9968.1200000000008</v>
      </c>
      <c r="CP37">
        <v>0</v>
      </c>
      <c r="CQ37">
        <v>1899.15</v>
      </c>
      <c r="CR37">
        <v>-4.3486099999999999</v>
      </c>
      <c r="CS37">
        <v>98.753600000000006</v>
      </c>
      <c r="CT37">
        <v>102.324</v>
      </c>
      <c r="CU37">
        <v>8.6938700000000004</v>
      </c>
      <c r="CV37">
        <v>100.01</v>
      </c>
      <c r="CW37">
        <v>22.6145</v>
      </c>
      <c r="CX37">
        <v>3.0878800000000002</v>
      </c>
      <c r="CY37">
        <v>2.2304200000000001</v>
      </c>
      <c r="CZ37">
        <v>24.509499999999999</v>
      </c>
      <c r="DA37">
        <v>19.182500000000001</v>
      </c>
      <c r="DB37">
        <v>1799.83</v>
      </c>
      <c r="DC37">
        <v>0.97799899999999995</v>
      </c>
      <c r="DD37">
        <v>2.2001099999999999E-2</v>
      </c>
      <c r="DE37">
        <v>0</v>
      </c>
      <c r="DF37">
        <v>764.02499999999998</v>
      </c>
      <c r="DG37">
        <v>5.0009800000000002</v>
      </c>
      <c r="DH37">
        <v>16448.7</v>
      </c>
      <c r="DI37">
        <v>16374.3</v>
      </c>
      <c r="DJ37">
        <v>49.436999999999998</v>
      </c>
      <c r="DK37">
        <v>50.811999999999998</v>
      </c>
      <c r="DL37">
        <v>49.686999999999998</v>
      </c>
      <c r="DM37">
        <v>49.875</v>
      </c>
      <c r="DN37">
        <v>50.686999999999998</v>
      </c>
      <c r="DO37">
        <v>1755.34</v>
      </c>
      <c r="DP37">
        <v>39.49</v>
      </c>
      <c r="DQ37">
        <v>0</v>
      </c>
      <c r="DR37">
        <v>127.200000047684</v>
      </c>
      <c r="DS37">
        <v>0</v>
      </c>
      <c r="DT37">
        <v>763.49667999999997</v>
      </c>
      <c r="DU37">
        <v>2.7507692304936602</v>
      </c>
      <c r="DV37">
        <v>-34.476922946142899</v>
      </c>
      <c r="DW37">
        <v>16452.112000000001</v>
      </c>
      <c r="DX37">
        <v>15</v>
      </c>
      <c r="DY37">
        <v>1691771673.5</v>
      </c>
      <c r="DZ37" t="s">
        <v>500</v>
      </c>
      <c r="EA37">
        <v>1691771662</v>
      </c>
      <c r="EB37">
        <v>1691771673.5</v>
      </c>
      <c r="EC37">
        <v>23</v>
      </c>
      <c r="ED37">
        <v>2.9000000000000001E-2</v>
      </c>
      <c r="EE37">
        <v>0</v>
      </c>
      <c r="EF37">
        <v>-0.26700000000000002</v>
      </c>
      <c r="EG37">
        <v>9.6000000000000002E-2</v>
      </c>
      <c r="EH37">
        <v>100</v>
      </c>
      <c r="EI37">
        <v>23</v>
      </c>
      <c r="EJ37">
        <v>0.35</v>
      </c>
      <c r="EK37">
        <v>0.02</v>
      </c>
      <c r="EL37">
        <v>2.8654383468374398</v>
      </c>
      <c r="EM37">
        <v>-0.15747446154200501</v>
      </c>
      <c r="EN37">
        <v>5.3440791686180503E-2</v>
      </c>
      <c r="EO37">
        <v>1</v>
      </c>
      <c r="EP37">
        <v>0.45778418395446702</v>
      </c>
      <c r="EQ37">
        <v>2.17240379055775E-2</v>
      </c>
      <c r="ER37">
        <v>1.31789826118432E-2</v>
      </c>
      <c r="ES37">
        <v>1</v>
      </c>
      <c r="ET37">
        <v>2</v>
      </c>
      <c r="EU37">
        <v>2</v>
      </c>
      <c r="EV37" t="s">
        <v>393</v>
      </c>
      <c r="EW37">
        <v>2.9648500000000002</v>
      </c>
      <c r="EX37">
        <v>2.8406099999999999</v>
      </c>
      <c r="EY37">
        <v>2.6659499999999999E-2</v>
      </c>
      <c r="EZ37">
        <v>2.80685E-2</v>
      </c>
      <c r="FA37">
        <v>0.13636699999999999</v>
      </c>
      <c r="FB37">
        <v>0.109405</v>
      </c>
      <c r="FC37">
        <v>29315.9</v>
      </c>
      <c r="FD37">
        <v>29861.5</v>
      </c>
      <c r="FE37">
        <v>27618.799999999999</v>
      </c>
      <c r="FF37">
        <v>27981.8</v>
      </c>
      <c r="FG37">
        <v>30550.799999999999</v>
      </c>
      <c r="FH37">
        <v>30527.5</v>
      </c>
      <c r="FI37">
        <v>38456.400000000001</v>
      </c>
      <c r="FJ37">
        <v>37163.699999999997</v>
      </c>
      <c r="FK37">
        <v>2.0463200000000001</v>
      </c>
      <c r="FL37">
        <v>1.7629699999999999</v>
      </c>
      <c r="FM37">
        <v>0.112578</v>
      </c>
      <c r="FN37">
        <v>0</v>
      </c>
      <c r="FO37">
        <v>30.156700000000001</v>
      </c>
      <c r="FP37">
        <v>999.9</v>
      </c>
      <c r="FQ37">
        <v>47.326000000000001</v>
      </c>
      <c r="FR37">
        <v>36.103999999999999</v>
      </c>
      <c r="FS37">
        <v>28.804300000000001</v>
      </c>
      <c r="FT37">
        <v>61.245600000000003</v>
      </c>
      <c r="FU37">
        <v>33.649799999999999</v>
      </c>
      <c r="FV37">
        <v>1</v>
      </c>
      <c r="FW37">
        <v>0.20102900000000001</v>
      </c>
      <c r="FX37">
        <v>-5.4251099999999997E-2</v>
      </c>
      <c r="FY37">
        <v>20.258800000000001</v>
      </c>
      <c r="FZ37">
        <v>5.2234299999999996</v>
      </c>
      <c r="GA37">
        <v>12.0159</v>
      </c>
      <c r="GB37">
        <v>4.9998500000000003</v>
      </c>
      <c r="GC37">
        <v>3.29175</v>
      </c>
      <c r="GD37">
        <v>9999</v>
      </c>
      <c r="GE37">
        <v>285.89999999999998</v>
      </c>
      <c r="GF37">
        <v>9999</v>
      </c>
      <c r="GG37">
        <v>9999</v>
      </c>
      <c r="GH37">
        <v>1.87845</v>
      </c>
      <c r="GI37">
        <v>1.87225</v>
      </c>
      <c r="GJ37">
        <v>1.87439</v>
      </c>
      <c r="GK37">
        <v>1.87242</v>
      </c>
      <c r="GL37">
        <v>1.8727100000000001</v>
      </c>
      <c r="GM37">
        <v>1.8739300000000001</v>
      </c>
      <c r="GN37">
        <v>1.8742399999999999</v>
      </c>
      <c r="GO37">
        <v>1.8782399999999999</v>
      </c>
      <c r="GP37">
        <v>5</v>
      </c>
      <c r="GQ37">
        <v>0</v>
      </c>
      <c r="GR37">
        <v>0</v>
      </c>
      <c r="GS37">
        <v>0</v>
      </c>
      <c r="GT37" t="s">
        <v>394</v>
      </c>
      <c r="GU37" t="s">
        <v>395</v>
      </c>
      <c r="GV37" t="s">
        <v>396</v>
      </c>
      <c r="GW37" t="s">
        <v>396</v>
      </c>
      <c r="GX37" t="s">
        <v>396</v>
      </c>
      <c r="GY37" t="s">
        <v>396</v>
      </c>
      <c r="GZ37">
        <v>0</v>
      </c>
      <c r="HA37">
        <v>100</v>
      </c>
      <c r="HB37">
        <v>100</v>
      </c>
      <c r="HC37">
        <v>-0.26900000000000002</v>
      </c>
      <c r="HD37">
        <v>0.13350000000000001</v>
      </c>
      <c r="HE37">
        <v>-0.32912472174858398</v>
      </c>
      <c r="HF37">
        <v>7.2704984381113296E-4</v>
      </c>
      <c r="HG37">
        <v>-1.05877040029023E-6</v>
      </c>
      <c r="HH37">
        <v>2.9517966189716799E-10</v>
      </c>
      <c r="HI37">
        <v>0.133521131471769</v>
      </c>
      <c r="HJ37">
        <v>0</v>
      </c>
      <c r="HK37">
        <v>0</v>
      </c>
      <c r="HL37">
        <v>0</v>
      </c>
      <c r="HM37">
        <v>1</v>
      </c>
      <c r="HN37">
        <v>2242</v>
      </c>
      <c r="HO37">
        <v>1</v>
      </c>
      <c r="HP37">
        <v>25</v>
      </c>
      <c r="HQ37">
        <v>0.9</v>
      </c>
      <c r="HR37">
        <v>0.7</v>
      </c>
      <c r="HS37">
        <v>0.37231399999999998</v>
      </c>
      <c r="HT37">
        <v>2.68188</v>
      </c>
      <c r="HU37">
        <v>1.49536</v>
      </c>
      <c r="HV37">
        <v>2.2888199999999999</v>
      </c>
      <c r="HW37">
        <v>1.49658</v>
      </c>
      <c r="HX37">
        <v>2.5927699999999998</v>
      </c>
      <c r="HY37">
        <v>41.196399999999997</v>
      </c>
      <c r="HZ37">
        <v>23.5884</v>
      </c>
      <c r="IA37">
        <v>18</v>
      </c>
      <c r="IB37">
        <v>502.79500000000002</v>
      </c>
      <c r="IC37">
        <v>458.54199999999997</v>
      </c>
      <c r="ID37">
        <v>30.7056</v>
      </c>
      <c r="IE37">
        <v>30.131699999999999</v>
      </c>
      <c r="IF37">
        <v>30.0002</v>
      </c>
      <c r="IG37">
        <v>29.892099999999999</v>
      </c>
      <c r="IH37">
        <v>29.835799999999999</v>
      </c>
      <c r="II37">
        <v>7.51858</v>
      </c>
      <c r="IJ37">
        <v>29.933700000000002</v>
      </c>
      <c r="IK37">
        <v>70.928200000000004</v>
      </c>
      <c r="IL37">
        <v>30.719000000000001</v>
      </c>
      <c r="IM37">
        <v>100</v>
      </c>
      <c r="IN37">
        <v>22.589500000000001</v>
      </c>
      <c r="IO37">
        <v>100.254</v>
      </c>
      <c r="IP37">
        <v>99.762299999999996</v>
      </c>
    </row>
    <row r="38" spans="1:250" x14ac:dyDescent="0.3">
      <c r="A38">
        <v>22</v>
      </c>
      <c r="B38">
        <v>1691771857</v>
      </c>
      <c r="C38">
        <v>4802.4000000953702</v>
      </c>
      <c r="D38" t="s">
        <v>501</v>
      </c>
      <c r="E38" t="s">
        <v>502</v>
      </c>
      <c r="F38" t="s">
        <v>381</v>
      </c>
      <c r="G38" t="s">
        <v>475</v>
      </c>
      <c r="H38" t="s">
        <v>476</v>
      </c>
      <c r="I38" t="s">
        <v>477</v>
      </c>
      <c r="J38" t="s">
        <v>385</v>
      </c>
      <c r="K38" t="s">
        <v>386</v>
      </c>
      <c r="L38" t="s">
        <v>387</v>
      </c>
      <c r="M38">
        <v>1691771857</v>
      </c>
      <c r="N38">
        <f t="shared" si="0"/>
        <v>8.2301822178961152E-3</v>
      </c>
      <c r="O38">
        <f t="shared" si="1"/>
        <v>8.2301822178961146</v>
      </c>
      <c r="P38">
        <f t="shared" si="2"/>
        <v>0.82406219936192959</v>
      </c>
      <c r="Q38">
        <f t="shared" si="3"/>
        <v>73.283900000000003</v>
      </c>
      <c r="R38">
        <f t="shared" si="4"/>
        <v>68.489869586801916</v>
      </c>
      <c r="S38">
        <f t="shared" si="5"/>
        <v>6.7618392979881357</v>
      </c>
      <c r="T38">
        <f t="shared" si="6"/>
        <v>7.2351423344704795</v>
      </c>
      <c r="U38">
        <f t="shared" si="7"/>
        <v>0.50858459583807991</v>
      </c>
      <c r="V38">
        <f t="shared" si="8"/>
        <v>2.9075459124616425</v>
      </c>
      <c r="W38">
        <f t="shared" si="9"/>
        <v>0.46383552381713755</v>
      </c>
      <c r="X38">
        <f t="shared" si="10"/>
        <v>0.29358891303563911</v>
      </c>
      <c r="Y38">
        <f t="shared" si="11"/>
        <v>289.56271145504343</v>
      </c>
      <c r="Z38">
        <f t="shared" si="12"/>
        <v>32.820181763182312</v>
      </c>
      <c r="AA38">
        <f t="shared" si="13"/>
        <v>31.9923</v>
      </c>
      <c r="AB38">
        <f t="shared" si="14"/>
        <v>4.7730025249479029</v>
      </c>
      <c r="AC38">
        <f t="shared" si="15"/>
        <v>60.315346387590992</v>
      </c>
      <c r="AD38">
        <f t="shared" si="16"/>
        <v>3.0909730475839199</v>
      </c>
      <c r="AE38">
        <f t="shared" si="17"/>
        <v>5.1246875508615872</v>
      </c>
      <c r="AF38">
        <f t="shared" si="18"/>
        <v>1.682029477363983</v>
      </c>
      <c r="AG38">
        <f t="shared" si="19"/>
        <v>-362.95103580921869</v>
      </c>
      <c r="AH38">
        <f t="shared" si="20"/>
        <v>197.78918810053528</v>
      </c>
      <c r="AI38">
        <f t="shared" si="21"/>
        <v>15.522010785911336</v>
      </c>
      <c r="AJ38">
        <f t="shared" si="22"/>
        <v>139.92287453227135</v>
      </c>
      <c r="AK38">
        <v>0</v>
      </c>
      <c r="AL38">
        <v>0</v>
      </c>
      <c r="AM38">
        <f t="shared" si="23"/>
        <v>1</v>
      </c>
      <c r="AN38">
        <f t="shared" si="24"/>
        <v>0</v>
      </c>
      <c r="AO38">
        <f t="shared" si="25"/>
        <v>51147.773889392833</v>
      </c>
      <c r="AP38" t="s">
        <v>388</v>
      </c>
      <c r="AQ38">
        <v>10238.9</v>
      </c>
      <c r="AR38">
        <v>302.21199999999999</v>
      </c>
      <c r="AS38">
        <v>4052.3</v>
      </c>
      <c r="AT38">
        <f t="shared" si="26"/>
        <v>0.92542210596451402</v>
      </c>
      <c r="AU38">
        <v>-0.32343011824092399</v>
      </c>
      <c r="AV38" t="s">
        <v>503</v>
      </c>
      <c r="AW38">
        <v>10250.200000000001</v>
      </c>
      <c r="AX38">
        <v>765.83644000000004</v>
      </c>
      <c r="AY38">
        <v>995.98800000000006</v>
      </c>
      <c r="AZ38">
        <f t="shared" si="27"/>
        <v>0.23107864753390606</v>
      </c>
      <c r="BA38">
        <v>0.5</v>
      </c>
      <c r="BB38">
        <f t="shared" si="28"/>
        <v>1513.1676059352556</v>
      </c>
      <c r="BC38">
        <f t="shared" si="29"/>
        <v>0.82406219936192959</v>
      </c>
      <c r="BD38">
        <f t="shared" si="30"/>
        <v>174.83036193581867</v>
      </c>
      <c r="BE38">
        <f t="shared" si="31"/>
        <v>7.5833788213673387E-4</v>
      </c>
      <c r="BF38">
        <f t="shared" si="32"/>
        <v>3.068623316746788</v>
      </c>
      <c r="BG38">
        <f t="shared" si="33"/>
        <v>245.93045515910461</v>
      </c>
      <c r="BH38" t="s">
        <v>504</v>
      </c>
      <c r="BI38">
        <v>602.35</v>
      </c>
      <c r="BJ38">
        <f t="shared" si="34"/>
        <v>602.35</v>
      </c>
      <c r="BK38">
        <f t="shared" si="35"/>
        <v>0.39522363723257714</v>
      </c>
      <c r="BL38">
        <f t="shared" si="36"/>
        <v>0.58467820688043326</v>
      </c>
      <c r="BM38">
        <f t="shared" si="37"/>
        <v>0.8859003753677589</v>
      </c>
      <c r="BN38">
        <f t="shared" si="38"/>
        <v>0.33173756370932406</v>
      </c>
      <c r="BO38">
        <f t="shared" si="39"/>
        <v>0.8149974080608241</v>
      </c>
      <c r="BP38">
        <f t="shared" si="40"/>
        <v>0.45986440383331584</v>
      </c>
      <c r="BQ38">
        <f t="shared" si="41"/>
        <v>0.54013559616668416</v>
      </c>
      <c r="BR38">
        <f t="shared" si="42"/>
        <v>1799.98</v>
      </c>
      <c r="BS38">
        <f t="shared" si="43"/>
        <v>1513.1676059352556</v>
      </c>
      <c r="BT38">
        <f t="shared" si="44"/>
        <v>0.84065801060859313</v>
      </c>
      <c r="BU38">
        <f t="shared" si="45"/>
        <v>0.16086996047458496</v>
      </c>
      <c r="BV38">
        <v>6</v>
      </c>
      <c r="BW38">
        <v>0.5</v>
      </c>
      <c r="BX38" t="s">
        <v>391</v>
      </c>
      <c r="BY38">
        <v>2</v>
      </c>
      <c r="BZ38">
        <v>1691771857</v>
      </c>
      <c r="CA38">
        <v>73.283900000000003</v>
      </c>
      <c r="CB38">
        <v>74.996200000000002</v>
      </c>
      <c r="CC38">
        <v>31.3081</v>
      </c>
      <c r="CD38">
        <v>21.742999999999999</v>
      </c>
      <c r="CE38">
        <v>73.628399999999999</v>
      </c>
      <c r="CF38">
        <v>31.168500000000002</v>
      </c>
      <c r="CG38">
        <v>500.1</v>
      </c>
      <c r="CH38">
        <v>98.627700000000004</v>
      </c>
      <c r="CI38">
        <v>9.9883200000000005E-2</v>
      </c>
      <c r="CJ38">
        <v>33.254100000000001</v>
      </c>
      <c r="CK38">
        <v>31.9923</v>
      </c>
      <c r="CL38">
        <v>999.9</v>
      </c>
      <c r="CM38">
        <v>0</v>
      </c>
      <c r="CN38">
        <v>0</v>
      </c>
      <c r="CO38">
        <v>10012.5</v>
      </c>
      <c r="CP38">
        <v>0</v>
      </c>
      <c r="CQ38">
        <v>1847.43</v>
      </c>
      <c r="CR38">
        <v>-1.7122999999999999</v>
      </c>
      <c r="CS38">
        <v>75.6524</v>
      </c>
      <c r="CT38">
        <v>76.6631</v>
      </c>
      <c r="CU38">
        <v>9.5650899999999996</v>
      </c>
      <c r="CV38">
        <v>74.996200000000002</v>
      </c>
      <c r="CW38">
        <v>21.742999999999999</v>
      </c>
      <c r="CX38">
        <v>3.0878399999999999</v>
      </c>
      <c r="CY38">
        <v>2.14446</v>
      </c>
      <c r="CZ38">
        <v>24.5093</v>
      </c>
      <c r="DA38">
        <v>18.5533</v>
      </c>
      <c r="DB38">
        <v>1799.98</v>
      </c>
      <c r="DC38">
        <v>0.97800299999999996</v>
      </c>
      <c r="DD38">
        <v>2.1997300000000001E-2</v>
      </c>
      <c r="DE38">
        <v>0</v>
      </c>
      <c r="DF38">
        <v>766.11099999999999</v>
      </c>
      <c r="DG38">
        <v>5.0009800000000002</v>
      </c>
      <c r="DH38">
        <v>16428.8</v>
      </c>
      <c r="DI38">
        <v>16375.7</v>
      </c>
      <c r="DJ38">
        <v>49.561999999999998</v>
      </c>
      <c r="DK38">
        <v>51.125</v>
      </c>
      <c r="DL38">
        <v>49.875</v>
      </c>
      <c r="DM38">
        <v>49.875</v>
      </c>
      <c r="DN38">
        <v>50.811999999999998</v>
      </c>
      <c r="DO38">
        <v>1755.49</v>
      </c>
      <c r="DP38">
        <v>39.479999999999997</v>
      </c>
      <c r="DQ38">
        <v>0</v>
      </c>
      <c r="DR38">
        <v>142</v>
      </c>
      <c r="DS38">
        <v>0</v>
      </c>
      <c r="DT38">
        <v>765.83644000000004</v>
      </c>
      <c r="DU38">
        <v>2.8795384837327802</v>
      </c>
      <c r="DV38">
        <v>3.6000002633969701</v>
      </c>
      <c r="DW38">
        <v>16425.080000000002</v>
      </c>
      <c r="DX38">
        <v>15</v>
      </c>
      <c r="DY38">
        <v>1691771815.5</v>
      </c>
      <c r="DZ38" t="s">
        <v>505</v>
      </c>
      <c r="EA38">
        <v>1691771793</v>
      </c>
      <c r="EB38">
        <v>1691771815.5</v>
      </c>
      <c r="EC38">
        <v>24</v>
      </c>
      <c r="ED38">
        <v>-6.3E-2</v>
      </c>
      <c r="EE38">
        <v>6.0000000000000001E-3</v>
      </c>
      <c r="EF38">
        <v>-0.34300000000000003</v>
      </c>
      <c r="EG38">
        <v>9.0999999999999998E-2</v>
      </c>
      <c r="EH38">
        <v>75</v>
      </c>
      <c r="EI38">
        <v>22</v>
      </c>
      <c r="EJ38">
        <v>0.19</v>
      </c>
      <c r="EK38">
        <v>0.02</v>
      </c>
      <c r="EL38">
        <v>0.815637756027765</v>
      </c>
      <c r="EM38">
        <v>-0.18840523461226499</v>
      </c>
      <c r="EN38">
        <v>4.48707183373439E-2</v>
      </c>
      <c r="EO38">
        <v>1</v>
      </c>
      <c r="EP38">
        <v>0.51454068924131502</v>
      </c>
      <c r="EQ38">
        <v>-7.5663505824779603E-3</v>
      </c>
      <c r="ER38">
        <v>1.4666441568047099E-2</v>
      </c>
      <c r="ES38">
        <v>1</v>
      </c>
      <c r="ET38">
        <v>2</v>
      </c>
      <c r="EU38">
        <v>2</v>
      </c>
      <c r="EV38" t="s">
        <v>393</v>
      </c>
      <c r="EW38">
        <v>2.96454</v>
      </c>
      <c r="EX38">
        <v>2.8403399999999999</v>
      </c>
      <c r="EY38">
        <v>2.0600500000000001E-2</v>
      </c>
      <c r="EZ38">
        <v>2.12187E-2</v>
      </c>
      <c r="FA38">
        <v>0.13631099999999999</v>
      </c>
      <c r="FB38">
        <v>0.10641200000000001</v>
      </c>
      <c r="FC38">
        <v>29490.6</v>
      </c>
      <c r="FD38">
        <v>30064.5</v>
      </c>
      <c r="FE38">
        <v>27612.1</v>
      </c>
      <c r="FF38">
        <v>27975.5</v>
      </c>
      <c r="FG38">
        <v>30545.4</v>
      </c>
      <c r="FH38">
        <v>30623.200000000001</v>
      </c>
      <c r="FI38">
        <v>38447.1</v>
      </c>
      <c r="FJ38">
        <v>37155.199999999997</v>
      </c>
      <c r="FK38">
        <v>2.0457700000000001</v>
      </c>
      <c r="FL38">
        <v>1.75735</v>
      </c>
      <c r="FM38">
        <v>8.8933899999999996E-2</v>
      </c>
      <c r="FN38">
        <v>0</v>
      </c>
      <c r="FO38">
        <v>30.547999999999998</v>
      </c>
      <c r="FP38">
        <v>999.9</v>
      </c>
      <c r="FQ38">
        <v>47.045999999999999</v>
      </c>
      <c r="FR38">
        <v>36.255000000000003</v>
      </c>
      <c r="FS38">
        <v>28.872299999999999</v>
      </c>
      <c r="FT38">
        <v>61.0456</v>
      </c>
      <c r="FU38">
        <v>34.194699999999997</v>
      </c>
      <c r="FV38">
        <v>1</v>
      </c>
      <c r="FW38">
        <v>0.213364</v>
      </c>
      <c r="FX38">
        <v>-0.125305</v>
      </c>
      <c r="FY38">
        <v>20.257899999999999</v>
      </c>
      <c r="FZ38">
        <v>5.2276199999999999</v>
      </c>
      <c r="GA38">
        <v>12.0159</v>
      </c>
      <c r="GB38">
        <v>4.9996999999999998</v>
      </c>
      <c r="GC38">
        <v>3.2916799999999999</v>
      </c>
      <c r="GD38">
        <v>9999</v>
      </c>
      <c r="GE38">
        <v>285.89999999999998</v>
      </c>
      <c r="GF38">
        <v>9999</v>
      </c>
      <c r="GG38">
        <v>9999</v>
      </c>
      <c r="GH38">
        <v>1.8784700000000001</v>
      </c>
      <c r="GI38">
        <v>1.87225</v>
      </c>
      <c r="GJ38">
        <v>1.8744000000000001</v>
      </c>
      <c r="GK38">
        <v>1.8724400000000001</v>
      </c>
      <c r="GL38">
        <v>1.8727100000000001</v>
      </c>
      <c r="GM38">
        <v>1.8739300000000001</v>
      </c>
      <c r="GN38">
        <v>1.8742399999999999</v>
      </c>
      <c r="GO38">
        <v>1.8782799999999999</v>
      </c>
      <c r="GP38">
        <v>5</v>
      </c>
      <c r="GQ38">
        <v>0</v>
      </c>
      <c r="GR38">
        <v>0</v>
      </c>
      <c r="GS38">
        <v>0</v>
      </c>
      <c r="GT38" t="s">
        <v>394</v>
      </c>
      <c r="GU38" t="s">
        <v>395</v>
      </c>
      <c r="GV38" t="s">
        <v>396</v>
      </c>
      <c r="GW38" t="s">
        <v>396</v>
      </c>
      <c r="GX38" t="s">
        <v>396</v>
      </c>
      <c r="GY38" t="s">
        <v>396</v>
      </c>
      <c r="GZ38">
        <v>0</v>
      </c>
      <c r="HA38">
        <v>100</v>
      </c>
      <c r="HB38">
        <v>100</v>
      </c>
      <c r="HC38">
        <v>-0.34399999999999997</v>
      </c>
      <c r="HD38">
        <v>0.1396</v>
      </c>
      <c r="HE38">
        <v>-0.39241114369955499</v>
      </c>
      <c r="HF38">
        <v>7.2704984381113296E-4</v>
      </c>
      <c r="HG38">
        <v>-1.05877040029023E-6</v>
      </c>
      <c r="HH38">
        <v>2.9517966189716799E-10</v>
      </c>
      <c r="HI38">
        <v>0.13960534452118101</v>
      </c>
      <c r="HJ38">
        <v>0</v>
      </c>
      <c r="HK38">
        <v>0</v>
      </c>
      <c r="HL38">
        <v>0</v>
      </c>
      <c r="HM38">
        <v>1</v>
      </c>
      <c r="HN38">
        <v>2242</v>
      </c>
      <c r="HO38">
        <v>1</v>
      </c>
      <c r="HP38">
        <v>25</v>
      </c>
      <c r="HQ38">
        <v>1.1000000000000001</v>
      </c>
      <c r="HR38">
        <v>0.7</v>
      </c>
      <c r="HS38">
        <v>0.31738300000000003</v>
      </c>
      <c r="HT38">
        <v>2.6916500000000001</v>
      </c>
      <c r="HU38">
        <v>1.49536</v>
      </c>
      <c r="HV38">
        <v>2.2900399999999999</v>
      </c>
      <c r="HW38">
        <v>1.49658</v>
      </c>
      <c r="HX38">
        <v>2.5683600000000002</v>
      </c>
      <c r="HY38">
        <v>41.430100000000003</v>
      </c>
      <c r="HZ38">
        <v>23.570900000000002</v>
      </c>
      <c r="IA38">
        <v>18</v>
      </c>
      <c r="IB38">
        <v>503.4</v>
      </c>
      <c r="IC38">
        <v>455.58600000000001</v>
      </c>
      <c r="ID38">
        <v>30.779599999999999</v>
      </c>
      <c r="IE38">
        <v>30.275099999999998</v>
      </c>
      <c r="IF38">
        <v>30.000599999999999</v>
      </c>
      <c r="IG38">
        <v>30.010899999999999</v>
      </c>
      <c r="IH38">
        <v>29.953099999999999</v>
      </c>
      <c r="II38">
        <v>6.4071699999999998</v>
      </c>
      <c r="IJ38">
        <v>32.837699999999998</v>
      </c>
      <c r="IK38">
        <v>69.1648</v>
      </c>
      <c r="IL38">
        <v>30.784400000000002</v>
      </c>
      <c r="IM38">
        <v>75</v>
      </c>
      <c r="IN38">
        <v>21.683800000000002</v>
      </c>
      <c r="IO38">
        <v>100.23</v>
      </c>
      <c r="IP38">
        <v>99.739500000000007</v>
      </c>
    </row>
    <row r="39" spans="1:250" x14ac:dyDescent="0.3">
      <c r="A39">
        <v>23</v>
      </c>
      <c r="B39">
        <v>1691771984</v>
      </c>
      <c r="C39">
        <v>4929.4000000953702</v>
      </c>
      <c r="D39" t="s">
        <v>506</v>
      </c>
      <c r="E39" t="s">
        <v>507</v>
      </c>
      <c r="F39" t="s">
        <v>381</v>
      </c>
      <c r="G39" t="s">
        <v>475</v>
      </c>
      <c r="H39" t="s">
        <v>476</v>
      </c>
      <c r="I39" t="s">
        <v>477</v>
      </c>
      <c r="J39" t="s">
        <v>385</v>
      </c>
      <c r="K39" t="s">
        <v>386</v>
      </c>
      <c r="L39" t="s">
        <v>387</v>
      </c>
      <c r="M39">
        <v>1691771984</v>
      </c>
      <c r="N39">
        <f t="shared" si="0"/>
        <v>8.7482413705030609E-3</v>
      </c>
      <c r="O39">
        <f t="shared" si="1"/>
        <v>8.7482413705030613</v>
      </c>
      <c r="P39">
        <f t="shared" si="2"/>
        <v>-1.4608662600524689</v>
      </c>
      <c r="Q39">
        <f t="shared" si="3"/>
        <v>51.204900000000002</v>
      </c>
      <c r="R39">
        <f t="shared" si="4"/>
        <v>54.38281487691215</v>
      </c>
      <c r="S39">
        <f t="shared" si="5"/>
        <v>5.3691523374979084</v>
      </c>
      <c r="T39">
        <f t="shared" si="6"/>
        <v>5.0554004817258003</v>
      </c>
      <c r="U39">
        <f t="shared" si="7"/>
        <v>0.54777983285662735</v>
      </c>
      <c r="V39">
        <f t="shared" si="8"/>
        <v>2.9058163938193049</v>
      </c>
      <c r="W39">
        <f t="shared" si="9"/>
        <v>0.49621379125881315</v>
      </c>
      <c r="X39">
        <f t="shared" si="10"/>
        <v>0.31436111129308414</v>
      </c>
      <c r="Y39">
        <f t="shared" si="11"/>
        <v>289.56269875544564</v>
      </c>
      <c r="Z39">
        <f t="shared" si="12"/>
        <v>32.712696784456327</v>
      </c>
      <c r="AA39">
        <f t="shared" si="13"/>
        <v>31.973700000000001</v>
      </c>
      <c r="AB39">
        <f t="shared" si="14"/>
        <v>4.7679796668677934</v>
      </c>
      <c r="AC39">
        <f t="shared" si="15"/>
        <v>60.332999031817671</v>
      </c>
      <c r="AD39">
        <f t="shared" si="16"/>
        <v>3.0967189852877999</v>
      </c>
      <c r="AE39">
        <f t="shared" si="17"/>
        <v>5.1327118409192467</v>
      </c>
      <c r="AF39">
        <f t="shared" si="18"/>
        <v>1.6712606815799935</v>
      </c>
      <c r="AG39">
        <f t="shared" si="19"/>
        <v>-385.79744443918497</v>
      </c>
      <c r="AH39">
        <f t="shared" si="20"/>
        <v>204.95614995007739</v>
      </c>
      <c r="AI39">
        <f t="shared" si="21"/>
        <v>16.094769488420642</v>
      </c>
      <c r="AJ39">
        <f t="shared" si="22"/>
        <v>124.81617375475869</v>
      </c>
      <c r="AK39">
        <v>0</v>
      </c>
      <c r="AL39">
        <v>0</v>
      </c>
      <c r="AM39">
        <f t="shared" si="23"/>
        <v>1</v>
      </c>
      <c r="AN39">
        <f t="shared" si="24"/>
        <v>0</v>
      </c>
      <c r="AO39">
        <f t="shared" si="25"/>
        <v>51094.597651654803</v>
      </c>
      <c r="AP39" t="s">
        <v>388</v>
      </c>
      <c r="AQ39">
        <v>10238.9</v>
      </c>
      <c r="AR39">
        <v>302.21199999999999</v>
      </c>
      <c r="AS39">
        <v>4052.3</v>
      </c>
      <c r="AT39">
        <f t="shared" si="26"/>
        <v>0.92542210596451402</v>
      </c>
      <c r="AU39">
        <v>-0.32343011824092399</v>
      </c>
      <c r="AV39" t="s">
        <v>508</v>
      </c>
      <c r="AW39">
        <v>10249</v>
      </c>
      <c r="AX39">
        <v>769.51015384615403</v>
      </c>
      <c r="AY39">
        <v>973.90200000000004</v>
      </c>
      <c r="AZ39">
        <f t="shared" si="27"/>
        <v>0.2098690075118913</v>
      </c>
      <c r="BA39">
        <v>0.5</v>
      </c>
      <c r="BB39">
        <f t="shared" si="28"/>
        <v>1513.1675993551532</v>
      </c>
      <c r="BC39">
        <f t="shared" si="29"/>
        <v>-1.4608662600524689</v>
      </c>
      <c r="BD39">
        <f t="shared" si="30"/>
        <v>158.78349113790858</v>
      </c>
      <c r="BE39">
        <f t="shared" si="31"/>
        <v>-7.5169210753407028E-4</v>
      </c>
      <c r="BF39">
        <f t="shared" si="32"/>
        <v>3.1608909315310987</v>
      </c>
      <c r="BG39">
        <f t="shared" si="33"/>
        <v>244.56100187251866</v>
      </c>
      <c r="BH39" t="s">
        <v>509</v>
      </c>
      <c r="BI39">
        <v>600.19000000000005</v>
      </c>
      <c r="BJ39">
        <f t="shared" si="34"/>
        <v>600.19000000000005</v>
      </c>
      <c r="BK39">
        <f t="shared" si="35"/>
        <v>0.38372649404149495</v>
      </c>
      <c r="BL39">
        <f t="shared" si="36"/>
        <v>0.54692342272617955</v>
      </c>
      <c r="BM39">
        <f t="shared" si="37"/>
        <v>0.89174388996874376</v>
      </c>
      <c r="BN39">
        <f t="shared" si="38"/>
        <v>0.30429490710572732</v>
      </c>
      <c r="BO39">
        <f t="shared" si="39"/>
        <v>0.82088686985478743</v>
      </c>
      <c r="BP39">
        <f t="shared" si="40"/>
        <v>0.42658042580118238</v>
      </c>
      <c r="BQ39">
        <f t="shared" si="41"/>
        <v>0.57341957419881762</v>
      </c>
      <c r="BR39">
        <f t="shared" si="42"/>
        <v>1799.98</v>
      </c>
      <c r="BS39">
        <f t="shared" si="43"/>
        <v>1513.1675993551532</v>
      </c>
      <c r="BT39">
        <f t="shared" si="44"/>
        <v>0.84065800695294013</v>
      </c>
      <c r="BU39">
        <f t="shared" si="45"/>
        <v>0.16086995341917446</v>
      </c>
      <c r="BV39">
        <v>6</v>
      </c>
      <c r="BW39">
        <v>0.5</v>
      </c>
      <c r="BX39" t="s">
        <v>391</v>
      </c>
      <c r="BY39">
        <v>2</v>
      </c>
      <c r="BZ39">
        <v>1691771984</v>
      </c>
      <c r="CA39">
        <v>51.204900000000002</v>
      </c>
      <c r="CB39">
        <v>49.989800000000002</v>
      </c>
      <c r="CC39">
        <v>31.3659</v>
      </c>
      <c r="CD39">
        <v>21.200600000000001</v>
      </c>
      <c r="CE39">
        <v>51.576000000000001</v>
      </c>
      <c r="CF39">
        <v>31.226900000000001</v>
      </c>
      <c r="CG39">
        <v>500.16300000000001</v>
      </c>
      <c r="CH39">
        <v>98.628600000000006</v>
      </c>
      <c r="CI39">
        <v>0.100242</v>
      </c>
      <c r="CJ39">
        <v>33.281999999999996</v>
      </c>
      <c r="CK39">
        <v>31.973700000000001</v>
      </c>
      <c r="CL39">
        <v>999.9</v>
      </c>
      <c r="CM39">
        <v>0</v>
      </c>
      <c r="CN39">
        <v>0</v>
      </c>
      <c r="CO39">
        <v>10002.5</v>
      </c>
      <c r="CP39">
        <v>0</v>
      </c>
      <c r="CQ39">
        <v>1281.54</v>
      </c>
      <c r="CR39">
        <v>1.2150399999999999</v>
      </c>
      <c r="CS39">
        <v>52.863</v>
      </c>
      <c r="CT39">
        <v>51.072600000000001</v>
      </c>
      <c r="CU39">
        <v>10.1653</v>
      </c>
      <c r="CV39">
        <v>49.989800000000002</v>
      </c>
      <c r="CW39">
        <v>21.200600000000001</v>
      </c>
      <c r="CX39">
        <v>3.0935800000000002</v>
      </c>
      <c r="CY39">
        <v>2.0909800000000001</v>
      </c>
      <c r="CZ39">
        <v>24.540299999999998</v>
      </c>
      <c r="DA39">
        <v>18.150700000000001</v>
      </c>
      <c r="DB39">
        <v>1799.98</v>
      </c>
      <c r="DC39">
        <v>0.97800600000000004</v>
      </c>
      <c r="DD39">
        <v>2.1993599999999999E-2</v>
      </c>
      <c r="DE39">
        <v>0</v>
      </c>
      <c r="DF39">
        <v>769.79600000000005</v>
      </c>
      <c r="DG39">
        <v>5.0009800000000002</v>
      </c>
      <c r="DH39">
        <v>15835</v>
      </c>
      <c r="DI39">
        <v>16375.7</v>
      </c>
      <c r="DJ39">
        <v>49.811999999999998</v>
      </c>
      <c r="DK39">
        <v>51.5</v>
      </c>
      <c r="DL39">
        <v>49.936999999999998</v>
      </c>
      <c r="DM39">
        <v>50.5</v>
      </c>
      <c r="DN39">
        <v>51.061999999999998</v>
      </c>
      <c r="DO39">
        <v>1755.5</v>
      </c>
      <c r="DP39">
        <v>39.479999999999997</v>
      </c>
      <c r="DQ39">
        <v>0</v>
      </c>
      <c r="DR39">
        <v>126.700000047684</v>
      </c>
      <c r="DS39">
        <v>0</v>
      </c>
      <c r="DT39">
        <v>769.51015384615403</v>
      </c>
      <c r="DU39">
        <v>2.7954188115792702</v>
      </c>
      <c r="DV39">
        <v>-1955.18290408846</v>
      </c>
      <c r="DW39">
        <v>15793.6730769231</v>
      </c>
      <c r="DX39">
        <v>15</v>
      </c>
      <c r="DY39">
        <v>1691771943</v>
      </c>
      <c r="DZ39" t="s">
        <v>510</v>
      </c>
      <c r="EA39">
        <v>1691771931</v>
      </c>
      <c r="EB39">
        <v>1691771943</v>
      </c>
      <c r="EC39">
        <v>25</v>
      </c>
      <c r="ED39">
        <v>-1.2999999999999999E-2</v>
      </c>
      <c r="EE39">
        <v>-1E-3</v>
      </c>
      <c r="EF39">
        <v>-0.372</v>
      </c>
      <c r="EG39">
        <v>8.3000000000000004E-2</v>
      </c>
      <c r="EH39">
        <v>50</v>
      </c>
      <c r="EI39">
        <v>21</v>
      </c>
      <c r="EJ39">
        <v>0.3</v>
      </c>
      <c r="EK39">
        <v>0.01</v>
      </c>
      <c r="EL39">
        <v>-1.4593163786805801</v>
      </c>
      <c r="EM39">
        <v>-0.122279958021399</v>
      </c>
      <c r="EN39">
        <v>4.7211618258500801E-2</v>
      </c>
      <c r="EO39">
        <v>1</v>
      </c>
      <c r="EP39">
        <v>0.55084475764880103</v>
      </c>
      <c r="EQ39">
        <v>2.1314367809217801E-2</v>
      </c>
      <c r="ER39">
        <v>1.9529744956451701E-2</v>
      </c>
      <c r="ES39">
        <v>1</v>
      </c>
      <c r="ET39">
        <v>2</v>
      </c>
      <c r="EU39">
        <v>2</v>
      </c>
      <c r="EV39" t="s">
        <v>393</v>
      </c>
      <c r="EW39">
        <v>2.9644499999999998</v>
      </c>
      <c r="EX39">
        <v>2.8406099999999999</v>
      </c>
      <c r="EY39">
        <v>1.4496500000000001E-2</v>
      </c>
      <c r="EZ39">
        <v>1.42208E-2</v>
      </c>
      <c r="FA39">
        <v>0.136434</v>
      </c>
      <c r="FB39">
        <v>0.104504</v>
      </c>
      <c r="FC39">
        <v>29663.4</v>
      </c>
      <c r="FD39">
        <v>30269.9</v>
      </c>
      <c r="FE39">
        <v>27602.6</v>
      </c>
      <c r="FF39">
        <v>27967.5</v>
      </c>
      <c r="FG39">
        <v>30530.5</v>
      </c>
      <c r="FH39">
        <v>30679.3</v>
      </c>
      <c r="FI39">
        <v>38433.800000000003</v>
      </c>
      <c r="FJ39">
        <v>37144.199999999997</v>
      </c>
      <c r="FK39">
        <v>2.0446800000000001</v>
      </c>
      <c r="FL39">
        <v>1.7505299999999999</v>
      </c>
      <c r="FM39">
        <v>7.2047100000000003E-2</v>
      </c>
      <c r="FN39">
        <v>0</v>
      </c>
      <c r="FO39">
        <v>30.803899999999999</v>
      </c>
      <c r="FP39">
        <v>999.9</v>
      </c>
      <c r="FQ39">
        <v>46.612000000000002</v>
      </c>
      <c r="FR39">
        <v>36.487000000000002</v>
      </c>
      <c r="FS39">
        <v>28.972300000000001</v>
      </c>
      <c r="FT39">
        <v>61.005600000000001</v>
      </c>
      <c r="FU39">
        <v>34.302900000000001</v>
      </c>
      <c r="FV39">
        <v>1</v>
      </c>
      <c r="FW39">
        <v>0.23089699999999999</v>
      </c>
      <c r="FX39">
        <v>-9.5588200000000009E-3</v>
      </c>
      <c r="FY39">
        <v>20.257300000000001</v>
      </c>
      <c r="FZ39">
        <v>5.2246300000000003</v>
      </c>
      <c r="GA39">
        <v>12.0159</v>
      </c>
      <c r="GB39">
        <v>4.9992000000000001</v>
      </c>
      <c r="GC39">
        <v>3.29135</v>
      </c>
      <c r="GD39">
        <v>9999</v>
      </c>
      <c r="GE39">
        <v>285.89999999999998</v>
      </c>
      <c r="GF39">
        <v>9999</v>
      </c>
      <c r="GG39">
        <v>9999</v>
      </c>
      <c r="GH39">
        <v>1.8784799999999999</v>
      </c>
      <c r="GI39">
        <v>1.87225</v>
      </c>
      <c r="GJ39">
        <v>1.87439</v>
      </c>
      <c r="GK39">
        <v>1.8725000000000001</v>
      </c>
      <c r="GL39">
        <v>1.8727100000000001</v>
      </c>
      <c r="GM39">
        <v>1.8739399999999999</v>
      </c>
      <c r="GN39">
        <v>1.87425</v>
      </c>
      <c r="GO39">
        <v>1.8782300000000001</v>
      </c>
      <c r="GP39">
        <v>5</v>
      </c>
      <c r="GQ39">
        <v>0</v>
      </c>
      <c r="GR39">
        <v>0</v>
      </c>
      <c r="GS39">
        <v>0</v>
      </c>
      <c r="GT39" t="s">
        <v>394</v>
      </c>
      <c r="GU39" t="s">
        <v>395</v>
      </c>
      <c r="GV39" t="s">
        <v>396</v>
      </c>
      <c r="GW39" t="s">
        <v>396</v>
      </c>
      <c r="GX39" t="s">
        <v>396</v>
      </c>
      <c r="GY39" t="s">
        <v>396</v>
      </c>
      <c r="GZ39">
        <v>0</v>
      </c>
      <c r="HA39">
        <v>100</v>
      </c>
      <c r="HB39">
        <v>100</v>
      </c>
      <c r="HC39">
        <v>-0.371</v>
      </c>
      <c r="HD39">
        <v>0.13900000000000001</v>
      </c>
      <c r="HE39">
        <v>-0.40585393927744301</v>
      </c>
      <c r="HF39">
        <v>7.2704984381113296E-4</v>
      </c>
      <c r="HG39">
        <v>-1.05877040029023E-6</v>
      </c>
      <c r="HH39">
        <v>2.9517966189716799E-10</v>
      </c>
      <c r="HI39">
        <v>0.13905724608061701</v>
      </c>
      <c r="HJ39">
        <v>0</v>
      </c>
      <c r="HK39">
        <v>0</v>
      </c>
      <c r="HL39">
        <v>0</v>
      </c>
      <c r="HM39">
        <v>1</v>
      </c>
      <c r="HN39">
        <v>2242</v>
      </c>
      <c r="HO39">
        <v>1</v>
      </c>
      <c r="HP39">
        <v>25</v>
      </c>
      <c r="HQ39">
        <v>0.9</v>
      </c>
      <c r="HR39">
        <v>0.7</v>
      </c>
      <c r="HS39">
        <v>0.26245099999999999</v>
      </c>
      <c r="HT39">
        <v>2.7050800000000002</v>
      </c>
      <c r="HU39">
        <v>1.49536</v>
      </c>
      <c r="HV39">
        <v>2.2875999999999999</v>
      </c>
      <c r="HW39">
        <v>1.49658</v>
      </c>
      <c r="HX39">
        <v>2.6135299999999999</v>
      </c>
      <c r="HY39">
        <v>41.717399999999998</v>
      </c>
      <c r="HZ39">
        <v>23.579699999999999</v>
      </c>
      <c r="IA39">
        <v>18</v>
      </c>
      <c r="IB39">
        <v>504.06900000000002</v>
      </c>
      <c r="IC39">
        <v>452.16899999999998</v>
      </c>
      <c r="ID39">
        <v>30.683800000000002</v>
      </c>
      <c r="IE39">
        <v>30.475200000000001</v>
      </c>
      <c r="IF39">
        <v>30.000699999999998</v>
      </c>
      <c r="IG39">
        <v>30.180599999999998</v>
      </c>
      <c r="IH39">
        <v>30.116299999999999</v>
      </c>
      <c r="II39">
        <v>5.3072699999999999</v>
      </c>
      <c r="IJ39">
        <v>35.384500000000003</v>
      </c>
      <c r="IK39">
        <v>67.031599999999997</v>
      </c>
      <c r="IL39">
        <v>30.759899999999998</v>
      </c>
      <c r="IM39">
        <v>50</v>
      </c>
      <c r="IN39">
        <v>21.1724</v>
      </c>
      <c r="IO39">
        <v>100.19499999999999</v>
      </c>
      <c r="IP39">
        <v>99.710400000000007</v>
      </c>
    </row>
    <row r="40" spans="1:250" x14ac:dyDescent="0.3">
      <c r="A40">
        <v>24</v>
      </c>
      <c r="B40">
        <v>1691772132.5</v>
      </c>
      <c r="C40">
        <v>5077.9000000953702</v>
      </c>
      <c r="D40" t="s">
        <v>511</v>
      </c>
      <c r="E40" t="s">
        <v>512</v>
      </c>
      <c r="F40" t="s">
        <v>381</v>
      </c>
      <c r="G40" t="s">
        <v>475</v>
      </c>
      <c r="H40" t="s">
        <v>476</v>
      </c>
      <c r="I40" t="s">
        <v>477</v>
      </c>
      <c r="J40" t="s">
        <v>385</v>
      </c>
      <c r="K40" t="s">
        <v>386</v>
      </c>
      <c r="L40" t="s">
        <v>387</v>
      </c>
      <c r="M40">
        <v>1691772132.5</v>
      </c>
      <c r="N40">
        <f t="shared" si="0"/>
        <v>9.1965529142034666E-3</v>
      </c>
      <c r="O40">
        <f t="shared" si="1"/>
        <v>9.1965529142034672</v>
      </c>
      <c r="P40">
        <f t="shared" si="2"/>
        <v>-4.1121056348193932</v>
      </c>
      <c r="Q40">
        <f t="shared" si="3"/>
        <v>24.622299999999999</v>
      </c>
      <c r="R40">
        <f t="shared" si="4"/>
        <v>36.052346680475345</v>
      </c>
      <c r="S40">
        <f t="shared" si="5"/>
        <v>3.5593767680645567</v>
      </c>
      <c r="T40">
        <f t="shared" si="6"/>
        <v>2.4309109022236997</v>
      </c>
      <c r="U40">
        <f t="shared" si="7"/>
        <v>0.5878538109398177</v>
      </c>
      <c r="V40">
        <f t="shared" si="8"/>
        <v>2.9046024494306586</v>
      </c>
      <c r="W40">
        <f t="shared" si="9"/>
        <v>0.52887888438959396</v>
      </c>
      <c r="X40">
        <f t="shared" si="10"/>
        <v>0.33535355914103654</v>
      </c>
      <c r="Y40">
        <f t="shared" si="11"/>
        <v>289.60898275564614</v>
      </c>
      <c r="Z40">
        <f t="shared" si="12"/>
        <v>32.664180507433677</v>
      </c>
      <c r="AA40">
        <f t="shared" si="13"/>
        <v>31.935400000000001</v>
      </c>
      <c r="AB40">
        <f t="shared" si="14"/>
        <v>4.7576513912657843</v>
      </c>
      <c r="AC40">
        <f t="shared" si="15"/>
        <v>60.346099419514729</v>
      </c>
      <c r="AD40">
        <f t="shared" si="16"/>
        <v>3.1092908663765</v>
      </c>
      <c r="AE40">
        <f t="shared" si="17"/>
        <v>5.1524305568803959</v>
      </c>
      <c r="AF40">
        <f t="shared" si="18"/>
        <v>1.6483605248892843</v>
      </c>
      <c r="AG40">
        <f t="shared" si="19"/>
        <v>-405.56798351637286</v>
      </c>
      <c r="AH40">
        <f t="shared" si="20"/>
        <v>221.57899206399341</v>
      </c>
      <c r="AI40">
        <f t="shared" si="21"/>
        <v>17.409983246538079</v>
      </c>
      <c r="AJ40">
        <f t="shared" si="22"/>
        <v>123.02997454980479</v>
      </c>
      <c r="AK40">
        <v>0</v>
      </c>
      <c r="AL40">
        <v>0</v>
      </c>
      <c r="AM40">
        <f t="shared" si="23"/>
        <v>1</v>
      </c>
      <c r="AN40">
        <f t="shared" si="24"/>
        <v>0</v>
      </c>
      <c r="AO40">
        <f t="shared" si="25"/>
        <v>51049.125656987067</v>
      </c>
      <c r="AP40" t="s">
        <v>388</v>
      </c>
      <c r="AQ40">
        <v>10238.9</v>
      </c>
      <c r="AR40">
        <v>302.21199999999999</v>
      </c>
      <c r="AS40">
        <v>4052.3</v>
      </c>
      <c r="AT40">
        <f t="shared" si="26"/>
        <v>0.92542210596451402</v>
      </c>
      <c r="AU40">
        <v>-0.32343011824092399</v>
      </c>
      <c r="AV40" t="s">
        <v>513</v>
      </c>
      <c r="AW40">
        <v>10248.4</v>
      </c>
      <c r="AX40">
        <v>777.24103846153798</v>
      </c>
      <c r="AY40">
        <v>942.67700000000002</v>
      </c>
      <c r="AZ40">
        <f t="shared" si="27"/>
        <v>0.17549591380553686</v>
      </c>
      <c r="BA40">
        <v>0.5</v>
      </c>
      <c r="BB40">
        <f t="shared" si="28"/>
        <v>1513.4111993552569</v>
      </c>
      <c r="BC40">
        <f t="shared" si="29"/>
        <v>-4.1121056348193932</v>
      </c>
      <c r="BD40">
        <f t="shared" si="30"/>
        <v>132.79874069719216</v>
      </c>
      <c r="BE40">
        <f t="shared" si="31"/>
        <v>-2.5034012687315385E-3</v>
      </c>
      <c r="BF40">
        <f t="shared" si="32"/>
        <v>3.298715254535753</v>
      </c>
      <c r="BG40">
        <f t="shared" si="33"/>
        <v>242.54355907651069</v>
      </c>
      <c r="BH40" t="s">
        <v>514</v>
      </c>
      <c r="BI40">
        <v>605.44000000000005</v>
      </c>
      <c r="BJ40">
        <f t="shared" si="34"/>
        <v>605.44000000000005</v>
      </c>
      <c r="BK40">
        <f t="shared" si="35"/>
        <v>0.35774395683781401</v>
      </c>
      <c r="BL40">
        <f t="shared" si="36"/>
        <v>0.49056290246462297</v>
      </c>
      <c r="BM40">
        <f t="shared" si="37"/>
        <v>0.90216109734657046</v>
      </c>
      <c r="BN40">
        <f t="shared" si="38"/>
        <v>0.25830601444023021</v>
      </c>
      <c r="BO40">
        <f t="shared" si="39"/>
        <v>0.82921334112692824</v>
      </c>
      <c r="BP40">
        <f t="shared" si="40"/>
        <v>0.38212908090400427</v>
      </c>
      <c r="BQ40">
        <f t="shared" si="41"/>
        <v>0.61787091909599567</v>
      </c>
      <c r="BR40">
        <f t="shared" si="42"/>
        <v>1800.27</v>
      </c>
      <c r="BS40">
        <f t="shared" si="43"/>
        <v>1513.4111993552569</v>
      </c>
      <c r="BT40">
        <f t="shared" si="44"/>
        <v>0.84065790095666593</v>
      </c>
      <c r="BU40">
        <f t="shared" si="45"/>
        <v>0.16086974884636535</v>
      </c>
      <c r="BV40">
        <v>6</v>
      </c>
      <c r="BW40">
        <v>0.5</v>
      </c>
      <c r="BX40" t="s">
        <v>391</v>
      </c>
      <c r="BY40">
        <v>2</v>
      </c>
      <c r="BZ40">
        <v>1691772132.5</v>
      </c>
      <c r="CA40">
        <v>24.622299999999999</v>
      </c>
      <c r="CB40">
        <v>19.960899999999999</v>
      </c>
      <c r="CC40">
        <v>31.493500000000001</v>
      </c>
      <c r="CD40">
        <v>20.808399999999999</v>
      </c>
      <c r="CE40">
        <v>25.068000000000001</v>
      </c>
      <c r="CF40">
        <v>31.3566</v>
      </c>
      <c r="CG40">
        <v>500.15</v>
      </c>
      <c r="CH40">
        <v>98.627899999999997</v>
      </c>
      <c r="CI40">
        <v>0.100119</v>
      </c>
      <c r="CJ40">
        <v>33.3504</v>
      </c>
      <c r="CK40">
        <v>31.935400000000001</v>
      </c>
      <c r="CL40">
        <v>999.9</v>
      </c>
      <c r="CM40">
        <v>0</v>
      </c>
      <c r="CN40">
        <v>0</v>
      </c>
      <c r="CO40">
        <v>9995.6200000000008</v>
      </c>
      <c r="CP40">
        <v>0</v>
      </c>
      <c r="CQ40">
        <v>1732.02</v>
      </c>
      <c r="CR40">
        <v>4.6614399999999998</v>
      </c>
      <c r="CS40">
        <v>25.422999999999998</v>
      </c>
      <c r="CT40">
        <v>20.385000000000002</v>
      </c>
      <c r="CU40">
        <v>10.6851</v>
      </c>
      <c r="CV40">
        <v>19.960899999999999</v>
      </c>
      <c r="CW40">
        <v>20.808399999999999</v>
      </c>
      <c r="CX40">
        <v>3.1061399999999999</v>
      </c>
      <c r="CY40">
        <v>2.0522900000000002</v>
      </c>
      <c r="CZ40">
        <v>24.6081</v>
      </c>
      <c r="DA40">
        <v>17.8537</v>
      </c>
      <c r="DB40">
        <v>1800.27</v>
      </c>
      <c r="DC40">
        <v>0.97801000000000005</v>
      </c>
      <c r="DD40">
        <v>2.19898E-2</v>
      </c>
      <c r="DE40">
        <v>0</v>
      </c>
      <c r="DF40">
        <v>777.51700000000005</v>
      </c>
      <c r="DG40">
        <v>5.0009800000000002</v>
      </c>
      <c r="DH40">
        <v>16896.400000000001</v>
      </c>
      <c r="DI40">
        <v>16378.4</v>
      </c>
      <c r="DJ40">
        <v>50.061999999999998</v>
      </c>
      <c r="DK40">
        <v>51.75</v>
      </c>
      <c r="DL40">
        <v>50.186999999999998</v>
      </c>
      <c r="DM40">
        <v>50.75</v>
      </c>
      <c r="DN40">
        <v>51.311999999999998</v>
      </c>
      <c r="DO40">
        <v>1755.79</v>
      </c>
      <c r="DP40">
        <v>39.479999999999997</v>
      </c>
      <c r="DQ40">
        <v>0</v>
      </c>
      <c r="DR40">
        <v>148.299999952316</v>
      </c>
      <c r="DS40">
        <v>0</v>
      </c>
      <c r="DT40">
        <v>777.24103846153798</v>
      </c>
      <c r="DU40">
        <v>2.1893675121123501</v>
      </c>
      <c r="DV40">
        <v>-131.78119837843599</v>
      </c>
      <c r="DW40">
        <v>16635.4153846154</v>
      </c>
      <c r="DX40">
        <v>15</v>
      </c>
      <c r="DY40">
        <v>1691772092</v>
      </c>
      <c r="DZ40" t="s">
        <v>515</v>
      </c>
      <c r="EA40">
        <v>1691772081.5</v>
      </c>
      <c r="EB40">
        <v>1691772092</v>
      </c>
      <c r="EC40">
        <v>26</v>
      </c>
      <c r="ED40">
        <v>-5.7000000000000002E-2</v>
      </c>
      <c r="EE40">
        <v>-2E-3</v>
      </c>
      <c r="EF40">
        <v>-0.44900000000000001</v>
      </c>
      <c r="EG40">
        <v>7.4999999999999997E-2</v>
      </c>
      <c r="EH40">
        <v>20</v>
      </c>
      <c r="EI40">
        <v>21</v>
      </c>
      <c r="EJ40">
        <v>0.5</v>
      </c>
      <c r="EK40">
        <v>0.01</v>
      </c>
      <c r="EL40">
        <v>-4.1158946292998699</v>
      </c>
      <c r="EM40">
        <v>6.2121904382562203E-2</v>
      </c>
      <c r="EN40">
        <v>2.6158319033677799E-2</v>
      </c>
      <c r="EO40">
        <v>1</v>
      </c>
      <c r="EP40">
        <v>0.59164241922519301</v>
      </c>
      <c r="EQ40">
        <v>1.9051479701712601E-2</v>
      </c>
      <c r="ER40">
        <v>1.7085908939317301E-2</v>
      </c>
      <c r="ES40">
        <v>1</v>
      </c>
      <c r="ET40">
        <v>2</v>
      </c>
      <c r="EU40">
        <v>2</v>
      </c>
      <c r="EV40" t="s">
        <v>393</v>
      </c>
      <c r="EW40">
        <v>2.9641199999999999</v>
      </c>
      <c r="EX40">
        <v>2.84043</v>
      </c>
      <c r="EY40">
        <v>7.0635799999999999E-3</v>
      </c>
      <c r="EZ40">
        <v>5.6932299999999996E-3</v>
      </c>
      <c r="FA40">
        <v>0.13675999999999999</v>
      </c>
      <c r="FB40">
        <v>0.103098</v>
      </c>
      <c r="FC40">
        <v>29875</v>
      </c>
      <c r="FD40">
        <v>30522.400000000001</v>
      </c>
      <c r="FE40">
        <v>27592.400000000001</v>
      </c>
      <c r="FF40">
        <v>27959.9</v>
      </c>
      <c r="FG40">
        <v>30508</v>
      </c>
      <c r="FH40">
        <v>30719.200000000001</v>
      </c>
      <c r="FI40">
        <v>38420</v>
      </c>
      <c r="FJ40">
        <v>37134.5</v>
      </c>
      <c r="FK40">
        <v>2.0432199999999998</v>
      </c>
      <c r="FL40">
        <v>1.74413</v>
      </c>
      <c r="FM40">
        <v>6.4574199999999998E-2</v>
      </c>
      <c r="FN40">
        <v>0</v>
      </c>
      <c r="FO40">
        <v>30.886900000000001</v>
      </c>
      <c r="FP40">
        <v>999.9</v>
      </c>
      <c r="FQ40">
        <v>45.927999999999997</v>
      </c>
      <c r="FR40">
        <v>36.749000000000002</v>
      </c>
      <c r="FS40">
        <v>28.959599999999998</v>
      </c>
      <c r="FT40">
        <v>61.205599999999997</v>
      </c>
      <c r="FU40">
        <v>34.158700000000003</v>
      </c>
      <c r="FV40">
        <v>1</v>
      </c>
      <c r="FW40">
        <v>0.24665100000000001</v>
      </c>
      <c r="FX40">
        <v>-0.31179499999999999</v>
      </c>
      <c r="FY40">
        <v>20.257000000000001</v>
      </c>
      <c r="FZ40">
        <v>5.2262700000000004</v>
      </c>
      <c r="GA40">
        <v>12.0159</v>
      </c>
      <c r="GB40">
        <v>4.9996</v>
      </c>
      <c r="GC40">
        <v>3.2913999999999999</v>
      </c>
      <c r="GD40">
        <v>9999</v>
      </c>
      <c r="GE40">
        <v>286</v>
      </c>
      <c r="GF40">
        <v>9999</v>
      </c>
      <c r="GG40">
        <v>9999</v>
      </c>
      <c r="GH40">
        <v>1.87849</v>
      </c>
      <c r="GI40">
        <v>1.87225</v>
      </c>
      <c r="GJ40">
        <v>1.87439</v>
      </c>
      <c r="GK40">
        <v>1.87252</v>
      </c>
      <c r="GL40">
        <v>1.8727100000000001</v>
      </c>
      <c r="GM40">
        <v>1.8739399999999999</v>
      </c>
      <c r="GN40">
        <v>1.8742399999999999</v>
      </c>
      <c r="GO40">
        <v>1.8782399999999999</v>
      </c>
      <c r="GP40">
        <v>5</v>
      </c>
      <c r="GQ40">
        <v>0</v>
      </c>
      <c r="GR40">
        <v>0</v>
      </c>
      <c r="GS40">
        <v>0</v>
      </c>
      <c r="GT40" t="s">
        <v>394</v>
      </c>
      <c r="GU40" t="s">
        <v>395</v>
      </c>
      <c r="GV40" t="s">
        <v>396</v>
      </c>
      <c r="GW40" t="s">
        <v>396</v>
      </c>
      <c r="GX40" t="s">
        <v>396</v>
      </c>
      <c r="GY40" t="s">
        <v>396</v>
      </c>
      <c r="GZ40">
        <v>0</v>
      </c>
      <c r="HA40">
        <v>100</v>
      </c>
      <c r="HB40">
        <v>100</v>
      </c>
      <c r="HC40">
        <v>-0.44600000000000001</v>
      </c>
      <c r="HD40">
        <v>0.13689999999999999</v>
      </c>
      <c r="HE40">
        <v>-0.46323286566451299</v>
      </c>
      <c r="HF40">
        <v>7.2704984381113296E-4</v>
      </c>
      <c r="HG40">
        <v>-1.05877040029023E-6</v>
      </c>
      <c r="HH40">
        <v>2.9517966189716799E-10</v>
      </c>
      <c r="HI40">
        <v>0.13689073604065399</v>
      </c>
      <c r="HJ40">
        <v>0</v>
      </c>
      <c r="HK40">
        <v>0</v>
      </c>
      <c r="HL40">
        <v>0</v>
      </c>
      <c r="HM40">
        <v>1</v>
      </c>
      <c r="HN40">
        <v>2242</v>
      </c>
      <c r="HO40">
        <v>1</v>
      </c>
      <c r="HP40">
        <v>25</v>
      </c>
      <c r="HQ40">
        <v>0.8</v>
      </c>
      <c r="HR40">
        <v>0.7</v>
      </c>
      <c r="HS40">
        <v>0.19775400000000001</v>
      </c>
      <c r="HT40">
        <v>2.7331500000000002</v>
      </c>
      <c r="HU40">
        <v>1.49536</v>
      </c>
      <c r="HV40">
        <v>2.2851599999999999</v>
      </c>
      <c r="HW40">
        <v>1.49658</v>
      </c>
      <c r="HX40">
        <v>2.4658199999999999</v>
      </c>
      <c r="HY40">
        <v>41.927500000000002</v>
      </c>
      <c r="HZ40">
        <v>23.579699999999999</v>
      </c>
      <c r="IA40">
        <v>18</v>
      </c>
      <c r="IB40">
        <v>504.67200000000003</v>
      </c>
      <c r="IC40">
        <v>449.17700000000002</v>
      </c>
      <c r="ID40">
        <v>31.171900000000001</v>
      </c>
      <c r="IE40">
        <v>30.689399999999999</v>
      </c>
      <c r="IF40">
        <v>30.000299999999999</v>
      </c>
      <c r="IG40">
        <v>30.369</v>
      </c>
      <c r="IH40">
        <v>30.2957</v>
      </c>
      <c r="II40">
        <v>4.0219300000000002</v>
      </c>
      <c r="IJ40">
        <v>36.200200000000002</v>
      </c>
      <c r="IK40">
        <v>63.976599999999998</v>
      </c>
      <c r="IL40">
        <v>31.196200000000001</v>
      </c>
      <c r="IM40">
        <v>20</v>
      </c>
      <c r="IN40">
        <v>20.745699999999999</v>
      </c>
      <c r="IO40">
        <v>100.15900000000001</v>
      </c>
      <c r="IP40">
        <v>99.683800000000005</v>
      </c>
    </row>
    <row r="41" spans="1:250" x14ac:dyDescent="0.3">
      <c r="A41">
        <v>25</v>
      </c>
      <c r="B41">
        <v>1691772284.5</v>
      </c>
      <c r="C41">
        <v>5229.9000000953702</v>
      </c>
      <c r="D41" t="s">
        <v>516</v>
      </c>
      <c r="E41" t="s">
        <v>517</v>
      </c>
      <c r="F41" t="s">
        <v>381</v>
      </c>
      <c r="G41" t="s">
        <v>475</v>
      </c>
      <c r="H41" t="s">
        <v>476</v>
      </c>
      <c r="I41" t="s">
        <v>477</v>
      </c>
      <c r="J41" t="s">
        <v>385</v>
      </c>
      <c r="K41" t="s">
        <v>386</v>
      </c>
      <c r="L41" t="s">
        <v>387</v>
      </c>
      <c r="M41">
        <v>1691772284.5</v>
      </c>
      <c r="N41">
        <f t="shared" si="0"/>
        <v>9.2973137300589384E-3</v>
      </c>
      <c r="O41">
        <f t="shared" si="1"/>
        <v>9.2973137300589386</v>
      </c>
      <c r="P41">
        <f t="shared" si="2"/>
        <v>27.878877819363286</v>
      </c>
      <c r="Q41">
        <f t="shared" si="3"/>
        <v>362.52600000000001</v>
      </c>
      <c r="R41">
        <f t="shared" si="4"/>
        <v>272.09621134184465</v>
      </c>
      <c r="S41">
        <f t="shared" si="5"/>
        <v>26.863171095842713</v>
      </c>
      <c r="T41">
        <f t="shared" si="6"/>
        <v>35.791009057662002</v>
      </c>
      <c r="U41">
        <f t="shared" si="7"/>
        <v>0.59851523969473563</v>
      </c>
      <c r="V41">
        <f t="shared" si="8"/>
        <v>2.90622630419066</v>
      </c>
      <c r="W41">
        <f t="shared" si="9"/>
        <v>0.53753074011511681</v>
      </c>
      <c r="X41">
        <f t="shared" si="10"/>
        <v>0.34091662909175047</v>
      </c>
      <c r="Y41">
        <f t="shared" si="11"/>
        <v>289.5856344570538</v>
      </c>
      <c r="Z41">
        <f t="shared" si="12"/>
        <v>32.808202335767298</v>
      </c>
      <c r="AA41">
        <f t="shared" si="13"/>
        <v>32.0075</v>
      </c>
      <c r="AB41">
        <f t="shared" si="14"/>
        <v>4.7771106458819208</v>
      </c>
      <c r="AC41">
        <f t="shared" si="15"/>
        <v>60.325190364366499</v>
      </c>
      <c r="AD41">
        <f t="shared" si="16"/>
        <v>3.1379503541554001</v>
      </c>
      <c r="AE41">
        <f t="shared" si="17"/>
        <v>5.2017247441774455</v>
      </c>
      <c r="AF41">
        <f t="shared" si="18"/>
        <v>1.6391602917265207</v>
      </c>
      <c r="AG41">
        <f t="shared" si="19"/>
        <v>-410.01153549559916</v>
      </c>
      <c r="AH41">
        <f t="shared" si="20"/>
        <v>237.04188686268932</v>
      </c>
      <c r="AI41">
        <f t="shared" si="21"/>
        <v>18.636672464265512</v>
      </c>
      <c r="AJ41">
        <f t="shared" si="22"/>
        <v>135.25265828840949</v>
      </c>
      <c r="AK41">
        <v>0</v>
      </c>
      <c r="AL41">
        <v>0</v>
      </c>
      <c r="AM41">
        <f t="shared" si="23"/>
        <v>1</v>
      </c>
      <c r="AN41">
        <f t="shared" si="24"/>
        <v>0</v>
      </c>
      <c r="AO41">
        <f t="shared" si="25"/>
        <v>51066.31929680016</v>
      </c>
      <c r="AP41" t="s">
        <v>388</v>
      </c>
      <c r="AQ41">
        <v>10238.9</v>
      </c>
      <c r="AR41">
        <v>302.21199999999999</v>
      </c>
      <c r="AS41">
        <v>4052.3</v>
      </c>
      <c r="AT41">
        <f t="shared" si="26"/>
        <v>0.92542210596451402</v>
      </c>
      <c r="AU41">
        <v>-0.32343011824092399</v>
      </c>
      <c r="AV41" t="s">
        <v>518</v>
      </c>
      <c r="AW41">
        <v>10251.299999999999</v>
      </c>
      <c r="AX41">
        <v>764.44248000000005</v>
      </c>
      <c r="AY41">
        <v>1192.48</v>
      </c>
      <c r="AZ41">
        <f t="shared" si="27"/>
        <v>0.35894733664296252</v>
      </c>
      <c r="BA41">
        <v>0.5</v>
      </c>
      <c r="BB41">
        <f t="shared" si="28"/>
        <v>1513.2855059362969</v>
      </c>
      <c r="BC41">
        <f t="shared" si="29"/>
        <v>27.878877819363286</v>
      </c>
      <c r="BD41">
        <f t="shared" si="30"/>
        <v>271.59490096811589</v>
      </c>
      <c r="BE41">
        <f t="shared" si="31"/>
        <v>1.8636475289674395E-2</v>
      </c>
      <c r="BF41">
        <f t="shared" si="32"/>
        <v>2.3982121293438885</v>
      </c>
      <c r="BG41">
        <f t="shared" si="33"/>
        <v>256.36092337659471</v>
      </c>
      <c r="BH41" t="s">
        <v>519</v>
      </c>
      <c r="BI41">
        <v>578.78</v>
      </c>
      <c r="BJ41">
        <f t="shared" si="34"/>
        <v>578.78</v>
      </c>
      <c r="BK41">
        <f t="shared" si="35"/>
        <v>0.51464175499798737</v>
      </c>
      <c r="BL41">
        <f t="shared" si="36"/>
        <v>0.69747029493237733</v>
      </c>
      <c r="BM41">
        <f t="shared" si="37"/>
        <v>0.82332043575393254</v>
      </c>
      <c r="BN41">
        <f t="shared" si="38"/>
        <v>0.48079625461097103</v>
      </c>
      <c r="BO41">
        <f t="shared" si="39"/>
        <v>0.76260077096857459</v>
      </c>
      <c r="BP41">
        <f t="shared" si="40"/>
        <v>0.52807355407690226</v>
      </c>
      <c r="BQ41">
        <f t="shared" si="41"/>
        <v>0.47192644592309774</v>
      </c>
      <c r="BR41">
        <f t="shared" si="42"/>
        <v>1800.12</v>
      </c>
      <c r="BS41">
        <f t="shared" si="43"/>
        <v>1513.2855059362969</v>
      </c>
      <c r="BT41">
        <f t="shared" si="44"/>
        <v>0.84065812608953683</v>
      </c>
      <c r="BU41">
        <f t="shared" si="45"/>
        <v>0.16087018335280637</v>
      </c>
      <c r="BV41">
        <v>6</v>
      </c>
      <c r="BW41">
        <v>0.5</v>
      </c>
      <c r="BX41" t="s">
        <v>391</v>
      </c>
      <c r="BY41">
        <v>2</v>
      </c>
      <c r="BZ41">
        <v>1691772284.5</v>
      </c>
      <c r="CA41">
        <v>362.52600000000001</v>
      </c>
      <c r="CB41">
        <v>400.024</v>
      </c>
      <c r="CC41">
        <v>31.784199999999998</v>
      </c>
      <c r="CD41">
        <v>20.982399999999998</v>
      </c>
      <c r="CE41">
        <v>362.70699999999999</v>
      </c>
      <c r="CF41">
        <v>31.640499999999999</v>
      </c>
      <c r="CG41">
        <v>500.017</v>
      </c>
      <c r="CH41">
        <v>98.627099999999999</v>
      </c>
      <c r="CI41">
        <v>9.9637000000000003E-2</v>
      </c>
      <c r="CJ41">
        <v>33.520400000000002</v>
      </c>
      <c r="CK41">
        <v>32.0075</v>
      </c>
      <c r="CL41">
        <v>999.9</v>
      </c>
      <c r="CM41">
        <v>0</v>
      </c>
      <c r="CN41">
        <v>0</v>
      </c>
      <c r="CO41">
        <v>10005</v>
      </c>
      <c r="CP41">
        <v>0</v>
      </c>
      <c r="CQ41">
        <v>1959.26</v>
      </c>
      <c r="CR41">
        <v>-37.498399999999997</v>
      </c>
      <c r="CS41">
        <v>374.42599999999999</v>
      </c>
      <c r="CT41">
        <v>408.59699999999998</v>
      </c>
      <c r="CU41">
        <v>10.8018</v>
      </c>
      <c r="CV41">
        <v>400.024</v>
      </c>
      <c r="CW41">
        <v>20.982399999999998</v>
      </c>
      <c r="CX41">
        <v>3.1347800000000001</v>
      </c>
      <c r="CY41">
        <v>2.0694400000000002</v>
      </c>
      <c r="CZ41">
        <v>24.761700000000001</v>
      </c>
      <c r="DA41">
        <v>17.985900000000001</v>
      </c>
      <c r="DB41">
        <v>1800.12</v>
      </c>
      <c r="DC41">
        <v>0.97799899999999995</v>
      </c>
      <c r="DD41">
        <v>2.2001099999999999E-2</v>
      </c>
      <c r="DE41">
        <v>0</v>
      </c>
      <c r="DF41">
        <v>765.67100000000005</v>
      </c>
      <c r="DG41">
        <v>5.0009800000000002</v>
      </c>
      <c r="DH41">
        <v>16878.2</v>
      </c>
      <c r="DI41">
        <v>16377</v>
      </c>
      <c r="DJ41">
        <v>49.625</v>
      </c>
      <c r="DK41">
        <v>51.375</v>
      </c>
      <c r="DL41">
        <v>50.125</v>
      </c>
      <c r="DM41">
        <v>50.561999999999998</v>
      </c>
      <c r="DN41">
        <v>51.061999999999998</v>
      </c>
      <c r="DO41">
        <v>1755.62</v>
      </c>
      <c r="DP41">
        <v>39.49</v>
      </c>
      <c r="DQ41">
        <v>0</v>
      </c>
      <c r="DR41">
        <v>151.40000009536701</v>
      </c>
      <c r="DS41">
        <v>0</v>
      </c>
      <c r="DT41">
        <v>764.44248000000005</v>
      </c>
      <c r="DU41">
        <v>8.1118461383074703</v>
      </c>
      <c r="DV41">
        <v>1896.5461500640399</v>
      </c>
      <c r="DW41">
        <v>16669.952000000001</v>
      </c>
      <c r="DX41">
        <v>15</v>
      </c>
      <c r="DY41">
        <v>1691772239</v>
      </c>
      <c r="DZ41" t="s">
        <v>520</v>
      </c>
      <c r="EA41">
        <v>1691772227.5</v>
      </c>
      <c r="EB41">
        <v>1691772239</v>
      </c>
      <c r="EC41">
        <v>27</v>
      </c>
      <c r="ED41">
        <v>0.14299999999999999</v>
      </c>
      <c r="EE41">
        <v>7.0000000000000001E-3</v>
      </c>
      <c r="EF41">
        <v>-0.18</v>
      </c>
      <c r="EG41">
        <v>7.8E-2</v>
      </c>
      <c r="EH41">
        <v>400</v>
      </c>
      <c r="EI41">
        <v>21</v>
      </c>
      <c r="EJ41">
        <v>0.04</v>
      </c>
      <c r="EK41">
        <v>0.01</v>
      </c>
      <c r="EL41">
        <v>27.7052570306587</v>
      </c>
      <c r="EM41">
        <v>0.39768425776291599</v>
      </c>
      <c r="EN41">
        <v>0.112314321355757</v>
      </c>
      <c r="EO41">
        <v>1</v>
      </c>
      <c r="EP41">
        <v>0.61686271075281196</v>
      </c>
      <c r="EQ41">
        <v>-0.104353895047158</v>
      </c>
      <c r="ER41">
        <v>1.61588569885124E-2</v>
      </c>
      <c r="ES41">
        <v>1</v>
      </c>
      <c r="ET41">
        <v>2</v>
      </c>
      <c r="EU41">
        <v>2</v>
      </c>
      <c r="EV41" t="s">
        <v>393</v>
      </c>
      <c r="EW41">
        <v>2.9636</v>
      </c>
      <c r="EX41">
        <v>2.84002</v>
      </c>
      <c r="EY41">
        <v>8.6858000000000005E-2</v>
      </c>
      <c r="EZ41">
        <v>9.4591900000000007E-2</v>
      </c>
      <c r="FA41">
        <v>0.13755700000000001</v>
      </c>
      <c r="FB41">
        <v>0.10367</v>
      </c>
      <c r="FC41">
        <v>27469.8</v>
      </c>
      <c r="FD41">
        <v>27791.200000000001</v>
      </c>
      <c r="FE41">
        <v>27588.6</v>
      </c>
      <c r="FF41">
        <v>27958.1</v>
      </c>
      <c r="FG41">
        <v>30481.5</v>
      </c>
      <c r="FH41">
        <v>30703.9</v>
      </c>
      <c r="FI41">
        <v>38414.5</v>
      </c>
      <c r="FJ41">
        <v>37131.9</v>
      </c>
      <c r="FK41">
        <v>2.0422500000000001</v>
      </c>
      <c r="FL41">
        <v>1.74227</v>
      </c>
      <c r="FM41">
        <v>6.0014400000000002E-2</v>
      </c>
      <c r="FN41">
        <v>0</v>
      </c>
      <c r="FO41">
        <v>31.033300000000001</v>
      </c>
      <c r="FP41">
        <v>999.9</v>
      </c>
      <c r="FQ41">
        <v>45.262999999999998</v>
      </c>
      <c r="FR41">
        <v>36.991</v>
      </c>
      <c r="FS41">
        <v>28.921399999999998</v>
      </c>
      <c r="FT41">
        <v>61.755600000000001</v>
      </c>
      <c r="FU41">
        <v>34.010399999999997</v>
      </c>
      <c r="FV41">
        <v>1</v>
      </c>
      <c r="FW41">
        <v>0.25726599999999999</v>
      </c>
      <c r="FX41">
        <v>0.504297</v>
      </c>
      <c r="FY41">
        <v>20.254100000000001</v>
      </c>
      <c r="FZ41">
        <v>5.22058</v>
      </c>
      <c r="GA41">
        <v>12.0159</v>
      </c>
      <c r="GB41">
        <v>4.9984000000000002</v>
      </c>
      <c r="GC41">
        <v>3.2907000000000002</v>
      </c>
      <c r="GD41">
        <v>9999</v>
      </c>
      <c r="GE41">
        <v>286</v>
      </c>
      <c r="GF41">
        <v>9999</v>
      </c>
      <c r="GG41">
        <v>9999</v>
      </c>
      <c r="GH41">
        <v>1.8785099999999999</v>
      </c>
      <c r="GI41">
        <v>1.87225</v>
      </c>
      <c r="GJ41">
        <v>1.87439</v>
      </c>
      <c r="GK41">
        <v>1.87252</v>
      </c>
      <c r="GL41">
        <v>1.8727100000000001</v>
      </c>
      <c r="GM41">
        <v>1.8739300000000001</v>
      </c>
      <c r="GN41">
        <v>1.8742399999999999</v>
      </c>
      <c r="GO41">
        <v>1.8782300000000001</v>
      </c>
      <c r="GP41">
        <v>5</v>
      </c>
      <c r="GQ41">
        <v>0</v>
      </c>
      <c r="GR41">
        <v>0</v>
      </c>
      <c r="GS41">
        <v>0</v>
      </c>
      <c r="GT41" t="s">
        <v>394</v>
      </c>
      <c r="GU41" t="s">
        <v>395</v>
      </c>
      <c r="GV41" t="s">
        <v>396</v>
      </c>
      <c r="GW41" t="s">
        <v>396</v>
      </c>
      <c r="GX41" t="s">
        <v>396</v>
      </c>
      <c r="GY41" t="s">
        <v>396</v>
      </c>
      <c r="GZ41">
        <v>0</v>
      </c>
      <c r="HA41">
        <v>100</v>
      </c>
      <c r="HB41">
        <v>100</v>
      </c>
      <c r="HC41">
        <v>-0.18099999999999999</v>
      </c>
      <c r="HD41">
        <v>0.14369999999999999</v>
      </c>
      <c r="HE41">
        <v>-0.32001337821257803</v>
      </c>
      <c r="HF41">
        <v>7.2704984381113296E-4</v>
      </c>
      <c r="HG41">
        <v>-1.05877040029023E-6</v>
      </c>
      <c r="HH41">
        <v>2.9517966189716799E-10</v>
      </c>
      <c r="HI41">
        <v>0.14374545998119501</v>
      </c>
      <c r="HJ41">
        <v>0</v>
      </c>
      <c r="HK41">
        <v>0</v>
      </c>
      <c r="HL41">
        <v>0</v>
      </c>
      <c r="HM41">
        <v>1</v>
      </c>
      <c r="HN41">
        <v>2242</v>
      </c>
      <c r="HO41">
        <v>1</v>
      </c>
      <c r="HP41">
        <v>25</v>
      </c>
      <c r="HQ41">
        <v>0.9</v>
      </c>
      <c r="HR41">
        <v>0.8</v>
      </c>
      <c r="HS41">
        <v>1.00708</v>
      </c>
      <c r="HT41">
        <v>2.65137</v>
      </c>
      <c r="HU41">
        <v>1.49536</v>
      </c>
      <c r="HV41">
        <v>2.2851599999999999</v>
      </c>
      <c r="HW41">
        <v>1.49658</v>
      </c>
      <c r="HX41">
        <v>2.5988799999999999</v>
      </c>
      <c r="HY41">
        <v>42.032899999999998</v>
      </c>
      <c r="HZ41">
        <v>23.579699999999999</v>
      </c>
      <c r="IA41">
        <v>18</v>
      </c>
      <c r="IB41">
        <v>505.12700000000001</v>
      </c>
      <c r="IC41">
        <v>448.95499999999998</v>
      </c>
      <c r="ID41">
        <v>30.633700000000001</v>
      </c>
      <c r="IE41">
        <v>30.815100000000001</v>
      </c>
      <c r="IF41">
        <v>30.000599999999999</v>
      </c>
      <c r="IG41">
        <v>30.502700000000001</v>
      </c>
      <c r="IH41">
        <v>30.432099999999998</v>
      </c>
      <c r="II41">
        <v>20.236699999999999</v>
      </c>
      <c r="IJ41">
        <v>34.9681</v>
      </c>
      <c r="IK41">
        <v>61.068600000000004</v>
      </c>
      <c r="IL41">
        <v>30.650500000000001</v>
      </c>
      <c r="IM41">
        <v>400</v>
      </c>
      <c r="IN41">
        <v>20.971699999999998</v>
      </c>
      <c r="IO41">
        <v>100.145</v>
      </c>
      <c r="IP41">
        <v>99.677199999999999</v>
      </c>
    </row>
    <row r="42" spans="1:250" x14ac:dyDescent="0.3">
      <c r="A42">
        <v>26</v>
      </c>
      <c r="B42">
        <v>1691772400</v>
      </c>
      <c r="C42">
        <v>5345.4000000953702</v>
      </c>
      <c r="D42" t="s">
        <v>521</v>
      </c>
      <c r="E42" t="s">
        <v>522</v>
      </c>
      <c r="F42" t="s">
        <v>381</v>
      </c>
      <c r="G42" t="s">
        <v>475</v>
      </c>
      <c r="H42" t="s">
        <v>476</v>
      </c>
      <c r="I42" t="s">
        <v>477</v>
      </c>
      <c r="J42" t="s">
        <v>385</v>
      </c>
      <c r="K42" t="s">
        <v>386</v>
      </c>
      <c r="L42" t="s">
        <v>387</v>
      </c>
      <c r="M42">
        <v>1691772400</v>
      </c>
      <c r="N42">
        <f t="shared" si="0"/>
        <v>7.8559689289694912E-3</v>
      </c>
      <c r="O42">
        <f t="shared" si="1"/>
        <v>7.8559689289694905</v>
      </c>
      <c r="P42">
        <f t="shared" si="2"/>
        <v>27.422346280220392</v>
      </c>
      <c r="Q42">
        <f t="shared" si="3"/>
        <v>363.64699999999999</v>
      </c>
      <c r="R42">
        <f t="shared" si="4"/>
        <v>256.28325417223925</v>
      </c>
      <c r="S42">
        <f t="shared" si="5"/>
        <v>25.301399734305143</v>
      </c>
      <c r="T42">
        <f t="shared" si="6"/>
        <v>35.900816613625999</v>
      </c>
      <c r="U42">
        <f t="shared" si="7"/>
        <v>0.47974914052269652</v>
      </c>
      <c r="V42">
        <f t="shared" si="8"/>
        <v>2.9010374521000006</v>
      </c>
      <c r="W42">
        <f t="shared" si="9"/>
        <v>0.43963504627081657</v>
      </c>
      <c r="X42">
        <f t="shared" si="10"/>
        <v>0.27809594810125249</v>
      </c>
      <c r="Y42">
        <f t="shared" si="11"/>
        <v>289.53875875534186</v>
      </c>
      <c r="Z42">
        <f t="shared" si="12"/>
        <v>32.887708565277151</v>
      </c>
      <c r="AA42">
        <f t="shared" si="13"/>
        <v>31.919599999999999</v>
      </c>
      <c r="AB42">
        <f t="shared" si="14"/>
        <v>4.7533963187503154</v>
      </c>
      <c r="AC42">
        <f t="shared" si="15"/>
        <v>59.790521492108383</v>
      </c>
      <c r="AD42">
        <f t="shared" si="16"/>
        <v>3.0590630845522</v>
      </c>
      <c r="AE42">
        <f t="shared" si="17"/>
        <v>5.1163010594513025</v>
      </c>
      <c r="AF42">
        <f t="shared" si="18"/>
        <v>1.6943332341981154</v>
      </c>
      <c r="AG42">
        <f t="shared" si="19"/>
        <v>-346.44822976755455</v>
      </c>
      <c r="AH42">
        <f t="shared" si="20"/>
        <v>204.14987432782303</v>
      </c>
      <c r="AI42">
        <f t="shared" si="21"/>
        <v>16.04910086015823</v>
      </c>
      <c r="AJ42">
        <f t="shared" si="22"/>
        <v>163.28950417576854</v>
      </c>
      <c r="AK42">
        <v>0</v>
      </c>
      <c r="AL42">
        <v>0</v>
      </c>
      <c r="AM42">
        <f t="shared" si="23"/>
        <v>1</v>
      </c>
      <c r="AN42">
        <f t="shared" si="24"/>
        <v>0</v>
      </c>
      <c r="AO42">
        <f t="shared" si="25"/>
        <v>50969.983850459408</v>
      </c>
      <c r="AP42" t="s">
        <v>388</v>
      </c>
      <c r="AQ42">
        <v>10238.9</v>
      </c>
      <c r="AR42">
        <v>302.21199999999999</v>
      </c>
      <c r="AS42">
        <v>4052.3</v>
      </c>
      <c r="AT42">
        <f t="shared" si="26"/>
        <v>0.92542210596451402</v>
      </c>
      <c r="AU42">
        <v>-0.32343011824092399</v>
      </c>
      <c r="AV42" t="s">
        <v>523</v>
      </c>
      <c r="AW42">
        <v>10255.6</v>
      </c>
      <c r="AX42">
        <v>774.97396000000003</v>
      </c>
      <c r="AY42">
        <v>1248.33</v>
      </c>
      <c r="AZ42">
        <f t="shared" si="27"/>
        <v>0.37919143175282166</v>
      </c>
      <c r="BA42">
        <v>0.5</v>
      </c>
      <c r="BB42">
        <f t="shared" si="28"/>
        <v>1513.0415993550992</v>
      </c>
      <c r="BC42">
        <f t="shared" si="29"/>
        <v>27.422346280220392</v>
      </c>
      <c r="BD42">
        <f t="shared" si="30"/>
        <v>286.86620518051961</v>
      </c>
      <c r="BE42">
        <f t="shared" si="31"/>
        <v>1.8337748552509955E-2</v>
      </c>
      <c r="BF42">
        <f t="shared" si="32"/>
        <v>2.2461768923281507</v>
      </c>
      <c r="BG42">
        <f t="shared" si="33"/>
        <v>258.85060421121148</v>
      </c>
      <c r="BH42" t="s">
        <v>524</v>
      </c>
      <c r="BI42">
        <v>589.75</v>
      </c>
      <c r="BJ42">
        <f t="shared" si="34"/>
        <v>589.75</v>
      </c>
      <c r="BK42">
        <f t="shared" si="35"/>
        <v>0.52756883195949789</v>
      </c>
      <c r="BL42">
        <f t="shared" si="36"/>
        <v>0.71875252816666158</v>
      </c>
      <c r="BM42">
        <f t="shared" si="37"/>
        <v>0.80979913647456359</v>
      </c>
      <c r="BN42">
        <f t="shared" si="38"/>
        <v>0.50031395661006339</v>
      </c>
      <c r="BO42">
        <f t="shared" si="39"/>
        <v>0.74770778712392882</v>
      </c>
      <c r="BP42">
        <f t="shared" si="40"/>
        <v>0.54696586642251654</v>
      </c>
      <c r="BQ42">
        <f t="shared" si="41"/>
        <v>0.45303413357748346</v>
      </c>
      <c r="BR42">
        <f t="shared" si="42"/>
        <v>1799.83</v>
      </c>
      <c r="BS42">
        <f t="shared" si="43"/>
        <v>1513.0415993550992</v>
      </c>
      <c r="BT42">
        <f t="shared" si="44"/>
        <v>0.8406580617920022</v>
      </c>
      <c r="BU42">
        <f t="shared" si="45"/>
        <v>0.16087005925856435</v>
      </c>
      <c r="BV42">
        <v>6</v>
      </c>
      <c r="BW42">
        <v>0.5</v>
      </c>
      <c r="BX42" t="s">
        <v>391</v>
      </c>
      <c r="BY42">
        <v>2</v>
      </c>
      <c r="BZ42">
        <v>1691772400</v>
      </c>
      <c r="CA42">
        <v>363.64699999999999</v>
      </c>
      <c r="CB42">
        <v>399.97500000000002</v>
      </c>
      <c r="CC42">
        <v>30.985900000000001</v>
      </c>
      <c r="CD42">
        <v>21.852599999999999</v>
      </c>
      <c r="CE42">
        <v>363.84199999999998</v>
      </c>
      <c r="CF42">
        <v>30.8444</v>
      </c>
      <c r="CG42">
        <v>500.096</v>
      </c>
      <c r="CH42">
        <v>98.623999999999995</v>
      </c>
      <c r="CI42">
        <v>0.100358</v>
      </c>
      <c r="CJ42">
        <v>33.224899999999998</v>
      </c>
      <c r="CK42">
        <v>31.919599999999999</v>
      </c>
      <c r="CL42">
        <v>999.9</v>
      </c>
      <c r="CM42">
        <v>0</v>
      </c>
      <c r="CN42">
        <v>0</v>
      </c>
      <c r="CO42">
        <v>9975.6200000000008</v>
      </c>
      <c r="CP42">
        <v>0</v>
      </c>
      <c r="CQ42">
        <v>660.63300000000004</v>
      </c>
      <c r="CR42">
        <v>-36.327199999999998</v>
      </c>
      <c r="CS42">
        <v>375.27600000000001</v>
      </c>
      <c r="CT42">
        <v>408.91</v>
      </c>
      <c r="CU42">
        <v>9.1333199999999994</v>
      </c>
      <c r="CV42">
        <v>399.97500000000002</v>
      </c>
      <c r="CW42">
        <v>21.852599999999999</v>
      </c>
      <c r="CX42">
        <v>3.0559500000000002</v>
      </c>
      <c r="CY42">
        <v>2.1551900000000002</v>
      </c>
      <c r="CZ42">
        <v>24.335899999999999</v>
      </c>
      <c r="DA42">
        <v>18.632999999999999</v>
      </c>
      <c r="DB42">
        <v>1799.83</v>
      </c>
      <c r="DC42">
        <v>0.97800500000000001</v>
      </c>
      <c r="DD42">
        <v>2.1995199999999999E-2</v>
      </c>
      <c r="DE42">
        <v>0</v>
      </c>
      <c r="DF42">
        <v>775.79499999999996</v>
      </c>
      <c r="DG42">
        <v>5.0009800000000002</v>
      </c>
      <c r="DH42">
        <v>15010.4</v>
      </c>
      <c r="DI42">
        <v>16374.3</v>
      </c>
      <c r="DJ42">
        <v>48.561999999999998</v>
      </c>
      <c r="DK42">
        <v>50.186999999999998</v>
      </c>
      <c r="DL42">
        <v>49.061999999999998</v>
      </c>
      <c r="DM42">
        <v>49.625</v>
      </c>
      <c r="DN42">
        <v>50.125</v>
      </c>
      <c r="DO42">
        <v>1755.35</v>
      </c>
      <c r="DP42">
        <v>39.479999999999997</v>
      </c>
      <c r="DQ42">
        <v>0</v>
      </c>
      <c r="DR42">
        <v>115.299999952316</v>
      </c>
      <c r="DS42">
        <v>0</v>
      </c>
      <c r="DT42">
        <v>774.97396000000003</v>
      </c>
      <c r="DU42">
        <v>6.1993846319079102</v>
      </c>
      <c r="DV42">
        <v>0.71538470501161699</v>
      </c>
      <c r="DW42">
        <v>15010.371999999999</v>
      </c>
      <c r="DX42">
        <v>15</v>
      </c>
      <c r="DY42">
        <v>1691772356.5</v>
      </c>
      <c r="DZ42" t="s">
        <v>525</v>
      </c>
      <c r="EA42">
        <v>1691772349.5</v>
      </c>
      <c r="EB42">
        <v>1691772356.5</v>
      </c>
      <c r="EC42">
        <v>28</v>
      </c>
      <c r="ED42">
        <v>-1.2999999999999999E-2</v>
      </c>
      <c r="EE42">
        <v>-2E-3</v>
      </c>
      <c r="EF42">
        <v>-0.193</v>
      </c>
      <c r="EG42">
        <v>7.9000000000000001E-2</v>
      </c>
      <c r="EH42">
        <v>400</v>
      </c>
      <c r="EI42">
        <v>21</v>
      </c>
      <c r="EJ42">
        <v>0.06</v>
      </c>
      <c r="EK42">
        <v>0.01</v>
      </c>
      <c r="EL42">
        <v>27.569346016854102</v>
      </c>
      <c r="EM42">
        <v>-0.94670805747895703</v>
      </c>
      <c r="EN42">
        <v>0.17602403634231201</v>
      </c>
      <c r="EO42">
        <v>1</v>
      </c>
      <c r="EP42">
        <v>0.50885133893617396</v>
      </c>
      <c r="EQ42">
        <v>-0.106924240224229</v>
      </c>
      <c r="ER42">
        <v>1.6497502922566298E-2</v>
      </c>
      <c r="ES42">
        <v>1</v>
      </c>
      <c r="ET42">
        <v>2</v>
      </c>
      <c r="EU42">
        <v>2</v>
      </c>
      <c r="EV42" t="s">
        <v>393</v>
      </c>
      <c r="EW42">
        <v>2.9637199999999999</v>
      </c>
      <c r="EX42">
        <v>2.8404799999999999</v>
      </c>
      <c r="EY42">
        <v>8.7045800000000007E-2</v>
      </c>
      <c r="EZ42">
        <v>9.4571199999999994E-2</v>
      </c>
      <c r="FA42">
        <v>0.13516900000000001</v>
      </c>
      <c r="FB42">
        <v>0.10664800000000001</v>
      </c>
      <c r="FC42">
        <v>27460.6</v>
      </c>
      <c r="FD42">
        <v>27789.1</v>
      </c>
      <c r="FE42">
        <v>27585.200000000001</v>
      </c>
      <c r="FF42">
        <v>27955.599999999999</v>
      </c>
      <c r="FG42">
        <v>30563.1</v>
      </c>
      <c r="FH42">
        <v>30598.400000000001</v>
      </c>
      <c r="FI42">
        <v>38409.599999999999</v>
      </c>
      <c r="FJ42">
        <v>37128.199999999997</v>
      </c>
      <c r="FK42">
        <v>2.0397799999999999</v>
      </c>
      <c r="FL42">
        <v>1.7417</v>
      </c>
      <c r="FM42">
        <v>8.4862099999999996E-2</v>
      </c>
      <c r="FN42">
        <v>0</v>
      </c>
      <c r="FO42">
        <v>30.541399999999999</v>
      </c>
      <c r="FP42">
        <v>999.9</v>
      </c>
      <c r="FQ42">
        <v>44.83</v>
      </c>
      <c r="FR42">
        <v>37.110999999999997</v>
      </c>
      <c r="FS42">
        <v>28.834399999999999</v>
      </c>
      <c r="FT42">
        <v>61.465600000000002</v>
      </c>
      <c r="FU42">
        <v>34.290900000000001</v>
      </c>
      <c r="FV42">
        <v>1</v>
      </c>
      <c r="FW42">
        <v>0.261656</v>
      </c>
      <c r="FX42">
        <v>-0.53862699999999997</v>
      </c>
      <c r="FY42">
        <v>20.255299999999998</v>
      </c>
      <c r="FZ42">
        <v>5.2268699999999999</v>
      </c>
      <c r="GA42">
        <v>12.0159</v>
      </c>
      <c r="GB42">
        <v>4.9992999999999999</v>
      </c>
      <c r="GC42">
        <v>3.2911999999999999</v>
      </c>
      <c r="GD42">
        <v>9999</v>
      </c>
      <c r="GE42">
        <v>286.10000000000002</v>
      </c>
      <c r="GF42">
        <v>9999</v>
      </c>
      <c r="GG42">
        <v>9999</v>
      </c>
      <c r="GH42">
        <v>1.8784799999999999</v>
      </c>
      <c r="GI42">
        <v>1.87225</v>
      </c>
      <c r="GJ42">
        <v>1.87439</v>
      </c>
      <c r="GK42">
        <v>1.87249</v>
      </c>
      <c r="GL42">
        <v>1.8727100000000001</v>
      </c>
      <c r="GM42">
        <v>1.8739300000000001</v>
      </c>
      <c r="GN42">
        <v>1.8742399999999999</v>
      </c>
      <c r="GO42">
        <v>1.8782300000000001</v>
      </c>
      <c r="GP42">
        <v>5</v>
      </c>
      <c r="GQ42">
        <v>0</v>
      </c>
      <c r="GR42">
        <v>0</v>
      </c>
      <c r="GS42">
        <v>0</v>
      </c>
      <c r="GT42" t="s">
        <v>394</v>
      </c>
      <c r="GU42" t="s">
        <v>395</v>
      </c>
      <c r="GV42" t="s">
        <v>396</v>
      </c>
      <c r="GW42" t="s">
        <v>396</v>
      </c>
      <c r="GX42" t="s">
        <v>396</v>
      </c>
      <c r="GY42" t="s">
        <v>396</v>
      </c>
      <c r="GZ42">
        <v>0</v>
      </c>
      <c r="HA42">
        <v>100</v>
      </c>
      <c r="HB42">
        <v>100</v>
      </c>
      <c r="HC42">
        <v>-0.19500000000000001</v>
      </c>
      <c r="HD42">
        <v>0.14149999999999999</v>
      </c>
      <c r="HE42">
        <v>-0.333263784166411</v>
      </c>
      <c r="HF42">
        <v>7.2704984381113296E-4</v>
      </c>
      <c r="HG42">
        <v>-1.05877040029023E-6</v>
      </c>
      <c r="HH42">
        <v>2.9517966189716799E-10</v>
      </c>
      <c r="HI42">
        <v>0.14143281167973201</v>
      </c>
      <c r="HJ42">
        <v>0</v>
      </c>
      <c r="HK42">
        <v>0</v>
      </c>
      <c r="HL42">
        <v>0</v>
      </c>
      <c r="HM42">
        <v>1</v>
      </c>
      <c r="HN42">
        <v>2242</v>
      </c>
      <c r="HO42">
        <v>1</v>
      </c>
      <c r="HP42">
        <v>25</v>
      </c>
      <c r="HQ42">
        <v>0.8</v>
      </c>
      <c r="HR42">
        <v>0.7</v>
      </c>
      <c r="HS42">
        <v>1.0083</v>
      </c>
      <c r="HT42">
        <v>2.65381</v>
      </c>
      <c r="HU42">
        <v>1.49536</v>
      </c>
      <c r="HV42">
        <v>2.2851599999999999</v>
      </c>
      <c r="HW42">
        <v>1.49658</v>
      </c>
      <c r="HX42">
        <v>2.6025399999999999</v>
      </c>
      <c r="HY42">
        <v>42.006500000000003</v>
      </c>
      <c r="HZ42">
        <v>23.579699999999999</v>
      </c>
      <c r="IA42">
        <v>18</v>
      </c>
      <c r="IB42">
        <v>504.21100000000001</v>
      </c>
      <c r="IC42">
        <v>449.09800000000001</v>
      </c>
      <c r="ID42">
        <v>31.4726</v>
      </c>
      <c r="IE42">
        <v>30.877500000000001</v>
      </c>
      <c r="IF42">
        <v>30</v>
      </c>
      <c r="IG42">
        <v>30.578499999999998</v>
      </c>
      <c r="IH42">
        <v>30.502199999999998</v>
      </c>
      <c r="II42">
        <v>20.248200000000001</v>
      </c>
      <c r="IJ42">
        <v>31.172799999999999</v>
      </c>
      <c r="IK42">
        <v>59.361899999999999</v>
      </c>
      <c r="IL42">
        <v>31.535900000000002</v>
      </c>
      <c r="IM42">
        <v>400</v>
      </c>
      <c r="IN42">
        <v>22.014800000000001</v>
      </c>
      <c r="IO42">
        <v>100.13200000000001</v>
      </c>
      <c r="IP42">
        <v>99.667699999999996</v>
      </c>
    </row>
    <row r="43" spans="1:250" x14ac:dyDescent="0.3">
      <c r="A43">
        <v>27</v>
      </c>
      <c r="B43">
        <v>1691772500</v>
      </c>
      <c r="C43">
        <v>5445.4000000953702</v>
      </c>
      <c r="D43" t="s">
        <v>526</v>
      </c>
      <c r="E43" t="s">
        <v>527</v>
      </c>
      <c r="F43" t="s">
        <v>381</v>
      </c>
      <c r="G43" t="s">
        <v>475</v>
      </c>
      <c r="H43" t="s">
        <v>476</v>
      </c>
      <c r="I43" t="s">
        <v>477</v>
      </c>
      <c r="J43" t="s">
        <v>385</v>
      </c>
      <c r="K43" t="s">
        <v>386</v>
      </c>
      <c r="L43" t="s">
        <v>387</v>
      </c>
      <c r="M43">
        <v>1691772500</v>
      </c>
      <c r="N43">
        <f t="shared" si="0"/>
        <v>6.8983604567476207E-3</v>
      </c>
      <c r="O43">
        <f t="shared" si="1"/>
        <v>6.8983604567476204</v>
      </c>
      <c r="P43">
        <f t="shared" si="2"/>
        <v>38.957633116695121</v>
      </c>
      <c r="Q43">
        <f t="shared" si="3"/>
        <v>548.54100000000005</v>
      </c>
      <c r="R43">
        <f t="shared" si="4"/>
        <v>371.07077914419011</v>
      </c>
      <c r="S43">
        <f t="shared" si="5"/>
        <v>36.632617428114536</v>
      </c>
      <c r="T43">
        <f t="shared" si="6"/>
        <v>54.152721599312706</v>
      </c>
      <c r="U43">
        <f t="shared" si="7"/>
        <v>0.40483271458953046</v>
      </c>
      <c r="V43">
        <f t="shared" si="8"/>
        <v>2.9099545367069788</v>
      </c>
      <c r="W43">
        <f t="shared" si="9"/>
        <v>0.37594551240335916</v>
      </c>
      <c r="X43">
        <f t="shared" si="10"/>
        <v>0.23738934723774374</v>
      </c>
      <c r="Y43">
        <f t="shared" si="11"/>
        <v>289.56545275482205</v>
      </c>
      <c r="Z43">
        <f t="shared" si="12"/>
        <v>33.211135828702602</v>
      </c>
      <c r="AA43">
        <f t="shared" si="13"/>
        <v>32.0548</v>
      </c>
      <c r="AB43">
        <f t="shared" si="14"/>
        <v>4.7899141691094362</v>
      </c>
      <c r="AC43">
        <f t="shared" si="15"/>
        <v>59.377733957079812</v>
      </c>
      <c r="AD43">
        <f t="shared" si="16"/>
        <v>3.0503720125803602</v>
      </c>
      <c r="AE43">
        <f t="shared" si="17"/>
        <v>5.1372321058686232</v>
      </c>
      <c r="AF43">
        <f t="shared" si="18"/>
        <v>1.7395421565290761</v>
      </c>
      <c r="AG43">
        <f t="shared" si="19"/>
        <v>-304.21769614257005</v>
      </c>
      <c r="AH43">
        <f t="shared" si="20"/>
        <v>194.98797779890424</v>
      </c>
      <c r="AI43">
        <f t="shared" si="21"/>
        <v>15.297474035691453</v>
      </c>
      <c r="AJ43">
        <f t="shared" si="22"/>
        <v>195.63320844684768</v>
      </c>
      <c r="AK43">
        <v>0</v>
      </c>
      <c r="AL43">
        <v>0</v>
      </c>
      <c r="AM43">
        <f t="shared" si="23"/>
        <v>1</v>
      </c>
      <c r="AN43">
        <f t="shared" si="24"/>
        <v>0</v>
      </c>
      <c r="AO43">
        <f t="shared" si="25"/>
        <v>51207.988917243405</v>
      </c>
      <c r="AP43" t="s">
        <v>388</v>
      </c>
      <c r="AQ43">
        <v>10238.9</v>
      </c>
      <c r="AR43">
        <v>302.21199999999999</v>
      </c>
      <c r="AS43">
        <v>4052.3</v>
      </c>
      <c r="AT43">
        <f t="shared" si="26"/>
        <v>0.92542210596451402</v>
      </c>
      <c r="AU43">
        <v>-0.32343011824092399</v>
      </c>
      <c r="AV43" t="s">
        <v>528</v>
      </c>
      <c r="AW43">
        <v>10261.1</v>
      </c>
      <c r="AX43">
        <v>827.02503999999999</v>
      </c>
      <c r="AY43">
        <v>1392.8</v>
      </c>
      <c r="AZ43">
        <f t="shared" si="27"/>
        <v>0.40621407237219986</v>
      </c>
      <c r="BA43">
        <v>0.5</v>
      </c>
      <c r="BB43">
        <f t="shared" si="28"/>
        <v>1513.1765993548299</v>
      </c>
      <c r="BC43">
        <f t="shared" si="29"/>
        <v>38.957633116695121</v>
      </c>
      <c r="BD43">
        <f t="shared" si="30"/>
        <v>307.3368143211211</v>
      </c>
      <c r="BE43">
        <f t="shared" si="31"/>
        <v>2.5959338289849466E-2</v>
      </c>
      <c r="BF43">
        <f t="shared" si="32"/>
        <v>1.9094629523262494</v>
      </c>
      <c r="BG43">
        <f t="shared" si="33"/>
        <v>264.54045377755131</v>
      </c>
      <c r="BH43" t="s">
        <v>529</v>
      </c>
      <c r="BI43">
        <v>605.41</v>
      </c>
      <c r="BJ43">
        <f t="shared" si="34"/>
        <v>605.41</v>
      </c>
      <c r="BK43">
        <f t="shared" si="35"/>
        <v>0.56532883400344636</v>
      </c>
      <c r="BL43">
        <f t="shared" si="36"/>
        <v>0.71854476180799853</v>
      </c>
      <c r="BM43">
        <f t="shared" si="37"/>
        <v>0.77156509201047896</v>
      </c>
      <c r="BN43">
        <f t="shared" si="38"/>
        <v>0.51877974083705303</v>
      </c>
      <c r="BO43">
        <f t="shared" si="39"/>
        <v>0.70918335783053621</v>
      </c>
      <c r="BP43">
        <f t="shared" si="40"/>
        <v>0.52599880681506372</v>
      </c>
      <c r="BQ43">
        <f t="shared" si="41"/>
        <v>0.47400119318493628</v>
      </c>
      <c r="BR43">
        <f t="shared" si="42"/>
        <v>1799.99</v>
      </c>
      <c r="BS43">
        <f t="shared" si="43"/>
        <v>1513.1765993548299</v>
      </c>
      <c r="BT43">
        <f t="shared" si="44"/>
        <v>0.84065833663233125</v>
      </c>
      <c r="BU43">
        <f t="shared" si="45"/>
        <v>0.16087058970039947</v>
      </c>
      <c r="BV43">
        <v>6</v>
      </c>
      <c r="BW43">
        <v>0.5</v>
      </c>
      <c r="BX43" t="s">
        <v>391</v>
      </c>
      <c r="BY43">
        <v>2</v>
      </c>
      <c r="BZ43">
        <v>1691772500</v>
      </c>
      <c r="CA43">
        <v>548.54100000000005</v>
      </c>
      <c r="CB43">
        <v>599.82299999999998</v>
      </c>
      <c r="CC43">
        <v>30.898800000000001</v>
      </c>
      <c r="CD43">
        <v>22.877800000000001</v>
      </c>
      <c r="CE43">
        <v>548.84400000000005</v>
      </c>
      <c r="CF43">
        <v>30.791799999999999</v>
      </c>
      <c r="CG43">
        <v>500.07799999999997</v>
      </c>
      <c r="CH43">
        <v>98.621899999999997</v>
      </c>
      <c r="CI43">
        <v>9.9474699999999999E-2</v>
      </c>
      <c r="CJ43">
        <v>33.297699999999999</v>
      </c>
      <c r="CK43">
        <v>32.0548</v>
      </c>
      <c r="CL43">
        <v>999.9</v>
      </c>
      <c r="CM43">
        <v>0</v>
      </c>
      <c r="CN43">
        <v>0</v>
      </c>
      <c r="CO43">
        <v>10026.9</v>
      </c>
      <c r="CP43">
        <v>0</v>
      </c>
      <c r="CQ43">
        <v>1750.59</v>
      </c>
      <c r="CR43">
        <v>-51.183700000000002</v>
      </c>
      <c r="CS43">
        <v>566.15200000000004</v>
      </c>
      <c r="CT43">
        <v>613.86699999999996</v>
      </c>
      <c r="CU43">
        <v>8.0554000000000006</v>
      </c>
      <c r="CV43">
        <v>599.82299999999998</v>
      </c>
      <c r="CW43">
        <v>22.877800000000001</v>
      </c>
      <c r="CX43">
        <v>3.0506899999999999</v>
      </c>
      <c r="CY43">
        <v>2.2562500000000001</v>
      </c>
      <c r="CZ43">
        <v>24.307200000000002</v>
      </c>
      <c r="DA43">
        <v>19.3674</v>
      </c>
      <c r="DB43">
        <v>1799.99</v>
      </c>
      <c r="DC43">
        <v>0.977993</v>
      </c>
      <c r="DD43">
        <v>2.2006499999999998E-2</v>
      </c>
      <c r="DE43">
        <v>0</v>
      </c>
      <c r="DF43">
        <v>827.93799999999999</v>
      </c>
      <c r="DG43">
        <v>5.0009800000000002</v>
      </c>
      <c r="DH43">
        <v>16957.3</v>
      </c>
      <c r="DI43">
        <v>16375.7</v>
      </c>
      <c r="DJ43">
        <v>47.686999999999998</v>
      </c>
      <c r="DK43">
        <v>49.125</v>
      </c>
      <c r="DL43">
        <v>48.125</v>
      </c>
      <c r="DM43">
        <v>48.75</v>
      </c>
      <c r="DN43">
        <v>49.25</v>
      </c>
      <c r="DO43">
        <v>1755.49</v>
      </c>
      <c r="DP43">
        <v>39.5</v>
      </c>
      <c r="DQ43">
        <v>0</v>
      </c>
      <c r="DR43">
        <v>99.700000047683702</v>
      </c>
      <c r="DS43">
        <v>0</v>
      </c>
      <c r="DT43">
        <v>827.02503999999999</v>
      </c>
      <c r="DU43">
        <v>6.4520769217396197</v>
      </c>
      <c r="DV43">
        <v>-514.88461581253296</v>
      </c>
      <c r="DW43">
        <v>17344.468000000001</v>
      </c>
      <c r="DX43">
        <v>15</v>
      </c>
      <c r="DY43">
        <v>1691772535.0999999</v>
      </c>
      <c r="DZ43" t="s">
        <v>530</v>
      </c>
      <c r="EA43">
        <v>1691772533.5999999</v>
      </c>
      <c r="EB43">
        <v>1691772535.0999999</v>
      </c>
      <c r="EC43">
        <v>29</v>
      </c>
      <c r="ED43">
        <v>-8.8999999999999996E-2</v>
      </c>
      <c r="EE43">
        <v>0</v>
      </c>
      <c r="EF43">
        <v>-0.30299999999999999</v>
      </c>
      <c r="EG43">
        <v>0.107</v>
      </c>
      <c r="EH43">
        <v>600</v>
      </c>
      <c r="EI43">
        <v>23</v>
      </c>
      <c r="EJ43">
        <v>0.08</v>
      </c>
      <c r="EK43">
        <v>0.01</v>
      </c>
      <c r="EL43">
        <v>39.0959719682428</v>
      </c>
      <c r="EM43">
        <v>-0.84876866228445602</v>
      </c>
      <c r="EN43">
        <v>0.136836070764559</v>
      </c>
      <c r="EO43">
        <v>1</v>
      </c>
      <c r="EP43">
        <v>0.420554790789058</v>
      </c>
      <c r="EQ43">
        <v>-3.1185294446456301E-2</v>
      </c>
      <c r="ER43">
        <v>4.5491419830073097E-3</v>
      </c>
      <c r="ES43">
        <v>1</v>
      </c>
      <c r="ET43">
        <v>2</v>
      </c>
      <c r="EU43">
        <v>2</v>
      </c>
      <c r="EV43" t="s">
        <v>393</v>
      </c>
      <c r="EW43">
        <v>2.9638300000000002</v>
      </c>
      <c r="EX43">
        <v>2.8400599999999998</v>
      </c>
      <c r="EY43">
        <v>0.118545</v>
      </c>
      <c r="EZ43">
        <v>0.12737599999999999</v>
      </c>
      <c r="FA43">
        <v>0.13503299999999999</v>
      </c>
      <c r="FB43">
        <v>0.11013299999999999</v>
      </c>
      <c r="FC43">
        <v>26519.599999999999</v>
      </c>
      <c r="FD43">
        <v>26786</v>
      </c>
      <c r="FE43">
        <v>27592.1</v>
      </c>
      <c r="FF43">
        <v>27959.7</v>
      </c>
      <c r="FG43">
        <v>30577.3</v>
      </c>
      <c r="FH43">
        <v>30485.3</v>
      </c>
      <c r="FI43">
        <v>38418.9</v>
      </c>
      <c r="FJ43">
        <v>37133.800000000003</v>
      </c>
      <c r="FK43">
        <v>2.0400200000000002</v>
      </c>
      <c r="FL43">
        <v>1.7461800000000001</v>
      </c>
      <c r="FM43">
        <v>0.12101199999999999</v>
      </c>
      <c r="FN43">
        <v>0</v>
      </c>
      <c r="FO43">
        <v>30.088899999999999</v>
      </c>
      <c r="FP43">
        <v>999.9</v>
      </c>
      <c r="FQ43">
        <v>44.506</v>
      </c>
      <c r="FR43">
        <v>37.142000000000003</v>
      </c>
      <c r="FS43">
        <v>28.6751</v>
      </c>
      <c r="FT43">
        <v>61.275599999999997</v>
      </c>
      <c r="FU43">
        <v>34.451099999999997</v>
      </c>
      <c r="FV43">
        <v>1</v>
      </c>
      <c r="FW43">
        <v>0.25187199999999998</v>
      </c>
      <c r="FX43">
        <v>0.25089600000000001</v>
      </c>
      <c r="FY43">
        <v>20.255600000000001</v>
      </c>
      <c r="FZ43">
        <v>5.2241799999999996</v>
      </c>
      <c r="GA43">
        <v>12.0159</v>
      </c>
      <c r="GB43">
        <v>4.9985999999999997</v>
      </c>
      <c r="GC43">
        <v>3.2910300000000001</v>
      </c>
      <c r="GD43">
        <v>9999</v>
      </c>
      <c r="GE43">
        <v>286.10000000000002</v>
      </c>
      <c r="GF43">
        <v>9999</v>
      </c>
      <c r="GG43">
        <v>9999</v>
      </c>
      <c r="GH43">
        <v>1.87843</v>
      </c>
      <c r="GI43">
        <v>1.87225</v>
      </c>
      <c r="GJ43">
        <v>1.87439</v>
      </c>
      <c r="GK43">
        <v>1.8724400000000001</v>
      </c>
      <c r="GL43">
        <v>1.8727100000000001</v>
      </c>
      <c r="GM43">
        <v>1.8739300000000001</v>
      </c>
      <c r="GN43">
        <v>1.8742399999999999</v>
      </c>
      <c r="GO43">
        <v>1.8782000000000001</v>
      </c>
      <c r="GP43">
        <v>5</v>
      </c>
      <c r="GQ43">
        <v>0</v>
      </c>
      <c r="GR43">
        <v>0</v>
      </c>
      <c r="GS43">
        <v>0</v>
      </c>
      <c r="GT43" t="s">
        <v>394</v>
      </c>
      <c r="GU43" t="s">
        <v>395</v>
      </c>
      <c r="GV43" t="s">
        <v>396</v>
      </c>
      <c r="GW43" t="s">
        <v>396</v>
      </c>
      <c r="GX43" t="s">
        <v>396</v>
      </c>
      <c r="GY43" t="s">
        <v>396</v>
      </c>
      <c r="GZ43">
        <v>0</v>
      </c>
      <c r="HA43">
        <v>100</v>
      </c>
      <c r="HB43">
        <v>100</v>
      </c>
      <c r="HC43">
        <v>-0.30299999999999999</v>
      </c>
      <c r="HD43">
        <v>0.107</v>
      </c>
      <c r="HE43">
        <v>-0.333263784166411</v>
      </c>
      <c r="HF43">
        <v>7.2704984381113296E-4</v>
      </c>
      <c r="HG43">
        <v>-1.05877040029023E-6</v>
      </c>
      <c r="HH43">
        <v>2.9517966189716799E-10</v>
      </c>
      <c r="HI43">
        <v>0.14143281167973201</v>
      </c>
      <c r="HJ43">
        <v>0</v>
      </c>
      <c r="HK43">
        <v>0</v>
      </c>
      <c r="HL43">
        <v>0</v>
      </c>
      <c r="HM43">
        <v>1</v>
      </c>
      <c r="HN43">
        <v>2242</v>
      </c>
      <c r="HO43">
        <v>1</v>
      </c>
      <c r="HP43">
        <v>25</v>
      </c>
      <c r="HQ43">
        <v>2.5</v>
      </c>
      <c r="HR43">
        <v>2.4</v>
      </c>
      <c r="HS43">
        <v>1.3952599999999999</v>
      </c>
      <c r="HT43">
        <v>2.64771</v>
      </c>
      <c r="HU43">
        <v>1.49536</v>
      </c>
      <c r="HV43">
        <v>2.2839399999999999</v>
      </c>
      <c r="HW43">
        <v>1.49658</v>
      </c>
      <c r="HX43">
        <v>2.49146</v>
      </c>
      <c r="HY43">
        <v>41.822299999999998</v>
      </c>
      <c r="HZ43">
        <v>23.570900000000002</v>
      </c>
      <c r="IA43">
        <v>18</v>
      </c>
      <c r="IB43">
        <v>503.74599999999998</v>
      </c>
      <c r="IC43">
        <v>451.63</v>
      </c>
      <c r="ID43">
        <v>32.092799999999997</v>
      </c>
      <c r="IE43">
        <v>30.7469</v>
      </c>
      <c r="IF43">
        <v>29.999099999999999</v>
      </c>
      <c r="IG43">
        <v>30.499600000000001</v>
      </c>
      <c r="IH43">
        <v>30.433399999999999</v>
      </c>
      <c r="II43">
        <v>28.011199999999999</v>
      </c>
      <c r="IJ43">
        <v>26.898099999999999</v>
      </c>
      <c r="IK43">
        <v>58.235399999999998</v>
      </c>
      <c r="IL43">
        <v>32.084200000000003</v>
      </c>
      <c r="IM43">
        <v>600</v>
      </c>
      <c r="IN43">
        <v>23.0383</v>
      </c>
      <c r="IO43">
        <v>100.157</v>
      </c>
      <c r="IP43">
        <v>99.682500000000005</v>
      </c>
    </row>
    <row r="44" spans="1:250" x14ac:dyDescent="0.3">
      <c r="A44">
        <v>28</v>
      </c>
      <c r="B44">
        <v>1691772654.5999999</v>
      </c>
      <c r="C44">
        <v>5600</v>
      </c>
      <c r="D44" t="s">
        <v>531</v>
      </c>
      <c r="E44" t="s">
        <v>532</v>
      </c>
      <c r="F44" t="s">
        <v>381</v>
      </c>
      <c r="G44" t="s">
        <v>475</v>
      </c>
      <c r="H44" t="s">
        <v>476</v>
      </c>
      <c r="I44" t="s">
        <v>477</v>
      </c>
      <c r="J44" t="s">
        <v>385</v>
      </c>
      <c r="K44" t="s">
        <v>386</v>
      </c>
      <c r="L44" t="s">
        <v>387</v>
      </c>
      <c r="M44">
        <v>1691772654.5999999</v>
      </c>
      <c r="N44">
        <f t="shared" si="0"/>
        <v>6.1109004490261451E-3</v>
      </c>
      <c r="O44">
        <f t="shared" si="1"/>
        <v>6.1109004490261452</v>
      </c>
      <c r="P44">
        <f t="shared" si="2"/>
        <v>45.305712015707215</v>
      </c>
      <c r="Q44">
        <f t="shared" si="3"/>
        <v>740.03</v>
      </c>
      <c r="R44">
        <f t="shared" si="4"/>
        <v>502.60571116281238</v>
      </c>
      <c r="S44">
        <f t="shared" si="5"/>
        <v>49.619570409521181</v>
      </c>
      <c r="T44">
        <f t="shared" si="6"/>
        <v>73.059199039349991</v>
      </c>
      <c r="U44">
        <f t="shared" si="7"/>
        <v>0.34974557511261856</v>
      </c>
      <c r="V44">
        <f t="shared" si="8"/>
        <v>2.9086946737952486</v>
      </c>
      <c r="W44">
        <f t="shared" si="9"/>
        <v>0.32794942946079841</v>
      </c>
      <c r="X44">
        <f t="shared" si="10"/>
        <v>0.20681339646778663</v>
      </c>
      <c r="Y44">
        <f t="shared" si="11"/>
        <v>289.5632777551304</v>
      </c>
      <c r="Z44">
        <f t="shared" si="12"/>
        <v>33.172255324944722</v>
      </c>
      <c r="AA44">
        <f t="shared" si="13"/>
        <v>32.081000000000003</v>
      </c>
      <c r="AB44">
        <f t="shared" si="14"/>
        <v>4.7970190320699526</v>
      </c>
      <c r="AC44">
        <f t="shared" si="15"/>
        <v>59.801429114396512</v>
      </c>
      <c r="AD44">
        <f t="shared" si="16"/>
        <v>3.0303431058104997</v>
      </c>
      <c r="AE44">
        <f t="shared" si="17"/>
        <v>5.0673422871109599</v>
      </c>
      <c r="AF44">
        <f t="shared" si="18"/>
        <v>1.7666759262594529</v>
      </c>
      <c r="AG44">
        <f t="shared" si="19"/>
        <v>-269.490709802053</v>
      </c>
      <c r="AH44">
        <f t="shared" si="20"/>
        <v>152.51685605889946</v>
      </c>
      <c r="AI44">
        <f t="shared" si="21"/>
        <v>11.957837482529808</v>
      </c>
      <c r="AJ44">
        <f t="shared" si="22"/>
        <v>184.54726149450664</v>
      </c>
      <c r="AK44">
        <v>0</v>
      </c>
      <c r="AL44">
        <v>0</v>
      </c>
      <c r="AM44">
        <f t="shared" si="23"/>
        <v>1</v>
      </c>
      <c r="AN44">
        <f t="shared" si="24"/>
        <v>0</v>
      </c>
      <c r="AO44">
        <f t="shared" si="25"/>
        <v>51213.487115271695</v>
      </c>
      <c r="AP44" t="s">
        <v>388</v>
      </c>
      <c r="AQ44">
        <v>10238.9</v>
      </c>
      <c r="AR44">
        <v>302.21199999999999</v>
      </c>
      <c r="AS44">
        <v>4052.3</v>
      </c>
      <c r="AT44">
        <f t="shared" si="26"/>
        <v>0.92542210596451402</v>
      </c>
      <c r="AU44">
        <v>-0.32343011824092399</v>
      </c>
      <c r="AV44" t="s">
        <v>533</v>
      </c>
      <c r="AW44">
        <v>10266.299999999999</v>
      </c>
      <c r="AX44">
        <v>843.23316</v>
      </c>
      <c r="AY44">
        <v>1428.58</v>
      </c>
      <c r="AZ44">
        <f t="shared" si="27"/>
        <v>0.40974032955802264</v>
      </c>
      <c r="BA44">
        <v>0.5</v>
      </c>
      <c r="BB44">
        <f t="shared" si="28"/>
        <v>1513.1678993549897</v>
      </c>
      <c r="BC44">
        <f t="shared" si="29"/>
        <v>45.305712015707215</v>
      </c>
      <c r="BD44">
        <f t="shared" si="30"/>
        <v>310.00295687916713</v>
      </c>
      <c r="BE44">
        <f t="shared" si="31"/>
        <v>3.0154711947959136E-2</v>
      </c>
      <c r="BF44">
        <f t="shared" si="32"/>
        <v>1.8365929804421177</v>
      </c>
      <c r="BG44">
        <f t="shared" si="33"/>
        <v>265.8049050491573</v>
      </c>
      <c r="BH44" t="s">
        <v>534</v>
      </c>
      <c r="BI44">
        <v>615.62</v>
      </c>
      <c r="BJ44">
        <f t="shared" si="34"/>
        <v>615.62</v>
      </c>
      <c r="BK44">
        <f t="shared" si="35"/>
        <v>0.5690685855884865</v>
      </c>
      <c r="BL44">
        <f t="shared" si="36"/>
        <v>0.72001923833890968</v>
      </c>
      <c r="BM44">
        <f t="shared" si="37"/>
        <v>0.76344611660090556</v>
      </c>
      <c r="BN44">
        <f t="shared" si="38"/>
        <v>0.51967637574931103</v>
      </c>
      <c r="BO44">
        <f t="shared" si="39"/>
        <v>0.6996422483952377</v>
      </c>
      <c r="BP44">
        <f t="shared" si="40"/>
        <v>0.52566510015592793</v>
      </c>
      <c r="BQ44">
        <f t="shared" si="41"/>
        <v>0.47433489984407207</v>
      </c>
      <c r="BR44">
        <f t="shared" si="42"/>
        <v>1799.98</v>
      </c>
      <c r="BS44">
        <f t="shared" si="43"/>
        <v>1513.1678993549897</v>
      </c>
      <c r="BT44">
        <f t="shared" si="44"/>
        <v>0.84065817362136785</v>
      </c>
      <c r="BU44">
        <f t="shared" si="45"/>
        <v>0.16087027508924009</v>
      </c>
      <c r="BV44">
        <v>6</v>
      </c>
      <c r="BW44">
        <v>0.5</v>
      </c>
      <c r="BX44" t="s">
        <v>391</v>
      </c>
      <c r="BY44">
        <v>2</v>
      </c>
      <c r="BZ44">
        <v>1691772654.5999999</v>
      </c>
      <c r="CA44">
        <v>740.03</v>
      </c>
      <c r="CB44">
        <v>799.81100000000004</v>
      </c>
      <c r="CC44">
        <v>30.694900000000001</v>
      </c>
      <c r="CD44">
        <v>23.5884</v>
      </c>
      <c r="CE44">
        <v>740.06799999999998</v>
      </c>
      <c r="CF44">
        <v>30.5534</v>
      </c>
      <c r="CG44">
        <v>500.10500000000002</v>
      </c>
      <c r="CH44">
        <v>98.624600000000001</v>
      </c>
      <c r="CI44">
        <v>0.100045</v>
      </c>
      <c r="CJ44">
        <v>33.053600000000003</v>
      </c>
      <c r="CK44">
        <v>32.081000000000003</v>
      </c>
      <c r="CL44">
        <v>999.9</v>
      </c>
      <c r="CM44">
        <v>0</v>
      </c>
      <c r="CN44">
        <v>0</v>
      </c>
      <c r="CO44">
        <v>10019.4</v>
      </c>
      <c r="CP44">
        <v>0</v>
      </c>
      <c r="CQ44">
        <v>1823.05</v>
      </c>
      <c r="CR44">
        <v>-59.780299999999997</v>
      </c>
      <c r="CS44">
        <v>763.46500000000003</v>
      </c>
      <c r="CT44">
        <v>819.13300000000004</v>
      </c>
      <c r="CU44">
        <v>7.10649</v>
      </c>
      <c r="CV44">
        <v>799.81100000000004</v>
      </c>
      <c r="CW44">
        <v>23.5884</v>
      </c>
      <c r="CX44">
        <v>3.0272700000000001</v>
      </c>
      <c r="CY44">
        <v>2.3264</v>
      </c>
      <c r="CZ44">
        <v>24.178699999999999</v>
      </c>
      <c r="DA44">
        <v>19.860299999999999</v>
      </c>
      <c r="DB44">
        <v>1799.98</v>
      </c>
      <c r="DC44">
        <v>0.97799899999999995</v>
      </c>
      <c r="DD44">
        <v>2.2000700000000002E-2</v>
      </c>
      <c r="DE44">
        <v>0</v>
      </c>
      <c r="DF44">
        <v>843.80899999999997</v>
      </c>
      <c r="DG44">
        <v>5.0009800000000002</v>
      </c>
      <c r="DH44">
        <v>17729.599999999999</v>
      </c>
      <c r="DI44">
        <v>16375.7</v>
      </c>
      <c r="DJ44">
        <v>46.875</v>
      </c>
      <c r="DK44">
        <v>48.625</v>
      </c>
      <c r="DL44">
        <v>47.25</v>
      </c>
      <c r="DM44">
        <v>48.125</v>
      </c>
      <c r="DN44">
        <v>48.436999999999998</v>
      </c>
      <c r="DO44">
        <v>1755.49</v>
      </c>
      <c r="DP44">
        <v>39.49</v>
      </c>
      <c r="DQ44">
        <v>0</v>
      </c>
      <c r="DR44">
        <v>153.90000009536701</v>
      </c>
      <c r="DS44">
        <v>0</v>
      </c>
      <c r="DT44">
        <v>843.23316</v>
      </c>
      <c r="DU44">
        <v>4.5026153647779203</v>
      </c>
      <c r="DV44">
        <v>74.692307500739204</v>
      </c>
      <c r="DW44">
        <v>17722.52</v>
      </c>
      <c r="DX44">
        <v>15</v>
      </c>
      <c r="DY44">
        <v>1691772606.5999999</v>
      </c>
      <c r="DZ44" t="s">
        <v>535</v>
      </c>
      <c r="EA44">
        <v>1691772593.5999999</v>
      </c>
      <c r="EB44">
        <v>1691772606.5999999</v>
      </c>
      <c r="EC44">
        <v>30</v>
      </c>
      <c r="ED44">
        <v>0.307</v>
      </c>
      <c r="EE44">
        <v>0</v>
      </c>
      <c r="EF44">
        <v>-0.06</v>
      </c>
      <c r="EG44">
        <v>0.112</v>
      </c>
      <c r="EH44">
        <v>800</v>
      </c>
      <c r="EI44">
        <v>23</v>
      </c>
      <c r="EJ44">
        <v>7.0000000000000007E-2</v>
      </c>
      <c r="EK44">
        <v>0.01</v>
      </c>
      <c r="EL44">
        <v>45.722876387894601</v>
      </c>
      <c r="EM44">
        <v>-0.98752467282923695</v>
      </c>
      <c r="EN44">
        <v>0.15760817470317301</v>
      </c>
      <c r="EO44">
        <v>1</v>
      </c>
      <c r="EP44">
        <v>0.36802765653402503</v>
      </c>
      <c r="EQ44">
        <v>-7.6810755037102801E-2</v>
      </c>
      <c r="ER44">
        <v>1.1211937371136099E-2</v>
      </c>
      <c r="ES44">
        <v>1</v>
      </c>
      <c r="ET44">
        <v>2</v>
      </c>
      <c r="EU44">
        <v>2</v>
      </c>
      <c r="EV44" t="s">
        <v>393</v>
      </c>
      <c r="EW44">
        <v>2.964</v>
      </c>
      <c r="EX44">
        <v>2.84056</v>
      </c>
      <c r="EY44">
        <v>0.146012</v>
      </c>
      <c r="EZ44">
        <v>0.15510499999999999</v>
      </c>
      <c r="FA44">
        <v>0.13434099999999999</v>
      </c>
      <c r="FB44">
        <v>0.112515</v>
      </c>
      <c r="FC44">
        <v>25697.5</v>
      </c>
      <c r="FD44">
        <v>25935.1</v>
      </c>
      <c r="FE44">
        <v>27597.3</v>
      </c>
      <c r="FF44">
        <v>27960.799999999999</v>
      </c>
      <c r="FG44">
        <v>30609.8</v>
      </c>
      <c r="FH44">
        <v>30407.1</v>
      </c>
      <c r="FI44">
        <v>38426.300000000003</v>
      </c>
      <c r="FJ44">
        <v>37136</v>
      </c>
      <c r="FK44">
        <v>2.0398499999999999</v>
      </c>
      <c r="FL44">
        <v>1.7493700000000001</v>
      </c>
      <c r="FM44">
        <v>9.8899000000000001E-2</v>
      </c>
      <c r="FN44">
        <v>0</v>
      </c>
      <c r="FO44">
        <v>30.474900000000002</v>
      </c>
      <c r="FP44">
        <v>999.9</v>
      </c>
      <c r="FQ44">
        <v>44.530999999999999</v>
      </c>
      <c r="FR44">
        <v>37.152000000000001</v>
      </c>
      <c r="FS44">
        <v>28.706</v>
      </c>
      <c r="FT44">
        <v>61.271099999999997</v>
      </c>
      <c r="FU44">
        <v>33.966299999999997</v>
      </c>
      <c r="FV44">
        <v>1</v>
      </c>
      <c r="FW44">
        <v>0.243504</v>
      </c>
      <c r="FX44">
        <v>-0.24691199999999999</v>
      </c>
      <c r="FY44">
        <v>20.256900000000002</v>
      </c>
      <c r="FZ44">
        <v>5.2235800000000001</v>
      </c>
      <c r="GA44">
        <v>12.0159</v>
      </c>
      <c r="GB44">
        <v>4.9995500000000002</v>
      </c>
      <c r="GC44">
        <v>3.29128</v>
      </c>
      <c r="GD44">
        <v>9999</v>
      </c>
      <c r="GE44">
        <v>286.10000000000002</v>
      </c>
      <c r="GF44">
        <v>9999</v>
      </c>
      <c r="GG44">
        <v>9999</v>
      </c>
      <c r="GH44">
        <v>1.8784799999999999</v>
      </c>
      <c r="GI44">
        <v>1.87225</v>
      </c>
      <c r="GJ44">
        <v>1.87439</v>
      </c>
      <c r="GK44">
        <v>1.87246</v>
      </c>
      <c r="GL44">
        <v>1.8727100000000001</v>
      </c>
      <c r="GM44">
        <v>1.8739300000000001</v>
      </c>
      <c r="GN44">
        <v>1.8742399999999999</v>
      </c>
      <c r="GO44">
        <v>1.8782399999999999</v>
      </c>
      <c r="GP44">
        <v>5</v>
      </c>
      <c r="GQ44">
        <v>0</v>
      </c>
      <c r="GR44">
        <v>0</v>
      </c>
      <c r="GS44">
        <v>0</v>
      </c>
      <c r="GT44" t="s">
        <v>394</v>
      </c>
      <c r="GU44" t="s">
        <v>395</v>
      </c>
      <c r="GV44" t="s">
        <v>396</v>
      </c>
      <c r="GW44" t="s">
        <v>396</v>
      </c>
      <c r="GX44" t="s">
        <v>396</v>
      </c>
      <c r="GY44" t="s">
        <v>396</v>
      </c>
      <c r="GZ44">
        <v>0</v>
      </c>
      <c r="HA44">
        <v>100</v>
      </c>
      <c r="HB44">
        <v>100</v>
      </c>
      <c r="HC44">
        <v>-3.7999999999999999E-2</v>
      </c>
      <c r="HD44">
        <v>0.14149999999999999</v>
      </c>
      <c r="HE44">
        <v>-0.115171980370841</v>
      </c>
      <c r="HF44">
        <v>7.2704984381113296E-4</v>
      </c>
      <c r="HG44">
        <v>-1.05877040029023E-6</v>
      </c>
      <c r="HH44">
        <v>2.9517966189716799E-10</v>
      </c>
      <c r="HI44">
        <v>0.14151503516368599</v>
      </c>
      <c r="HJ44">
        <v>0</v>
      </c>
      <c r="HK44">
        <v>0</v>
      </c>
      <c r="HL44">
        <v>0</v>
      </c>
      <c r="HM44">
        <v>1</v>
      </c>
      <c r="HN44">
        <v>2242</v>
      </c>
      <c r="HO44">
        <v>1</v>
      </c>
      <c r="HP44">
        <v>25</v>
      </c>
      <c r="HQ44">
        <v>1</v>
      </c>
      <c r="HR44">
        <v>0.8</v>
      </c>
      <c r="HS44">
        <v>1.7639199999999999</v>
      </c>
      <c r="HT44">
        <v>2.6403799999999999</v>
      </c>
      <c r="HU44">
        <v>1.49536</v>
      </c>
      <c r="HV44">
        <v>2.2827099999999998</v>
      </c>
      <c r="HW44">
        <v>1.49658</v>
      </c>
      <c r="HX44">
        <v>2.6049799999999999</v>
      </c>
      <c r="HY44">
        <v>41.691200000000002</v>
      </c>
      <c r="HZ44">
        <v>23.5884</v>
      </c>
      <c r="IA44">
        <v>18</v>
      </c>
      <c r="IB44">
        <v>503.19400000000002</v>
      </c>
      <c r="IC44">
        <v>453.51900000000001</v>
      </c>
      <c r="ID44">
        <v>31.1267</v>
      </c>
      <c r="IE44">
        <v>30.673400000000001</v>
      </c>
      <c r="IF44">
        <v>29.999700000000001</v>
      </c>
      <c r="IG44">
        <v>30.443000000000001</v>
      </c>
      <c r="IH44">
        <v>30.393899999999999</v>
      </c>
      <c r="II44">
        <v>35.373399999999997</v>
      </c>
      <c r="IJ44">
        <v>26.204599999999999</v>
      </c>
      <c r="IK44">
        <v>58.909599999999998</v>
      </c>
      <c r="IL44">
        <v>30.9876</v>
      </c>
      <c r="IM44">
        <v>800</v>
      </c>
      <c r="IN44">
        <v>23.609000000000002</v>
      </c>
      <c r="IO44">
        <v>100.176</v>
      </c>
      <c r="IP44">
        <v>99.6875</v>
      </c>
    </row>
    <row r="45" spans="1:250" x14ac:dyDescent="0.3">
      <c r="A45">
        <v>29</v>
      </c>
      <c r="B45">
        <v>1691772808.5999999</v>
      </c>
      <c r="C45">
        <v>5754</v>
      </c>
      <c r="D45" t="s">
        <v>536</v>
      </c>
      <c r="E45" t="s">
        <v>537</v>
      </c>
      <c r="F45" t="s">
        <v>381</v>
      </c>
      <c r="G45" t="s">
        <v>475</v>
      </c>
      <c r="H45" t="s">
        <v>476</v>
      </c>
      <c r="I45" t="s">
        <v>477</v>
      </c>
      <c r="J45" t="s">
        <v>385</v>
      </c>
      <c r="K45" t="s">
        <v>386</v>
      </c>
      <c r="L45" t="s">
        <v>387</v>
      </c>
      <c r="M45">
        <v>1691772808.5999999</v>
      </c>
      <c r="N45">
        <f t="shared" si="0"/>
        <v>4.819722932459706E-3</v>
      </c>
      <c r="O45">
        <f t="shared" si="1"/>
        <v>4.8197229324597064</v>
      </c>
      <c r="P45">
        <f t="shared" si="2"/>
        <v>48.220824275763462</v>
      </c>
      <c r="Q45">
        <f t="shared" si="3"/>
        <v>936.79600000000005</v>
      </c>
      <c r="R45">
        <f t="shared" si="4"/>
        <v>609.7375137951849</v>
      </c>
      <c r="S45">
        <f t="shared" si="5"/>
        <v>60.195662167529385</v>
      </c>
      <c r="T45">
        <f t="shared" si="6"/>
        <v>92.484149753060819</v>
      </c>
      <c r="U45">
        <f t="shared" si="7"/>
        <v>0.26513373951817387</v>
      </c>
      <c r="V45">
        <f t="shared" si="8"/>
        <v>2.90387824440946</v>
      </c>
      <c r="W45">
        <f t="shared" si="9"/>
        <v>0.25238182911880619</v>
      </c>
      <c r="X45">
        <f t="shared" si="10"/>
        <v>0.15883323010417186</v>
      </c>
      <c r="Y45">
        <f t="shared" si="11"/>
        <v>289.55108875475986</v>
      </c>
      <c r="Z45">
        <f t="shared" si="12"/>
        <v>33.126404055668978</v>
      </c>
      <c r="AA45">
        <f t="shared" si="13"/>
        <v>32.027900000000002</v>
      </c>
      <c r="AB45">
        <f t="shared" si="14"/>
        <v>4.7826290142504346</v>
      </c>
      <c r="AC45">
        <f t="shared" si="15"/>
        <v>59.914621085147559</v>
      </c>
      <c r="AD45">
        <f t="shared" si="16"/>
        <v>2.9713424237430002</v>
      </c>
      <c r="AE45">
        <f t="shared" si="17"/>
        <v>4.9592943590852094</v>
      </c>
      <c r="AF45">
        <f t="shared" si="18"/>
        <v>1.8112865905074345</v>
      </c>
      <c r="AG45">
        <f t="shared" si="19"/>
        <v>-212.54978132147303</v>
      </c>
      <c r="AH45">
        <f t="shared" si="20"/>
        <v>100.58587041384703</v>
      </c>
      <c r="AI45">
        <f t="shared" si="21"/>
        <v>7.8824352156758879</v>
      </c>
      <c r="AJ45">
        <f t="shared" si="22"/>
        <v>185.46961306280977</v>
      </c>
      <c r="AK45">
        <v>0</v>
      </c>
      <c r="AL45">
        <v>0</v>
      </c>
      <c r="AM45">
        <f t="shared" si="23"/>
        <v>1</v>
      </c>
      <c r="AN45">
        <f t="shared" si="24"/>
        <v>0</v>
      </c>
      <c r="AO45">
        <f t="shared" si="25"/>
        <v>51142.252431251603</v>
      </c>
      <c r="AP45" t="s">
        <v>388</v>
      </c>
      <c r="AQ45">
        <v>10238.9</v>
      </c>
      <c r="AR45">
        <v>302.21199999999999</v>
      </c>
      <c r="AS45">
        <v>4052.3</v>
      </c>
      <c r="AT45">
        <f t="shared" si="26"/>
        <v>0.92542210596451402</v>
      </c>
      <c r="AU45">
        <v>-0.32343011824092399</v>
      </c>
      <c r="AV45" t="s">
        <v>538</v>
      </c>
      <c r="AW45">
        <v>10269.1</v>
      </c>
      <c r="AX45">
        <v>843.76904000000002</v>
      </c>
      <c r="AY45">
        <v>1439.05</v>
      </c>
      <c r="AZ45">
        <f t="shared" si="27"/>
        <v>0.41366245787151246</v>
      </c>
      <c r="BA45">
        <v>0.5</v>
      </c>
      <c r="BB45">
        <f t="shared" si="28"/>
        <v>1513.100999354798</v>
      </c>
      <c r="BC45">
        <f t="shared" si="29"/>
        <v>48.220824275763462</v>
      </c>
      <c r="BD45">
        <f t="shared" si="30"/>
        <v>312.95653920047374</v>
      </c>
      <c r="BE45">
        <f t="shared" si="31"/>
        <v>3.2082626615608713E-2</v>
      </c>
      <c r="BF45">
        <f t="shared" si="32"/>
        <v>1.8159549702929016</v>
      </c>
      <c r="BG45">
        <f t="shared" si="33"/>
        <v>266.16521854224681</v>
      </c>
      <c r="BH45" t="s">
        <v>539</v>
      </c>
      <c r="BI45">
        <v>614.71</v>
      </c>
      <c r="BJ45">
        <f t="shared" si="34"/>
        <v>614.71</v>
      </c>
      <c r="BK45">
        <f t="shared" si="35"/>
        <v>0.5728362461346026</v>
      </c>
      <c r="BL45">
        <f t="shared" si="36"/>
        <v>0.72213038309435429</v>
      </c>
      <c r="BM45">
        <f t="shared" si="37"/>
        <v>0.76019827844507337</v>
      </c>
      <c r="BN45">
        <f t="shared" si="38"/>
        <v>0.52362866125164709</v>
      </c>
      <c r="BO45">
        <f t="shared" si="39"/>
        <v>0.69685031391263352</v>
      </c>
      <c r="BP45">
        <f t="shared" si="40"/>
        <v>0.52609274190948097</v>
      </c>
      <c r="BQ45">
        <f t="shared" si="41"/>
        <v>0.47390725809051903</v>
      </c>
      <c r="BR45">
        <f t="shared" si="42"/>
        <v>1799.9</v>
      </c>
      <c r="BS45">
        <f t="shared" si="43"/>
        <v>1513.100999354798</v>
      </c>
      <c r="BT45">
        <f t="shared" si="44"/>
        <v>0.84065836955097384</v>
      </c>
      <c r="BU45">
        <f t="shared" si="45"/>
        <v>0.16087065323337954</v>
      </c>
      <c r="BV45">
        <v>6</v>
      </c>
      <c r="BW45">
        <v>0.5</v>
      </c>
      <c r="BX45" t="s">
        <v>391</v>
      </c>
      <c r="BY45">
        <v>2</v>
      </c>
      <c r="BZ45">
        <v>1691772808.5999999</v>
      </c>
      <c r="CA45">
        <v>936.79600000000005</v>
      </c>
      <c r="CB45">
        <v>1000.06</v>
      </c>
      <c r="CC45">
        <v>30.0975</v>
      </c>
      <c r="CD45">
        <v>24.489599999999999</v>
      </c>
      <c r="CE45">
        <v>937.06600000000003</v>
      </c>
      <c r="CF45">
        <v>29.9574</v>
      </c>
      <c r="CG45">
        <v>500.15100000000001</v>
      </c>
      <c r="CH45">
        <v>98.623900000000006</v>
      </c>
      <c r="CI45">
        <v>9.9994799999999995E-2</v>
      </c>
      <c r="CJ45">
        <v>32.670400000000001</v>
      </c>
      <c r="CK45">
        <v>32.027900000000002</v>
      </c>
      <c r="CL45">
        <v>999.9</v>
      </c>
      <c r="CM45">
        <v>0</v>
      </c>
      <c r="CN45">
        <v>0</v>
      </c>
      <c r="CO45">
        <v>9991.8799999999992</v>
      </c>
      <c r="CP45">
        <v>0</v>
      </c>
      <c r="CQ45">
        <v>1776</v>
      </c>
      <c r="CR45">
        <v>-63.264200000000002</v>
      </c>
      <c r="CS45">
        <v>965.86599999999999</v>
      </c>
      <c r="CT45">
        <v>1025.17</v>
      </c>
      <c r="CU45">
        <v>5.6079100000000004</v>
      </c>
      <c r="CV45">
        <v>1000.06</v>
      </c>
      <c r="CW45">
        <v>24.489599999999999</v>
      </c>
      <c r="CX45">
        <v>2.9683299999999999</v>
      </c>
      <c r="CY45">
        <v>2.41526</v>
      </c>
      <c r="CZ45">
        <v>23.851299999999998</v>
      </c>
      <c r="DA45">
        <v>20.4664</v>
      </c>
      <c r="DB45">
        <v>1799.9</v>
      </c>
      <c r="DC45">
        <v>0.97799199999999997</v>
      </c>
      <c r="DD45">
        <v>2.2008199999999999E-2</v>
      </c>
      <c r="DE45">
        <v>0</v>
      </c>
      <c r="DF45">
        <v>844.27300000000002</v>
      </c>
      <c r="DG45">
        <v>5.0009800000000002</v>
      </c>
      <c r="DH45">
        <v>17685.5</v>
      </c>
      <c r="DI45">
        <v>16374.9</v>
      </c>
      <c r="DJ45">
        <v>46.311999999999998</v>
      </c>
      <c r="DK45">
        <v>48.186999999999998</v>
      </c>
      <c r="DL45">
        <v>46.686999999999998</v>
      </c>
      <c r="DM45">
        <v>47.75</v>
      </c>
      <c r="DN45">
        <v>48</v>
      </c>
      <c r="DO45">
        <v>1755.4</v>
      </c>
      <c r="DP45">
        <v>39.5</v>
      </c>
      <c r="DQ45">
        <v>0</v>
      </c>
      <c r="DR45">
        <v>153.700000047684</v>
      </c>
      <c r="DS45">
        <v>0</v>
      </c>
      <c r="DT45">
        <v>843.76904000000002</v>
      </c>
      <c r="DU45">
        <v>5.1459230792287203</v>
      </c>
      <c r="DV45">
        <v>376.22307775214801</v>
      </c>
      <c r="DW45">
        <v>17613.684000000001</v>
      </c>
      <c r="DX45">
        <v>15</v>
      </c>
      <c r="DY45">
        <v>1691772736.5999999</v>
      </c>
      <c r="DZ45" t="s">
        <v>540</v>
      </c>
      <c r="EA45">
        <v>1691772729.5999999</v>
      </c>
      <c r="EB45">
        <v>1691772736.5999999</v>
      </c>
      <c r="EC45">
        <v>31</v>
      </c>
      <c r="ED45">
        <v>-0.15</v>
      </c>
      <c r="EE45">
        <v>-1E-3</v>
      </c>
      <c r="EF45">
        <v>-0.30099999999999999</v>
      </c>
      <c r="EG45">
        <v>0.11799999999999999</v>
      </c>
      <c r="EH45">
        <v>1000</v>
      </c>
      <c r="EI45">
        <v>24</v>
      </c>
      <c r="EJ45">
        <v>0.03</v>
      </c>
      <c r="EK45">
        <v>0.02</v>
      </c>
      <c r="EL45">
        <v>48.397222367311898</v>
      </c>
      <c r="EM45">
        <v>-0.88529167620914595</v>
      </c>
      <c r="EN45">
        <v>0.14152245414655701</v>
      </c>
      <c r="EO45">
        <v>1</v>
      </c>
      <c r="EP45">
        <v>0.27287468787649899</v>
      </c>
      <c r="EQ45">
        <v>-3.0577354193388299E-2</v>
      </c>
      <c r="ER45">
        <v>4.4407292104375997E-3</v>
      </c>
      <c r="ES45">
        <v>1</v>
      </c>
      <c r="ET45">
        <v>2</v>
      </c>
      <c r="EU45">
        <v>2</v>
      </c>
      <c r="EV45" t="s">
        <v>393</v>
      </c>
      <c r="EW45">
        <v>2.9639899999999999</v>
      </c>
      <c r="EX45">
        <v>2.8402599999999998</v>
      </c>
      <c r="EY45">
        <v>0.17069899999999999</v>
      </c>
      <c r="EZ45">
        <v>0.17946799999999999</v>
      </c>
      <c r="FA45">
        <v>0.13252700000000001</v>
      </c>
      <c r="FB45">
        <v>0.11545800000000001</v>
      </c>
      <c r="FC45">
        <v>24948</v>
      </c>
      <c r="FD45">
        <v>25179.9</v>
      </c>
      <c r="FE45">
        <v>27591.5</v>
      </c>
      <c r="FF45">
        <v>27954.3</v>
      </c>
      <c r="FG45">
        <v>30670.400000000001</v>
      </c>
      <c r="FH45">
        <v>30300.5</v>
      </c>
      <c r="FI45">
        <v>38418.6</v>
      </c>
      <c r="FJ45">
        <v>37127.300000000003</v>
      </c>
      <c r="FK45">
        <v>2.0382500000000001</v>
      </c>
      <c r="FL45">
        <v>1.74898</v>
      </c>
      <c r="FM45">
        <v>9.3705999999999998E-2</v>
      </c>
      <c r="FN45">
        <v>0</v>
      </c>
      <c r="FO45">
        <v>30.5061</v>
      </c>
      <c r="FP45">
        <v>999.9</v>
      </c>
      <c r="FQ45">
        <v>44.591999999999999</v>
      </c>
      <c r="FR45">
        <v>37.201999999999998</v>
      </c>
      <c r="FS45">
        <v>28.823</v>
      </c>
      <c r="FT45">
        <v>61.891100000000002</v>
      </c>
      <c r="FU45">
        <v>34.022399999999998</v>
      </c>
      <c r="FV45">
        <v>1</v>
      </c>
      <c r="FW45">
        <v>0.252917</v>
      </c>
      <c r="FX45">
        <v>-0.15512799999999999</v>
      </c>
      <c r="FY45">
        <v>20.2559</v>
      </c>
      <c r="FZ45">
        <v>5.2226800000000004</v>
      </c>
      <c r="GA45">
        <v>12.0159</v>
      </c>
      <c r="GB45">
        <v>4.9982499999999996</v>
      </c>
      <c r="GC45">
        <v>3.29088</v>
      </c>
      <c r="GD45">
        <v>9999</v>
      </c>
      <c r="GE45">
        <v>286.2</v>
      </c>
      <c r="GF45">
        <v>9999</v>
      </c>
      <c r="GG45">
        <v>9999</v>
      </c>
      <c r="GH45">
        <v>1.8784700000000001</v>
      </c>
      <c r="GI45">
        <v>1.8722399999999999</v>
      </c>
      <c r="GJ45">
        <v>1.87439</v>
      </c>
      <c r="GK45">
        <v>1.8724700000000001</v>
      </c>
      <c r="GL45">
        <v>1.8727100000000001</v>
      </c>
      <c r="GM45">
        <v>1.8739300000000001</v>
      </c>
      <c r="GN45">
        <v>1.8742399999999999</v>
      </c>
      <c r="GO45">
        <v>1.8782000000000001</v>
      </c>
      <c r="GP45">
        <v>5</v>
      </c>
      <c r="GQ45">
        <v>0</v>
      </c>
      <c r="GR45">
        <v>0</v>
      </c>
      <c r="GS45">
        <v>0</v>
      </c>
      <c r="GT45" t="s">
        <v>394</v>
      </c>
      <c r="GU45" t="s">
        <v>395</v>
      </c>
      <c r="GV45" t="s">
        <v>396</v>
      </c>
      <c r="GW45" t="s">
        <v>396</v>
      </c>
      <c r="GX45" t="s">
        <v>396</v>
      </c>
      <c r="GY45" t="s">
        <v>396</v>
      </c>
      <c r="GZ45">
        <v>0</v>
      </c>
      <c r="HA45">
        <v>100</v>
      </c>
      <c r="HB45">
        <v>100</v>
      </c>
      <c r="HC45">
        <v>-0.27</v>
      </c>
      <c r="HD45">
        <v>0.1401</v>
      </c>
      <c r="HE45">
        <v>-0.26425507656689601</v>
      </c>
      <c r="HF45">
        <v>7.2704984381113296E-4</v>
      </c>
      <c r="HG45">
        <v>-1.05877040029023E-6</v>
      </c>
      <c r="HH45">
        <v>2.9517966189716799E-10</v>
      </c>
      <c r="HI45">
        <v>0.14007011199529801</v>
      </c>
      <c r="HJ45">
        <v>0</v>
      </c>
      <c r="HK45">
        <v>0</v>
      </c>
      <c r="HL45">
        <v>0</v>
      </c>
      <c r="HM45">
        <v>1</v>
      </c>
      <c r="HN45">
        <v>2242</v>
      </c>
      <c r="HO45">
        <v>1</v>
      </c>
      <c r="HP45">
        <v>25</v>
      </c>
      <c r="HQ45">
        <v>1.3</v>
      </c>
      <c r="HR45">
        <v>1.2</v>
      </c>
      <c r="HS45">
        <v>2.1179199999999998</v>
      </c>
      <c r="HT45">
        <v>2.63428</v>
      </c>
      <c r="HU45">
        <v>1.49536</v>
      </c>
      <c r="HV45">
        <v>2.2851599999999999</v>
      </c>
      <c r="HW45">
        <v>1.49658</v>
      </c>
      <c r="HX45">
        <v>2.5537100000000001</v>
      </c>
      <c r="HY45">
        <v>41.717399999999998</v>
      </c>
      <c r="HZ45">
        <v>23.579699999999999</v>
      </c>
      <c r="IA45">
        <v>18</v>
      </c>
      <c r="IB45">
        <v>502.75900000000001</v>
      </c>
      <c r="IC45">
        <v>453.76</v>
      </c>
      <c r="ID45">
        <v>30.315200000000001</v>
      </c>
      <c r="IE45">
        <v>30.769600000000001</v>
      </c>
      <c r="IF45">
        <v>29.999500000000001</v>
      </c>
      <c r="IG45">
        <v>30.512</v>
      </c>
      <c r="IH45">
        <v>30.461099999999998</v>
      </c>
      <c r="II45">
        <v>42.456000000000003</v>
      </c>
      <c r="IJ45">
        <v>23.674900000000001</v>
      </c>
      <c r="IK45">
        <v>60.081099999999999</v>
      </c>
      <c r="IL45">
        <v>30.1995</v>
      </c>
      <c r="IM45">
        <v>1000</v>
      </c>
      <c r="IN45">
        <v>24.4696</v>
      </c>
      <c r="IO45">
        <v>100.155</v>
      </c>
      <c r="IP45">
        <v>99.664400000000001</v>
      </c>
    </row>
    <row r="46" spans="1:250" x14ac:dyDescent="0.3">
      <c r="A46">
        <v>30</v>
      </c>
      <c r="B46">
        <v>1691772962.5999999</v>
      </c>
      <c r="C46">
        <v>5908</v>
      </c>
      <c r="D46" t="s">
        <v>541</v>
      </c>
      <c r="E46" t="s">
        <v>542</v>
      </c>
      <c r="F46" t="s">
        <v>381</v>
      </c>
      <c r="G46" t="s">
        <v>475</v>
      </c>
      <c r="H46" t="s">
        <v>476</v>
      </c>
      <c r="I46" t="s">
        <v>477</v>
      </c>
      <c r="J46" t="s">
        <v>385</v>
      </c>
      <c r="K46" t="s">
        <v>386</v>
      </c>
      <c r="L46" t="s">
        <v>387</v>
      </c>
      <c r="M46">
        <v>1691772962.5999999</v>
      </c>
      <c r="N46">
        <f t="shared" si="0"/>
        <v>4.0144878542398852E-3</v>
      </c>
      <c r="O46">
        <f t="shared" si="1"/>
        <v>4.014487854239885</v>
      </c>
      <c r="P46">
        <f t="shared" si="2"/>
        <v>49.447487271287876</v>
      </c>
      <c r="Q46">
        <f t="shared" si="3"/>
        <v>1135.07</v>
      </c>
      <c r="R46">
        <f t="shared" si="4"/>
        <v>721.45203033150426</v>
      </c>
      <c r="S46">
        <f t="shared" si="5"/>
        <v>71.227735371985986</v>
      </c>
      <c r="T46">
        <f t="shared" si="6"/>
        <v>112.06353602128</v>
      </c>
      <c r="U46">
        <f t="shared" si="7"/>
        <v>0.21284535806323082</v>
      </c>
      <c r="V46">
        <f t="shared" si="8"/>
        <v>2.9039525912926938</v>
      </c>
      <c r="W46">
        <f t="shared" si="9"/>
        <v>0.20454276035124014</v>
      </c>
      <c r="X46">
        <f t="shared" si="10"/>
        <v>0.1285581955852953</v>
      </c>
      <c r="Y46">
        <f t="shared" si="11"/>
        <v>289.56864475483593</v>
      </c>
      <c r="Z46">
        <f t="shared" si="12"/>
        <v>33.166269909257949</v>
      </c>
      <c r="AA46">
        <f t="shared" si="13"/>
        <v>32.081000000000003</v>
      </c>
      <c r="AB46">
        <f t="shared" si="14"/>
        <v>4.7970190320699526</v>
      </c>
      <c r="AC46">
        <f t="shared" si="15"/>
        <v>59.757490649647927</v>
      </c>
      <c r="AD46">
        <f t="shared" si="16"/>
        <v>2.9351924779200003</v>
      </c>
      <c r="AE46">
        <f t="shared" si="17"/>
        <v>4.91184024966633</v>
      </c>
      <c r="AF46">
        <f t="shared" si="18"/>
        <v>1.8618265541499524</v>
      </c>
      <c r="AG46">
        <f t="shared" si="19"/>
        <v>-177.03891437197893</v>
      </c>
      <c r="AH46">
        <f t="shared" si="20"/>
        <v>65.566445212221595</v>
      </c>
      <c r="AI46">
        <f t="shared" si="21"/>
        <v>5.1350298471441773</v>
      </c>
      <c r="AJ46">
        <f t="shared" si="22"/>
        <v>183.23120544222274</v>
      </c>
      <c r="AK46">
        <v>0</v>
      </c>
      <c r="AL46">
        <v>0</v>
      </c>
      <c r="AM46">
        <f t="shared" si="23"/>
        <v>1</v>
      </c>
      <c r="AN46">
        <f t="shared" si="24"/>
        <v>0</v>
      </c>
      <c r="AO46">
        <f t="shared" si="25"/>
        <v>51172.990918406387</v>
      </c>
      <c r="AP46" t="s">
        <v>388</v>
      </c>
      <c r="AQ46">
        <v>10238.9</v>
      </c>
      <c r="AR46">
        <v>302.21199999999999</v>
      </c>
      <c r="AS46">
        <v>4052.3</v>
      </c>
      <c r="AT46">
        <f t="shared" si="26"/>
        <v>0.92542210596451402</v>
      </c>
      <c r="AU46">
        <v>-0.32343011824092399</v>
      </c>
      <c r="AV46" t="s">
        <v>543</v>
      </c>
      <c r="AW46">
        <v>10269.299999999999</v>
      </c>
      <c r="AX46">
        <v>834.76203999999996</v>
      </c>
      <c r="AY46">
        <v>1420.09</v>
      </c>
      <c r="AZ46">
        <f t="shared" si="27"/>
        <v>0.41217666485926951</v>
      </c>
      <c r="BA46">
        <v>0.5</v>
      </c>
      <c r="BB46">
        <f t="shared" si="28"/>
        <v>1513.1933993548373</v>
      </c>
      <c r="BC46">
        <f t="shared" si="29"/>
        <v>49.447487271287876</v>
      </c>
      <c r="BD46">
        <f t="shared" si="30"/>
        <v>311.85150431656876</v>
      </c>
      <c r="BE46">
        <f t="shared" si="31"/>
        <v>3.2891312776508967E-2</v>
      </c>
      <c r="BF46">
        <f t="shared" si="32"/>
        <v>1.8535515354660621</v>
      </c>
      <c r="BG46">
        <f t="shared" si="33"/>
        <v>265.50955951495166</v>
      </c>
      <c r="BH46" t="s">
        <v>544</v>
      </c>
      <c r="BI46">
        <v>609.37</v>
      </c>
      <c r="BJ46">
        <f t="shared" si="34"/>
        <v>609.37</v>
      </c>
      <c r="BK46">
        <f t="shared" si="35"/>
        <v>0.57089339408065687</v>
      </c>
      <c r="BL46">
        <f t="shared" si="36"/>
        <v>0.72198534635879219</v>
      </c>
      <c r="BM46">
        <f t="shared" si="37"/>
        <v>0.76452614488241111</v>
      </c>
      <c r="BN46">
        <f t="shared" si="38"/>
        <v>0.52360629693043426</v>
      </c>
      <c r="BO46">
        <f t="shared" si="39"/>
        <v>0.70190619526795106</v>
      </c>
      <c r="BP46">
        <f t="shared" si="40"/>
        <v>0.5270438633154152</v>
      </c>
      <c r="BQ46">
        <f t="shared" si="41"/>
        <v>0.4729561366845848</v>
      </c>
      <c r="BR46">
        <f t="shared" si="42"/>
        <v>1800.01</v>
      </c>
      <c r="BS46">
        <f t="shared" si="43"/>
        <v>1513.1933993548373</v>
      </c>
      <c r="BT46">
        <f t="shared" si="44"/>
        <v>0.84065832931752449</v>
      </c>
      <c r="BU46">
        <f t="shared" si="45"/>
        <v>0.16087057558282228</v>
      </c>
      <c r="BV46">
        <v>6</v>
      </c>
      <c r="BW46">
        <v>0.5</v>
      </c>
      <c r="BX46" t="s">
        <v>391</v>
      </c>
      <c r="BY46">
        <v>2</v>
      </c>
      <c r="BZ46">
        <v>1691772962.5999999</v>
      </c>
      <c r="CA46">
        <v>1135.07</v>
      </c>
      <c r="CB46">
        <v>1199.8699999999999</v>
      </c>
      <c r="CC46">
        <v>29.73</v>
      </c>
      <c r="CD46">
        <v>25.0562</v>
      </c>
      <c r="CE46">
        <v>1135.21</v>
      </c>
      <c r="CF46">
        <v>29.5944</v>
      </c>
      <c r="CG46">
        <v>500.03899999999999</v>
      </c>
      <c r="CH46">
        <v>98.628100000000003</v>
      </c>
      <c r="CI46">
        <v>0.100204</v>
      </c>
      <c r="CJ46">
        <v>32.4998</v>
      </c>
      <c r="CK46">
        <v>32.081000000000003</v>
      </c>
      <c r="CL46">
        <v>999.9</v>
      </c>
      <c r="CM46">
        <v>0</v>
      </c>
      <c r="CN46">
        <v>0</v>
      </c>
      <c r="CO46">
        <v>9991.8799999999992</v>
      </c>
      <c r="CP46">
        <v>0</v>
      </c>
      <c r="CQ46">
        <v>1830.68</v>
      </c>
      <c r="CR46">
        <v>-64.798100000000005</v>
      </c>
      <c r="CS46">
        <v>1169.8499999999999</v>
      </c>
      <c r="CT46">
        <v>1230.7</v>
      </c>
      <c r="CU46">
        <v>4.6737799999999998</v>
      </c>
      <c r="CV46">
        <v>1199.8699999999999</v>
      </c>
      <c r="CW46">
        <v>25.0562</v>
      </c>
      <c r="CX46">
        <v>2.93221</v>
      </c>
      <c r="CY46">
        <v>2.4712499999999999</v>
      </c>
      <c r="CZ46">
        <v>23.6479</v>
      </c>
      <c r="DA46">
        <v>20.8384</v>
      </c>
      <c r="DB46">
        <v>1800.01</v>
      </c>
      <c r="DC46">
        <v>0.97799599999999998</v>
      </c>
      <c r="DD46">
        <v>2.20044E-2</v>
      </c>
      <c r="DE46">
        <v>0</v>
      </c>
      <c r="DF46">
        <v>835.43</v>
      </c>
      <c r="DG46">
        <v>5.0009800000000002</v>
      </c>
      <c r="DH46">
        <v>17642.5</v>
      </c>
      <c r="DI46">
        <v>16375.9</v>
      </c>
      <c r="DJ46">
        <v>46.25</v>
      </c>
      <c r="DK46">
        <v>48.25</v>
      </c>
      <c r="DL46">
        <v>46.375</v>
      </c>
      <c r="DM46">
        <v>47.561999999999998</v>
      </c>
      <c r="DN46">
        <v>47.811999999999998</v>
      </c>
      <c r="DO46">
        <v>1755.51</v>
      </c>
      <c r="DP46">
        <v>39.5</v>
      </c>
      <c r="DQ46">
        <v>0</v>
      </c>
      <c r="DR46">
        <v>153.700000047684</v>
      </c>
      <c r="DS46">
        <v>0</v>
      </c>
      <c r="DT46">
        <v>834.76203999999996</v>
      </c>
      <c r="DU46">
        <v>5.8207692276418896</v>
      </c>
      <c r="DV46">
        <v>334.54615438765597</v>
      </c>
      <c r="DW46">
        <v>17604.72</v>
      </c>
      <c r="DX46">
        <v>15</v>
      </c>
      <c r="DY46">
        <v>1691772894.0999999</v>
      </c>
      <c r="DZ46" t="s">
        <v>545</v>
      </c>
      <c r="EA46">
        <v>1691772894.0999999</v>
      </c>
      <c r="EB46">
        <v>1691772893.5999999</v>
      </c>
      <c r="EC46">
        <v>32</v>
      </c>
      <c r="ED46">
        <v>0.23300000000000001</v>
      </c>
      <c r="EE46">
        <v>-4.0000000000000001E-3</v>
      </c>
      <c r="EF46">
        <v>-0.17399999999999999</v>
      </c>
      <c r="EG46">
        <v>0.127</v>
      </c>
      <c r="EH46">
        <v>1200</v>
      </c>
      <c r="EI46">
        <v>25</v>
      </c>
      <c r="EJ46">
        <v>0.06</v>
      </c>
      <c r="EK46">
        <v>0.02</v>
      </c>
      <c r="EL46">
        <v>49.658467526225898</v>
      </c>
      <c r="EM46">
        <v>-0.78670292496466399</v>
      </c>
      <c r="EN46">
        <v>0.15972388212606201</v>
      </c>
      <c r="EO46">
        <v>1</v>
      </c>
      <c r="EP46">
        <v>0.218996507163953</v>
      </c>
      <c r="EQ46">
        <v>-2.79240385606076E-2</v>
      </c>
      <c r="ER46">
        <v>4.0890879801545503E-3</v>
      </c>
      <c r="ES46">
        <v>1</v>
      </c>
      <c r="ET46">
        <v>2</v>
      </c>
      <c r="EU46">
        <v>2</v>
      </c>
      <c r="EV46" t="s">
        <v>393</v>
      </c>
      <c r="EW46">
        <v>2.9635500000000001</v>
      </c>
      <c r="EX46">
        <v>2.8404699999999998</v>
      </c>
      <c r="EY46">
        <v>0.192935</v>
      </c>
      <c r="EZ46">
        <v>0.20132800000000001</v>
      </c>
      <c r="FA46">
        <v>0.13140099999999999</v>
      </c>
      <c r="FB46">
        <v>0.117273</v>
      </c>
      <c r="FC46">
        <v>24271.8</v>
      </c>
      <c r="FD46">
        <v>24501.8</v>
      </c>
      <c r="FE46">
        <v>27585</v>
      </c>
      <c r="FF46">
        <v>27948</v>
      </c>
      <c r="FG46">
        <v>30705.4</v>
      </c>
      <c r="FH46">
        <v>30233</v>
      </c>
      <c r="FI46">
        <v>38409.5</v>
      </c>
      <c r="FJ46">
        <v>37119.1</v>
      </c>
      <c r="FK46">
        <v>2.0361199999999999</v>
      </c>
      <c r="FL46">
        <v>1.7486299999999999</v>
      </c>
      <c r="FM46">
        <v>9.6224199999999996E-2</v>
      </c>
      <c r="FN46">
        <v>0</v>
      </c>
      <c r="FO46">
        <v>30.5184</v>
      </c>
      <c r="FP46">
        <v>999.9</v>
      </c>
      <c r="FQ46">
        <v>44.896999999999998</v>
      </c>
      <c r="FR46">
        <v>37.283000000000001</v>
      </c>
      <c r="FS46">
        <v>29.146599999999999</v>
      </c>
      <c r="FT46">
        <v>61.7911</v>
      </c>
      <c r="FU46">
        <v>34.218800000000002</v>
      </c>
      <c r="FV46">
        <v>1</v>
      </c>
      <c r="FW46">
        <v>0.266486</v>
      </c>
      <c r="FX46">
        <v>1.13879</v>
      </c>
      <c r="FY46">
        <v>20.252800000000001</v>
      </c>
      <c r="FZ46">
        <v>5.2271700000000001</v>
      </c>
      <c r="GA46">
        <v>12.0159</v>
      </c>
      <c r="GB46">
        <v>4.9990500000000004</v>
      </c>
      <c r="GC46">
        <v>3.2913000000000001</v>
      </c>
      <c r="GD46">
        <v>9999</v>
      </c>
      <c r="GE46">
        <v>286.2</v>
      </c>
      <c r="GF46">
        <v>9999</v>
      </c>
      <c r="GG46">
        <v>9999</v>
      </c>
      <c r="GH46">
        <v>1.87845</v>
      </c>
      <c r="GI46">
        <v>1.87225</v>
      </c>
      <c r="GJ46">
        <v>1.87439</v>
      </c>
      <c r="GK46">
        <v>1.8725000000000001</v>
      </c>
      <c r="GL46">
        <v>1.8727100000000001</v>
      </c>
      <c r="GM46">
        <v>1.8739399999999999</v>
      </c>
      <c r="GN46">
        <v>1.8742399999999999</v>
      </c>
      <c r="GO46">
        <v>1.8782099999999999</v>
      </c>
      <c r="GP46">
        <v>5</v>
      </c>
      <c r="GQ46">
        <v>0</v>
      </c>
      <c r="GR46">
        <v>0</v>
      </c>
      <c r="GS46">
        <v>0</v>
      </c>
      <c r="GT46" t="s">
        <v>394</v>
      </c>
      <c r="GU46" t="s">
        <v>395</v>
      </c>
      <c r="GV46" t="s">
        <v>396</v>
      </c>
      <c r="GW46" t="s">
        <v>396</v>
      </c>
      <c r="GX46" t="s">
        <v>396</v>
      </c>
      <c r="GY46" t="s">
        <v>396</v>
      </c>
      <c r="GZ46">
        <v>0</v>
      </c>
      <c r="HA46">
        <v>100</v>
      </c>
      <c r="HB46">
        <v>100</v>
      </c>
      <c r="HC46">
        <v>-0.14000000000000001</v>
      </c>
      <c r="HD46">
        <v>0.1356</v>
      </c>
      <c r="HE46">
        <v>-3.1847817888090997E-2</v>
      </c>
      <c r="HF46">
        <v>7.2704984381113296E-4</v>
      </c>
      <c r="HG46">
        <v>-1.05877040029023E-6</v>
      </c>
      <c r="HH46">
        <v>2.9517966189716799E-10</v>
      </c>
      <c r="HI46">
        <v>0.135637699284435</v>
      </c>
      <c r="HJ46">
        <v>0</v>
      </c>
      <c r="HK46">
        <v>0</v>
      </c>
      <c r="HL46">
        <v>0</v>
      </c>
      <c r="HM46">
        <v>1</v>
      </c>
      <c r="HN46">
        <v>2242</v>
      </c>
      <c r="HO46">
        <v>1</v>
      </c>
      <c r="HP46">
        <v>25</v>
      </c>
      <c r="HQ46">
        <v>1.1000000000000001</v>
      </c>
      <c r="HR46">
        <v>1.1000000000000001</v>
      </c>
      <c r="HS46">
        <v>2.4597199999999999</v>
      </c>
      <c r="HT46">
        <v>2.6257299999999999</v>
      </c>
      <c r="HU46">
        <v>1.49536</v>
      </c>
      <c r="HV46">
        <v>2.2851599999999999</v>
      </c>
      <c r="HW46">
        <v>1.49658</v>
      </c>
      <c r="HX46">
        <v>2.5512700000000001</v>
      </c>
      <c r="HY46">
        <v>41.796100000000003</v>
      </c>
      <c r="HZ46">
        <v>23.570900000000002</v>
      </c>
      <c r="IA46">
        <v>18</v>
      </c>
      <c r="IB46">
        <v>502.327</v>
      </c>
      <c r="IC46">
        <v>454.33600000000001</v>
      </c>
      <c r="ID46">
        <v>29.498000000000001</v>
      </c>
      <c r="IE46">
        <v>30.8931</v>
      </c>
      <c r="IF46">
        <v>30.000699999999998</v>
      </c>
      <c r="IG46">
        <v>30.622499999999999</v>
      </c>
      <c r="IH46">
        <v>30.567399999999999</v>
      </c>
      <c r="II46">
        <v>49.290799999999997</v>
      </c>
      <c r="IJ46">
        <v>23.596399999999999</v>
      </c>
      <c r="IK46">
        <v>63.8523</v>
      </c>
      <c r="IL46">
        <v>29.484300000000001</v>
      </c>
      <c r="IM46">
        <v>1200</v>
      </c>
      <c r="IN46">
        <v>24.9892</v>
      </c>
      <c r="IO46">
        <v>100.13200000000001</v>
      </c>
      <c r="IP46">
        <v>99.641999999999996</v>
      </c>
    </row>
    <row r="47" spans="1:250" x14ac:dyDescent="0.3">
      <c r="A47">
        <v>31</v>
      </c>
      <c r="B47">
        <v>1691773129.5999999</v>
      </c>
      <c r="C47">
        <v>6075</v>
      </c>
      <c r="D47" t="s">
        <v>546</v>
      </c>
      <c r="E47" t="s">
        <v>547</v>
      </c>
      <c r="F47" t="s">
        <v>381</v>
      </c>
      <c r="G47" t="s">
        <v>475</v>
      </c>
      <c r="H47" t="s">
        <v>476</v>
      </c>
      <c r="I47" t="s">
        <v>477</v>
      </c>
      <c r="J47" t="s">
        <v>385</v>
      </c>
      <c r="K47" t="s">
        <v>386</v>
      </c>
      <c r="L47" t="s">
        <v>387</v>
      </c>
      <c r="M47">
        <v>1691773129.5999999</v>
      </c>
      <c r="N47">
        <f t="shared" si="0"/>
        <v>2.9352120346264623E-3</v>
      </c>
      <c r="O47">
        <f t="shared" si="1"/>
        <v>2.9352120346264621</v>
      </c>
      <c r="P47">
        <f t="shared" si="2"/>
        <v>48.848837415267802</v>
      </c>
      <c r="Q47">
        <f t="shared" si="3"/>
        <v>1436.25</v>
      </c>
      <c r="R47">
        <f t="shared" si="4"/>
        <v>881.93033247875212</v>
      </c>
      <c r="S47">
        <f t="shared" si="5"/>
        <v>87.071178001711218</v>
      </c>
      <c r="T47">
        <f t="shared" si="6"/>
        <v>141.79802508150001</v>
      </c>
      <c r="U47">
        <f t="shared" si="7"/>
        <v>0.1546293148834402</v>
      </c>
      <c r="V47">
        <f t="shared" si="8"/>
        <v>2.9052609486905161</v>
      </c>
      <c r="W47">
        <f t="shared" si="9"/>
        <v>0.15019838680950631</v>
      </c>
      <c r="X47">
        <f t="shared" si="10"/>
        <v>9.4261517102724748E-2</v>
      </c>
      <c r="Y47">
        <f t="shared" si="11"/>
        <v>289.55631475541799</v>
      </c>
      <c r="Z47">
        <f t="shared" si="12"/>
        <v>33.145098758059959</v>
      </c>
      <c r="AA47">
        <f t="shared" si="13"/>
        <v>31.847899999999999</v>
      </c>
      <c r="AB47">
        <f t="shared" si="14"/>
        <v>4.7341285112287625</v>
      </c>
      <c r="AC47">
        <f t="shared" si="15"/>
        <v>59.627269156219555</v>
      </c>
      <c r="AD47">
        <f t="shared" si="16"/>
        <v>2.8791539818550005</v>
      </c>
      <c r="AE47">
        <f t="shared" si="17"/>
        <v>4.8285860187757468</v>
      </c>
      <c r="AF47">
        <f t="shared" si="18"/>
        <v>1.8549745293737621</v>
      </c>
      <c r="AG47">
        <f t="shared" si="19"/>
        <v>-129.44285072702698</v>
      </c>
      <c r="AH47">
        <f t="shared" si="20"/>
        <v>54.678984307592415</v>
      </c>
      <c r="AI47">
        <f t="shared" si="21"/>
        <v>4.269156322004612</v>
      </c>
      <c r="AJ47">
        <f t="shared" si="22"/>
        <v>219.06160465798803</v>
      </c>
      <c r="AK47">
        <v>0</v>
      </c>
      <c r="AL47">
        <v>0</v>
      </c>
      <c r="AM47">
        <f t="shared" si="23"/>
        <v>1</v>
      </c>
      <c r="AN47">
        <f t="shared" si="24"/>
        <v>0</v>
      </c>
      <c r="AO47">
        <f t="shared" si="25"/>
        <v>51260.591034365578</v>
      </c>
      <c r="AP47" t="s">
        <v>388</v>
      </c>
      <c r="AQ47">
        <v>10238.9</v>
      </c>
      <c r="AR47">
        <v>302.21199999999999</v>
      </c>
      <c r="AS47">
        <v>4052.3</v>
      </c>
      <c r="AT47">
        <f t="shared" si="26"/>
        <v>0.92542210596451402</v>
      </c>
      <c r="AU47">
        <v>-0.32343011824092399</v>
      </c>
      <c r="AV47" t="s">
        <v>548</v>
      </c>
      <c r="AW47">
        <v>10263.6</v>
      </c>
      <c r="AX47">
        <v>810.03088461538505</v>
      </c>
      <c r="AY47">
        <v>1353.85</v>
      </c>
      <c r="AZ47">
        <f t="shared" si="27"/>
        <v>0.40168343271752038</v>
      </c>
      <c r="BA47">
        <v>0.5</v>
      </c>
      <c r="BB47">
        <f t="shared" si="28"/>
        <v>1513.1339993551387</v>
      </c>
      <c r="BC47">
        <f t="shared" si="29"/>
        <v>48.848837415267802</v>
      </c>
      <c r="BD47">
        <f t="shared" si="30"/>
        <v>303.90042951128117</v>
      </c>
      <c r="BE47">
        <f t="shared" si="31"/>
        <v>3.2496968248988366E-2</v>
      </c>
      <c r="BF47">
        <f t="shared" si="32"/>
        <v>1.9931676330464974</v>
      </c>
      <c r="BG47">
        <f t="shared" si="33"/>
        <v>263.10276243757937</v>
      </c>
      <c r="BH47" t="s">
        <v>549</v>
      </c>
      <c r="BI47">
        <v>598.79999999999995</v>
      </c>
      <c r="BJ47">
        <f t="shared" si="34"/>
        <v>598.79999999999995</v>
      </c>
      <c r="BK47">
        <f t="shared" si="35"/>
        <v>0.55770580197215347</v>
      </c>
      <c r="BL47">
        <f t="shared" si="36"/>
        <v>0.7202425208722798</v>
      </c>
      <c r="BM47">
        <f t="shared" si="37"/>
        <v>0.78136672940495155</v>
      </c>
      <c r="BN47">
        <f t="shared" si="38"/>
        <v>0.5171162656585393</v>
      </c>
      <c r="BO47">
        <f t="shared" si="39"/>
        <v>0.71956978076247813</v>
      </c>
      <c r="BP47">
        <f t="shared" si="40"/>
        <v>0.53242565152697841</v>
      </c>
      <c r="BQ47">
        <f t="shared" si="41"/>
        <v>0.46757434847302159</v>
      </c>
      <c r="BR47">
        <f t="shared" si="42"/>
        <v>1799.94</v>
      </c>
      <c r="BS47">
        <f t="shared" si="43"/>
        <v>1513.1339993551387</v>
      </c>
      <c r="BT47">
        <f t="shared" si="44"/>
        <v>0.84065802157579628</v>
      </c>
      <c r="BU47">
        <f t="shared" si="45"/>
        <v>0.16086998164128691</v>
      </c>
      <c r="BV47">
        <v>6</v>
      </c>
      <c r="BW47">
        <v>0.5</v>
      </c>
      <c r="BX47" t="s">
        <v>391</v>
      </c>
      <c r="BY47">
        <v>2</v>
      </c>
      <c r="BZ47">
        <v>1691773129.5999999</v>
      </c>
      <c r="CA47">
        <v>1436.25</v>
      </c>
      <c r="CB47">
        <v>1499.91</v>
      </c>
      <c r="CC47">
        <v>29.162500000000001</v>
      </c>
      <c r="CD47">
        <v>25.7439</v>
      </c>
      <c r="CE47">
        <v>1436.51</v>
      </c>
      <c r="CF47">
        <v>29.031700000000001</v>
      </c>
      <c r="CG47">
        <v>500.137</v>
      </c>
      <c r="CH47">
        <v>98.628</v>
      </c>
      <c r="CI47">
        <v>9.9954799999999996E-2</v>
      </c>
      <c r="CJ47">
        <v>32.197000000000003</v>
      </c>
      <c r="CK47">
        <v>31.847899999999999</v>
      </c>
      <c r="CL47">
        <v>999.9</v>
      </c>
      <c r="CM47">
        <v>0</v>
      </c>
      <c r="CN47">
        <v>0</v>
      </c>
      <c r="CO47">
        <v>9999.3799999999992</v>
      </c>
      <c r="CP47">
        <v>0</v>
      </c>
      <c r="CQ47">
        <v>1415.02</v>
      </c>
      <c r="CR47">
        <v>-63.6586</v>
      </c>
      <c r="CS47">
        <v>1479.39</v>
      </c>
      <c r="CT47">
        <v>1539.54</v>
      </c>
      <c r="CU47">
        <v>3.41859</v>
      </c>
      <c r="CV47">
        <v>1499.91</v>
      </c>
      <c r="CW47">
        <v>25.7439</v>
      </c>
      <c r="CX47">
        <v>2.8762400000000001</v>
      </c>
      <c r="CY47">
        <v>2.5390700000000002</v>
      </c>
      <c r="CZ47">
        <v>23.328299999999999</v>
      </c>
      <c r="DA47">
        <v>21.2791</v>
      </c>
      <c r="DB47">
        <v>1799.94</v>
      </c>
      <c r="DC47">
        <v>0.97800699999999996</v>
      </c>
      <c r="DD47">
        <v>2.1993100000000002E-2</v>
      </c>
      <c r="DE47">
        <v>0</v>
      </c>
      <c r="DF47">
        <v>811.322</v>
      </c>
      <c r="DG47">
        <v>5.0009800000000002</v>
      </c>
      <c r="DH47">
        <v>17309.8</v>
      </c>
      <c r="DI47">
        <v>16375.3</v>
      </c>
      <c r="DJ47">
        <v>47.125</v>
      </c>
      <c r="DK47">
        <v>48.75</v>
      </c>
      <c r="DL47">
        <v>47.561999999999998</v>
      </c>
      <c r="DM47">
        <v>48.436999999999998</v>
      </c>
      <c r="DN47">
        <v>48.625</v>
      </c>
      <c r="DO47">
        <v>1755.46</v>
      </c>
      <c r="DP47">
        <v>39.479999999999997</v>
      </c>
      <c r="DQ47">
        <v>0</v>
      </c>
      <c r="DR47">
        <v>166.30000019073501</v>
      </c>
      <c r="DS47">
        <v>0</v>
      </c>
      <c r="DT47">
        <v>810.03088461538505</v>
      </c>
      <c r="DU47">
        <v>6.6986324784931401</v>
      </c>
      <c r="DV47">
        <v>6288.4000060833796</v>
      </c>
      <c r="DW47">
        <v>15903.003846153801</v>
      </c>
      <c r="DX47">
        <v>15</v>
      </c>
      <c r="DY47">
        <v>1691773079.5999999</v>
      </c>
      <c r="DZ47" t="s">
        <v>550</v>
      </c>
      <c r="EA47">
        <v>1691773079.5999999</v>
      </c>
      <c r="EB47">
        <v>1691773073.5999999</v>
      </c>
      <c r="EC47">
        <v>33</v>
      </c>
      <c r="ED47">
        <v>0.03</v>
      </c>
      <c r="EE47">
        <v>-5.0000000000000001E-3</v>
      </c>
      <c r="EF47">
        <v>-0.29699999999999999</v>
      </c>
      <c r="EG47">
        <v>0.129</v>
      </c>
      <c r="EH47">
        <v>1500</v>
      </c>
      <c r="EI47">
        <v>25</v>
      </c>
      <c r="EJ47">
        <v>0.08</v>
      </c>
      <c r="EK47">
        <v>0.02</v>
      </c>
      <c r="EL47">
        <v>49.010917449950298</v>
      </c>
      <c r="EM47">
        <v>-0.77963655140002297</v>
      </c>
      <c r="EN47">
        <v>0.153979161093625</v>
      </c>
      <c r="EO47">
        <v>1</v>
      </c>
      <c r="EP47">
        <v>0.167704294842418</v>
      </c>
      <c r="EQ47">
        <v>-5.3815703826702602E-2</v>
      </c>
      <c r="ER47">
        <v>7.7741054117526796E-3</v>
      </c>
      <c r="ES47">
        <v>1</v>
      </c>
      <c r="ET47">
        <v>2</v>
      </c>
      <c r="EU47">
        <v>2</v>
      </c>
      <c r="EV47" t="s">
        <v>393</v>
      </c>
      <c r="EW47">
        <v>2.9637699999999998</v>
      </c>
      <c r="EX47">
        <v>2.84029</v>
      </c>
      <c r="EY47">
        <v>0.22308500000000001</v>
      </c>
      <c r="EZ47">
        <v>0.23071800000000001</v>
      </c>
      <c r="FA47">
        <v>0.129663</v>
      </c>
      <c r="FB47">
        <v>0.119462</v>
      </c>
      <c r="FC47">
        <v>23358.799999999999</v>
      </c>
      <c r="FD47">
        <v>23595.200000000001</v>
      </c>
      <c r="FE47">
        <v>27580.1</v>
      </c>
      <c r="FF47">
        <v>27944.7</v>
      </c>
      <c r="FG47">
        <v>30763.7</v>
      </c>
      <c r="FH47">
        <v>30155</v>
      </c>
      <c r="FI47">
        <v>38402</v>
      </c>
      <c r="FJ47">
        <v>37113.199999999997</v>
      </c>
      <c r="FK47">
        <v>2.0344000000000002</v>
      </c>
      <c r="FL47">
        <v>1.75023</v>
      </c>
      <c r="FM47">
        <v>0.135042</v>
      </c>
      <c r="FN47">
        <v>0</v>
      </c>
      <c r="FO47">
        <v>29.652899999999999</v>
      </c>
      <c r="FP47">
        <v>999.9</v>
      </c>
      <c r="FQ47">
        <v>45.488999999999997</v>
      </c>
      <c r="FR47">
        <v>37.363</v>
      </c>
      <c r="FS47">
        <v>29.659199999999998</v>
      </c>
      <c r="FT47">
        <v>61.741100000000003</v>
      </c>
      <c r="FU47">
        <v>34.0304</v>
      </c>
      <c r="FV47">
        <v>1</v>
      </c>
      <c r="FW47">
        <v>0.27159299999999997</v>
      </c>
      <c r="FX47">
        <v>-1.1315599999999999</v>
      </c>
      <c r="FY47">
        <v>20.252800000000001</v>
      </c>
      <c r="FZ47">
        <v>5.22837</v>
      </c>
      <c r="GA47">
        <v>12.0159</v>
      </c>
      <c r="GB47">
        <v>4.9996</v>
      </c>
      <c r="GC47">
        <v>3.2914699999999999</v>
      </c>
      <c r="GD47">
        <v>9999</v>
      </c>
      <c r="GE47">
        <v>286.3</v>
      </c>
      <c r="GF47">
        <v>9999</v>
      </c>
      <c r="GG47">
        <v>9999</v>
      </c>
      <c r="GH47">
        <v>1.8785000000000001</v>
      </c>
      <c r="GI47">
        <v>1.87225</v>
      </c>
      <c r="GJ47">
        <v>1.87439</v>
      </c>
      <c r="GK47">
        <v>1.8724799999999999</v>
      </c>
      <c r="GL47">
        <v>1.8727100000000001</v>
      </c>
      <c r="GM47">
        <v>1.8739300000000001</v>
      </c>
      <c r="GN47">
        <v>1.8742399999999999</v>
      </c>
      <c r="GO47">
        <v>1.87822</v>
      </c>
      <c r="GP47">
        <v>5</v>
      </c>
      <c r="GQ47">
        <v>0</v>
      </c>
      <c r="GR47">
        <v>0</v>
      </c>
      <c r="GS47">
        <v>0</v>
      </c>
      <c r="GT47" t="s">
        <v>394</v>
      </c>
      <c r="GU47" t="s">
        <v>395</v>
      </c>
      <c r="GV47" t="s">
        <v>396</v>
      </c>
      <c r="GW47" t="s">
        <v>396</v>
      </c>
      <c r="GX47" t="s">
        <v>396</v>
      </c>
      <c r="GY47" t="s">
        <v>396</v>
      </c>
      <c r="GZ47">
        <v>0</v>
      </c>
      <c r="HA47">
        <v>100</v>
      </c>
      <c r="HB47">
        <v>100</v>
      </c>
      <c r="HC47">
        <v>-0.26</v>
      </c>
      <c r="HD47">
        <v>0.1308</v>
      </c>
      <c r="HE47">
        <v>-1.35443583422948E-3</v>
      </c>
      <c r="HF47">
        <v>7.2704984381113296E-4</v>
      </c>
      <c r="HG47">
        <v>-1.05877040029023E-6</v>
      </c>
      <c r="HH47">
        <v>2.9517966189716799E-10</v>
      </c>
      <c r="HI47">
        <v>0.13083473706858201</v>
      </c>
      <c r="HJ47">
        <v>0</v>
      </c>
      <c r="HK47">
        <v>0</v>
      </c>
      <c r="HL47">
        <v>0</v>
      </c>
      <c r="HM47">
        <v>1</v>
      </c>
      <c r="HN47">
        <v>2242</v>
      </c>
      <c r="HO47">
        <v>1</v>
      </c>
      <c r="HP47">
        <v>25</v>
      </c>
      <c r="HQ47">
        <v>0.8</v>
      </c>
      <c r="HR47">
        <v>0.9</v>
      </c>
      <c r="HS47">
        <v>2.9528799999999999</v>
      </c>
      <c r="HT47">
        <v>2.6220699999999999</v>
      </c>
      <c r="HU47">
        <v>1.49536</v>
      </c>
      <c r="HV47">
        <v>2.2888199999999999</v>
      </c>
      <c r="HW47">
        <v>1.49658</v>
      </c>
      <c r="HX47">
        <v>2.5268600000000001</v>
      </c>
      <c r="HY47">
        <v>41.796100000000003</v>
      </c>
      <c r="HZ47">
        <v>23.570900000000002</v>
      </c>
      <c r="IA47">
        <v>18</v>
      </c>
      <c r="IB47">
        <v>501.91399999999999</v>
      </c>
      <c r="IC47">
        <v>456.00400000000002</v>
      </c>
      <c r="ID47">
        <v>30.975899999999999</v>
      </c>
      <c r="IE47">
        <v>30.9421</v>
      </c>
      <c r="IF47">
        <v>29.9998</v>
      </c>
      <c r="IG47">
        <v>30.7043</v>
      </c>
      <c r="IH47">
        <v>30.640799999999999</v>
      </c>
      <c r="II47">
        <v>59.150700000000001</v>
      </c>
      <c r="IJ47">
        <v>23.157399999999999</v>
      </c>
      <c r="IK47">
        <v>69.065899999999999</v>
      </c>
      <c r="IL47">
        <v>31.044699999999999</v>
      </c>
      <c r="IM47">
        <v>1500</v>
      </c>
      <c r="IN47">
        <v>25.7927</v>
      </c>
      <c r="IO47">
        <v>100.113</v>
      </c>
      <c r="IP47">
        <v>99.628</v>
      </c>
    </row>
    <row r="48" spans="1:250" x14ac:dyDescent="0.3">
      <c r="A48">
        <v>32</v>
      </c>
      <c r="B48">
        <v>1691773296.0999999</v>
      </c>
      <c r="C48">
        <v>6241.5</v>
      </c>
      <c r="D48" t="s">
        <v>551</v>
      </c>
      <c r="E48" t="s">
        <v>552</v>
      </c>
      <c r="F48" t="s">
        <v>381</v>
      </c>
      <c r="G48" t="s">
        <v>475</v>
      </c>
      <c r="H48" t="s">
        <v>476</v>
      </c>
      <c r="I48" t="s">
        <v>477</v>
      </c>
      <c r="J48" t="s">
        <v>385</v>
      </c>
      <c r="K48" t="s">
        <v>386</v>
      </c>
      <c r="L48" t="s">
        <v>387</v>
      </c>
      <c r="M48">
        <v>1691773296.0999999</v>
      </c>
      <c r="N48">
        <f t="shared" si="0"/>
        <v>2.8013838268569667E-3</v>
      </c>
      <c r="O48">
        <f t="shared" si="1"/>
        <v>2.8013838268569669</v>
      </c>
      <c r="P48">
        <f t="shared" si="2"/>
        <v>51.616503351784893</v>
      </c>
      <c r="Q48">
        <f t="shared" si="3"/>
        <v>1732.2</v>
      </c>
      <c r="R48">
        <f t="shared" si="4"/>
        <v>1117.0082404142781</v>
      </c>
      <c r="S48">
        <f t="shared" si="5"/>
        <v>110.277633677541</v>
      </c>
      <c r="T48">
        <f t="shared" si="6"/>
        <v>171.01298821698001</v>
      </c>
      <c r="U48">
        <f t="shared" si="7"/>
        <v>0.14812439906719582</v>
      </c>
      <c r="V48">
        <f t="shared" si="8"/>
        <v>2.9061020776520965</v>
      </c>
      <c r="W48">
        <f t="shared" si="9"/>
        <v>0.14405428742645635</v>
      </c>
      <c r="X48">
        <f t="shared" si="10"/>
        <v>9.0390297703684605E-2</v>
      </c>
      <c r="Y48">
        <f t="shared" si="11"/>
        <v>289.58461746001871</v>
      </c>
      <c r="Z48">
        <f t="shared" si="12"/>
        <v>33.327346188197559</v>
      </c>
      <c r="AA48">
        <f t="shared" si="13"/>
        <v>32.028700000000001</v>
      </c>
      <c r="AB48">
        <f t="shared" si="14"/>
        <v>4.7828455338840978</v>
      </c>
      <c r="AC48">
        <f t="shared" si="15"/>
        <v>60.341582721092848</v>
      </c>
      <c r="AD48">
        <f t="shared" si="16"/>
        <v>2.9380232776494606</v>
      </c>
      <c r="AE48">
        <f t="shared" si="17"/>
        <v>4.8689861040427314</v>
      </c>
      <c r="AF48">
        <f t="shared" si="18"/>
        <v>1.8448222562346372</v>
      </c>
      <c r="AG48">
        <f t="shared" si="19"/>
        <v>-123.54102676439223</v>
      </c>
      <c r="AH48">
        <f t="shared" si="20"/>
        <v>49.477578211437304</v>
      </c>
      <c r="AI48">
        <f t="shared" si="21"/>
        <v>3.8681675361879839</v>
      </c>
      <c r="AJ48">
        <f t="shared" si="22"/>
        <v>219.38933644325175</v>
      </c>
      <c r="AK48">
        <v>0</v>
      </c>
      <c r="AL48">
        <v>0</v>
      </c>
      <c r="AM48">
        <f t="shared" si="23"/>
        <v>1</v>
      </c>
      <c r="AN48">
        <f t="shared" si="24"/>
        <v>0</v>
      </c>
      <c r="AO48">
        <f t="shared" si="25"/>
        <v>51259.458803886082</v>
      </c>
      <c r="AP48" t="s">
        <v>388</v>
      </c>
      <c r="AQ48">
        <v>10238.9</v>
      </c>
      <c r="AR48">
        <v>302.21199999999999</v>
      </c>
      <c r="AS48">
        <v>4052.3</v>
      </c>
      <c r="AT48">
        <f t="shared" si="26"/>
        <v>0.92542210596451402</v>
      </c>
      <c r="AU48">
        <v>-0.32343011824092399</v>
      </c>
      <c r="AV48" t="s">
        <v>553</v>
      </c>
      <c r="AW48">
        <v>10261.4</v>
      </c>
      <c r="AX48">
        <v>796.19195999999999</v>
      </c>
      <c r="AY48">
        <v>1317.48</v>
      </c>
      <c r="AZ48">
        <f t="shared" si="27"/>
        <v>0.39567055287366792</v>
      </c>
      <c r="BA48">
        <v>0.5</v>
      </c>
      <c r="BB48">
        <f t="shared" si="28"/>
        <v>1513.2774059378332</v>
      </c>
      <c r="BC48">
        <f t="shared" si="29"/>
        <v>51.616503351784893</v>
      </c>
      <c r="BD48">
        <f t="shared" si="30"/>
        <v>299.37965392932625</v>
      </c>
      <c r="BE48">
        <f t="shared" si="31"/>
        <v>3.4322810389042148E-2</v>
      </c>
      <c r="BF48">
        <f t="shared" si="32"/>
        <v>2.0757962170203723</v>
      </c>
      <c r="BG48">
        <f t="shared" si="33"/>
        <v>261.69879880630208</v>
      </c>
      <c r="BH48" t="s">
        <v>554</v>
      </c>
      <c r="BI48">
        <v>590.28</v>
      </c>
      <c r="BJ48">
        <f t="shared" si="34"/>
        <v>590.28</v>
      </c>
      <c r="BK48">
        <f t="shared" si="35"/>
        <v>0.55196283814555058</v>
      </c>
      <c r="BL48">
        <f t="shared" si="36"/>
        <v>0.71684273927392739</v>
      </c>
      <c r="BM48">
        <f t="shared" si="37"/>
        <v>0.78994922039734028</v>
      </c>
      <c r="BN48">
        <f t="shared" si="38"/>
        <v>0.5134487051694725</v>
      </c>
      <c r="BO48">
        <f t="shared" si="39"/>
        <v>0.72926821983910783</v>
      </c>
      <c r="BP48">
        <f t="shared" si="40"/>
        <v>0.53145215399890977</v>
      </c>
      <c r="BQ48">
        <f t="shared" si="41"/>
        <v>0.46854784600109023</v>
      </c>
      <c r="BR48">
        <f t="shared" si="42"/>
        <v>1800.11</v>
      </c>
      <c r="BS48">
        <f t="shared" si="43"/>
        <v>1513.2774059378332</v>
      </c>
      <c r="BT48">
        <f t="shared" si="44"/>
        <v>0.84065829640290501</v>
      </c>
      <c r="BU48">
        <f t="shared" si="45"/>
        <v>0.16087051205760688</v>
      </c>
      <c r="BV48">
        <v>6</v>
      </c>
      <c r="BW48">
        <v>0.5</v>
      </c>
      <c r="BX48" t="s">
        <v>391</v>
      </c>
      <c r="BY48">
        <v>2</v>
      </c>
      <c r="BZ48">
        <v>1691773296.0999999</v>
      </c>
      <c r="CA48">
        <v>1732.2</v>
      </c>
      <c r="CB48">
        <v>1799.95</v>
      </c>
      <c r="CC48">
        <v>29.759399999999999</v>
      </c>
      <c r="CD48">
        <v>26.4984</v>
      </c>
      <c r="CE48">
        <v>1732.85</v>
      </c>
      <c r="CF48">
        <v>29.612500000000001</v>
      </c>
      <c r="CG48">
        <v>500.09500000000003</v>
      </c>
      <c r="CH48">
        <v>98.626000000000005</v>
      </c>
      <c r="CI48">
        <v>9.9890900000000005E-2</v>
      </c>
      <c r="CJ48">
        <v>32.344499999999996</v>
      </c>
      <c r="CK48">
        <v>32.028700000000001</v>
      </c>
      <c r="CL48">
        <v>999.9</v>
      </c>
      <c r="CM48">
        <v>0</v>
      </c>
      <c r="CN48">
        <v>0</v>
      </c>
      <c r="CO48">
        <v>10004.4</v>
      </c>
      <c r="CP48">
        <v>0</v>
      </c>
      <c r="CQ48">
        <v>1899.79</v>
      </c>
      <c r="CR48">
        <v>-67.747399999999999</v>
      </c>
      <c r="CS48">
        <v>1785.33</v>
      </c>
      <c r="CT48">
        <v>1848.94</v>
      </c>
      <c r="CU48">
        <v>3.2610600000000001</v>
      </c>
      <c r="CV48">
        <v>1799.95</v>
      </c>
      <c r="CW48">
        <v>26.4984</v>
      </c>
      <c r="CX48">
        <v>2.9350499999999999</v>
      </c>
      <c r="CY48">
        <v>2.6134300000000001</v>
      </c>
      <c r="CZ48">
        <v>23.664000000000001</v>
      </c>
      <c r="DA48">
        <v>21.750699999999998</v>
      </c>
      <c r="DB48">
        <v>1800.11</v>
      </c>
      <c r="DC48">
        <v>0.977993</v>
      </c>
      <c r="DD48">
        <v>2.2006499999999998E-2</v>
      </c>
      <c r="DE48">
        <v>0</v>
      </c>
      <c r="DF48">
        <v>795.70600000000002</v>
      </c>
      <c r="DG48">
        <v>5.0009800000000002</v>
      </c>
      <c r="DH48">
        <v>17093.099999999999</v>
      </c>
      <c r="DI48">
        <v>16376.8</v>
      </c>
      <c r="DJ48">
        <v>47.561999999999998</v>
      </c>
      <c r="DK48">
        <v>49.125</v>
      </c>
      <c r="DL48">
        <v>47.625</v>
      </c>
      <c r="DM48">
        <v>48.311999999999998</v>
      </c>
      <c r="DN48">
        <v>48.936999999999998</v>
      </c>
      <c r="DO48">
        <v>1755.6</v>
      </c>
      <c r="DP48">
        <v>39.5</v>
      </c>
      <c r="DQ48">
        <v>0</v>
      </c>
      <c r="DR48">
        <v>165.700000047684</v>
      </c>
      <c r="DS48">
        <v>0</v>
      </c>
      <c r="DT48">
        <v>796.19195999999999</v>
      </c>
      <c r="DU48">
        <v>-4.5771538469837099</v>
      </c>
      <c r="DV48">
        <v>-109.73846186656201</v>
      </c>
      <c r="DW48">
        <v>17105.88</v>
      </c>
      <c r="DX48">
        <v>15</v>
      </c>
      <c r="DY48">
        <v>1691773251.0999999</v>
      </c>
      <c r="DZ48" t="s">
        <v>555</v>
      </c>
      <c r="EA48">
        <v>1691773251.0999999</v>
      </c>
      <c r="EB48">
        <v>1691773245.5999999</v>
      </c>
      <c r="EC48">
        <v>34</v>
      </c>
      <c r="ED48">
        <v>-0.26</v>
      </c>
      <c r="EE48">
        <v>1.6E-2</v>
      </c>
      <c r="EF48">
        <v>-0.66100000000000003</v>
      </c>
      <c r="EG48">
        <v>0.14699999999999999</v>
      </c>
      <c r="EH48">
        <v>1799</v>
      </c>
      <c r="EI48">
        <v>27</v>
      </c>
      <c r="EJ48">
        <v>7.0000000000000007E-2</v>
      </c>
      <c r="EK48">
        <v>0.05</v>
      </c>
      <c r="EL48">
        <v>51.6026714906099</v>
      </c>
      <c r="EM48">
        <v>-0.49688962907200701</v>
      </c>
      <c r="EN48">
        <v>0.186390006419277</v>
      </c>
      <c r="EO48">
        <v>1</v>
      </c>
      <c r="EP48">
        <v>0.15101312546118401</v>
      </c>
      <c r="EQ48">
        <v>-9.5936621936896192E-3</v>
      </c>
      <c r="ER48">
        <v>2.1543316317250102E-3</v>
      </c>
      <c r="ES48">
        <v>1</v>
      </c>
      <c r="ET48">
        <v>2</v>
      </c>
      <c r="EU48">
        <v>2</v>
      </c>
      <c r="EV48" t="s">
        <v>393</v>
      </c>
      <c r="EW48">
        <v>2.9637799999999999</v>
      </c>
      <c r="EX48">
        <v>2.8402699999999999</v>
      </c>
      <c r="EY48">
        <v>0.24946299999999999</v>
      </c>
      <c r="EZ48">
        <v>0.25686599999999998</v>
      </c>
      <c r="FA48">
        <v>0.13144</v>
      </c>
      <c r="FB48">
        <v>0.121859</v>
      </c>
      <c r="FC48">
        <v>22566.2</v>
      </c>
      <c r="FD48">
        <v>22792</v>
      </c>
      <c r="FE48">
        <v>27582.7</v>
      </c>
      <c r="FF48">
        <v>27945.4</v>
      </c>
      <c r="FG48">
        <v>30705.5</v>
      </c>
      <c r="FH48">
        <v>30075.7</v>
      </c>
      <c r="FI48">
        <v>38406.199999999997</v>
      </c>
      <c r="FJ48">
        <v>37114.800000000003</v>
      </c>
      <c r="FK48">
        <v>2.0348199999999999</v>
      </c>
      <c r="FL48">
        <v>1.75485</v>
      </c>
      <c r="FM48">
        <v>0.123221</v>
      </c>
      <c r="FN48">
        <v>0</v>
      </c>
      <c r="FO48">
        <v>30.026800000000001</v>
      </c>
      <c r="FP48">
        <v>999.9</v>
      </c>
      <c r="FQ48">
        <v>46.386000000000003</v>
      </c>
      <c r="FR48">
        <v>37.363</v>
      </c>
      <c r="FS48">
        <v>30.245899999999999</v>
      </c>
      <c r="FT48">
        <v>61.481099999999998</v>
      </c>
      <c r="FU48">
        <v>33.225200000000001</v>
      </c>
      <c r="FV48">
        <v>1</v>
      </c>
      <c r="FW48">
        <v>0.26721800000000001</v>
      </c>
      <c r="FX48">
        <v>1.20943</v>
      </c>
      <c r="FY48">
        <v>20.252199999999998</v>
      </c>
      <c r="FZ48">
        <v>5.2279200000000001</v>
      </c>
      <c r="GA48">
        <v>12.0159</v>
      </c>
      <c r="GB48">
        <v>4.9995500000000002</v>
      </c>
      <c r="GC48">
        <v>3.2911800000000002</v>
      </c>
      <c r="GD48">
        <v>9999</v>
      </c>
      <c r="GE48">
        <v>286.3</v>
      </c>
      <c r="GF48">
        <v>9999</v>
      </c>
      <c r="GG48">
        <v>9999</v>
      </c>
      <c r="GH48">
        <v>1.8784799999999999</v>
      </c>
      <c r="GI48">
        <v>1.87225</v>
      </c>
      <c r="GJ48">
        <v>1.87439</v>
      </c>
      <c r="GK48">
        <v>1.87243</v>
      </c>
      <c r="GL48">
        <v>1.8727100000000001</v>
      </c>
      <c r="GM48">
        <v>1.8739300000000001</v>
      </c>
      <c r="GN48">
        <v>1.8742399999999999</v>
      </c>
      <c r="GO48">
        <v>1.87822</v>
      </c>
      <c r="GP48">
        <v>5</v>
      </c>
      <c r="GQ48">
        <v>0</v>
      </c>
      <c r="GR48">
        <v>0</v>
      </c>
      <c r="GS48">
        <v>0</v>
      </c>
      <c r="GT48" t="s">
        <v>394</v>
      </c>
      <c r="GU48" t="s">
        <v>395</v>
      </c>
      <c r="GV48" t="s">
        <v>396</v>
      </c>
      <c r="GW48" t="s">
        <v>396</v>
      </c>
      <c r="GX48" t="s">
        <v>396</v>
      </c>
      <c r="GY48" t="s">
        <v>396</v>
      </c>
      <c r="GZ48">
        <v>0</v>
      </c>
      <c r="HA48">
        <v>100</v>
      </c>
      <c r="HB48">
        <v>100</v>
      </c>
      <c r="HC48">
        <v>-0.65</v>
      </c>
      <c r="HD48">
        <v>0.1469</v>
      </c>
      <c r="HE48">
        <v>-0.26114979642383901</v>
      </c>
      <c r="HF48">
        <v>7.2704984381113296E-4</v>
      </c>
      <c r="HG48">
        <v>-1.05877040029023E-6</v>
      </c>
      <c r="HH48">
        <v>2.9517966189716799E-10</v>
      </c>
      <c r="HI48">
        <v>0.14696999999999599</v>
      </c>
      <c r="HJ48">
        <v>0</v>
      </c>
      <c r="HK48">
        <v>0</v>
      </c>
      <c r="HL48">
        <v>0</v>
      </c>
      <c r="HM48">
        <v>1</v>
      </c>
      <c r="HN48">
        <v>2242</v>
      </c>
      <c r="HO48">
        <v>1</v>
      </c>
      <c r="HP48">
        <v>25</v>
      </c>
      <c r="HQ48">
        <v>0.8</v>
      </c>
      <c r="HR48">
        <v>0.8</v>
      </c>
      <c r="HS48">
        <v>3.4240699999999999</v>
      </c>
      <c r="HT48">
        <v>2.6184099999999999</v>
      </c>
      <c r="HU48">
        <v>1.49536</v>
      </c>
      <c r="HV48">
        <v>2.2900399999999999</v>
      </c>
      <c r="HW48">
        <v>1.49658</v>
      </c>
      <c r="HX48">
        <v>2.6196299999999999</v>
      </c>
      <c r="HY48">
        <v>41.743600000000001</v>
      </c>
      <c r="HZ48">
        <v>23.579699999999999</v>
      </c>
      <c r="IA48">
        <v>18</v>
      </c>
      <c r="IB48">
        <v>501.87099999999998</v>
      </c>
      <c r="IC48">
        <v>459.06799999999998</v>
      </c>
      <c r="ID48">
        <v>28.736999999999998</v>
      </c>
      <c r="IE48">
        <v>30.860499999999998</v>
      </c>
      <c r="IF48">
        <v>30.0002</v>
      </c>
      <c r="IG48">
        <v>30.665500000000002</v>
      </c>
      <c r="IH48">
        <v>30.6233</v>
      </c>
      <c r="II48">
        <v>68.563100000000006</v>
      </c>
      <c r="IJ48">
        <v>23.8827</v>
      </c>
      <c r="IK48">
        <v>77.582999999999998</v>
      </c>
      <c r="IL48">
        <v>28.721900000000002</v>
      </c>
      <c r="IM48">
        <v>1800</v>
      </c>
      <c r="IN48">
        <v>26.390499999999999</v>
      </c>
      <c r="IO48">
        <v>100.123</v>
      </c>
      <c r="IP48">
        <v>99.631500000000003</v>
      </c>
    </row>
    <row r="49" spans="1:250" x14ac:dyDescent="0.3">
      <c r="A49">
        <v>33</v>
      </c>
      <c r="B49">
        <v>1691775168.5</v>
      </c>
      <c r="C49">
        <v>8113.9000000953702</v>
      </c>
      <c r="D49" t="s">
        <v>556</v>
      </c>
      <c r="E49" t="s">
        <v>557</v>
      </c>
      <c r="F49" t="s">
        <v>381</v>
      </c>
      <c r="G49" t="s">
        <v>558</v>
      </c>
      <c r="H49" t="s">
        <v>383</v>
      </c>
      <c r="I49" t="s">
        <v>559</v>
      </c>
      <c r="J49" t="s">
        <v>385</v>
      </c>
      <c r="K49" t="s">
        <v>34</v>
      </c>
      <c r="L49" t="s">
        <v>387</v>
      </c>
      <c r="M49">
        <v>1691775168.5</v>
      </c>
      <c r="N49">
        <f t="shared" ref="N49:N80" si="46">(O49)/1000</f>
        <v>8.7931199288929247E-3</v>
      </c>
      <c r="O49">
        <f t="shared" ref="O49:O80" si="47">1000*CG49*AM49*(CC49-CD49)/(100*BV49*(1000-AM49*CC49))</f>
        <v>8.7931199288929243</v>
      </c>
      <c r="P49">
        <f t="shared" ref="P49:P80" si="48">CG49*AM49*(CB49-CA49*(1000-AM49*CD49)/(1000-AM49*CC49))/(100*BV49)</f>
        <v>30.214379092926539</v>
      </c>
      <c r="Q49">
        <f t="shared" ref="Q49:Q80" si="49">CA49 - IF(AM49&gt;1, P49*BV49*100/(AO49*CO49), 0)</f>
        <v>359.92500000000001</v>
      </c>
      <c r="R49">
        <f t="shared" ref="R49:R80" si="50">((X49-N49/2)*Q49-P49)/(X49+N49/2)</f>
        <v>250.34802131317878</v>
      </c>
      <c r="S49">
        <f t="shared" ref="S49:S80" si="51">R49*(CH49+CI49)/1000</f>
        <v>24.707612764004068</v>
      </c>
      <c r="T49">
        <f t="shared" ref="T49:T80" si="52">(CA49 - IF(AM49&gt;1, P49*BV49*100/(AO49*CO49), 0))*(CH49+CI49)/1000</f>
        <v>35.522100304357494</v>
      </c>
      <c r="U49">
        <f t="shared" ref="U49:U80" si="53">2/((1/W49-1/V49)+SIGN(W49)*SQRT((1/W49-1/V49)*(1/W49-1/V49) + 4*BW49/((BW49+1)*(BW49+1))*(2*1/W49*1/V49-1/V49*1/V49)))</f>
        <v>0.5211167637613644</v>
      </c>
      <c r="V49">
        <f t="shared" ref="V49:V80" si="54">IF(LEFT(BX49,1)&lt;&gt;"0",IF(LEFT(BX49,1)="1",3,BY49),$D$5+$E$5*(CO49*CH49/($K$5*1000))+$F$5*(CO49*CH49/($K$5*1000))*MAX(MIN(BV49,$J$5),$I$5)*MAX(MIN(BV49,$J$5),$I$5)+$G$5*MAX(MIN(BV49,$J$5),$I$5)*(CO49*CH49/($K$5*1000))+$H$5*(CO49*CH49/($K$5*1000))*(CO49*CH49/($K$5*1000)))</f>
        <v>2.9026777614716828</v>
      </c>
      <c r="W49">
        <f t="shared" ref="W49:W80" si="55">N49*(1000-(1000*0.61365*EXP(17.502*AA49/(240.97+AA49))/(CH49+CI49)+CC49)/2)/(1000*0.61365*EXP(17.502*AA49/(240.97+AA49))/(CH49+CI49)-CC49)</f>
        <v>0.47417285241380319</v>
      </c>
      <c r="X49">
        <f t="shared" ref="X49:X80" si="56">1/((BW49+1)/(U49/1.6)+1/(V49/1.37)) + BW49/((BW49+1)/(U49/1.6) + BW49/(V49/1.37))</f>
        <v>0.30022255970240969</v>
      </c>
      <c r="Y49">
        <f t="shared" ref="Y49:Y80" si="57">(BR49*BU49)</f>
        <v>289.56329045794496</v>
      </c>
      <c r="Z49">
        <f t="shared" ref="Z49:Z80" si="58">(CJ49+(Y49+2*0.95*0.0000000567*(((CJ49+$B$7)+273)^4-(CJ49+273)^4)-44100*N49)/(1.84*29.3*V49+8*0.95*0.0000000567*(CJ49+273)^3))</f>
        <v>32.382377265886255</v>
      </c>
      <c r="AA49">
        <f t="shared" ref="AA49:AA80" si="59">($C$7*CK49+$D$7*CL49+$E$7*Z49)</f>
        <v>31.999600000000001</v>
      </c>
      <c r="AB49">
        <f t="shared" ref="AB49:AB80" si="60">0.61365*EXP(17.502*AA49/(240.97+AA49))</f>
        <v>4.7749751200783903</v>
      </c>
      <c r="AC49">
        <f t="shared" ref="AC49:AC80" si="61">(AD49/AE49*100)</f>
        <v>59.839185913590462</v>
      </c>
      <c r="AD49">
        <f t="shared" ref="AD49:AD80" si="62">CC49*(CH49+CI49)/1000</f>
        <v>3.017046902283</v>
      </c>
      <c r="AE49">
        <f t="shared" ref="AE49:AE80" si="63">0.61365*EXP(17.502*CJ49/(240.97+CJ49))</f>
        <v>5.0419250466403467</v>
      </c>
      <c r="AF49">
        <f t="shared" ref="AF49:AF80" si="64">(AB49-CC49*(CH49+CI49)/1000)</f>
        <v>1.7579282177953903</v>
      </c>
      <c r="AG49">
        <f t="shared" ref="AG49:AG80" si="65">(-N49*44100)</f>
        <v>-387.776588864178</v>
      </c>
      <c r="AH49">
        <f t="shared" ref="AH49:AH80" si="66">2*29.3*V49*0.92*(CJ49-AA49)</f>
        <v>150.93379817304717</v>
      </c>
      <c r="AI49">
        <f t="shared" ref="AI49:AI80" si="67">2*0.95*0.0000000567*(((CJ49+$B$7)+273)^4-(AA49+273)^4)</f>
        <v>11.848304352442202</v>
      </c>
      <c r="AJ49">
        <f t="shared" ref="AJ49:AJ80" si="68">Y49+AI49+AG49+AH49</f>
        <v>64.568804119256328</v>
      </c>
      <c r="AK49">
        <v>0</v>
      </c>
      <c r="AL49">
        <v>0</v>
      </c>
      <c r="AM49">
        <f t="shared" ref="AM49:AM80" si="69">IF(AK49*$H$13&gt;=AO49,1,(AO49/(AO49-AK49*$H$13)))</f>
        <v>1</v>
      </c>
      <c r="AN49">
        <f t="shared" ref="AN49:AN80" si="70">(AM49-1)*100</f>
        <v>0</v>
      </c>
      <c r="AO49">
        <f t="shared" ref="AO49:AO80" si="71">MAX(0,($B$13+$C$13*CO49)/(1+$D$13*CO49)*CH49/(CJ49+273)*$E$13)</f>
        <v>51058.815849139071</v>
      </c>
      <c r="AP49" t="s">
        <v>388</v>
      </c>
      <c r="AQ49">
        <v>10238.9</v>
      </c>
      <c r="AR49">
        <v>302.21199999999999</v>
      </c>
      <c r="AS49">
        <v>4052.3</v>
      </c>
      <c r="AT49">
        <f t="shared" ref="AT49:AT80" si="72">1-AR49/AS49</f>
        <v>0.92542210596451402</v>
      </c>
      <c r="AU49">
        <v>-0.32343011824092399</v>
      </c>
      <c r="AV49" t="s">
        <v>560</v>
      </c>
      <c r="AW49">
        <v>10259.200000000001</v>
      </c>
      <c r="AX49">
        <v>934.44587999999999</v>
      </c>
      <c r="AY49">
        <v>1512.24</v>
      </c>
      <c r="AZ49">
        <f t="shared" ref="AZ49:AZ80" si="73">1-AX49/AY49</f>
        <v>0.38207832090144422</v>
      </c>
      <c r="BA49">
        <v>0.5</v>
      </c>
      <c r="BB49">
        <f t="shared" ref="BB49:BB80" si="74">BS49</f>
        <v>1513.1679059367589</v>
      </c>
      <c r="BC49">
        <f t="shared" ref="BC49:BC80" si="75">P49</f>
        <v>30.214379092926539</v>
      </c>
      <c r="BD49">
        <f t="shared" ref="BD49:BD80" si="76">AZ49*BA49*BB49</f>
        <v>289.07432637113567</v>
      </c>
      <c r="BE49">
        <f t="shared" ref="BE49:BE80" si="77">(BC49-AU49)/BB49</f>
        <v>2.0181375174133355E-2</v>
      </c>
      <c r="BF49">
        <f t="shared" ref="BF49:BF80" si="78">(AS49-AY49)/AY49</f>
        <v>1.6796672485848809</v>
      </c>
      <c r="BG49">
        <f t="shared" ref="BG49:BG80" si="79">AR49/(AT49+AR49/AY49)</f>
        <v>268.56937615138662</v>
      </c>
      <c r="BH49" t="s">
        <v>561</v>
      </c>
      <c r="BI49">
        <v>654.51</v>
      </c>
      <c r="BJ49">
        <f t="shared" ref="BJ49:BJ80" si="80">IF(BI49&lt;&gt;0, BI49, BG49)</f>
        <v>654.51</v>
      </c>
      <c r="BK49">
        <f t="shared" ref="BK49:BK80" si="81">1-BJ49/AY49</f>
        <v>0.56719171560069825</v>
      </c>
      <c r="BL49">
        <f t="shared" ref="BL49:BL80" si="82">(AY49-AX49)/(AY49-BJ49)</f>
        <v>0.67363170228393554</v>
      </c>
      <c r="BM49">
        <f t="shared" ref="BM49:BM80" si="83">(AS49-AY49)/(AS49-BJ49)</f>
        <v>0.74756238613922588</v>
      </c>
      <c r="BN49">
        <f t="shared" ref="BN49:BN80" si="84">(AY49-AX49)/(AY49-AR49)</f>
        <v>0.47750475195615311</v>
      </c>
      <c r="BO49">
        <f t="shared" ref="BO49:BO80" si="85">(AS49-AY49)/(AS49-AR49)</f>
        <v>0.67733343857530814</v>
      </c>
      <c r="BP49">
        <f t="shared" ref="BP49:BP80" si="86">(BL49*BJ49/AX49)</f>
        <v>0.47182902177476416</v>
      </c>
      <c r="BQ49">
        <f t="shared" ref="BQ49:BQ80" si="87">(1-BP49)</f>
        <v>0.52817097822523584</v>
      </c>
      <c r="BR49">
        <f t="shared" ref="BR49:BR80" si="88">$B$11*CP49+$C$11*CQ49+$F$11*DB49*(1-DE49)</f>
        <v>1799.98</v>
      </c>
      <c r="BS49">
        <f t="shared" ref="BS49:BS80" si="89">BR49*BT49</f>
        <v>1513.1679059367589</v>
      </c>
      <c r="BT49">
        <f t="shared" ref="BT49:BT80" si="90">($B$11*$D$9+$C$11*$D$9+$F$11*((DO49+DG49)/MAX(DO49+DG49+DP49, 0.1)*$I$9+DP49/MAX(DO49+DG49+DP49, 0.1)*$J$9))/($B$11+$C$11+$F$11)</f>
        <v>0.84065817727794689</v>
      </c>
      <c r="BU49">
        <f t="shared" ref="BU49:BU80" si="91">($B$11*$K$9+$C$11*$K$9+$F$11*((DO49+DG49)/MAX(DO49+DG49+DP49, 0.1)*$P$9+DP49/MAX(DO49+DG49+DP49, 0.1)*$Q$9))/($B$11+$C$11+$F$11)</f>
        <v>0.1608702821464377</v>
      </c>
      <c r="BV49">
        <v>6</v>
      </c>
      <c r="BW49">
        <v>0.5</v>
      </c>
      <c r="BX49" t="s">
        <v>391</v>
      </c>
      <c r="BY49">
        <v>2</v>
      </c>
      <c r="BZ49">
        <v>1691775168.5</v>
      </c>
      <c r="CA49">
        <v>359.92500000000001</v>
      </c>
      <c r="CB49">
        <v>399.97</v>
      </c>
      <c r="CC49">
        <v>30.57</v>
      </c>
      <c r="CD49">
        <v>20.343399999999999</v>
      </c>
      <c r="CE49">
        <v>360.202</v>
      </c>
      <c r="CF49">
        <v>30.504999999999999</v>
      </c>
      <c r="CG49">
        <v>500.12599999999998</v>
      </c>
      <c r="CH49">
        <v>98.593199999999996</v>
      </c>
      <c r="CI49">
        <v>9.9861900000000003E-2</v>
      </c>
      <c r="CJ49">
        <v>32.964100000000002</v>
      </c>
      <c r="CK49">
        <v>31.999600000000001</v>
      </c>
      <c r="CL49">
        <v>999.9</v>
      </c>
      <c r="CM49">
        <v>0</v>
      </c>
      <c r="CN49">
        <v>0</v>
      </c>
      <c r="CO49">
        <v>9988.1200000000008</v>
      </c>
      <c r="CP49">
        <v>0</v>
      </c>
      <c r="CQ49">
        <v>1851.42</v>
      </c>
      <c r="CR49">
        <v>-40.061999999999998</v>
      </c>
      <c r="CS49">
        <v>371.29700000000003</v>
      </c>
      <c r="CT49">
        <v>408.27600000000001</v>
      </c>
      <c r="CU49">
        <v>10.3294</v>
      </c>
      <c r="CV49">
        <v>399.97</v>
      </c>
      <c r="CW49">
        <v>20.343399999999999</v>
      </c>
      <c r="CX49">
        <v>3.02413</v>
      </c>
      <c r="CY49">
        <v>2.0057200000000002</v>
      </c>
      <c r="CZ49">
        <v>24.1614</v>
      </c>
      <c r="DA49">
        <v>17.489599999999999</v>
      </c>
      <c r="DB49">
        <v>1799.98</v>
      </c>
      <c r="DC49">
        <v>0.97799700000000001</v>
      </c>
      <c r="DD49">
        <v>2.2002799999999999E-2</v>
      </c>
      <c r="DE49">
        <v>0</v>
      </c>
      <c r="DF49">
        <v>934.255</v>
      </c>
      <c r="DG49">
        <v>5.0009800000000002</v>
      </c>
      <c r="DH49">
        <v>19099.7</v>
      </c>
      <c r="DI49">
        <v>16375.6</v>
      </c>
      <c r="DJ49">
        <v>46.686999999999998</v>
      </c>
      <c r="DK49">
        <v>48.875</v>
      </c>
      <c r="DL49">
        <v>47.25</v>
      </c>
      <c r="DM49">
        <v>48.125</v>
      </c>
      <c r="DN49">
        <v>48.25</v>
      </c>
      <c r="DO49">
        <v>1755.48</v>
      </c>
      <c r="DP49">
        <v>39.49</v>
      </c>
      <c r="DQ49">
        <v>0</v>
      </c>
      <c r="DR49">
        <v>1872.10000014305</v>
      </c>
      <c r="DS49">
        <v>0</v>
      </c>
      <c r="DT49">
        <v>934.44587999999999</v>
      </c>
      <c r="DU49">
        <v>-2.97769231264517</v>
      </c>
      <c r="DV49">
        <v>-83.8923077277163</v>
      </c>
      <c r="DW49">
        <v>19099.112000000001</v>
      </c>
      <c r="DX49">
        <v>15</v>
      </c>
      <c r="DY49">
        <v>1691775201</v>
      </c>
      <c r="DZ49" t="s">
        <v>562</v>
      </c>
      <c r="EA49">
        <v>1691775190.5</v>
      </c>
      <c r="EB49">
        <v>1691775201</v>
      </c>
      <c r="EC49">
        <v>36</v>
      </c>
      <c r="ED49">
        <v>1.4999999999999999E-2</v>
      </c>
      <c r="EE49">
        <v>-3.5999999999999997E-2</v>
      </c>
      <c r="EF49">
        <v>-0.27700000000000002</v>
      </c>
      <c r="EG49">
        <v>6.5000000000000002E-2</v>
      </c>
      <c r="EH49">
        <v>400</v>
      </c>
      <c r="EI49">
        <v>20</v>
      </c>
      <c r="EJ49">
        <v>7.0000000000000007E-2</v>
      </c>
      <c r="EK49">
        <v>0.01</v>
      </c>
      <c r="EL49">
        <v>30.3421109011589</v>
      </c>
      <c r="EM49">
        <v>-0.51860708874579098</v>
      </c>
      <c r="EN49">
        <v>8.5983575972937598E-2</v>
      </c>
      <c r="EO49">
        <v>1</v>
      </c>
      <c r="EP49">
        <v>0.53747615942127602</v>
      </c>
      <c r="EQ49">
        <v>-2.4573726552723801E-2</v>
      </c>
      <c r="ER49">
        <v>3.6294802925635802E-3</v>
      </c>
      <c r="ES49">
        <v>1</v>
      </c>
      <c r="ET49">
        <v>2</v>
      </c>
      <c r="EU49">
        <v>2</v>
      </c>
      <c r="EV49" t="s">
        <v>393</v>
      </c>
      <c r="EW49">
        <v>2.9630399999999999</v>
      </c>
      <c r="EX49">
        <v>2.8401100000000001</v>
      </c>
      <c r="EY49">
        <v>8.6219799999999999E-2</v>
      </c>
      <c r="EZ49">
        <v>9.4402799999999995E-2</v>
      </c>
      <c r="FA49">
        <v>0.133963</v>
      </c>
      <c r="FB49">
        <v>0.101262</v>
      </c>
      <c r="FC49">
        <v>27458</v>
      </c>
      <c r="FD49">
        <v>27767.9</v>
      </c>
      <c r="FE49">
        <v>27559.4</v>
      </c>
      <c r="FF49">
        <v>27930.9</v>
      </c>
      <c r="FG49">
        <v>30579.5</v>
      </c>
      <c r="FH49">
        <v>30756.1</v>
      </c>
      <c r="FI49">
        <v>38374.699999999997</v>
      </c>
      <c r="FJ49">
        <v>37094.9</v>
      </c>
      <c r="FK49">
        <v>2.03918</v>
      </c>
      <c r="FL49">
        <v>1.7171700000000001</v>
      </c>
      <c r="FM49">
        <v>4.79259E-2</v>
      </c>
      <c r="FN49">
        <v>0</v>
      </c>
      <c r="FO49">
        <v>31.221699999999998</v>
      </c>
      <c r="FP49">
        <v>999.9</v>
      </c>
      <c r="FQ49">
        <v>38.597000000000001</v>
      </c>
      <c r="FR49">
        <v>39.116</v>
      </c>
      <c r="FS49">
        <v>27.680900000000001</v>
      </c>
      <c r="FT49">
        <v>60.851100000000002</v>
      </c>
      <c r="FU49">
        <v>35.260399999999997</v>
      </c>
      <c r="FV49">
        <v>1</v>
      </c>
      <c r="FW49">
        <v>0.30410799999999999</v>
      </c>
      <c r="FX49">
        <v>1.4061600000000001</v>
      </c>
      <c r="FY49">
        <v>20.2453</v>
      </c>
      <c r="FZ49">
        <v>5.2241799999999996</v>
      </c>
      <c r="GA49">
        <v>12.0159</v>
      </c>
      <c r="GB49">
        <v>4.9977</v>
      </c>
      <c r="GC49">
        <v>3.2907799999999998</v>
      </c>
      <c r="GD49">
        <v>9999</v>
      </c>
      <c r="GE49">
        <v>286.8</v>
      </c>
      <c r="GF49">
        <v>9999</v>
      </c>
      <c r="GG49">
        <v>9999</v>
      </c>
      <c r="GH49">
        <v>1.8785099999999999</v>
      </c>
      <c r="GI49">
        <v>1.87233</v>
      </c>
      <c r="GJ49">
        <v>1.8744400000000001</v>
      </c>
      <c r="GK49">
        <v>1.87256</v>
      </c>
      <c r="GL49">
        <v>1.87273</v>
      </c>
      <c r="GM49">
        <v>1.8740000000000001</v>
      </c>
      <c r="GN49">
        <v>1.87425</v>
      </c>
      <c r="GO49">
        <v>1.8782099999999999</v>
      </c>
      <c r="GP49">
        <v>5</v>
      </c>
      <c r="GQ49">
        <v>0</v>
      </c>
      <c r="GR49">
        <v>0</v>
      </c>
      <c r="GS49">
        <v>0</v>
      </c>
      <c r="GT49" t="s">
        <v>394</v>
      </c>
      <c r="GU49" t="s">
        <v>395</v>
      </c>
      <c r="GV49" t="s">
        <v>396</v>
      </c>
      <c r="GW49" t="s">
        <v>396</v>
      </c>
      <c r="GX49" t="s">
        <v>396</v>
      </c>
      <c r="GY49" t="s">
        <v>396</v>
      </c>
      <c r="GZ49">
        <v>0</v>
      </c>
      <c r="HA49">
        <v>100</v>
      </c>
      <c r="HB49">
        <v>100</v>
      </c>
      <c r="HC49">
        <v>-0.27700000000000002</v>
      </c>
      <c r="HD49">
        <v>6.5000000000000002E-2</v>
      </c>
      <c r="HE49">
        <v>-0.43221855359536798</v>
      </c>
      <c r="HF49">
        <v>7.2704984381113296E-4</v>
      </c>
      <c r="HG49">
        <v>-1.05877040029023E-6</v>
      </c>
      <c r="HH49">
        <v>2.9517966189716799E-10</v>
      </c>
      <c r="HI49">
        <v>0.16781904761904401</v>
      </c>
      <c r="HJ49">
        <v>0</v>
      </c>
      <c r="HK49">
        <v>0</v>
      </c>
      <c r="HL49">
        <v>0</v>
      </c>
      <c r="HM49">
        <v>1</v>
      </c>
      <c r="HN49">
        <v>2242</v>
      </c>
      <c r="HO49">
        <v>1</v>
      </c>
      <c r="HP49">
        <v>25</v>
      </c>
      <c r="HQ49">
        <v>24.1</v>
      </c>
      <c r="HR49">
        <v>23.8</v>
      </c>
      <c r="HS49">
        <v>1.00586</v>
      </c>
      <c r="HT49">
        <v>2.64893</v>
      </c>
      <c r="HU49">
        <v>1.49536</v>
      </c>
      <c r="HV49">
        <v>2.2790499999999998</v>
      </c>
      <c r="HW49">
        <v>1.49658</v>
      </c>
      <c r="HX49">
        <v>2.5683600000000002</v>
      </c>
      <c r="HY49">
        <v>43.508099999999999</v>
      </c>
      <c r="HZ49">
        <v>23.842300000000002</v>
      </c>
      <c r="IA49">
        <v>18</v>
      </c>
      <c r="IB49">
        <v>507.75700000000001</v>
      </c>
      <c r="IC49">
        <v>436.452</v>
      </c>
      <c r="ID49">
        <v>29.201499999999999</v>
      </c>
      <c r="IE49">
        <v>31.351600000000001</v>
      </c>
      <c r="IF49">
        <v>30.000299999999999</v>
      </c>
      <c r="IG49">
        <v>31.078299999999999</v>
      </c>
      <c r="IH49">
        <v>31.0276</v>
      </c>
      <c r="II49">
        <v>20.194400000000002</v>
      </c>
      <c r="IJ49">
        <v>30.847000000000001</v>
      </c>
      <c r="IK49">
        <v>4.8897000000000004</v>
      </c>
      <c r="IL49">
        <v>29.211099999999998</v>
      </c>
      <c r="IM49">
        <v>400</v>
      </c>
      <c r="IN49">
        <v>20.303799999999999</v>
      </c>
      <c r="IO49">
        <v>100.04</v>
      </c>
      <c r="IP49">
        <v>99.578800000000001</v>
      </c>
    </row>
    <row r="50" spans="1:250" x14ac:dyDescent="0.3">
      <c r="A50">
        <v>34</v>
      </c>
      <c r="B50">
        <v>1691775312.5</v>
      </c>
      <c r="C50">
        <v>8257.9000000953693</v>
      </c>
      <c r="D50" t="s">
        <v>563</v>
      </c>
      <c r="E50" t="s">
        <v>564</v>
      </c>
      <c r="F50" t="s">
        <v>381</v>
      </c>
      <c r="G50" t="s">
        <v>558</v>
      </c>
      <c r="H50" t="s">
        <v>383</v>
      </c>
      <c r="I50" t="s">
        <v>559</v>
      </c>
      <c r="J50" t="s">
        <v>385</v>
      </c>
      <c r="K50" t="s">
        <v>34</v>
      </c>
      <c r="L50" t="s">
        <v>387</v>
      </c>
      <c r="M50">
        <v>1691775312.5</v>
      </c>
      <c r="N50">
        <f t="shared" si="46"/>
        <v>8.2817195894755169E-3</v>
      </c>
      <c r="O50">
        <f t="shared" si="47"/>
        <v>8.2817195894755162</v>
      </c>
      <c r="P50">
        <f t="shared" si="48"/>
        <v>21.159045199890922</v>
      </c>
      <c r="Q50">
        <f t="shared" si="49"/>
        <v>271.93900000000002</v>
      </c>
      <c r="R50">
        <f t="shared" si="50"/>
        <v>190.0391919460528</v>
      </c>
      <c r="S50">
        <f t="shared" si="51"/>
        <v>18.755275146529328</v>
      </c>
      <c r="T50">
        <f t="shared" si="52"/>
        <v>26.838099635363005</v>
      </c>
      <c r="U50">
        <f t="shared" si="53"/>
        <v>0.48646343926473612</v>
      </c>
      <c r="V50">
        <f t="shared" si="54"/>
        <v>2.9019904821738987</v>
      </c>
      <c r="W50">
        <f t="shared" si="55"/>
        <v>0.44528255671651323</v>
      </c>
      <c r="X50">
        <f t="shared" si="56"/>
        <v>0.28171045414133927</v>
      </c>
      <c r="Y50">
        <f t="shared" si="57"/>
        <v>289.57024075484281</v>
      </c>
      <c r="Z50">
        <f t="shared" si="58"/>
        <v>32.418870106702329</v>
      </c>
      <c r="AA50">
        <f t="shared" si="59"/>
        <v>31.9695</v>
      </c>
      <c r="AB50">
        <f t="shared" si="60"/>
        <v>4.766846110174586</v>
      </c>
      <c r="AC50">
        <f t="shared" si="61"/>
        <v>59.897477646797434</v>
      </c>
      <c r="AD50">
        <f t="shared" si="62"/>
        <v>3.0035609334546001</v>
      </c>
      <c r="AE50">
        <f t="shared" si="63"/>
        <v>5.0145032002281527</v>
      </c>
      <c r="AF50">
        <f t="shared" si="64"/>
        <v>1.763285176719986</v>
      </c>
      <c r="AG50">
        <f t="shared" si="65"/>
        <v>-365.22383389587031</v>
      </c>
      <c r="AH50">
        <f t="shared" si="66"/>
        <v>140.4314147213635</v>
      </c>
      <c r="AI50">
        <f t="shared" si="67"/>
        <v>11.019594137163676</v>
      </c>
      <c r="AJ50">
        <f t="shared" si="68"/>
        <v>75.797415717499661</v>
      </c>
      <c r="AK50">
        <v>0</v>
      </c>
      <c r="AL50">
        <v>0</v>
      </c>
      <c r="AM50">
        <f t="shared" si="69"/>
        <v>1</v>
      </c>
      <c r="AN50">
        <f t="shared" si="70"/>
        <v>0</v>
      </c>
      <c r="AO50">
        <f t="shared" si="71"/>
        <v>51055.674706166283</v>
      </c>
      <c r="AP50" t="s">
        <v>388</v>
      </c>
      <c r="AQ50">
        <v>10238.9</v>
      </c>
      <c r="AR50">
        <v>302.21199999999999</v>
      </c>
      <c r="AS50">
        <v>4052.3</v>
      </c>
      <c r="AT50">
        <f t="shared" si="72"/>
        <v>0.92542210596451402</v>
      </c>
      <c r="AU50">
        <v>-0.32343011824092399</v>
      </c>
      <c r="AV50" t="s">
        <v>565</v>
      </c>
      <c r="AW50">
        <v>10259</v>
      </c>
      <c r="AX50">
        <v>900.75738461538504</v>
      </c>
      <c r="AY50">
        <v>1379.7</v>
      </c>
      <c r="AZ50">
        <f t="shared" si="73"/>
        <v>0.34713533042300138</v>
      </c>
      <c r="BA50">
        <v>0.5</v>
      </c>
      <c r="BB50">
        <f t="shared" si="74"/>
        <v>1513.2017993548407</v>
      </c>
      <c r="BC50">
        <f t="shared" si="75"/>
        <v>21.159045199890922</v>
      </c>
      <c r="BD50">
        <f t="shared" si="76"/>
        <v>262.64290330786145</v>
      </c>
      <c r="BE50">
        <f t="shared" si="77"/>
        <v>1.4196702202766994E-2</v>
      </c>
      <c r="BF50">
        <f t="shared" si="78"/>
        <v>1.9370877727042113</v>
      </c>
      <c r="BG50">
        <f t="shared" si="79"/>
        <v>264.06424262280615</v>
      </c>
      <c r="BH50" t="s">
        <v>566</v>
      </c>
      <c r="BI50">
        <v>652.24</v>
      </c>
      <c r="BJ50">
        <f t="shared" si="80"/>
        <v>652.24</v>
      </c>
      <c r="BK50">
        <f t="shared" si="81"/>
        <v>0.5272595491773574</v>
      </c>
      <c r="BL50">
        <f t="shared" si="82"/>
        <v>0.65837656418856705</v>
      </c>
      <c r="BM50">
        <f t="shared" si="83"/>
        <v>0.78604495214790326</v>
      </c>
      <c r="BN50">
        <f t="shared" si="84"/>
        <v>0.44449925696120512</v>
      </c>
      <c r="BO50">
        <f t="shared" si="85"/>
        <v>0.71267660918890441</v>
      </c>
      <c r="BP50">
        <f t="shared" si="86"/>
        <v>0.47673162336571806</v>
      </c>
      <c r="BQ50">
        <f t="shared" si="87"/>
        <v>0.52326837663428194</v>
      </c>
      <c r="BR50">
        <f t="shared" si="88"/>
        <v>1800.02</v>
      </c>
      <c r="BS50">
        <f t="shared" si="89"/>
        <v>1513.2017993548407</v>
      </c>
      <c r="BT50">
        <f t="shared" si="90"/>
        <v>0.84065832566018195</v>
      </c>
      <c r="BU50">
        <f t="shared" si="91"/>
        <v>0.1608705685241513</v>
      </c>
      <c r="BV50">
        <v>6</v>
      </c>
      <c r="BW50">
        <v>0.5</v>
      </c>
      <c r="BX50" t="s">
        <v>391</v>
      </c>
      <c r="BY50">
        <v>2</v>
      </c>
      <c r="BZ50">
        <v>1691775312.5</v>
      </c>
      <c r="CA50">
        <v>271.93900000000002</v>
      </c>
      <c r="CB50">
        <v>300.02100000000002</v>
      </c>
      <c r="CC50">
        <v>30.433800000000002</v>
      </c>
      <c r="CD50">
        <v>20.802099999999999</v>
      </c>
      <c r="CE50">
        <v>272.38299999999998</v>
      </c>
      <c r="CF50">
        <v>30.299199999999999</v>
      </c>
      <c r="CG50">
        <v>500.20299999999997</v>
      </c>
      <c r="CH50">
        <v>98.591300000000004</v>
      </c>
      <c r="CI50">
        <v>0.100317</v>
      </c>
      <c r="CJ50">
        <v>32.867100000000001</v>
      </c>
      <c r="CK50">
        <v>31.9695</v>
      </c>
      <c r="CL50">
        <v>999.9</v>
      </c>
      <c r="CM50">
        <v>0</v>
      </c>
      <c r="CN50">
        <v>0</v>
      </c>
      <c r="CO50">
        <v>9984.3799999999992</v>
      </c>
      <c r="CP50">
        <v>0</v>
      </c>
      <c r="CQ50">
        <v>1833.41</v>
      </c>
      <c r="CR50">
        <v>-28.082000000000001</v>
      </c>
      <c r="CS50">
        <v>280.47500000000002</v>
      </c>
      <c r="CT50">
        <v>306.39499999999998</v>
      </c>
      <c r="CU50">
        <v>9.6317000000000004</v>
      </c>
      <c r="CV50">
        <v>300.02100000000002</v>
      </c>
      <c r="CW50">
        <v>20.802099999999999</v>
      </c>
      <c r="CX50">
        <v>3.0005000000000002</v>
      </c>
      <c r="CY50">
        <v>2.0508999999999999</v>
      </c>
      <c r="CZ50">
        <v>24.0307</v>
      </c>
      <c r="DA50">
        <v>17.8429</v>
      </c>
      <c r="DB50">
        <v>1800.02</v>
      </c>
      <c r="DC50">
        <v>0.97799700000000001</v>
      </c>
      <c r="DD50">
        <v>2.2002799999999999E-2</v>
      </c>
      <c r="DE50">
        <v>0</v>
      </c>
      <c r="DF50">
        <v>900.23199999999997</v>
      </c>
      <c r="DG50">
        <v>5.0009800000000002</v>
      </c>
      <c r="DH50">
        <v>18433.3</v>
      </c>
      <c r="DI50">
        <v>16376</v>
      </c>
      <c r="DJ50">
        <v>46.625</v>
      </c>
      <c r="DK50">
        <v>48.811999999999998</v>
      </c>
      <c r="DL50">
        <v>47.186999999999998</v>
      </c>
      <c r="DM50">
        <v>48.125</v>
      </c>
      <c r="DN50">
        <v>48.125</v>
      </c>
      <c r="DO50">
        <v>1755.52</v>
      </c>
      <c r="DP50">
        <v>39.5</v>
      </c>
      <c r="DQ50">
        <v>0</v>
      </c>
      <c r="DR50">
        <v>143.60000014305101</v>
      </c>
      <c r="DS50">
        <v>0</v>
      </c>
      <c r="DT50">
        <v>900.75738461538504</v>
      </c>
      <c r="DU50">
        <v>-5.1905641038636103</v>
      </c>
      <c r="DV50">
        <v>-136.341880494111</v>
      </c>
      <c r="DW50">
        <v>18435.723076923099</v>
      </c>
      <c r="DX50">
        <v>15</v>
      </c>
      <c r="DY50">
        <v>1691775271</v>
      </c>
      <c r="DZ50" t="s">
        <v>567</v>
      </c>
      <c r="EA50">
        <v>1691775264</v>
      </c>
      <c r="EB50">
        <v>1691775271</v>
      </c>
      <c r="EC50">
        <v>37</v>
      </c>
      <c r="ED50">
        <v>-0.153</v>
      </c>
      <c r="EE50">
        <v>2E-3</v>
      </c>
      <c r="EF50">
        <v>-0.439</v>
      </c>
      <c r="EG50">
        <v>7.0000000000000007E-2</v>
      </c>
      <c r="EH50">
        <v>300</v>
      </c>
      <c r="EI50">
        <v>21</v>
      </c>
      <c r="EJ50">
        <v>7.0000000000000007E-2</v>
      </c>
      <c r="EK50">
        <v>0.01</v>
      </c>
      <c r="EL50">
        <v>21.2907703256727</v>
      </c>
      <c r="EM50">
        <v>-0.86448282221976702</v>
      </c>
      <c r="EN50">
        <v>0.16185716862260699</v>
      </c>
      <c r="EO50">
        <v>1</v>
      </c>
      <c r="EP50">
        <v>0.50136865620577098</v>
      </c>
      <c r="EQ50">
        <v>-3.3298121879234699E-2</v>
      </c>
      <c r="ER50">
        <v>1.3215343632590699E-2</v>
      </c>
      <c r="ES50">
        <v>1</v>
      </c>
      <c r="ET50">
        <v>2</v>
      </c>
      <c r="EU50">
        <v>2</v>
      </c>
      <c r="EV50" t="s">
        <v>393</v>
      </c>
      <c r="EW50">
        <v>2.9631099999999999</v>
      </c>
      <c r="EX50">
        <v>2.8405300000000002</v>
      </c>
      <c r="EY50">
        <v>6.8692900000000001E-2</v>
      </c>
      <c r="EZ50">
        <v>7.5149199999999999E-2</v>
      </c>
      <c r="FA50">
        <v>0.13331599999999999</v>
      </c>
      <c r="FB50">
        <v>0.102844</v>
      </c>
      <c r="FC50">
        <v>27980.799999999999</v>
      </c>
      <c r="FD50">
        <v>28354.2</v>
      </c>
      <c r="FE50">
        <v>27555.7</v>
      </c>
      <c r="FF50">
        <v>27927</v>
      </c>
      <c r="FG50">
        <v>30598</v>
      </c>
      <c r="FH50">
        <v>30695.9</v>
      </c>
      <c r="FI50">
        <v>38370.300000000003</v>
      </c>
      <c r="FJ50">
        <v>37089.5</v>
      </c>
      <c r="FK50">
        <v>2.03748</v>
      </c>
      <c r="FL50">
        <v>1.7133</v>
      </c>
      <c r="FM50">
        <v>6.3214500000000007E-2</v>
      </c>
      <c r="FN50">
        <v>0</v>
      </c>
      <c r="FO50">
        <v>30.943200000000001</v>
      </c>
      <c r="FP50">
        <v>999.9</v>
      </c>
      <c r="FQ50">
        <v>38.518000000000001</v>
      </c>
      <c r="FR50">
        <v>39.398000000000003</v>
      </c>
      <c r="FS50">
        <v>28.045999999999999</v>
      </c>
      <c r="FT50">
        <v>60.851100000000002</v>
      </c>
      <c r="FU50">
        <v>34.463099999999997</v>
      </c>
      <c r="FV50">
        <v>1</v>
      </c>
      <c r="FW50">
        <v>0.31031500000000001</v>
      </c>
      <c r="FX50">
        <v>0.44096099999999999</v>
      </c>
      <c r="FY50">
        <v>20.2515</v>
      </c>
      <c r="FZ50">
        <v>5.2261300000000004</v>
      </c>
      <c r="GA50">
        <v>12.0159</v>
      </c>
      <c r="GB50">
        <v>4.9993999999999996</v>
      </c>
      <c r="GC50">
        <v>3.2913299999999999</v>
      </c>
      <c r="GD50">
        <v>9999</v>
      </c>
      <c r="GE50">
        <v>286.89999999999998</v>
      </c>
      <c r="GF50">
        <v>9999</v>
      </c>
      <c r="GG50">
        <v>9999</v>
      </c>
      <c r="GH50">
        <v>1.8785099999999999</v>
      </c>
      <c r="GI50">
        <v>1.8723700000000001</v>
      </c>
      <c r="GJ50">
        <v>1.8744499999999999</v>
      </c>
      <c r="GK50">
        <v>1.87256</v>
      </c>
      <c r="GL50">
        <v>1.87276</v>
      </c>
      <c r="GM50">
        <v>1.87401</v>
      </c>
      <c r="GN50">
        <v>1.87425</v>
      </c>
      <c r="GO50">
        <v>1.8782799999999999</v>
      </c>
      <c r="GP50">
        <v>5</v>
      </c>
      <c r="GQ50">
        <v>0</v>
      </c>
      <c r="GR50">
        <v>0</v>
      </c>
      <c r="GS50">
        <v>0</v>
      </c>
      <c r="GT50" t="s">
        <v>394</v>
      </c>
      <c r="GU50" t="s">
        <v>395</v>
      </c>
      <c r="GV50" t="s">
        <v>396</v>
      </c>
      <c r="GW50" t="s">
        <v>396</v>
      </c>
      <c r="GX50" t="s">
        <v>396</v>
      </c>
      <c r="GY50" t="s">
        <v>396</v>
      </c>
      <c r="GZ50">
        <v>0</v>
      </c>
      <c r="HA50">
        <v>100</v>
      </c>
      <c r="HB50">
        <v>100</v>
      </c>
      <c r="HC50">
        <v>-0.44400000000000001</v>
      </c>
      <c r="HD50">
        <v>0.1346</v>
      </c>
      <c r="HE50">
        <v>-0.56996225258799904</v>
      </c>
      <c r="HF50">
        <v>7.2704984381113296E-4</v>
      </c>
      <c r="HG50">
        <v>-1.05877040029023E-6</v>
      </c>
      <c r="HH50">
        <v>2.9517966189716799E-10</v>
      </c>
      <c r="HI50">
        <v>0.13458370311877799</v>
      </c>
      <c r="HJ50">
        <v>0</v>
      </c>
      <c r="HK50">
        <v>0</v>
      </c>
      <c r="HL50">
        <v>0</v>
      </c>
      <c r="HM50">
        <v>1</v>
      </c>
      <c r="HN50">
        <v>2242</v>
      </c>
      <c r="HO50">
        <v>1</v>
      </c>
      <c r="HP50">
        <v>25</v>
      </c>
      <c r="HQ50">
        <v>0.8</v>
      </c>
      <c r="HR50">
        <v>0.7</v>
      </c>
      <c r="HS50">
        <v>0.80200199999999999</v>
      </c>
      <c r="HT50">
        <v>2.66113</v>
      </c>
      <c r="HU50">
        <v>1.49536</v>
      </c>
      <c r="HV50">
        <v>2.2778299999999998</v>
      </c>
      <c r="HW50">
        <v>1.49658</v>
      </c>
      <c r="HX50">
        <v>2.6269499999999999</v>
      </c>
      <c r="HY50">
        <v>43.8917</v>
      </c>
      <c r="HZ50">
        <v>23.842300000000002</v>
      </c>
      <c r="IA50">
        <v>18</v>
      </c>
      <c r="IB50">
        <v>507.42899999999997</v>
      </c>
      <c r="IC50">
        <v>434.45</v>
      </c>
      <c r="ID50">
        <v>30.1572</v>
      </c>
      <c r="IE50">
        <v>31.446300000000001</v>
      </c>
      <c r="IF50">
        <v>30.000399999999999</v>
      </c>
      <c r="IG50">
        <v>31.170200000000001</v>
      </c>
      <c r="IH50">
        <v>31.107900000000001</v>
      </c>
      <c r="II50">
        <v>16.128599999999999</v>
      </c>
      <c r="IJ50">
        <v>30.673500000000001</v>
      </c>
      <c r="IK50">
        <v>3.5182099999999998</v>
      </c>
      <c r="IL50">
        <v>30.180499999999999</v>
      </c>
      <c r="IM50">
        <v>300</v>
      </c>
      <c r="IN50">
        <v>20.805199999999999</v>
      </c>
      <c r="IO50">
        <v>100.02800000000001</v>
      </c>
      <c r="IP50">
        <v>99.564700000000002</v>
      </c>
    </row>
    <row r="51" spans="1:250" x14ac:dyDescent="0.3">
      <c r="A51">
        <v>35</v>
      </c>
      <c r="B51">
        <v>1691775443</v>
      </c>
      <c r="C51">
        <v>8388.4000000953693</v>
      </c>
      <c r="D51" t="s">
        <v>568</v>
      </c>
      <c r="E51" t="s">
        <v>569</v>
      </c>
      <c r="F51" t="s">
        <v>381</v>
      </c>
      <c r="G51" t="s">
        <v>558</v>
      </c>
      <c r="H51" t="s">
        <v>383</v>
      </c>
      <c r="I51" t="s">
        <v>559</v>
      </c>
      <c r="J51" t="s">
        <v>385</v>
      </c>
      <c r="K51" t="s">
        <v>34</v>
      </c>
      <c r="L51" t="s">
        <v>387</v>
      </c>
      <c r="M51">
        <v>1691775443</v>
      </c>
      <c r="N51">
        <f t="shared" si="46"/>
        <v>8.0337975744218058E-3</v>
      </c>
      <c r="O51">
        <f t="shared" si="47"/>
        <v>8.033797574421806</v>
      </c>
      <c r="P51">
        <f t="shared" si="48"/>
        <v>12.243018031296009</v>
      </c>
      <c r="Q51">
        <f t="shared" si="49"/>
        <v>183.501</v>
      </c>
      <c r="R51">
        <f t="shared" si="50"/>
        <v>134.00647337534011</v>
      </c>
      <c r="S51">
        <f t="shared" si="51"/>
        <v>13.225167200713736</v>
      </c>
      <c r="T51">
        <f t="shared" si="52"/>
        <v>18.109807275510001</v>
      </c>
      <c r="U51">
        <f t="shared" si="53"/>
        <v>0.47056535551096301</v>
      </c>
      <c r="V51">
        <f t="shared" si="54"/>
        <v>2.8980299482131269</v>
      </c>
      <c r="W51">
        <f t="shared" si="55"/>
        <v>0.43186953378806953</v>
      </c>
      <c r="X51">
        <f t="shared" si="56"/>
        <v>0.27312946173915847</v>
      </c>
      <c r="Y51">
        <f t="shared" si="57"/>
        <v>289.5782334602734</v>
      </c>
      <c r="Z51">
        <f t="shared" si="58"/>
        <v>32.512917611611265</v>
      </c>
      <c r="AA51">
        <f t="shared" si="59"/>
        <v>32.026499999999999</v>
      </c>
      <c r="AB51">
        <f t="shared" si="60"/>
        <v>4.7822501254237597</v>
      </c>
      <c r="AC51">
        <f t="shared" si="61"/>
        <v>60.103555979811084</v>
      </c>
      <c r="AD51">
        <f t="shared" si="62"/>
        <v>3.0189328318490003</v>
      </c>
      <c r="AE51">
        <f t="shared" si="63"/>
        <v>5.0228855558281218</v>
      </c>
      <c r="AF51">
        <f t="shared" si="64"/>
        <v>1.7633172935747594</v>
      </c>
      <c r="AG51">
        <f t="shared" si="65"/>
        <v>-354.29047303200161</v>
      </c>
      <c r="AH51">
        <f t="shared" si="66"/>
        <v>135.97444537138799</v>
      </c>
      <c r="AI51">
        <f t="shared" si="67"/>
        <v>10.688988161250609</v>
      </c>
      <c r="AJ51">
        <f t="shared" si="68"/>
        <v>81.951193960910388</v>
      </c>
      <c r="AK51">
        <v>0</v>
      </c>
      <c r="AL51">
        <v>0</v>
      </c>
      <c r="AM51">
        <f t="shared" si="69"/>
        <v>1</v>
      </c>
      <c r="AN51">
        <f t="shared" si="70"/>
        <v>0</v>
      </c>
      <c r="AO51">
        <f t="shared" si="71"/>
        <v>50939.573037393362</v>
      </c>
      <c r="AP51" t="s">
        <v>388</v>
      </c>
      <c r="AQ51">
        <v>10238.9</v>
      </c>
      <c r="AR51">
        <v>302.21199999999999</v>
      </c>
      <c r="AS51">
        <v>4052.3</v>
      </c>
      <c r="AT51">
        <f t="shared" si="72"/>
        <v>0.92542210596451402</v>
      </c>
      <c r="AU51">
        <v>-0.32343011824092399</v>
      </c>
      <c r="AV51" t="s">
        <v>570</v>
      </c>
      <c r="AW51">
        <v>10259.1</v>
      </c>
      <c r="AX51">
        <v>882.14361538461503</v>
      </c>
      <c r="AY51">
        <v>1265.6099999999999</v>
      </c>
      <c r="AZ51">
        <f t="shared" si="73"/>
        <v>0.3029893763603202</v>
      </c>
      <c r="BA51">
        <v>0.5</v>
      </c>
      <c r="BB51">
        <f t="shared" si="74"/>
        <v>1513.2438059379656</v>
      </c>
      <c r="BC51">
        <f t="shared" si="75"/>
        <v>12.243018031296009</v>
      </c>
      <c r="BD51">
        <f t="shared" si="76"/>
        <v>229.24839852113081</v>
      </c>
      <c r="BE51">
        <f t="shared" si="77"/>
        <v>8.3043116384988441E-3</v>
      </c>
      <c r="BF51">
        <f t="shared" si="78"/>
        <v>2.2018552318644771</v>
      </c>
      <c r="BG51">
        <f t="shared" si="79"/>
        <v>259.58553103306207</v>
      </c>
      <c r="BH51" t="s">
        <v>571</v>
      </c>
      <c r="BI51">
        <v>657.67</v>
      </c>
      <c r="BJ51">
        <f t="shared" si="80"/>
        <v>657.67</v>
      </c>
      <c r="BK51">
        <f t="shared" si="81"/>
        <v>0.48035334739769753</v>
      </c>
      <c r="BL51">
        <f t="shared" si="82"/>
        <v>0.63076353688749698</v>
      </c>
      <c r="BM51">
        <f t="shared" si="83"/>
        <v>0.82091126278858095</v>
      </c>
      <c r="BN51">
        <f t="shared" si="84"/>
        <v>0.39803527162749447</v>
      </c>
      <c r="BO51">
        <f t="shared" si="85"/>
        <v>0.74309989525579145</v>
      </c>
      <c r="BP51">
        <f t="shared" si="86"/>
        <v>0.47025705119900713</v>
      </c>
      <c r="BQ51">
        <f t="shared" si="87"/>
        <v>0.52974294880099282</v>
      </c>
      <c r="BR51">
        <f t="shared" si="88"/>
        <v>1800.07</v>
      </c>
      <c r="BS51">
        <f t="shared" si="89"/>
        <v>1513.2438059379656</v>
      </c>
      <c r="BT51">
        <f t="shared" si="90"/>
        <v>0.84065831103121857</v>
      </c>
      <c r="BU51">
        <f t="shared" si="91"/>
        <v>0.16087054029025172</v>
      </c>
      <c r="BV51">
        <v>6</v>
      </c>
      <c r="BW51">
        <v>0.5</v>
      </c>
      <c r="BX51" t="s">
        <v>391</v>
      </c>
      <c r="BY51">
        <v>2</v>
      </c>
      <c r="BZ51">
        <v>1691775443</v>
      </c>
      <c r="CA51">
        <v>183.501</v>
      </c>
      <c r="CB51">
        <v>199.95699999999999</v>
      </c>
      <c r="CC51">
        <v>30.5899</v>
      </c>
      <c r="CD51">
        <v>21.2469</v>
      </c>
      <c r="CE51">
        <v>183.97300000000001</v>
      </c>
      <c r="CF51">
        <v>30.455300000000001</v>
      </c>
      <c r="CG51">
        <v>500.142</v>
      </c>
      <c r="CH51">
        <v>98.5899</v>
      </c>
      <c r="CI51">
        <v>0.10061</v>
      </c>
      <c r="CJ51">
        <v>32.896799999999999</v>
      </c>
      <c r="CK51">
        <v>32.026499999999999</v>
      </c>
      <c r="CL51">
        <v>999.9</v>
      </c>
      <c r="CM51">
        <v>0</v>
      </c>
      <c r="CN51">
        <v>0</v>
      </c>
      <c r="CO51">
        <v>9961.8799999999992</v>
      </c>
      <c r="CP51">
        <v>0</v>
      </c>
      <c r="CQ51">
        <v>1833.46</v>
      </c>
      <c r="CR51">
        <v>-16.456600000000002</v>
      </c>
      <c r="CS51">
        <v>189.291</v>
      </c>
      <c r="CT51">
        <v>204.298</v>
      </c>
      <c r="CU51">
        <v>9.343</v>
      </c>
      <c r="CV51">
        <v>199.95699999999999</v>
      </c>
      <c r="CW51">
        <v>21.2469</v>
      </c>
      <c r="CX51">
        <v>3.01586</v>
      </c>
      <c r="CY51">
        <v>2.0947300000000002</v>
      </c>
      <c r="CZ51">
        <v>24.1157</v>
      </c>
      <c r="DA51">
        <v>18.179200000000002</v>
      </c>
      <c r="DB51">
        <v>1800.07</v>
      </c>
      <c r="DC51">
        <v>0.977993</v>
      </c>
      <c r="DD51">
        <v>2.2006499999999998E-2</v>
      </c>
      <c r="DE51">
        <v>0</v>
      </c>
      <c r="DF51">
        <v>881.56799999999998</v>
      </c>
      <c r="DG51">
        <v>5.0009800000000002</v>
      </c>
      <c r="DH51">
        <v>18102.3</v>
      </c>
      <c r="DI51">
        <v>16376.5</v>
      </c>
      <c r="DJ51">
        <v>46.5</v>
      </c>
      <c r="DK51">
        <v>48.686999999999998</v>
      </c>
      <c r="DL51">
        <v>47.061999999999998</v>
      </c>
      <c r="DM51">
        <v>47.936999999999998</v>
      </c>
      <c r="DN51">
        <v>48.061999999999998</v>
      </c>
      <c r="DO51">
        <v>1755.56</v>
      </c>
      <c r="DP51">
        <v>39.5</v>
      </c>
      <c r="DQ51">
        <v>0</v>
      </c>
      <c r="DR51">
        <v>129.90000009536701</v>
      </c>
      <c r="DS51">
        <v>0</v>
      </c>
      <c r="DT51">
        <v>882.14361538461503</v>
      </c>
      <c r="DU51">
        <v>-5.6141538477179598</v>
      </c>
      <c r="DV51">
        <v>-144.933333209544</v>
      </c>
      <c r="DW51">
        <v>18114.580769230801</v>
      </c>
      <c r="DX51">
        <v>15</v>
      </c>
      <c r="DY51">
        <v>1691775403</v>
      </c>
      <c r="DZ51" t="s">
        <v>572</v>
      </c>
      <c r="EA51">
        <v>1691775380.5</v>
      </c>
      <c r="EB51">
        <v>1691775271</v>
      </c>
      <c r="EC51">
        <v>38</v>
      </c>
      <c r="ED51">
        <v>-2E-3</v>
      </c>
      <c r="EE51">
        <v>2E-3</v>
      </c>
      <c r="EF51">
        <v>-0.46700000000000003</v>
      </c>
      <c r="EG51">
        <v>7.0000000000000007E-2</v>
      </c>
      <c r="EH51">
        <v>200</v>
      </c>
      <c r="EI51">
        <v>21</v>
      </c>
      <c r="EJ51">
        <v>0.12</v>
      </c>
      <c r="EK51">
        <v>0.01</v>
      </c>
      <c r="EL51">
        <v>12.323523404436401</v>
      </c>
      <c r="EM51">
        <v>-0.46253889990666502</v>
      </c>
      <c r="EN51">
        <v>7.6685628731014505E-2</v>
      </c>
      <c r="EO51">
        <v>1</v>
      </c>
      <c r="EP51">
        <v>0.47639188508290098</v>
      </c>
      <c r="EQ51">
        <v>1.7236845869673199E-2</v>
      </c>
      <c r="ER51">
        <v>1.5545392462736099E-2</v>
      </c>
      <c r="ES51">
        <v>1</v>
      </c>
      <c r="ET51">
        <v>2</v>
      </c>
      <c r="EU51">
        <v>2</v>
      </c>
      <c r="EV51" t="s">
        <v>393</v>
      </c>
      <c r="EW51">
        <v>2.96292</v>
      </c>
      <c r="EX51">
        <v>2.84063</v>
      </c>
      <c r="EY51">
        <v>4.8838899999999998E-2</v>
      </c>
      <c r="EZ51">
        <v>5.3167600000000002E-2</v>
      </c>
      <c r="FA51">
        <v>0.133772</v>
      </c>
      <c r="FB51">
        <v>0.104376</v>
      </c>
      <c r="FC51">
        <v>28576.3</v>
      </c>
      <c r="FD51">
        <v>29025.5</v>
      </c>
      <c r="FE51">
        <v>27554.799999999999</v>
      </c>
      <c r="FF51">
        <v>27924.5</v>
      </c>
      <c r="FG51">
        <v>30579.1</v>
      </c>
      <c r="FH51">
        <v>30639.7</v>
      </c>
      <c r="FI51">
        <v>38368.800000000003</v>
      </c>
      <c r="FJ51">
        <v>37087.199999999997</v>
      </c>
      <c r="FK51">
        <v>2.0369000000000002</v>
      </c>
      <c r="FL51">
        <v>1.71133</v>
      </c>
      <c r="FM51">
        <v>6.1400200000000002E-2</v>
      </c>
      <c r="FN51">
        <v>0</v>
      </c>
      <c r="FO51">
        <v>31.029800000000002</v>
      </c>
      <c r="FP51">
        <v>999.9</v>
      </c>
      <c r="FQ51">
        <v>38.347000000000001</v>
      </c>
      <c r="FR51">
        <v>39.65</v>
      </c>
      <c r="FS51">
        <v>28.3</v>
      </c>
      <c r="FT51">
        <v>61.521099999999997</v>
      </c>
      <c r="FU51">
        <v>35.012</v>
      </c>
      <c r="FV51">
        <v>1</v>
      </c>
      <c r="FW51">
        <v>0.314141</v>
      </c>
      <c r="FX51">
        <v>1.26362</v>
      </c>
      <c r="FY51">
        <v>20.246200000000002</v>
      </c>
      <c r="FZ51">
        <v>5.22478</v>
      </c>
      <c r="GA51">
        <v>12.0159</v>
      </c>
      <c r="GB51">
        <v>4.9985999999999997</v>
      </c>
      <c r="GC51">
        <v>3.2910499999999998</v>
      </c>
      <c r="GD51">
        <v>9999</v>
      </c>
      <c r="GE51">
        <v>286.89999999999998</v>
      </c>
      <c r="GF51">
        <v>9999</v>
      </c>
      <c r="GG51">
        <v>9999</v>
      </c>
      <c r="GH51">
        <v>1.8785099999999999</v>
      </c>
      <c r="GI51">
        <v>1.87235</v>
      </c>
      <c r="GJ51">
        <v>1.8744400000000001</v>
      </c>
      <c r="GK51">
        <v>1.87256</v>
      </c>
      <c r="GL51">
        <v>1.87273</v>
      </c>
      <c r="GM51">
        <v>1.87405</v>
      </c>
      <c r="GN51">
        <v>1.8742399999999999</v>
      </c>
      <c r="GO51">
        <v>1.8782700000000001</v>
      </c>
      <c r="GP51">
        <v>5</v>
      </c>
      <c r="GQ51">
        <v>0</v>
      </c>
      <c r="GR51">
        <v>0</v>
      </c>
      <c r="GS51">
        <v>0</v>
      </c>
      <c r="GT51" t="s">
        <v>394</v>
      </c>
      <c r="GU51" t="s">
        <v>395</v>
      </c>
      <c r="GV51" t="s">
        <v>396</v>
      </c>
      <c r="GW51" t="s">
        <v>396</v>
      </c>
      <c r="GX51" t="s">
        <v>396</v>
      </c>
      <c r="GY51" t="s">
        <v>396</v>
      </c>
      <c r="GZ51">
        <v>0</v>
      </c>
      <c r="HA51">
        <v>100</v>
      </c>
      <c r="HB51">
        <v>100</v>
      </c>
      <c r="HC51">
        <v>-0.47199999999999998</v>
      </c>
      <c r="HD51">
        <v>0.1346</v>
      </c>
      <c r="HE51">
        <v>-0.57232084830799401</v>
      </c>
      <c r="HF51">
        <v>7.2704984381113296E-4</v>
      </c>
      <c r="HG51">
        <v>-1.05877040029023E-6</v>
      </c>
      <c r="HH51">
        <v>2.9517966189716799E-10</v>
      </c>
      <c r="HI51">
        <v>0.13458370311877799</v>
      </c>
      <c r="HJ51">
        <v>0</v>
      </c>
      <c r="HK51">
        <v>0</v>
      </c>
      <c r="HL51">
        <v>0</v>
      </c>
      <c r="HM51">
        <v>1</v>
      </c>
      <c r="HN51">
        <v>2242</v>
      </c>
      <c r="HO51">
        <v>1</v>
      </c>
      <c r="HP51">
        <v>25</v>
      </c>
      <c r="HQ51">
        <v>1</v>
      </c>
      <c r="HR51">
        <v>2.9</v>
      </c>
      <c r="HS51">
        <v>0.59082000000000001</v>
      </c>
      <c r="HT51">
        <v>2.6696800000000001</v>
      </c>
      <c r="HU51">
        <v>1.49536</v>
      </c>
      <c r="HV51">
        <v>2.2790499999999998</v>
      </c>
      <c r="HW51">
        <v>1.49658</v>
      </c>
      <c r="HX51">
        <v>2.65259</v>
      </c>
      <c r="HY51">
        <v>44.223199999999999</v>
      </c>
      <c r="HZ51">
        <v>23.842300000000002</v>
      </c>
      <c r="IA51">
        <v>18</v>
      </c>
      <c r="IB51">
        <v>507.35300000000001</v>
      </c>
      <c r="IC51">
        <v>433.411</v>
      </c>
      <c r="ID51">
        <v>29.445799999999998</v>
      </c>
      <c r="IE51">
        <v>31.465199999999999</v>
      </c>
      <c r="IF51">
        <v>30</v>
      </c>
      <c r="IG51">
        <v>31.2057</v>
      </c>
      <c r="IH51">
        <v>31.146100000000001</v>
      </c>
      <c r="II51">
        <v>11.883100000000001</v>
      </c>
      <c r="IJ51">
        <v>29.582100000000001</v>
      </c>
      <c r="IK51">
        <v>2.0503900000000002</v>
      </c>
      <c r="IL51">
        <v>29.427199999999999</v>
      </c>
      <c r="IM51">
        <v>200</v>
      </c>
      <c r="IN51">
        <v>21.313199999999998</v>
      </c>
      <c r="IO51">
        <v>100.024</v>
      </c>
      <c r="IP51">
        <v>99.557299999999998</v>
      </c>
    </row>
    <row r="52" spans="1:250" x14ac:dyDescent="0.3">
      <c r="A52">
        <v>36</v>
      </c>
      <c r="B52">
        <v>1691775568.5</v>
      </c>
      <c r="C52">
        <v>8513.9000000953693</v>
      </c>
      <c r="D52" t="s">
        <v>573</v>
      </c>
      <c r="E52" t="s">
        <v>574</v>
      </c>
      <c r="F52" t="s">
        <v>381</v>
      </c>
      <c r="G52" t="s">
        <v>558</v>
      </c>
      <c r="H52" t="s">
        <v>383</v>
      </c>
      <c r="I52" t="s">
        <v>559</v>
      </c>
      <c r="J52" t="s">
        <v>385</v>
      </c>
      <c r="K52" t="s">
        <v>34</v>
      </c>
      <c r="L52" t="s">
        <v>387</v>
      </c>
      <c r="M52">
        <v>1691775568.5</v>
      </c>
      <c r="N52">
        <f t="shared" si="46"/>
        <v>8.2732447064303924E-3</v>
      </c>
      <c r="O52">
        <f t="shared" si="47"/>
        <v>8.2732447064303916</v>
      </c>
      <c r="P52">
        <f t="shared" si="48"/>
        <v>8.0562587982532392</v>
      </c>
      <c r="Q52">
        <f t="shared" si="49"/>
        <v>138.99</v>
      </c>
      <c r="R52">
        <f t="shared" si="50"/>
        <v>107.42615153587226</v>
      </c>
      <c r="S52">
        <f t="shared" si="51"/>
        <v>10.601928039291272</v>
      </c>
      <c r="T52">
        <f t="shared" si="52"/>
        <v>13.716976333169999</v>
      </c>
      <c r="U52">
        <f t="shared" si="53"/>
        <v>0.49734712563254874</v>
      </c>
      <c r="V52">
        <f t="shared" si="54"/>
        <v>2.9003238738645241</v>
      </c>
      <c r="W52">
        <f t="shared" si="55"/>
        <v>0.4543676090675427</v>
      </c>
      <c r="X52">
        <f t="shared" si="56"/>
        <v>0.28753114086212239</v>
      </c>
      <c r="Y52">
        <f t="shared" si="57"/>
        <v>289.59258475493971</v>
      </c>
      <c r="Z52">
        <f t="shared" si="58"/>
        <v>32.328449758805675</v>
      </c>
      <c r="AA52">
        <f t="shared" si="59"/>
        <v>31.8749</v>
      </c>
      <c r="AB52">
        <f t="shared" si="60"/>
        <v>4.7413761741987823</v>
      </c>
      <c r="AC52">
        <f t="shared" si="61"/>
        <v>60.439538232498577</v>
      </c>
      <c r="AD52">
        <f t="shared" si="62"/>
        <v>3.0150109387265998</v>
      </c>
      <c r="AE52">
        <f t="shared" si="63"/>
        <v>4.9884744769698068</v>
      </c>
      <c r="AF52">
        <f t="shared" si="64"/>
        <v>1.7263652354721826</v>
      </c>
      <c r="AG52">
        <f t="shared" si="65"/>
        <v>-364.85009155358028</v>
      </c>
      <c r="AH52">
        <f t="shared" si="66"/>
        <v>140.67912594079937</v>
      </c>
      <c r="AI52">
        <f t="shared" si="67"/>
        <v>11.03522887201523</v>
      </c>
      <c r="AJ52">
        <f t="shared" si="68"/>
        <v>76.456848014174028</v>
      </c>
      <c r="AK52">
        <v>0</v>
      </c>
      <c r="AL52">
        <v>0</v>
      </c>
      <c r="AM52">
        <f t="shared" si="69"/>
        <v>1</v>
      </c>
      <c r="AN52">
        <f t="shared" si="70"/>
        <v>0</v>
      </c>
      <c r="AO52">
        <f t="shared" si="71"/>
        <v>51024.300304594573</v>
      </c>
      <c r="AP52" t="s">
        <v>388</v>
      </c>
      <c r="AQ52">
        <v>10238.9</v>
      </c>
      <c r="AR52">
        <v>302.21199999999999</v>
      </c>
      <c r="AS52">
        <v>4052.3</v>
      </c>
      <c r="AT52">
        <f t="shared" si="72"/>
        <v>0.92542210596451402</v>
      </c>
      <c r="AU52">
        <v>-0.32343011824092399</v>
      </c>
      <c r="AV52" t="s">
        <v>575</v>
      </c>
      <c r="AW52">
        <v>10259.299999999999</v>
      </c>
      <c r="AX52">
        <v>877.21550000000002</v>
      </c>
      <c r="AY52">
        <v>1206.05</v>
      </c>
      <c r="AZ52">
        <f t="shared" si="73"/>
        <v>0.2726541188176278</v>
      </c>
      <c r="BA52">
        <v>0.5</v>
      </c>
      <c r="BB52">
        <f t="shared" si="74"/>
        <v>1513.3193993548912</v>
      </c>
      <c r="BC52">
        <f t="shared" si="75"/>
        <v>8.0562587982532392</v>
      </c>
      <c r="BD52">
        <f t="shared" si="76"/>
        <v>206.30638366036482</v>
      </c>
      <c r="BE52">
        <f t="shared" si="77"/>
        <v>5.5372903565938025E-3</v>
      </c>
      <c r="BF52">
        <f t="shared" si="78"/>
        <v>2.3599767837154348</v>
      </c>
      <c r="BG52">
        <f t="shared" si="79"/>
        <v>256.98253462721254</v>
      </c>
      <c r="BH52" t="s">
        <v>576</v>
      </c>
      <c r="BI52">
        <v>654.35</v>
      </c>
      <c r="BJ52">
        <f t="shared" si="80"/>
        <v>654.35</v>
      </c>
      <c r="BK52">
        <f t="shared" si="81"/>
        <v>0.45744372123875454</v>
      </c>
      <c r="BL52">
        <f t="shared" si="82"/>
        <v>0.59603860793909724</v>
      </c>
      <c r="BM52">
        <f t="shared" si="83"/>
        <v>0.83763739901999723</v>
      </c>
      <c r="BN52">
        <f t="shared" si="84"/>
        <v>0.36382017573945769</v>
      </c>
      <c r="BO52">
        <f t="shared" si="85"/>
        <v>0.75898218921795968</v>
      </c>
      <c r="BP52">
        <f t="shared" si="86"/>
        <v>0.44460895082787327</v>
      </c>
      <c r="BQ52">
        <f t="shared" si="87"/>
        <v>0.55539104917212678</v>
      </c>
      <c r="BR52">
        <f t="shared" si="88"/>
        <v>1800.16</v>
      </c>
      <c r="BS52">
        <f t="shared" si="89"/>
        <v>1513.3193993548912</v>
      </c>
      <c r="BT52">
        <f t="shared" si="90"/>
        <v>0.84065827446165398</v>
      </c>
      <c r="BU52">
        <f t="shared" si="91"/>
        <v>0.1608704697109922</v>
      </c>
      <c r="BV52">
        <v>6</v>
      </c>
      <c r="BW52">
        <v>0.5</v>
      </c>
      <c r="BX52" t="s">
        <v>391</v>
      </c>
      <c r="BY52">
        <v>2</v>
      </c>
      <c r="BZ52">
        <v>1691775568.5</v>
      </c>
      <c r="CA52">
        <v>138.99</v>
      </c>
      <c r="CB52">
        <v>150.03200000000001</v>
      </c>
      <c r="CC52">
        <v>30.5502</v>
      </c>
      <c r="CD52">
        <v>20.930299999999999</v>
      </c>
      <c r="CE52">
        <v>139.41300000000001</v>
      </c>
      <c r="CF52">
        <v>30.420500000000001</v>
      </c>
      <c r="CG52">
        <v>500.24400000000003</v>
      </c>
      <c r="CH52">
        <v>98.589799999999997</v>
      </c>
      <c r="CI52">
        <v>0.10058300000000001</v>
      </c>
      <c r="CJ52">
        <v>32.7746</v>
      </c>
      <c r="CK52">
        <v>31.8749</v>
      </c>
      <c r="CL52">
        <v>999.9</v>
      </c>
      <c r="CM52">
        <v>0</v>
      </c>
      <c r="CN52">
        <v>0</v>
      </c>
      <c r="CO52">
        <v>9975</v>
      </c>
      <c r="CP52">
        <v>0</v>
      </c>
      <c r="CQ52">
        <v>1843.35</v>
      </c>
      <c r="CR52">
        <v>-11.0421</v>
      </c>
      <c r="CS52">
        <v>143.37</v>
      </c>
      <c r="CT52">
        <v>153.239</v>
      </c>
      <c r="CU52">
        <v>9.6199100000000008</v>
      </c>
      <c r="CV52">
        <v>150.03200000000001</v>
      </c>
      <c r="CW52">
        <v>20.930299999999999</v>
      </c>
      <c r="CX52">
        <v>3.0119400000000001</v>
      </c>
      <c r="CY52">
        <v>2.06351</v>
      </c>
      <c r="CZ52">
        <v>24.094000000000001</v>
      </c>
      <c r="DA52">
        <v>17.940300000000001</v>
      </c>
      <c r="DB52">
        <v>1800.16</v>
      </c>
      <c r="DC52">
        <v>0.97799700000000001</v>
      </c>
      <c r="DD52">
        <v>2.2002799999999999E-2</v>
      </c>
      <c r="DE52">
        <v>0</v>
      </c>
      <c r="DF52">
        <v>876.87199999999996</v>
      </c>
      <c r="DG52">
        <v>5.0009800000000002</v>
      </c>
      <c r="DH52">
        <v>17999.099999999999</v>
      </c>
      <c r="DI52">
        <v>16377.3</v>
      </c>
      <c r="DJ52">
        <v>46.5</v>
      </c>
      <c r="DK52">
        <v>48.625</v>
      </c>
      <c r="DL52">
        <v>47.061999999999998</v>
      </c>
      <c r="DM52">
        <v>47.936999999999998</v>
      </c>
      <c r="DN52">
        <v>48</v>
      </c>
      <c r="DO52">
        <v>1755.66</v>
      </c>
      <c r="DP52">
        <v>39.5</v>
      </c>
      <c r="DQ52">
        <v>0</v>
      </c>
      <c r="DR52">
        <v>124.700000047684</v>
      </c>
      <c r="DS52">
        <v>0</v>
      </c>
      <c r="DT52">
        <v>877.21550000000002</v>
      </c>
      <c r="DU52">
        <v>-3.2865299240310302</v>
      </c>
      <c r="DV52">
        <v>-19.4393158735359</v>
      </c>
      <c r="DW52">
        <v>17992.0769230769</v>
      </c>
      <c r="DX52">
        <v>15</v>
      </c>
      <c r="DY52">
        <v>1691775527.5</v>
      </c>
      <c r="DZ52" t="s">
        <v>577</v>
      </c>
      <c r="EA52">
        <v>1691775510</v>
      </c>
      <c r="EB52">
        <v>1691775527.5</v>
      </c>
      <c r="EC52">
        <v>39</v>
      </c>
      <c r="ED52">
        <v>6.8000000000000005E-2</v>
      </c>
      <c r="EE52">
        <v>-5.0000000000000001E-3</v>
      </c>
      <c r="EF52">
        <v>-0.41799999999999998</v>
      </c>
      <c r="EG52">
        <v>7.2999999999999995E-2</v>
      </c>
      <c r="EH52">
        <v>150</v>
      </c>
      <c r="EI52">
        <v>21</v>
      </c>
      <c r="EJ52">
        <v>0.14000000000000001</v>
      </c>
      <c r="EK52">
        <v>0.01</v>
      </c>
      <c r="EL52">
        <v>8.0199595783433999</v>
      </c>
      <c r="EM52">
        <v>-0.181806922817453</v>
      </c>
      <c r="EN52">
        <v>5.4928646989853003E-2</v>
      </c>
      <c r="EO52">
        <v>1</v>
      </c>
      <c r="EP52">
        <v>0.50234353339091697</v>
      </c>
      <c r="EQ52">
        <v>7.1575657682280301E-3</v>
      </c>
      <c r="ER52">
        <v>1.48551771960201E-2</v>
      </c>
      <c r="ES52">
        <v>1</v>
      </c>
      <c r="ET52">
        <v>2</v>
      </c>
      <c r="EU52">
        <v>2</v>
      </c>
      <c r="EV52" t="s">
        <v>393</v>
      </c>
      <c r="EW52">
        <v>2.9631400000000001</v>
      </c>
      <c r="EX52">
        <v>2.8407200000000001</v>
      </c>
      <c r="EY52">
        <v>3.7862399999999997E-2</v>
      </c>
      <c r="EZ52">
        <v>4.0981900000000002E-2</v>
      </c>
      <c r="FA52">
        <v>0.13365199999999999</v>
      </c>
      <c r="FB52">
        <v>0.103268</v>
      </c>
      <c r="FC52">
        <v>28903.1</v>
      </c>
      <c r="FD52">
        <v>29396.799999999999</v>
      </c>
      <c r="FE52">
        <v>27552.1</v>
      </c>
      <c r="FF52">
        <v>27922.6</v>
      </c>
      <c r="FG52">
        <v>30579.200000000001</v>
      </c>
      <c r="FH52">
        <v>30674.2</v>
      </c>
      <c r="FI52">
        <v>38364.400000000001</v>
      </c>
      <c r="FJ52">
        <v>37083.9</v>
      </c>
      <c r="FK52">
        <v>2.03735</v>
      </c>
      <c r="FL52">
        <v>1.70753</v>
      </c>
      <c r="FM52">
        <v>5.22397E-2</v>
      </c>
      <c r="FN52">
        <v>0</v>
      </c>
      <c r="FO52">
        <v>31.026800000000001</v>
      </c>
      <c r="FP52">
        <v>999.9</v>
      </c>
      <c r="FQ52">
        <v>38.164000000000001</v>
      </c>
      <c r="FR52">
        <v>39.890999999999998</v>
      </c>
      <c r="FS52">
        <v>28.532</v>
      </c>
      <c r="FT52">
        <v>60.781100000000002</v>
      </c>
      <c r="FU52">
        <v>34.471200000000003</v>
      </c>
      <c r="FV52">
        <v>1</v>
      </c>
      <c r="FW52">
        <v>0.31722099999999998</v>
      </c>
      <c r="FX52">
        <v>0.31031300000000001</v>
      </c>
      <c r="FY52">
        <v>20.2515</v>
      </c>
      <c r="FZ52">
        <v>5.2276199999999999</v>
      </c>
      <c r="GA52">
        <v>12.0159</v>
      </c>
      <c r="GB52">
        <v>4.9991500000000002</v>
      </c>
      <c r="GC52">
        <v>3.2910499999999998</v>
      </c>
      <c r="GD52">
        <v>9999</v>
      </c>
      <c r="GE52">
        <v>286.89999999999998</v>
      </c>
      <c r="GF52">
        <v>9999</v>
      </c>
      <c r="GG52">
        <v>9999</v>
      </c>
      <c r="GH52">
        <v>1.87852</v>
      </c>
      <c r="GI52">
        <v>1.87236</v>
      </c>
      <c r="GJ52">
        <v>1.87452</v>
      </c>
      <c r="GK52">
        <v>1.8725799999999999</v>
      </c>
      <c r="GL52">
        <v>1.87273</v>
      </c>
      <c r="GM52">
        <v>1.8740300000000001</v>
      </c>
      <c r="GN52">
        <v>1.8742700000000001</v>
      </c>
      <c r="GO52">
        <v>1.87832</v>
      </c>
      <c r="GP52">
        <v>5</v>
      </c>
      <c r="GQ52">
        <v>0</v>
      </c>
      <c r="GR52">
        <v>0</v>
      </c>
      <c r="GS52">
        <v>0</v>
      </c>
      <c r="GT52" t="s">
        <v>394</v>
      </c>
      <c r="GU52" t="s">
        <v>395</v>
      </c>
      <c r="GV52" t="s">
        <v>396</v>
      </c>
      <c r="GW52" t="s">
        <v>396</v>
      </c>
      <c r="GX52" t="s">
        <v>396</v>
      </c>
      <c r="GY52" t="s">
        <v>396</v>
      </c>
      <c r="GZ52">
        <v>0</v>
      </c>
      <c r="HA52">
        <v>100</v>
      </c>
      <c r="HB52">
        <v>100</v>
      </c>
      <c r="HC52">
        <v>-0.42299999999999999</v>
      </c>
      <c r="HD52">
        <v>0.12970000000000001</v>
      </c>
      <c r="HE52">
        <v>-0.50464036444040306</v>
      </c>
      <c r="HF52">
        <v>7.2704984381113296E-4</v>
      </c>
      <c r="HG52">
        <v>-1.05877040029023E-6</v>
      </c>
      <c r="HH52">
        <v>2.9517966189716799E-10</v>
      </c>
      <c r="HI52">
        <v>0.129693021620538</v>
      </c>
      <c r="HJ52">
        <v>0</v>
      </c>
      <c r="HK52">
        <v>0</v>
      </c>
      <c r="HL52">
        <v>0</v>
      </c>
      <c r="HM52">
        <v>1</v>
      </c>
      <c r="HN52">
        <v>2242</v>
      </c>
      <c r="HO52">
        <v>1</v>
      </c>
      <c r="HP52">
        <v>25</v>
      </c>
      <c r="HQ52">
        <v>1</v>
      </c>
      <c r="HR52">
        <v>0.7</v>
      </c>
      <c r="HS52">
        <v>0.48095700000000002</v>
      </c>
      <c r="HT52">
        <v>2.6940900000000001</v>
      </c>
      <c r="HU52">
        <v>1.49536</v>
      </c>
      <c r="HV52">
        <v>2.2790499999999998</v>
      </c>
      <c r="HW52">
        <v>1.49658</v>
      </c>
      <c r="HX52">
        <v>2.3974600000000001</v>
      </c>
      <c r="HY52">
        <v>44.473500000000001</v>
      </c>
      <c r="HZ52">
        <v>23.833600000000001</v>
      </c>
      <c r="IA52">
        <v>18</v>
      </c>
      <c r="IB52">
        <v>508.03699999999998</v>
      </c>
      <c r="IC52">
        <v>431.24299999999999</v>
      </c>
      <c r="ID52">
        <v>29.897200000000002</v>
      </c>
      <c r="IE52">
        <v>31.510300000000001</v>
      </c>
      <c r="IF52">
        <v>30.0002</v>
      </c>
      <c r="IG52">
        <v>31.2577</v>
      </c>
      <c r="IH52">
        <v>31.195399999999999</v>
      </c>
      <c r="II52">
        <v>9.6875199999999992</v>
      </c>
      <c r="IJ52">
        <v>31.7318</v>
      </c>
      <c r="IK52">
        <v>0</v>
      </c>
      <c r="IL52">
        <v>29.957999999999998</v>
      </c>
      <c r="IM52">
        <v>150</v>
      </c>
      <c r="IN52">
        <v>20.813199999999998</v>
      </c>
      <c r="IO52">
        <v>100.014</v>
      </c>
      <c r="IP52">
        <v>99.549400000000006</v>
      </c>
    </row>
    <row r="53" spans="1:250" x14ac:dyDescent="0.3">
      <c r="A53">
        <v>37</v>
      </c>
      <c r="B53">
        <v>1691775699.5</v>
      </c>
      <c r="C53">
        <v>8644.9000000953693</v>
      </c>
      <c r="D53" t="s">
        <v>578</v>
      </c>
      <c r="E53" t="s">
        <v>579</v>
      </c>
      <c r="F53" t="s">
        <v>381</v>
      </c>
      <c r="G53" t="s">
        <v>558</v>
      </c>
      <c r="H53" t="s">
        <v>383</v>
      </c>
      <c r="I53" t="s">
        <v>559</v>
      </c>
      <c r="J53" t="s">
        <v>385</v>
      </c>
      <c r="K53" t="s">
        <v>34</v>
      </c>
      <c r="L53" t="s">
        <v>387</v>
      </c>
      <c r="M53">
        <v>1691775699.5</v>
      </c>
      <c r="N53">
        <f t="shared" si="46"/>
        <v>8.7563912764083915E-3</v>
      </c>
      <c r="O53">
        <f t="shared" si="47"/>
        <v>8.756391276408392</v>
      </c>
      <c r="P53">
        <f t="shared" si="48"/>
        <v>3.5905660917689799</v>
      </c>
      <c r="Q53">
        <f t="shared" si="49"/>
        <v>94.697500000000005</v>
      </c>
      <c r="R53">
        <f t="shared" si="50"/>
        <v>80.45120659309481</v>
      </c>
      <c r="S53">
        <f t="shared" si="51"/>
        <v>7.9398665066261485</v>
      </c>
      <c r="T53">
        <f t="shared" si="52"/>
        <v>9.3458574501450009</v>
      </c>
      <c r="U53">
        <f t="shared" si="53"/>
        <v>0.53173787540986273</v>
      </c>
      <c r="V53">
        <f t="shared" si="54"/>
        <v>2.9032993288613484</v>
      </c>
      <c r="W53">
        <f t="shared" si="55"/>
        <v>0.48296610545656121</v>
      </c>
      <c r="X53">
        <f t="shared" si="56"/>
        <v>0.30586211237934602</v>
      </c>
      <c r="Y53">
        <f t="shared" si="57"/>
        <v>289.56545275482205</v>
      </c>
      <c r="Z53">
        <f t="shared" si="58"/>
        <v>32.382193317281605</v>
      </c>
      <c r="AA53">
        <f t="shared" si="59"/>
        <v>31.9648</v>
      </c>
      <c r="AB53">
        <f t="shared" si="60"/>
        <v>4.7655778844346814</v>
      </c>
      <c r="AC53">
        <f t="shared" si="61"/>
        <v>60.468424571742027</v>
      </c>
      <c r="AD53">
        <f t="shared" si="62"/>
        <v>3.0470766917394001</v>
      </c>
      <c r="AE53">
        <f t="shared" si="63"/>
        <v>5.0391203563179205</v>
      </c>
      <c r="AF53">
        <f t="shared" si="64"/>
        <v>1.7185011926952813</v>
      </c>
      <c r="AG53">
        <f t="shared" si="65"/>
        <v>-386.15685528961006</v>
      </c>
      <c r="AH53">
        <f t="shared" si="66"/>
        <v>154.86353307934672</v>
      </c>
      <c r="AI53">
        <f t="shared" si="67"/>
        <v>12.151519996476697</v>
      </c>
      <c r="AJ53">
        <f t="shared" si="68"/>
        <v>70.423650541035386</v>
      </c>
      <c r="AK53">
        <v>0</v>
      </c>
      <c r="AL53">
        <v>0</v>
      </c>
      <c r="AM53">
        <f t="shared" si="69"/>
        <v>1</v>
      </c>
      <c r="AN53">
        <f t="shared" si="70"/>
        <v>0</v>
      </c>
      <c r="AO53">
        <f t="shared" si="71"/>
        <v>51077.872267859369</v>
      </c>
      <c r="AP53" t="s">
        <v>388</v>
      </c>
      <c r="AQ53">
        <v>10238.9</v>
      </c>
      <c r="AR53">
        <v>302.21199999999999</v>
      </c>
      <c r="AS53">
        <v>4052.3</v>
      </c>
      <c r="AT53">
        <f t="shared" si="72"/>
        <v>0.92542210596451402</v>
      </c>
      <c r="AU53">
        <v>-0.32343011824092399</v>
      </c>
      <c r="AV53" t="s">
        <v>580</v>
      </c>
      <c r="AW53">
        <v>10259.799999999999</v>
      </c>
      <c r="AX53">
        <v>878.513423076923</v>
      </c>
      <c r="AY53">
        <v>1172.3599999999999</v>
      </c>
      <c r="AZ53">
        <f t="shared" si="73"/>
        <v>0.25064534522081694</v>
      </c>
      <c r="BA53">
        <v>0.5</v>
      </c>
      <c r="BB53">
        <f t="shared" si="74"/>
        <v>1513.1765993548299</v>
      </c>
      <c r="BC53">
        <f t="shared" si="75"/>
        <v>3.5905660917689799</v>
      </c>
      <c r="BD53">
        <f t="shared" si="76"/>
        <v>189.63533556267657</v>
      </c>
      <c r="BE53">
        <f t="shared" si="77"/>
        <v>2.5866089996889369E-3</v>
      </c>
      <c r="BF53">
        <f t="shared" si="78"/>
        <v>2.4565321232385964</v>
      </c>
      <c r="BG53">
        <f t="shared" si="79"/>
        <v>255.4185561952315</v>
      </c>
      <c r="BH53" t="s">
        <v>581</v>
      </c>
      <c r="BI53">
        <v>650.80999999999995</v>
      </c>
      <c r="BJ53">
        <f t="shared" si="80"/>
        <v>650.80999999999995</v>
      </c>
      <c r="BK53">
        <f t="shared" si="81"/>
        <v>0.44487188235695518</v>
      </c>
      <c r="BL53">
        <f t="shared" si="82"/>
        <v>0.56341017529110715</v>
      </c>
      <c r="BM53">
        <f t="shared" si="83"/>
        <v>0.84667013573463401</v>
      </c>
      <c r="BN53">
        <f t="shared" si="84"/>
        <v>0.33769723877211338</v>
      </c>
      <c r="BO53">
        <f t="shared" si="85"/>
        <v>0.76796597839837366</v>
      </c>
      <c r="BP53">
        <f t="shared" si="86"/>
        <v>0.41737891140804956</v>
      </c>
      <c r="BQ53">
        <f t="shared" si="87"/>
        <v>0.5826210885919505</v>
      </c>
      <c r="BR53">
        <f t="shared" si="88"/>
        <v>1799.99</v>
      </c>
      <c r="BS53">
        <f t="shared" si="89"/>
        <v>1513.1765993548299</v>
      </c>
      <c r="BT53">
        <f t="shared" si="90"/>
        <v>0.84065833663233125</v>
      </c>
      <c r="BU53">
        <f t="shared" si="91"/>
        <v>0.16087058970039947</v>
      </c>
      <c r="BV53">
        <v>6</v>
      </c>
      <c r="BW53">
        <v>0.5</v>
      </c>
      <c r="BX53" t="s">
        <v>391</v>
      </c>
      <c r="BY53">
        <v>2</v>
      </c>
      <c r="BZ53">
        <v>1691775699.5</v>
      </c>
      <c r="CA53">
        <v>94.697500000000005</v>
      </c>
      <c r="CB53">
        <v>99.998599999999996</v>
      </c>
      <c r="CC53">
        <v>30.874700000000001</v>
      </c>
      <c r="CD53">
        <v>20.6965</v>
      </c>
      <c r="CE53">
        <v>95.045599999999993</v>
      </c>
      <c r="CF53">
        <v>30.743300000000001</v>
      </c>
      <c r="CG53">
        <v>500.24799999999999</v>
      </c>
      <c r="CH53">
        <v>98.591200000000001</v>
      </c>
      <c r="CI53">
        <v>0.10050199999999999</v>
      </c>
      <c r="CJ53">
        <v>32.9542</v>
      </c>
      <c r="CK53">
        <v>31.9648</v>
      </c>
      <c r="CL53">
        <v>999.9</v>
      </c>
      <c r="CM53">
        <v>0</v>
      </c>
      <c r="CN53">
        <v>0</v>
      </c>
      <c r="CO53">
        <v>9991.8799999999992</v>
      </c>
      <c r="CP53">
        <v>0</v>
      </c>
      <c r="CQ53">
        <v>1884.66</v>
      </c>
      <c r="CR53">
        <v>-5.3010599999999997</v>
      </c>
      <c r="CS53">
        <v>97.714399999999998</v>
      </c>
      <c r="CT53">
        <v>102.11199999999999</v>
      </c>
      <c r="CU53">
        <v>10.1782</v>
      </c>
      <c r="CV53">
        <v>99.998599999999996</v>
      </c>
      <c r="CW53">
        <v>20.6965</v>
      </c>
      <c r="CX53">
        <v>3.0439699999999998</v>
      </c>
      <c r="CY53">
        <v>2.0404900000000001</v>
      </c>
      <c r="CZ53">
        <v>24.270399999999999</v>
      </c>
      <c r="DA53">
        <v>17.7621</v>
      </c>
      <c r="DB53">
        <v>1799.99</v>
      </c>
      <c r="DC53">
        <v>0.977993</v>
      </c>
      <c r="DD53">
        <v>2.2006499999999998E-2</v>
      </c>
      <c r="DE53">
        <v>0</v>
      </c>
      <c r="DF53">
        <v>878.98400000000004</v>
      </c>
      <c r="DG53">
        <v>5.0009800000000002</v>
      </c>
      <c r="DH53">
        <v>18141</v>
      </c>
      <c r="DI53">
        <v>16375.8</v>
      </c>
      <c r="DJ53">
        <v>46.375</v>
      </c>
      <c r="DK53">
        <v>48.561999999999998</v>
      </c>
      <c r="DL53">
        <v>47</v>
      </c>
      <c r="DM53">
        <v>47.811999999999998</v>
      </c>
      <c r="DN53">
        <v>47.936999999999998</v>
      </c>
      <c r="DO53">
        <v>1755.49</v>
      </c>
      <c r="DP53">
        <v>39.5</v>
      </c>
      <c r="DQ53">
        <v>0</v>
      </c>
      <c r="DR53">
        <v>130.30000019073501</v>
      </c>
      <c r="DS53">
        <v>0</v>
      </c>
      <c r="DT53">
        <v>878.513423076923</v>
      </c>
      <c r="DU53">
        <v>1.39982905948526</v>
      </c>
      <c r="DV53">
        <v>-359.77777646335397</v>
      </c>
      <c r="DW53">
        <v>18138.857692307702</v>
      </c>
      <c r="DX53">
        <v>15</v>
      </c>
      <c r="DY53">
        <v>1691775658.5</v>
      </c>
      <c r="DZ53" t="s">
        <v>582</v>
      </c>
      <c r="EA53">
        <v>1691775642.5</v>
      </c>
      <c r="EB53">
        <v>1691775658.5</v>
      </c>
      <c r="EC53">
        <v>40</v>
      </c>
      <c r="ED53">
        <v>9.7000000000000003E-2</v>
      </c>
      <c r="EE53">
        <v>2E-3</v>
      </c>
      <c r="EF53">
        <v>-0.34499999999999997</v>
      </c>
      <c r="EG53">
        <v>6.8000000000000005E-2</v>
      </c>
      <c r="EH53">
        <v>100</v>
      </c>
      <c r="EI53">
        <v>21</v>
      </c>
      <c r="EJ53">
        <v>0.2</v>
      </c>
      <c r="EK53">
        <v>0.01</v>
      </c>
      <c r="EL53">
        <v>3.5746886310444101</v>
      </c>
      <c r="EM53">
        <v>-0.1863343356904</v>
      </c>
      <c r="EN53">
        <v>4.7972308841863098E-2</v>
      </c>
      <c r="EO53">
        <v>1</v>
      </c>
      <c r="EP53">
        <v>0.52492593512946795</v>
      </c>
      <c r="EQ53">
        <v>5.2001108086363698E-2</v>
      </c>
      <c r="ER53">
        <v>1.7529977843818E-2</v>
      </c>
      <c r="ES53">
        <v>1</v>
      </c>
      <c r="ET53">
        <v>2</v>
      </c>
      <c r="EU53">
        <v>2</v>
      </c>
      <c r="EV53" t="s">
        <v>393</v>
      </c>
      <c r="EW53">
        <v>2.9631099999999999</v>
      </c>
      <c r="EX53">
        <v>2.8407800000000001</v>
      </c>
      <c r="EY53">
        <v>2.6294000000000001E-2</v>
      </c>
      <c r="EZ53">
        <v>2.7929499999999999E-2</v>
      </c>
      <c r="FA53">
        <v>0.134604</v>
      </c>
      <c r="FB53">
        <v>0.10244399999999999</v>
      </c>
      <c r="FC53">
        <v>29246.799999999999</v>
      </c>
      <c r="FD53">
        <v>29794.5</v>
      </c>
      <c r="FE53">
        <v>27548.7</v>
      </c>
      <c r="FF53">
        <v>27920.6</v>
      </c>
      <c r="FG53">
        <v>30541.3</v>
      </c>
      <c r="FH53">
        <v>30699</v>
      </c>
      <c r="FI53">
        <v>38360.300000000003</v>
      </c>
      <c r="FJ53">
        <v>37080.800000000003</v>
      </c>
      <c r="FK53">
        <v>2.03715</v>
      </c>
      <c r="FL53">
        <v>1.7048000000000001</v>
      </c>
      <c r="FM53">
        <v>5.10216E-2</v>
      </c>
      <c r="FN53">
        <v>0</v>
      </c>
      <c r="FO53">
        <v>31.136600000000001</v>
      </c>
      <c r="FP53">
        <v>999.9</v>
      </c>
      <c r="FQ53">
        <v>37.969000000000001</v>
      </c>
      <c r="FR53">
        <v>40.143000000000001</v>
      </c>
      <c r="FS53">
        <v>28.769500000000001</v>
      </c>
      <c r="FT53">
        <v>60.881100000000004</v>
      </c>
      <c r="FU53">
        <v>35.384599999999999</v>
      </c>
      <c r="FV53">
        <v>1</v>
      </c>
      <c r="FW53">
        <v>0.32138</v>
      </c>
      <c r="FX53">
        <v>4.47467E-2</v>
      </c>
      <c r="FY53">
        <v>20.250299999999999</v>
      </c>
      <c r="FZ53">
        <v>5.2267200000000003</v>
      </c>
      <c r="GA53">
        <v>12.0159</v>
      </c>
      <c r="GB53">
        <v>4.9991500000000002</v>
      </c>
      <c r="GC53">
        <v>3.29108</v>
      </c>
      <c r="GD53">
        <v>9999</v>
      </c>
      <c r="GE53">
        <v>287</v>
      </c>
      <c r="GF53">
        <v>9999</v>
      </c>
      <c r="GG53">
        <v>9999</v>
      </c>
      <c r="GH53">
        <v>1.8785099999999999</v>
      </c>
      <c r="GI53">
        <v>1.87235</v>
      </c>
      <c r="GJ53">
        <v>1.8745000000000001</v>
      </c>
      <c r="GK53">
        <v>1.8725700000000001</v>
      </c>
      <c r="GL53">
        <v>1.87277</v>
      </c>
      <c r="GM53">
        <v>1.87405</v>
      </c>
      <c r="GN53">
        <v>1.87425</v>
      </c>
      <c r="GO53">
        <v>1.87826</v>
      </c>
      <c r="GP53">
        <v>5</v>
      </c>
      <c r="GQ53">
        <v>0</v>
      </c>
      <c r="GR53">
        <v>0</v>
      </c>
      <c r="GS53">
        <v>0</v>
      </c>
      <c r="GT53" t="s">
        <v>394</v>
      </c>
      <c r="GU53" t="s">
        <v>395</v>
      </c>
      <c r="GV53" t="s">
        <v>396</v>
      </c>
      <c r="GW53" t="s">
        <v>396</v>
      </c>
      <c r="GX53" t="s">
        <v>396</v>
      </c>
      <c r="GY53" t="s">
        <v>396</v>
      </c>
      <c r="GZ53">
        <v>0</v>
      </c>
      <c r="HA53">
        <v>100</v>
      </c>
      <c r="HB53">
        <v>100</v>
      </c>
      <c r="HC53">
        <v>-0.34799999999999998</v>
      </c>
      <c r="HD53">
        <v>0.13139999999999999</v>
      </c>
      <c r="HE53">
        <v>-0.40793074348012898</v>
      </c>
      <c r="HF53">
        <v>7.2704984381113296E-4</v>
      </c>
      <c r="HG53">
        <v>-1.05877040029023E-6</v>
      </c>
      <c r="HH53">
        <v>2.9517966189716799E-10</v>
      </c>
      <c r="HI53">
        <v>0.13138223358565099</v>
      </c>
      <c r="HJ53">
        <v>0</v>
      </c>
      <c r="HK53">
        <v>0</v>
      </c>
      <c r="HL53">
        <v>0</v>
      </c>
      <c r="HM53">
        <v>1</v>
      </c>
      <c r="HN53">
        <v>2242</v>
      </c>
      <c r="HO53">
        <v>1</v>
      </c>
      <c r="HP53">
        <v>25</v>
      </c>
      <c r="HQ53">
        <v>0.9</v>
      </c>
      <c r="HR53">
        <v>0.7</v>
      </c>
      <c r="HS53">
        <v>0.36987300000000001</v>
      </c>
      <c r="HT53">
        <v>2.7002000000000002</v>
      </c>
      <c r="HU53">
        <v>1.49536</v>
      </c>
      <c r="HV53">
        <v>2.2766099999999998</v>
      </c>
      <c r="HW53">
        <v>1.49658</v>
      </c>
      <c r="HX53">
        <v>2.52319</v>
      </c>
      <c r="HY53">
        <v>44.669199999999996</v>
      </c>
      <c r="HZ53">
        <v>23.851099999999999</v>
      </c>
      <c r="IA53">
        <v>18</v>
      </c>
      <c r="IB53">
        <v>508.27100000000002</v>
      </c>
      <c r="IC53">
        <v>429.79399999999998</v>
      </c>
      <c r="ID53">
        <v>30.031099999999999</v>
      </c>
      <c r="IE53">
        <v>31.543500000000002</v>
      </c>
      <c r="IF53">
        <v>30</v>
      </c>
      <c r="IG53">
        <v>31.303699999999999</v>
      </c>
      <c r="IH53">
        <v>31.245000000000001</v>
      </c>
      <c r="II53">
        <v>7.4772800000000004</v>
      </c>
      <c r="IJ53">
        <v>32.5291</v>
      </c>
      <c r="IK53">
        <v>0</v>
      </c>
      <c r="IL53">
        <v>30.253399999999999</v>
      </c>
      <c r="IM53">
        <v>100</v>
      </c>
      <c r="IN53">
        <v>20.610600000000002</v>
      </c>
      <c r="IO53">
        <v>100.002</v>
      </c>
      <c r="IP53">
        <v>99.541399999999996</v>
      </c>
    </row>
    <row r="54" spans="1:250" x14ac:dyDescent="0.3">
      <c r="A54">
        <v>38</v>
      </c>
      <c r="B54">
        <v>1691775836</v>
      </c>
      <c r="C54">
        <v>8781.4000000953693</v>
      </c>
      <c r="D54" t="s">
        <v>583</v>
      </c>
      <c r="E54" t="s">
        <v>584</v>
      </c>
      <c r="F54" t="s">
        <v>381</v>
      </c>
      <c r="G54" t="s">
        <v>558</v>
      </c>
      <c r="H54" t="s">
        <v>383</v>
      </c>
      <c r="I54" t="s">
        <v>559</v>
      </c>
      <c r="J54" t="s">
        <v>385</v>
      </c>
      <c r="K54" t="s">
        <v>34</v>
      </c>
      <c r="L54" t="s">
        <v>387</v>
      </c>
      <c r="M54">
        <v>1691775836</v>
      </c>
      <c r="N54">
        <f t="shared" si="46"/>
        <v>9.2825671854181706E-3</v>
      </c>
      <c r="O54">
        <f t="shared" si="47"/>
        <v>9.2825671854181699</v>
      </c>
      <c r="P54">
        <f t="shared" si="48"/>
        <v>1.377252959759208</v>
      </c>
      <c r="Q54">
        <f t="shared" si="49"/>
        <v>72.521799999999999</v>
      </c>
      <c r="R54">
        <f t="shared" si="50"/>
        <v>66.313121095164448</v>
      </c>
      <c r="S54">
        <f t="shared" si="51"/>
        <v>6.5447069744267976</v>
      </c>
      <c r="T54">
        <f t="shared" si="52"/>
        <v>7.1574663116346011</v>
      </c>
      <c r="U54">
        <f t="shared" si="53"/>
        <v>0.56927386432495197</v>
      </c>
      <c r="V54">
        <f t="shared" si="54"/>
        <v>2.9010451514693072</v>
      </c>
      <c r="W54">
        <f t="shared" si="55"/>
        <v>0.51371900720998687</v>
      </c>
      <c r="X54">
        <f t="shared" si="56"/>
        <v>0.32561278045136777</v>
      </c>
      <c r="Y54">
        <f t="shared" si="57"/>
        <v>289.56545275482205</v>
      </c>
      <c r="Z54">
        <f t="shared" si="58"/>
        <v>32.379336773442176</v>
      </c>
      <c r="AA54">
        <f t="shared" si="59"/>
        <v>31.9983</v>
      </c>
      <c r="AB54">
        <f t="shared" si="60"/>
        <v>4.7746237840834587</v>
      </c>
      <c r="AC54">
        <f t="shared" si="61"/>
        <v>60.307235287627556</v>
      </c>
      <c r="AD54">
        <f t="shared" si="62"/>
        <v>3.0620898203217002</v>
      </c>
      <c r="AE54">
        <f t="shared" si="63"/>
        <v>5.0774833329988667</v>
      </c>
      <c r="AF54">
        <f t="shared" si="64"/>
        <v>1.7125339637617585</v>
      </c>
      <c r="AG54">
        <f t="shared" si="65"/>
        <v>-409.36121287694135</v>
      </c>
      <c r="AH54">
        <f t="shared" si="66"/>
        <v>170.61801039613954</v>
      </c>
      <c r="AI54">
        <f t="shared" si="67"/>
        <v>13.409209945047877</v>
      </c>
      <c r="AJ54">
        <f t="shared" si="68"/>
        <v>64.231460219068083</v>
      </c>
      <c r="AK54">
        <v>0</v>
      </c>
      <c r="AL54">
        <v>0</v>
      </c>
      <c r="AM54">
        <f t="shared" si="69"/>
        <v>1</v>
      </c>
      <c r="AN54">
        <f t="shared" si="70"/>
        <v>0</v>
      </c>
      <c r="AO54">
        <f t="shared" si="71"/>
        <v>50992.160580736774</v>
      </c>
      <c r="AP54" t="s">
        <v>388</v>
      </c>
      <c r="AQ54">
        <v>10238.9</v>
      </c>
      <c r="AR54">
        <v>302.21199999999999</v>
      </c>
      <c r="AS54">
        <v>4052.3</v>
      </c>
      <c r="AT54">
        <f t="shared" si="72"/>
        <v>0.92542210596451402</v>
      </c>
      <c r="AU54">
        <v>-0.32343011824092399</v>
      </c>
      <c r="AV54" t="s">
        <v>585</v>
      </c>
      <c r="AW54">
        <v>10259.799999999999</v>
      </c>
      <c r="AX54">
        <v>880.92161538461596</v>
      </c>
      <c r="AY54">
        <v>1144.07</v>
      </c>
      <c r="AZ54">
        <f t="shared" si="73"/>
        <v>0.23001073764313718</v>
      </c>
      <c r="BA54">
        <v>0.5</v>
      </c>
      <c r="BB54">
        <f t="shared" si="74"/>
        <v>1513.1765993548299</v>
      </c>
      <c r="BC54">
        <f t="shared" si="75"/>
        <v>1.377252959759208</v>
      </c>
      <c r="BD54">
        <f t="shared" si="76"/>
        <v>174.02343290096914</v>
      </c>
      <c r="BE54">
        <f t="shared" si="77"/>
        <v>1.123915793255889E-3</v>
      </c>
      <c r="BF54">
        <f t="shared" si="78"/>
        <v>2.5420035487339065</v>
      </c>
      <c r="BG54">
        <f t="shared" si="79"/>
        <v>254.04991108389908</v>
      </c>
      <c r="BH54" t="s">
        <v>586</v>
      </c>
      <c r="BI54">
        <v>648.96</v>
      </c>
      <c r="BJ54">
        <f t="shared" si="80"/>
        <v>648.96</v>
      </c>
      <c r="BK54">
        <f t="shared" si="81"/>
        <v>0.43276198134729515</v>
      </c>
      <c r="BL54">
        <f t="shared" si="82"/>
        <v>0.53149478825995033</v>
      </c>
      <c r="BM54">
        <f t="shared" si="83"/>
        <v>0.85452232218937874</v>
      </c>
      <c r="BN54">
        <f t="shared" si="84"/>
        <v>0.31258048817660933</v>
      </c>
      <c r="BO54">
        <f t="shared" si="85"/>
        <v>0.77550980136999459</v>
      </c>
      <c r="BP54">
        <f t="shared" si="86"/>
        <v>0.39154318814005218</v>
      </c>
      <c r="BQ54">
        <f t="shared" si="87"/>
        <v>0.60845681185994782</v>
      </c>
      <c r="BR54">
        <f t="shared" si="88"/>
        <v>1799.99</v>
      </c>
      <c r="BS54">
        <f t="shared" si="89"/>
        <v>1513.1765993548299</v>
      </c>
      <c r="BT54">
        <f t="shared" si="90"/>
        <v>0.84065833663233125</v>
      </c>
      <c r="BU54">
        <f t="shared" si="91"/>
        <v>0.16087058970039947</v>
      </c>
      <c r="BV54">
        <v>6</v>
      </c>
      <c r="BW54">
        <v>0.5</v>
      </c>
      <c r="BX54" t="s">
        <v>391</v>
      </c>
      <c r="BY54">
        <v>2</v>
      </c>
      <c r="BZ54">
        <v>1691775836</v>
      </c>
      <c r="CA54">
        <v>72.521799999999999</v>
      </c>
      <c r="CB54">
        <v>74.981399999999994</v>
      </c>
      <c r="CC54">
        <v>31.0261</v>
      </c>
      <c r="CD54">
        <v>20.236699999999999</v>
      </c>
      <c r="CE54">
        <v>72.957400000000007</v>
      </c>
      <c r="CF54">
        <v>30.894500000000001</v>
      </c>
      <c r="CG54">
        <v>500.18900000000002</v>
      </c>
      <c r="CH54">
        <v>98.593500000000006</v>
      </c>
      <c r="CI54">
        <v>0.100497</v>
      </c>
      <c r="CJ54">
        <v>33.089199999999998</v>
      </c>
      <c r="CK54">
        <v>31.9983</v>
      </c>
      <c r="CL54">
        <v>999.9</v>
      </c>
      <c r="CM54">
        <v>0</v>
      </c>
      <c r="CN54">
        <v>0</v>
      </c>
      <c r="CO54">
        <v>9978.75</v>
      </c>
      <c r="CP54">
        <v>0</v>
      </c>
      <c r="CQ54">
        <v>1938.69</v>
      </c>
      <c r="CR54">
        <v>-2.4595799999999999</v>
      </c>
      <c r="CS54">
        <v>74.843900000000005</v>
      </c>
      <c r="CT54">
        <v>76.530100000000004</v>
      </c>
      <c r="CU54">
        <v>10.789400000000001</v>
      </c>
      <c r="CV54">
        <v>74.981399999999994</v>
      </c>
      <c r="CW54">
        <v>20.236699999999999</v>
      </c>
      <c r="CX54">
        <v>3.05897</v>
      </c>
      <c r="CY54">
        <v>1.9952099999999999</v>
      </c>
      <c r="CZ54">
        <v>24.352399999999999</v>
      </c>
      <c r="DA54">
        <v>17.406300000000002</v>
      </c>
      <c r="DB54">
        <v>1799.99</v>
      </c>
      <c r="DC54">
        <v>0.977993</v>
      </c>
      <c r="DD54">
        <v>2.2006499999999998E-2</v>
      </c>
      <c r="DE54">
        <v>0</v>
      </c>
      <c r="DF54">
        <v>881.53899999999999</v>
      </c>
      <c r="DG54">
        <v>5.0009800000000002</v>
      </c>
      <c r="DH54">
        <v>18216.400000000001</v>
      </c>
      <c r="DI54">
        <v>16375.7</v>
      </c>
      <c r="DJ54">
        <v>46.375</v>
      </c>
      <c r="DK54">
        <v>48.5</v>
      </c>
      <c r="DL54">
        <v>46.936999999999998</v>
      </c>
      <c r="DM54">
        <v>47.811999999999998</v>
      </c>
      <c r="DN54">
        <v>47.936999999999998</v>
      </c>
      <c r="DO54">
        <v>1755.49</v>
      </c>
      <c r="DP54">
        <v>39.5</v>
      </c>
      <c r="DQ54">
        <v>0</v>
      </c>
      <c r="DR54">
        <v>136.30000019073501</v>
      </c>
      <c r="DS54">
        <v>0</v>
      </c>
      <c r="DT54">
        <v>880.92161538461596</v>
      </c>
      <c r="DU54">
        <v>2.63234187697193</v>
      </c>
      <c r="DV54">
        <v>-46.037606601269999</v>
      </c>
      <c r="DW54">
        <v>18221.007692307699</v>
      </c>
      <c r="DX54">
        <v>15</v>
      </c>
      <c r="DY54">
        <v>1691775793.5</v>
      </c>
      <c r="DZ54" t="s">
        <v>587</v>
      </c>
      <c r="EA54">
        <v>1691775775</v>
      </c>
      <c r="EB54">
        <v>1691775793.5</v>
      </c>
      <c r="EC54">
        <v>41</v>
      </c>
      <c r="ED54">
        <v>-7.4999999999999997E-2</v>
      </c>
      <c r="EE54">
        <v>0</v>
      </c>
      <c r="EF54">
        <v>-0.434</v>
      </c>
      <c r="EG54">
        <v>6.2E-2</v>
      </c>
      <c r="EH54">
        <v>75</v>
      </c>
      <c r="EI54">
        <v>20</v>
      </c>
      <c r="EJ54">
        <v>0.54</v>
      </c>
      <c r="EK54">
        <v>0.01</v>
      </c>
      <c r="EL54">
        <v>1.37788222464715</v>
      </c>
      <c r="EM54">
        <v>-0.158800633682322</v>
      </c>
      <c r="EN54">
        <v>5.9589497519269799E-2</v>
      </c>
      <c r="EO54">
        <v>1</v>
      </c>
      <c r="EP54">
        <v>0.57683834247619403</v>
      </c>
      <c r="EQ54">
        <v>-3.8029370795798302E-2</v>
      </c>
      <c r="ER54">
        <v>1.09914391941708E-2</v>
      </c>
      <c r="ES54">
        <v>1</v>
      </c>
      <c r="ET54">
        <v>2</v>
      </c>
      <c r="EU54">
        <v>2</v>
      </c>
      <c r="EV54" t="s">
        <v>393</v>
      </c>
      <c r="EW54">
        <v>2.9628700000000001</v>
      </c>
      <c r="EX54">
        <v>2.8406500000000001</v>
      </c>
      <c r="EY54">
        <v>2.0320499999999998E-2</v>
      </c>
      <c r="EZ54">
        <v>2.1114600000000001E-2</v>
      </c>
      <c r="FA54">
        <v>0.13503799999999999</v>
      </c>
      <c r="FB54">
        <v>0.10082000000000001</v>
      </c>
      <c r="FC54">
        <v>29422.9</v>
      </c>
      <c r="FD54">
        <v>29999.4</v>
      </c>
      <c r="FE54">
        <v>27545.9</v>
      </c>
      <c r="FF54">
        <v>27917.200000000001</v>
      </c>
      <c r="FG54">
        <v>30522</v>
      </c>
      <c r="FH54">
        <v>30751</v>
      </c>
      <c r="FI54">
        <v>38355.800000000003</v>
      </c>
      <c r="FJ54">
        <v>37076.9</v>
      </c>
      <c r="FK54">
        <v>2.0371700000000001</v>
      </c>
      <c r="FL54">
        <v>1.7012499999999999</v>
      </c>
      <c r="FM54">
        <v>4.7527300000000001E-2</v>
      </c>
      <c r="FN54">
        <v>0</v>
      </c>
      <c r="FO54">
        <v>31.226900000000001</v>
      </c>
      <c r="FP54">
        <v>999.9</v>
      </c>
      <c r="FQ54">
        <v>37.718000000000004</v>
      </c>
      <c r="FR54">
        <v>40.354999999999997</v>
      </c>
      <c r="FS54">
        <v>28.904</v>
      </c>
      <c r="FT54">
        <v>60.831099999999999</v>
      </c>
      <c r="FU54">
        <v>34.963900000000002</v>
      </c>
      <c r="FV54">
        <v>1</v>
      </c>
      <c r="FW54">
        <v>0.32650099999999999</v>
      </c>
      <c r="FX54">
        <v>0.69318599999999997</v>
      </c>
      <c r="FY54">
        <v>20.249600000000001</v>
      </c>
      <c r="FZ54">
        <v>5.2270200000000004</v>
      </c>
      <c r="GA54">
        <v>12.0159</v>
      </c>
      <c r="GB54">
        <v>4.9992999999999999</v>
      </c>
      <c r="GC54">
        <v>3.2911299999999999</v>
      </c>
      <c r="GD54">
        <v>9999</v>
      </c>
      <c r="GE54">
        <v>287</v>
      </c>
      <c r="GF54">
        <v>9999</v>
      </c>
      <c r="GG54">
        <v>9999</v>
      </c>
      <c r="GH54">
        <v>1.8785099999999999</v>
      </c>
      <c r="GI54">
        <v>1.87226</v>
      </c>
      <c r="GJ54">
        <v>1.8744000000000001</v>
      </c>
      <c r="GK54">
        <v>1.87256</v>
      </c>
      <c r="GL54">
        <v>1.8727100000000001</v>
      </c>
      <c r="GM54">
        <v>1.8739699999999999</v>
      </c>
      <c r="GN54">
        <v>1.8742399999999999</v>
      </c>
      <c r="GO54">
        <v>1.8782000000000001</v>
      </c>
      <c r="GP54">
        <v>5</v>
      </c>
      <c r="GQ54">
        <v>0</v>
      </c>
      <c r="GR54">
        <v>0</v>
      </c>
      <c r="GS54">
        <v>0</v>
      </c>
      <c r="GT54" t="s">
        <v>394</v>
      </c>
      <c r="GU54" t="s">
        <v>395</v>
      </c>
      <c r="GV54" t="s">
        <v>396</v>
      </c>
      <c r="GW54" t="s">
        <v>396</v>
      </c>
      <c r="GX54" t="s">
        <v>396</v>
      </c>
      <c r="GY54" t="s">
        <v>396</v>
      </c>
      <c r="GZ54">
        <v>0</v>
      </c>
      <c r="HA54">
        <v>100</v>
      </c>
      <c r="HB54">
        <v>100</v>
      </c>
      <c r="HC54">
        <v>-0.436</v>
      </c>
      <c r="HD54">
        <v>0.13159999999999999</v>
      </c>
      <c r="HE54">
        <v>-0.48311935739936102</v>
      </c>
      <c r="HF54">
        <v>7.2704984381113296E-4</v>
      </c>
      <c r="HG54">
        <v>-1.05877040029023E-6</v>
      </c>
      <c r="HH54">
        <v>2.9517966189716799E-10</v>
      </c>
      <c r="HI54">
        <v>0.131584561412427</v>
      </c>
      <c r="HJ54">
        <v>0</v>
      </c>
      <c r="HK54">
        <v>0</v>
      </c>
      <c r="HL54">
        <v>0</v>
      </c>
      <c r="HM54">
        <v>1</v>
      </c>
      <c r="HN54">
        <v>2242</v>
      </c>
      <c r="HO54">
        <v>1</v>
      </c>
      <c r="HP54">
        <v>25</v>
      </c>
      <c r="HQ54">
        <v>1</v>
      </c>
      <c r="HR54">
        <v>0.7</v>
      </c>
      <c r="HS54">
        <v>0.316162</v>
      </c>
      <c r="HT54">
        <v>2.7197300000000002</v>
      </c>
      <c r="HU54">
        <v>1.49536</v>
      </c>
      <c r="HV54">
        <v>2.2778299999999998</v>
      </c>
      <c r="HW54">
        <v>1.49658</v>
      </c>
      <c r="HX54">
        <v>2.4389599999999998</v>
      </c>
      <c r="HY54">
        <v>44.809600000000003</v>
      </c>
      <c r="HZ54">
        <v>23.886099999999999</v>
      </c>
      <c r="IA54">
        <v>18</v>
      </c>
      <c r="IB54">
        <v>508.79500000000002</v>
      </c>
      <c r="IC54">
        <v>427.93099999999998</v>
      </c>
      <c r="ID54">
        <v>30.247900000000001</v>
      </c>
      <c r="IE54">
        <v>31.609000000000002</v>
      </c>
      <c r="IF54">
        <v>30.0001</v>
      </c>
      <c r="IG54">
        <v>31.3687</v>
      </c>
      <c r="IH54">
        <v>31.3126</v>
      </c>
      <c r="II54">
        <v>6.3761299999999999</v>
      </c>
      <c r="IJ54">
        <v>34.128799999999998</v>
      </c>
      <c r="IK54">
        <v>0</v>
      </c>
      <c r="IL54">
        <v>30.255700000000001</v>
      </c>
      <c r="IM54">
        <v>75</v>
      </c>
      <c r="IN54">
        <v>20.128499999999999</v>
      </c>
      <c r="IO54">
        <v>99.991100000000003</v>
      </c>
      <c r="IP54">
        <v>99.530299999999997</v>
      </c>
    </row>
    <row r="55" spans="1:250" x14ac:dyDescent="0.3">
      <c r="A55">
        <v>39</v>
      </c>
      <c r="B55">
        <v>1691775992</v>
      </c>
      <c r="C55">
        <v>8937.4000000953693</v>
      </c>
      <c r="D55" t="s">
        <v>588</v>
      </c>
      <c r="E55" t="s">
        <v>589</v>
      </c>
      <c r="F55" t="s">
        <v>381</v>
      </c>
      <c r="G55" t="s">
        <v>558</v>
      </c>
      <c r="H55" t="s">
        <v>383</v>
      </c>
      <c r="I55" t="s">
        <v>559</v>
      </c>
      <c r="J55" t="s">
        <v>385</v>
      </c>
      <c r="K55" t="s">
        <v>34</v>
      </c>
      <c r="L55" t="s">
        <v>387</v>
      </c>
      <c r="M55">
        <v>1691775992</v>
      </c>
      <c r="N55">
        <f t="shared" si="46"/>
        <v>9.4549881393355337E-3</v>
      </c>
      <c r="O55">
        <f t="shared" si="47"/>
        <v>9.4549881393355335</v>
      </c>
      <c r="P55">
        <f t="shared" si="48"/>
        <v>-0.99325422105030559</v>
      </c>
      <c r="Q55">
        <f t="shared" si="49"/>
        <v>50.625300000000003</v>
      </c>
      <c r="R55">
        <f t="shared" si="50"/>
        <v>52.125962271397164</v>
      </c>
      <c r="S55">
        <f t="shared" si="51"/>
        <v>5.143921887751981</v>
      </c>
      <c r="T55">
        <f t="shared" si="52"/>
        <v>4.9958327366343003</v>
      </c>
      <c r="U55">
        <f t="shared" si="53"/>
        <v>0.59330825313061986</v>
      </c>
      <c r="V55">
        <f t="shared" si="54"/>
        <v>2.9035819981598179</v>
      </c>
      <c r="W55">
        <f t="shared" si="55"/>
        <v>0.53327471842642848</v>
      </c>
      <c r="X55">
        <f t="shared" si="56"/>
        <v>0.33818284612360083</v>
      </c>
      <c r="Y55">
        <f t="shared" si="57"/>
        <v>289.54949275475292</v>
      </c>
      <c r="Z55">
        <f t="shared" si="58"/>
        <v>32.299177372500075</v>
      </c>
      <c r="AA55">
        <f t="shared" si="59"/>
        <v>31.8934</v>
      </c>
      <c r="AB55">
        <f t="shared" si="60"/>
        <v>4.7463477408027028</v>
      </c>
      <c r="AC55">
        <f t="shared" si="61"/>
        <v>60.504254768506918</v>
      </c>
      <c r="AD55">
        <f t="shared" si="62"/>
        <v>3.0659576873859002</v>
      </c>
      <c r="AE55">
        <f t="shared" si="63"/>
        <v>5.0673422871109599</v>
      </c>
      <c r="AF55">
        <f t="shared" si="64"/>
        <v>1.6803900534168026</v>
      </c>
      <c r="AG55">
        <f t="shared" si="65"/>
        <v>-416.96497694469701</v>
      </c>
      <c r="AH55">
        <f t="shared" si="66"/>
        <v>181.61528629689633</v>
      </c>
      <c r="AI55">
        <f t="shared" si="67"/>
        <v>14.251208737642461</v>
      </c>
      <c r="AJ55">
        <f t="shared" si="68"/>
        <v>68.451010844594691</v>
      </c>
      <c r="AK55">
        <v>0</v>
      </c>
      <c r="AL55">
        <v>0</v>
      </c>
      <c r="AM55">
        <f t="shared" si="69"/>
        <v>1</v>
      </c>
      <c r="AN55">
        <f t="shared" si="70"/>
        <v>0</v>
      </c>
      <c r="AO55">
        <f t="shared" si="71"/>
        <v>51069.031889361075</v>
      </c>
      <c r="AP55" t="s">
        <v>388</v>
      </c>
      <c r="AQ55">
        <v>10238.9</v>
      </c>
      <c r="AR55">
        <v>302.21199999999999</v>
      </c>
      <c r="AS55">
        <v>4052.3</v>
      </c>
      <c r="AT55">
        <f t="shared" si="72"/>
        <v>0.92542210596451402</v>
      </c>
      <c r="AU55">
        <v>-0.32343011824092399</v>
      </c>
      <c r="AV55" t="s">
        <v>590</v>
      </c>
      <c r="AW55">
        <v>10260</v>
      </c>
      <c r="AX55">
        <v>888.93564000000003</v>
      </c>
      <c r="AY55">
        <v>1120.0999999999999</v>
      </c>
      <c r="AZ55">
        <f t="shared" si="73"/>
        <v>0.20637832336398532</v>
      </c>
      <c r="BA55">
        <v>0.5</v>
      </c>
      <c r="BB55">
        <f t="shared" si="74"/>
        <v>1513.0925993547944</v>
      </c>
      <c r="BC55">
        <f t="shared" si="75"/>
        <v>-0.99325422105030559</v>
      </c>
      <c r="BD55">
        <f t="shared" si="76"/>
        <v>156.13475687464842</v>
      </c>
      <c r="BE55">
        <f t="shared" si="77"/>
        <v>-4.4268546623980898E-4</v>
      </c>
      <c r="BF55">
        <f t="shared" si="78"/>
        <v>2.6178019819658962</v>
      </c>
      <c r="BG55">
        <f t="shared" si="79"/>
        <v>252.84837214878792</v>
      </c>
      <c r="BH55" t="s">
        <v>591</v>
      </c>
      <c r="BI55">
        <v>650.04</v>
      </c>
      <c r="BJ55">
        <f t="shared" si="80"/>
        <v>650.04</v>
      </c>
      <c r="BK55">
        <f t="shared" si="81"/>
        <v>0.41965895902151595</v>
      </c>
      <c r="BL55">
        <f t="shared" si="82"/>
        <v>0.49177628387865358</v>
      </c>
      <c r="BM55">
        <f t="shared" si="83"/>
        <v>0.86183889532252089</v>
      </c>
      <c r="BN55">
        <f t="shared" si="84"/>
        <v>0.2826357154035759</v>
      </c>
      <c r="BO55">
        <f t="shared" si="85"/>
        <v>0.78190165137458112</v>
      </c>
      <c r="BP55">
        <f t="shared" si="86"/>
        <v>0.35961462358791235</v>
      </c>
      <c r="BQ55">
        <f t="shared" si="87"/>
        <v>0.6403853764120877</v>
      </c>
      <c r="BR55">
        <f t="shared" si="88"/>
        <v>1799.89</v>
      </c>
      <c r="BS55">
        <f t="shared" si="89"/>
        <v>1513.0925993547944</v>
      </c>
      <c r="BT55">
        <f t="shared" si="90"/>
        <v>0.84065837320880399</v>
      </c>
      <c r="BU55">
        <f t="shared" si="91"/>
        <v>0.16087066029299174</v>
      </c>
      <c r="BV55">
        <v>6</v>
      </c>
      <c r="BW55">
        <v>0.5</v>
      </c>
      <c r="BX55" t="s">
        <v>391</v>
      </c>
      <c r="BY55">
        <v>2</v>
      </c>
      <c r="BZ55">
        <v>1691775992</v>
      </c>
      <c r="CA55">
        <v>50.625300000000003</v>
      </c>
      <c r="CB55">
        <v>50.007899999999999</v>
      </c>
      <c r="CC55">
        <v>31.068899999999999</v>
      </c>
      <c r="CD55">
        <v>20.077400000000001</v>
      </c>
      <c r="CE55">
        <v>51.048999999999999</v>
      </c>
      <c r="CF55">
        <v>30.941099999999999</v>
      </c>
      <c r="CG55">
        <v>500.09</v>
      </c>
      <c r="CH55">
        <v>98.582499999999996</v>
      </c>
      <c r="CI55">
        <v>0.10003099999999999</v>
      </c>
      <c r="CJ55">
        <v>33.053600000000003</v>
      </c>
      <c r="CK55">
        <v>31.8934</v>
      </c>
      <c r="CL55">
        <v>999.9</v>
      </c>
      <c r="CM55">
        <v>0</v>
      </c>
      <c r="CN55">
        <v>0</v>
      </c>
      <c r="CO55">
        <v>9994.3799999999992</v>
      </c>
      <c r="CP55">
        <v>0</v>
      </c>
      <c r="CQ55">
        <v>671.67</v>
      </c>
      <c r="CR55">
        <v>0.61737799999999998</v>
      </c>
      <c r="CS55">
        <v>52.248600000000003</v>
      </c>
      <c r="CT55">
        <v>51.032499999999999</v>
      </c>
      <c r="CU55">
        <v>10.9915</v>
      </c>
      <c r="CV55">
        <v>50.007899999999999</v>
      </c>
      <c r="CW55">
        <v>20.077400000000001</v>
      </c>
      <c r="CX55">
        <v>3.0628500000000001</v>
      </c>
      <c r="CY55">
        <v>1.9792799999999999</v>
      </c>
      <c r="CZ55">
        <v>24.3736</v>
      </c>
      <c r="DA55">
        <v>17.279599999999999</v>
      </c>
      <c r="DB55">
        <v>1799.89</v>
      </c>
      <c r="DC55">
        <v>0.977993</v>
      </c>
      <c r="DD55">
        <v>2.2006499999999998E-2</v>
      </c>
      <c r="DE55">
        <v>0</v>
      </c>
      <c r="DF55">
        <v>889.12099999999998</v>
      </c>
      <c r="DG55">
        <v>5.0009800000000002</v>
      </c>
      <c r="DH55">
        <v>16680</v>
      </c>
      <c r="DI55">
        <v>16374.8</v>
      </c>
      <c r="DJ55">
        <v>46.25</v>
      </c>
      <c r="DK55">
        <v>48.25</v>
      </c>
      <c r="DL55">
        <v>46.811999999999998</v>
      </c>
      <c r="DM55">
        <v>47.625</v>
      </c>
      <c r="DN55">
        <v>47.811999999999998</v>
      </c>
      <c r="DO55">
        <v>1755.39</v>
      </c>
      <c r="DP55">
        <v>39.5</v>
      </c>
      <c r="DQ55">
        <v>0</v>
      </c>
      <c r="DR55">
        <v>155.30000019073501</v>
      </c>
      <c r="DS55">
        <v>0</v>
      </c>
      <c r="DT55">
        <v>888.93564000000003</v>
      </c>
      <c r="DU55">
        <v>2.4290000051541498</v>
      </c>
      <c r="DV55">
        <v>-1203.3230754536501</v>
      </c>
      <c r="DW55">
        <v>16864.651999999998</v>
      </c>
      <c r="DX55">
        <v>15</v>
      </c>
      <c r="DY55">
        <v>1691775951</v>
      </c>
      <c r="DZ55" t="s">
        <v>592</v>
      </c>
      <c r="EA55">
        <v>1691775947</v>
      </c>
      <c r="EB55">
        <v>1691775951</v>
      </c>
      <c r="EC55">
        <v>42</v>
      </c>
      <c r="ED55">
        <v>2.5000000000000001E-2</v>
      </c>
      <c r="EE55">
        <v>-4.0000000000000001E-3</v>
      </c>
      <c r="EF55">
        <v>-0.42399999999999999</v>
      </c>
      <c r="EG55">
        <v>5.1999999999999998E-2</v>
      </c>
      <c r="EH55">
        <v>50</v>
      </c>
      <c r="EI55">
        <v>20</v>
      </c>
      <c r="EJ55">
        <v>0.38</v>
      </c>
      <c r="EK55">
        <v>0.01</v>
      </c>
      <c r="EL55">
        <v>-0.97905931257974499</v>
      </c>
      <c r="EM55">
        <v>-0.159000120127295</v>
      </c>
      <c r="EN55">
        <v>3.9505362363859702E-2</v>
      </c>
      <c r="EO55">
        <v>1</v>
      </c>
      <c r="EP55">
        <v>0.59891422909709102</v>
      </c>
      <c r="EQ55">
        <v>6.7245741102277799E-4</v>
      </c>
      <c r="ER55">
        <v>1.5772883457519801E-2</v>
      </c>
      <c r="ES55">
        <v>1</v>
      </c>
      <c r="ET55">
        <v>2</v>
      </c>
      <c r="EU55">
        <v>2</v>
      </c>
      <c r="EV55" t="s">
        <v>393</v>
      </c>
      <c r="EW55">
        <v>2.9625900000000001</v>
      </c>
      <c r="EX55">
        <v>2.8403299999999998</v>
      </c>
      <c r="EY55">
        <v>1.42866E-2</v>
      </c>
      <c r="EZ55">
        <v>1.4162900000000001E-2</v>
      </c>
      <c r="FA55">
        <v>0.135154</v>
      </c>
      <c r="FB55">
        <v>0.100242</v>
      </c>
      <c r="FC55">
        <v>29605.5</v>
      </c>
      <c r="FD55">
        <v>30214</v>
      </c>
      <c r="FE55">
        <v>27547.3</v>
      </c>
      <c r="FF55">
        <v>27918.799999999999</v>
      </c>
      <c r="FG55">
        <v>30518.6</v>
      </c>
      <c r="FH55">
        <v>30771.9</v>
      </c>
      <c r="FI55">
        <v>38357.199999999997</v>
      </c>
      <c r="FJ55">
        <v>37078.800000000003</v>
      </c>
      <c r="FK55">
        <v>2.0370499999999998</v>
      </c>
      <c r="FL55">
        <v>1.6991799999999999</v>
      </c>
      <c r="FM55">
        <v>5.2332900000000002E-2</v>
      </c>
      <c r="FN55">
        <v>0</v>
      </c>
      <c r="FO55">
        <v>31.043700000000001</v>
      </c>
      <c r="FP55">
        <v>999.9</v>
      </c>
      <c r="FQ55">
        <v>37.540999999999997</v>
      </c>
      <c r="FR55">
        <v>40.585999999999999</v>
      </c>
      <c r="FS55">
        <v>29.128699999999998</v>
      </c>
      <c r="FT55">
        <v>61.161099999999998</v>
      </c>
      <c r="FU55">
        <v>35.208300000000001</v>
      </c>
      <c r="FV55">
        <v>1</v>
      </c>
      <c r="FW55">
        <v>0.32557700000000001</v>
      </c>
      <c r="FX55">
        <v>-0.110888</v>
      </c>
      <c r="FY55">
        <v>20.250900000000001</v>
      </c>
      <c r="FZ55">
        <v>5.2202799999999998</v>
      </c>
      <c r="GA55">
        <v>12.0159</v>
      </c>
      <c r="GB55">
        <v>4.9976500000000001</v>
      </c>
      <c r="GC55">
        <v>3.2904300000000002</v>
      </c>
      <c r="GD55">
        <v>9999</v>
      </c>
      <c r="GE55">
        <v>287.10000000000002</v>
      </c>
      <c r="GF55">
        <v>9999</v>
      </c>
      <c r="GG55">
        <v>9999</v>
      </c>
      <c r="GH55">
        <v>1.8784700000000001</v>
      </c>
      <c r="GI55">
        <v>1.87225</v>
      </c>
      <c r="GJ55">
        <v>1.87439</v>
      </c>
      <c r="GK55">
        <v>1.8725499999999999</v>
      </c>
      <c r="GL55">
        <v>1.8727100000000001</v>
      </c>
      <c r="GM55">
        <v>1.8739300000000001</v>
      </c>
      <c r="GN55">
        <v>1.87422</v>
      </c>
      <c r="GO55">
        <v>1.87819</v>
      </c>
      <c r="GP55">
        <v>5</v>
      </c>
      <c r="GQ55">
        <v>0</v>
      </c>
      <c r="GR55">
        <v>0</v>
      </c>
      <c r="GS55">
        <v>0</v>
      </c>
      <c r="GT55" t="s">
        <v>394</v>
      </c>
      <c r="GU55" t="s">
        <v>395</v>
      </c>
      <c r="GV55" t="s">
        <v>396</v>
      </c>
      <c r="GW55" t="s">
        <v>396</v>
      </c>
      <c r="GX55" t="s">
        <v>396</v>
      </c>
      <c r="GY55" t="s">
        <v>396</v>
      </c>
      <c r="GZ55">
        <v>0</v>
      </c>
      <c r="HA55">
        <v>100</v>
      </c>
      <c r="HB55">
        <v>100</v>
      </c>
      <c r="HC55">
        <v>-0.42399999999999999</v>
      </c>
      <c r="HD55">
        <v>0.1278</v>
      </c>
      <c r="HE55">
        <v>-0.45810364435684198</v>
      </c>
      <c r="HF55">
        <v>7.2704984381113296E-4</v>
      </c>
      <c r="HG55">
        <v>-1.05877040029023E-6</v>
      </c>
      <c r="HH55">
        <v>2.9517966189716799E-10</v>
      </c>
      <c r="HI55">
        <v>0.12783462892441799</v>
      </c>
      <c r="HJ55">
        <v>0</v>
      </c>
      <c r="HK55">
        <v>0</v>
      </c>
      <c r="HL55">
        <v>0</v>
      </c>
      <c r="HM55">
        <v>1</v>
      </c>
      <c r="HN55">
        <v>2242</v>
      </c>
      <c r="HO55">
        <v>1</v>
      </c>
      <c r="HP55">
        <v>25</v>
      </c>
      <c r="HQ55">
        <v>0.8</v>
      </c>
      <c r="HR55">
        <v>0.7</v>
      </c>
      <c r="HS55">
        <v>0.26123000000000002</v>
      </c>
      <c r="HT55">
        <v>2.7246100000000002</v>
      </c>
      <c r="HU55">
        <v>1.49536</v>
      </c>
      <c r="HV55">
        <v>2.2753899999999998</v>
      </c>
      <c r="HW55">
        <v>1.49658</v>
      </c>
      <c r="HX55">
        <v>2.5817899999999998</v>
      </c>
      <c r="HY55">
        <v>44.950400000000002</v>
      </c>
      <c r="HZ55">
        <v>23.9299</v>
      </c>
      <c r="IA55">
        <v>18</v>
      </c>
      <c r="IB55">
        <v>508.92399999999998</v>
      </c>
      <c r="IC55">
        <v>426.74</v>
      </c>
      <c r="ID55">
        <v>30.831399999999999</v>
      </c>
      <c r="IE55">
        <v>31.618300000000001</v>
      </c>
      <c r="IF55">
        <v>29.999700000000001</v>
      </c>
      <c r="IG55">
        <v>31.395099999999999</v>
      </c>
      <c r="IH55">
        <v>31.337199999999999</v>
      </c>
      <c r="II55">
        <v>5.2882699999999998</v>
      </c>
      <c r="IJ55">
        <v>36.237200000000001</v>
      </c>
      <c r="IK55">
        <v>0</v>
      </c>
      <c r="IL55">
        <v>30.88</v>
      </c>
      <c r="IM55">
        <v>50</v>
      </c>
      <c r="IN55">
        <v>19.867100000000001</v>
      </c>
      <c r="IO55">
        <v>99.995400000000004</v>
      </c>
      <c r="IP55">
        <v>99.535499999999999</v>
      </c>
    </row>
    <row r="56" spans="1:250" x14ac:dyDescent="0.3">
      <c r="A56">
        <v>40</v>
      </c>
      <c r="B56">
        <v>1691776120.5999999</v>
      </c>
      <c r="C56">
        <v>9066</v>
      </c>
      <c r="D56" t="s">
        <v>593</v>
      </c>
      <c r="E56" t="s">
        <v>594</v>
      </c>
      <c r="F56" t="s">
        <v>381</v>
      </c>
      <c r="G56" t="s">
        <v>558</v>
      </c>
      <c r="H56" t="s">
        <v>383</v>
      </c>
      <c r="I56" t="s">
        <v>559</v>
      </c>
      <c r="J56" t="s">
        <v>385</v>
      </c>
      <c r="K56" t="s">
        <v>34</v>
      </c>
      <c r="L56" t="s">
        <v>387</v>
      </c>
      <c r="M56">
        <v>1691776120.5999999</v>
      </c>
      <c r="N56">
        <f t="shared" si="46"/>
        <v>9.9208744551489546E-3</v>
      </c>
      <c r="O56">
        <f t="shared" si="47"/>
        <v>9.9208744551489545</v>
      </c>
      <c r="P56">
        <f t="shared" si="48"/>
        <v>-3.7489903718846147</v>
      </c>
      <c r="Q56">
        <f t="shared" si="49"/>
        <v>24.232099999999999</v>
      </c>
      <c r="R56">
        <f t="shared" si="50"/>
        <v>33.986330664970659</v>
      </c>
      <c r="S56">
        <f t="shared" si="51"/>
        <v>3.3541708878282832</v>
      </c>
      <c r="T56">
        <f t="shared" si="52"/>
        <v>2.3915086677690898</v>
      </c>
      <c r="U56">
        <f t="shared" si="53"/>
        <v>0.62504774928008033</v>
      </c>
      <c r="V56">
        <f t="shared" si="54"/>
        <v>2.9145301013081459</v>
      </c>
      <c r="W56">
        <f t="shared" si="55"/>
        <v>0.55902310106939235</v>
      </c>
      <c r="X56">
        <f t="shared" si="56"/>
        <v>0.35473853550638162</v>
      </c>
      <c r="Y56">
        <f t="shared" si="57"/>
        <v>289.54151275471827</v>
      </c>
      <c r="Z56">
        <f t="shared" si="58"/>
        <v>32.391162962848384</v>
      </c>
      <c r="AA56">
        <f t="shared" si="59"/>
        <v>32.006900000000002</v>
      </c>
      <c r="AB56">
        <f t="shared" si="60"/>
        <v>4.7769484248781362</v>
      </c>
      <c r="AC56">
        <f t="shared" si="61"/>
        <v>60.366673514503447</v>
      </c>
      <c r="AD56">
        <f t="shared" si="62"/>
        <v>3.0953388440667298</v>
      </c>
      <c r="AE56">
        <f t="shared" si="63"/>
        <v>5.1275623847702265</v>
      </c>
      <c r="AF56">
        <f t="shared" si="64"/>
        <v>1.6816095808114064</v>
      </c>
      <c r="AG56">
        <f t="shared" si="65"/>
        <v>-437.5105634720689</v>
      </c>
      <c r="AH56">
        <f t="shared" si="66"/>
        <v>197.54150618427198</v>
      </c>
      <c r="AI56">
        <f t="shared" si="67"/>
        <v>15.467290803450176</v>
      </c>
      <c r="AJ56">
        <f t="shared" si="68"/>
        <v>65.039746270371523</v>
      </c>
      <c r="AK56">
        <v>0</v>
      </c>
      <c r="AL56">
        <v>0</v>
      </c>
      <c r="AM56">
        <f t="shared" si="69"/>
        <v>1</v>
      </c>
      <c r="AN56">
        <f t="shared" si="70"/>
        <v>0</v>
      </c>
      <c r="AO56">
        <f t="shared" si="71"/>
        <v>51341.519242853377</v>
      </c>
      <c r="AP56" t="s">
        <v>388</v>
      </c>
      <c r="AQ56">
        <v>10238.9</v>
      </c>
      <c r="AR56">
        <v>302.21199999999999</v>
      </c>
      <c r="AS56">
        <v>4052.3</v>
      </c>
      <c r="AT56">
        <f t="shared" si="72"/>
        <v>0.92542210596451402</v>
      </c>
      <c r="AU56">
        <v>-0.32343011824092399</v>
      </c>
      <c r="AV56" t="s">
        <v>595</v>
      </c>
      <c r="AW56">
        <v>10260.4</v>
      </c>
      <c r="AX56">
        <v>901.34450000000004</v>
      </c>
      <c r="AY56">
        <v>1103.05</v>
      </c>
      <c r="AZ56">
        <f t="shared" si="73"/>
        <v>0.18286161098771581</v>
      </c>
      <c r="BA56">
        <v>0.5</v>
      </c>
      <c r="BB56">
        <f t="shared" si="74"/>
        <v>1513.0505993547763</v>
      </c>
      <c r="BC56">
        <f t="shared" si="75"/>
        <v>-3.7489903718846147</v>
      </c>
      <c r="BD56">
        <f t="shared" si="76"/>
        <v>138.33943505197166</v>
      </c>
      <c r="BE56">
        <f t="shared" si="77"/>
        <v>-2.2640090523770211E-3</v>
      </c>
      <c r="BF56">
        <f t="shared" si="78"/>
        <v>2.6737228593445446</v>
      </c>
      <c r="BG56">
        <f t="shared" si="79"/>
        <v>251.96918772538245</v>
      </c>
      <c r="BH56" t="s">
        <v>596</v>
      </c>
      <c r="BI56">
        <v>655.94</v>
      </c>
      <c r="BJ56">
        <f t="shared" si="80"/>
        <v>655.94</v>
      </c>
      <c r="BK56">
        <f t="shared" si="81"/>
        <v>0.4053397398123384</v>
      </c>
      <c r="BL56">
        <f t="shared" si="82"/>
        <v>0.45113171255395756</v>
      </c>
      <c r="BM56">
        <f t="shared" si="83"/>
        <v>0.86835612243696192</v>
      </c>
      <c r="BN56">
        <f t="shared" si="84"/>
        <v>0.251868043224722</v>
      </c>
      <c r="BO56">
        <f t="shared" si="85"/>
        <v>0.78644821134864029</v>
      </c>
      <c r="BP56">
        <f t="shared" si="86"/>
        <v>0.32830436701243854</v>
      </c>
      <c r="BQ56">
        <f t="shared" si="87"/>
        <v>0.67169563298756141</v>
      </c>
      <c r="BR56">
        <f t="shared" si="88"/>
        <v>1799.84</v>
      </c>
      <c r="BS56">
        <f t="shared" si="89"/>
        <v>1513.0505993547763</v>
      </c>
      <c r="BT56">
        <f t="shared" si="90"/>
        <v>0.84065839149856447</v>
      </c>
      <c r="BU56">
        <f t="shared" si="91"/>
        <v>0.16087069559222947</v>
      </c>
      <c r="BV56">
        <v>6</v>
      </c>
      <c r="BW56">
        <v>0.5</v>
      </c>
      <c r="BX56" t="s">
        <v>391</v>
      </c>
      <c r="BY56">
        <v>2</v>
      </c>
      <c r="BZ56">
        <v>1691776120.5999999</v>
      </c>
      <c r="CA56">
        <v>24.232099999999999</v>
      </c>
      <c r="CB56">
        <v>20.023900000000001</v>
      </c>
      <c r="CC56">
        <v>31.363700000000001</v>
      </c>
      <c r="CD56">
        <v>19.837800000000001</v>
      </c>
      <c r="CE56">
        <v>24.740200000000002</v>
      </c>
      <c r="CF56">
        <v>31.227900000000002</v>
      </c>
      <c r="CG56">
        <v>500.25</v>
      </c>
      <c r="CH56">
        <v>98.592200000000005</v>
      </c>
      <c r="CI56">
        <v>9.9562899999999996E-2</v>
      </c>
      <c r="CJ56">
        <v>33.264099999999999</v>
      </c>
      <c r="CK56">
        <v>32.006900000000002</v>
      </c>
      <c r="CL56">
        <v>999.9</v>
      </c>
      <c r="CM56">
        <v>0</v>
      </c>
      <c r="CN56">
        <v>0</v>
      </c>
      <c r="CO56">
        <v>10056.200000000001</v>
      </c>
      <c r="CP56">
        <v>0</v>
      </c>
      <c r="CQ56">
        <v>606.15099999999995</v>
      </c>
      <c r="CR56">
        <v>4.2081200000000001</v>
      </c>
      <c r="CS56">
        <v>25.0167</v>
      </c>
      <c r="CT56">
        <v>20.429200000000002</v>
      </c>
      <c r="CU56">
        <v>11.5259</v>
      </c>
      <c r="CV56">
        <v>20.023900000000001</v>
      </c>
      <c r="CW56">
        <v>19.837800000000001</v>
      </c>
      <c r="CX56">
        <v>3.0922200000000002</v>
      </c>
      <c r="CY56">
        <v>1.9558599999999999</v>
      </c>
      <c r="CZ56">
        <v>24.533000000000001</v>
      </c>
      <c r="DA56">
        <v>17.0914</v>
      </c>
      <c r="DB56">
        <v>1799.84</v>
      </c>
      <c r="DC56">
        <v>0.977993</v>
      </c>
      <c r="DD56">
        <v>2.2006499999999998E-2</v>
      </c>
      <c r="DE56">
        <v>0</v>
      </c>
      <c r="DF56">
        <v>902.01599999999996</v>
      </c>
      <c r="DG56">
        <v>5.0009800000000002</v>
      </c>
      <c r="DH56">
        <v>16766.7</v>
      </c>
      <c r="DI56">
        <v>16374.4</v>
      </c>
      <c r="DJ56">
        <v>46.061999999999998</v>
      </c>
      <c r="DK56">
        <v>48</v>
      </c>
      <c r="DL56">
        <v>46.5</v>
      </c>
      <c r="DM56">
        <v>46.936999999999998</v>
      </c>
      <c r="DN56">
        <v>47.625</v>
      </c>
      <c r="DO56">
        <v>1755.34</v>
      </c>
      <c r="DP56">
        <v>39.5</v>
      </c>
      <c r="DQ56">
        <v>0</v>
      </c>
      <c r="DR56">
        <v>127.90000009536701</v>
      </c>
      <c r="DS56">
        <v>0</v>
      </c>
      <c r="DT56">
        <v>901.34450000000004</v>
      </c>
      <c r="DU56">
        <v>5.1428717892214699</v>
      </c>
      <c r="DV56">
        <v>-401.61367434958402</v>
      </c>
      <c r="DW56">
        <v>16812.930769230799</v>
      </c>
      <c r="DX56">
        <v>15</v>
      </c>
      <c r="DY56">
        <v>1691776079.0999999</v>
      </c>
      <c r="DZ56" t="s">
        <v>597</v>
      </c>
      <c r="EA56">
        <v>1691776057.5999999</v>
      </c>
      <c r="EB56">
        <v>1691776079.0999999</v>
      </c>
      <c r="EC56">
        <v>43</v>
      </c>
      <c r="ED56">
        <v>-6.7000000000000004E-2</v>
      </c>
      <c r="EE56">
        <v>8.0000000000000002E-3</v>
      </c>
      <c r="EF56">
        <v>-0.51100000000000001</v>
      </c>
      <c r="EG56">
        <v>6.0999999999999999E-2</v>
      </c>
      <c r="EH56">
        <v>20</v>
      </c>
      <c r="EI56">
        <v>20</v>
      </c>
      <c r="EJ56">
        <v>0.3</v>
      </c>
      <c r="EK56">
        <v>0.02</v>
      </c>
      <c r="EL56">
        <v>-3.7960525076035498</v>
      </c>
      <c r="EM56">
        <v>-3.9393791583470499E-2</v>
      </c>
      <c r="EN56">
        <v>2.9644769535343899E-2</v>
      </c>
      <c r="EO56">
        <v>1</v>
      </c>
      <c r="EP56">
        <v>0.62616647834903305</v>
      </c>
      <c r="EQ56">
        <v>1.07505099708176E-2</v>
      </c>
      <c r="ER56">
        <v>1.21310929329591E-2</v>
      </c>
      <c r="ES56">
        <v>1</v>
      </c>
      <c r="ET56">
        <v>2</v>
      </c>
      <c r="EU56">
        <v>2</v>
      </c>
      <c r="EV56" t="s">
        <v>393</v>
      </c>
      <c r="EW56">
        <v>2.9630899999999998</v>
      </c>
      <c r="EX56">
        <v>2.8403999999999998</v>
      </c>
      <c r="EY56">
        <v>6.9463299999999997E-3</v>
      </c>
      <c r="EZ56">
        <v>5.6903099999999996E-3</v>
      </c>
      <c r="FA56">
        <v>0.13603000000000001</v>
      </c>
      <c r="FB56">
        <v>9.9411299999999994E-2</v>
      </c>
      <c r="FC56">
        <v>29827.8</v>
      </c>
      <c r="FD56">
        <v>30475</v>
      </c>
      <c r="FE56">
        <v>27548.799999999999</v>
      </c>
      <c r="FF56">
        <v>27919.8</v>
      </c>
      <c r="FG56">
        <v>30488.9</v>
      </c>
      <c r="FH56">
        <v>30801</v>
      </c>
      <c r="FI56">
        <v>38360</v>
      </c>
      <c r="FJ56">
        <v>37080.199999999997</v>
      </c>
      <c r="FK56">
        <v>2.0385300000000002</v>
      </c>
      <c r="FL56">
        <v>1.6977</v>
      </c>
      <c r="FM56">
        <v>5.8636099999999997E-2</v>
      </c>
      <c r="FN56">
        <v>0</v>
      </c>
      <c r="FO56">
        <v>31.055</v>
      </c>
      <c r="FP56">
        <v>999.9</v>
      </c>
      <c r="FQ56">
        <v>37.450000000000003</v>
      </c>
      <c r="FR56">
        <v>40.726999999999997</v>
      </c>
      <c r="FS56">
        <v>29.272300000000001</v>
      </c>
      <c r="FT56">
        <v>60.475700000000003</v>
      </c>
      <c r="FU56">
        <v>35.376600000000003</v>
      </c>
      <c r="FV56">
        <v>1</v>
      </c>
      <c r="FW56">
        <v>0.32186999999999999</v>
      </c>
      <c r="FX56">
        <v>0.42980099999999999</v>
      </c>
      <c r="FY56">
        <v>20.251300000000001</v>
      </c>
      <c r="FZ56">
        <v>5.2276199999999999</v>
      </c>
      <c r="GA56">
        <v>12.0159</v>
      </c>
      <c r="GB56">
        <v>4.9993999999999996</v>
      </c>
      <c r="GC56">
        <v>3.2911800000000002</v>
      </c>
      <c r="GD56">
        <v>9999</v>
      </c>
      <c r="GE56">
        <v>287.10000000000002</v>
      </c>
      <c r="GF56">
        <v>9999</v>
      </c>
      <c r="GG56">
        <v>9999</v>
      </c>
      <c r="GH56">
        <v>1.87842</v>
      </c>
      <c r="GI56">
        <v>1.87225</v>
      </c>
      <c r="GJ56">
        <v>1.87439</v>
      </c>
      <c r="GK56">
        <v>1.87252</v>
      </c>
      <c r="GL56">
        <v>1.87266</v>
      </c>
      <c r="GM56">
        <v>1.8739300000000001</v>
      </c>
      <c r="GN56">
        <v>1.87418</v>
      </c>
      <c r="GO56">
        <v>1.8781300000000001</v>
      </c>
      <c r="GP56">
        <v>5</v>
      </c>
      <c r="GQ56">
        <v>0</v>
      </c>
      <c r="GR56">
        <v>0</v>
      </c>
      <c r="GS56">
        <v>0</v>
      </c>
      <c r="GT56" t="s">
        <v>394</v>
      </c>
      <c r="GU56" t="s">
        <v>395</v>
      </c>
      <c r="GV56" t="s">
        <v>396</v>
      </c>
      <c r="GW56" t="s">
        <v>396</v>
      </c>
      <c r="GX56" t="s">
        <v>396</v>
      </c>
      <c r="GY56" t="s">
        <v>396</v>
      </c>
      <c r="GZ56">
        <v>0</v>
      </c>
      <c r="HA56">
        <v>100</v>
      </c>
      <c r="HB56">
        <v>100</v>
      </c>
      <c r="HC56">
        <v>-0.50800000000000001</v>
      </c>
      <c r="HD56">
        <v>0.1358</v>
      </c>
      <c r="HE56">
        <v>-0.52544213004135598</v>
      </c>
      <c r="HF56">
        <v>7.2704984381113296E-4</v>
      </c>
      <c r="HG56">
        <v>-1.05877040029023E-6</v>
      </c>
      <c r="HH56">
        <v>2.9517966189716799E-10</v>
      </c>
      <c r="HI56">
        <v>0.13579367678146401</v>
      </c>
      <c r="HJ56">
        <v>0</v>
      </c>
      <c r="HK56">
        <v>0</v>
      </c>
      <c r="HL56">
        <v>0</v>
      </c>
      <c r="HM56">
        <v>1</v>
      </c>
      <c r="HN56">
        <v>2242</v>
      </c>
      <c r="HO56">
        <v>1</v>
      </c>
      <c r="HP56">
        <v>25</v>
      </c>
      <c r="HQ56">
        <v>1.1000000000000001</v>
      </c>
      <c r="HR56">
        <v>0.7</v>
      </c>
      <c r="HS56">
        <v>0.19775400000000001</v>
      </c>
      <c r="HT56">
        <v>2.7661099999999998</v>
      </c>
      <c r="HU56">
        <v>1.49536</v>
      </c>
      <c r="HV56">
        <v>2.2766099999999998</v>
      </c>
      <c r="HW56">
        <v>1.49658</v>
      </c>
      <c r="HX56">
        <v>2.4694799999999999</v>
      </c>
      <c r="HY56">
        <v>44.837699999999998</v>
      </c>
      <c r="HZ56">
        <v>23.947399999999998</v>
      </c>
      <c r="IA56">
        <v>18</v>
      </c>
      <c r="IB56">
        <v>509.53399999999999</v>
      </c>
      <c r="IC56">
        <v>425.53899999999999</v>
      </c>
      <c r="ID56">
        <v>30.8902</v>
      </c>
      <c r="IE56">
        <v>31.549600000000002</v>
      </c>
      <c r="IF56">
        <v>30.0001</v>
      </c>
      <c r="IG56">
        <v>31.3566</v>
      </c>
      <c r="IH56">
        <v>31.304400000000001</v>
      </c>
      <c r="II56">
        <v>4.0034799999999997</v>
      </c>
      <c r="IJ56">
        <v>37.366700000000002</v>
      </c>
      <c r="IK56">
        <v>0</v>
      </c>
      <c r="IL56">
        <v>30.893999999999998</v>
      </c>
      <c r="IM56">
        <v>20</v>
      </c>
      <c r="IN56">
        <v>19.739000000000001</v>
      </c>
      <c r="IO56">
        <v>100.002</v>
      </c>
      <c r="IP56">
        <v>99.539299999999997</v>
      </c>
    </row>
    <row r="57" spans="1:250" x14ac:dyDescent="0.3">
      <c r="A57">
        <v>41</v>
      </c>
      <c r="B57">
        <v>1691776245.5999999</v>
      </c>
      <c r="C57">
        <v>9191</v>
      </c>
      <c r="D57" t="s">
        <v>598</v>
      </c>
      <c r="E57" t="s">
        <v>599</v>
      </c>
      <c r="F57" t="s">
        <v>381</v>
      </c>
      <c r="G57" t="s">
        <v>558</v>
      </c>
      <c r="H57" t="s">
        <v>383</v>
      </c>
      <c r="I57" t="s">
        <v>559</v>
      </c>
      <c r="J57" t="s">
        <v>385</v>
      </c>
      <c r="K57" t="s">
        <v>34</v>
      </c>
      <c r="L57" t="s">
        <v>387</v>
      </c>
      <c r="M57">
        <v>1691776245.5999999</v>
      </c>
      <c r="N57">
        <f t="shared" si="46"/>
        <v>9.6643092075130409E-3</v>
      </c>
      <c r="O57">
        <f t="shared" si="47"/>
        <v>9.6643092075130408</v>
      </c>
      <c r="P57">
        <f t="shared" si="48"/>
        <v>29.634107990011145</v>
      </c>
      <c r="Q57">
        <f t="shared" si="49"/>
        <v>360.30599999999998</v>
      </c>
      <c r="R57">
        <f t="shared" si="50"/>
        <v>266.87615164511669</v>
      </c>
      <c r="S57">
        <f t="shared" si="51"/>
        <v>26.338511054529949</v>
      </c>
      <c r="T57">
        <f t="shared" si="52"/>
        <v>35.559279109483199</v>
      </c>
      <c r="U57">
        <f t="shared" si="53"/>
        <v>0.61524459848084911</v>
      </c>
      <c r="V57">
        <f t="shared" si="54"/>
        <v>2.9091979725425601</v>
      </c>
      <c r="W57">
        <f t="shared" si="55"/>
        <v>0.55105700179146044</v>
      </c>
      <c r="X57">
        <f t="shared" si="56"/>
        <v>0.34961791854144358</v>
      </c>
      <c r="Y57">
        <f t="shared" si="57"/>
        <v>289.58504275554242</v>
      </c>
      <c r="Z57">
        <f t="shared" si="58"/>
        <v>32.511431829957942</v>
      </c>
      <c r="AA57">
        <f t="shared" si="59"/>
        <v>31.923400000000001</v>
      </c>
      <c r="AB57">
        <f t="shared" si="60"/>
        <v>4.7544193879132592</v>
      </c>
      <c r="AC57">
        <f t="shared" si="61"/>
        <v>60.124854374925995</v>
      </c>
      <c r="AD57">
        <f t="shared" si="62"/>
        <v>3.0923918551473597</v>
      </c>
      <c r="AE57">
        <f t="shared" si="63"/>
        <v>5.1432837339843722</v>
      </c>
      <c r="AF57">
        <f t="shared" si="64"/>
        <v>1.6620275327658995</v>
      </c>
      <c r="AG57">
        <f t="shared" si="65"/>
        <v>-426.19603605132511</v>
      </c>
      <c r="AH57">
        <f t="shared" si="66"/>
        <v>218.83980233285027</v>
      </c>
      <c r="AI57">
        <f t="shared" si="67"/>
        <v>17.163912775084373</v>
      </c>
      <c r="AJ57">
        <f t="shared" si="68"/>
        <v>99.392721812151962</v>
      </c>
      <c r="AK57">
        <v>0</v>
      </c>
      <c r="AL57">
        <v>0</v>
      </c>
      <c r="AM57">
        <f t="shared" si="69"/>
        <v>1</v>
      </c>
      <c r="AN57">
        <f t="shared" si="70"/>
        <v>0</v>
      </c>
      <c r="AO57">
        <f t="shared" si="71"/>
        <v>51182.592943537376</v>
      </c>
      <c r="AP57" t="s">
        <v>388</v>
      </c>
      <c r="AQ57">
        <v>10238.9</v>
      </c>
      <c r="AR57">
        <v>302.21199999999999</v>
      </c>
      <c r="AS57">
        <v>4052.3</v>
      </c>
      <c r="AT57">
        <f t="shared" si="72"/>
        <v>0.92542210596451402</v>
      </c>
      <c r="AU57">
        <v>-0.32343011824092399</v>
      </c>
      <c r="AV57" t="s">
        <v>600</v>
      </c>
      <c r="AW57">
        <v>10257.299999999999</v>
      </c>
      <c r="AX57">
        <v>869.13599999999997</v>
      </c>
      <c r="AY57">
        <v>1317.72</v>
      </c>
      <c r="AZ57">
        <f t="shared" si="73"/>
        <v>0.34042436936526732</v>
      </c>
      <c r="BA57">
        <v>0.5</v>
      </c>
      <c r="BB57">
        <f t="shared" si="74"/>
        <v>1513.2851993552033</v>
      </c>
      <c r="BC57">
        <f t="shared" si="75"/>
        <v>29.634107990011145</v>
      </c>
      <c r="BD57">
        <f t="shared" si="76"/>
        <v>257.57957983014398</v>
      </c>
      <c r="BE57">
        <f t="shared" si="77"/>
        <v>1.9796359682244098E-2</v>
      </c>
      <c r="BF57">
        <f t="shared" si="78"/>
        <v>2.0752360137206689</v>
      </c>
      <c r="BG57">
        <f t="shared" si="79"/>
        <v>261.70826691518607</v>
      </c>
      <c r="BH57" t="s">
        <v>601</v>
      </c>
      <c r="BI57">
        <v>620.4</v>
      </c>
      <c r="BJ57">
        <f t="shared" si="80"/>
        <v>620.4</v>
      </c>
      <c r="BK57">
        <f t="shared" si="81"/>
        <v>0.52918677716055007</v>
      </c>
      <c r="BL57">
        <f t="shared" si="82"/>
        <v>0.64329719497504734</v>
      </c>
      <c r="BM57">
        <f t="shared" si="83"/>
        <v>0.79681226142952877</v>
      </c>
      <c r="BN57">
        <f t="shared" si="84"/>
        <v>0.44173359540249812</v>
      </c>
      <c r="BO57">
        <f t="shared" si="85"/>
        <v>0.7292042213409391</v>
      </c>
      <c r="BP57">
        <f t="shared" si="86"/>
        <v>0.45919347462597265</v>
      </c>
      <c r="BQ57">
        <f t="shared" si="87"/>
        <v>0.54080652537402729</v>
      </c>
      <c r="BR57">
        <f t="shared" si="88"/>
        <v>1800.12</v>
      </c>
      <c r="BS57">
        <f t="shared" si="89"/>
        <v>1513.2851993552033</v>
      </c>
      <c r="BT57">
        <f t="shared" si="90"/>
        <v>0.84065795577806113</v>
      </c>
      <c r="BU57">
        <f t="shared" si="91"/>
        <v>0.1608698546516579</v>
      </c>
      <c r="BV57">
        <v>6</v>
      </c>
      <c r="BW57">
        <v>0.5</v>
      </c>
      <c r="BX57" t="s">
        <v>391</v>
      </c>
      <c r="BY57">
        <v>2</v>
      </c>
      <c r="BZ57">
        <v>1691776245.5999999</v>
      </c>
      <c r="CA57">
        <v>360.30599999999998</v>
      </c>
      <c r="CB57">
        <v>400.03100000000001</v>
      </c>
      <c r="CC57">
        <v>31.3338</v>
      </c>
      <c r="CD57">
        <v>20.104099999999999</v>
      </c>
      <c r="CE57">
        <v>360.59699999999998</v>
      </c>
      <c r="CF57">
        <v>31.202100000000002</v>
      </c>
      <c r="CG57">
        <v>500.18200000000002</v>
      </c>
      <c r="CH57">
        <v>98.591999999999999</v>
      </c>
      <c r="CI57">
        <v>9.9887199999999995E-2</v>
      </c>
      <c r="CJ57">
        <v>33.3187</v>
      </c>
      <c r="CK57">
        <v>31.923400000000001</v>
      </c>
      <c r="CL57">
        <v>999.9</v>
      </c>
      <c r="CM57">
        <v>0</v>
      </c>
      <c r="CN57">
        <v>0</v>
      </c>
      <c r="CO57">
        <v>10025.6</v>
      </c>
      <c r="CP57">
        <v>0</v>
      </c>
      <c r="CQ57">
        <v>1914.8</v>
      </c>
      <c r="CR57">
        <v>-39.725000000000001</v>
      </c>
      <c r="CS57">
        <v>371.96100000000001</v>
      </c>
      <c r="CT57">
        <v>408.23899999999998</v>
      </c>
      <c r="CU57">
        <v>11.229699999999999</v>
      </c>
      <c r="CV57">
        <v>400.03100000000001</v>
      </c>
      <c r="CW57">
        <v>20.104099999999999</v>
      </c>
      <c r="CX57">
        <v>3.0892599999999999</v>
      </c>
      <c r="CY57">
        <v>1.9821</v>
      </c>
      <c r="CZ57">
        <v>24.516999999999999</v>
      </c>
      <c r="DA57">
        <v>17.302099999999999</v>
      </c>
      <c r="DB57">
        <v>1800.12</v>
      </c>
      <c r="DC57">
        <v>0.97800500000000001</v>
      </c>
      <c r="DD57">
        <v>2.1995199999999999E-2</v>
      </c>
      <c r="DE57">
        <v>0</v>
      </c>
      <c r="DF57">
        <v>870.09400000000005</v>
      </c>
      <c r="DG57">
        <v>5.0009800000000002</v>
      </c>
      <c r="DH57">
        <v>17967</v>
      </c>
      <c r="DI57">
        <v>16377</v>
      </c>
      <c r="DJ57">
        <v>46.875</v>
      </c>
      <c r="DK57">
        <v>48.625</v>
      </c>
      <c r="DL57">
        <v>47.311999999999998</v>
      </c>
      <c r="DM57">
        <v>47.875</v>
      </c>
      <c r="DN57">
        <v>48.311999999999998</v>
      </c>
      <c r="DO57">
        <v>1755.64</v>
      </c>
      <c r="DP57">
        <v>39.479999999999997</v>
      </c>
      <c r="DQ57">
        <v>0</v>
      </c>
      <c r="DR57">
        <v>124.299999952316</v>
      </c>
      <c r="DS57">
        <v>0</v>
      </c>
      <c r="DT57">
        <v>869.13599999999997</v>
      </c>
      <c r="DU57">
        <v>7.6496410367677496</v>
      </c>
      <c r="DV57">
        <v>-53.032478846025001</v>
      </c>
      <c r="DW57">
        <v>17979.5</v>
      </c>
      <c r="DX57">
        <v>15</v>
      </c>
      <c r="DY57">
        <v>1691776203.5999999</v>
      </c>
      <c r="DZ57" t="s">
        <v>602</v>
      </c>
      <c r="EA57">
        <v>1691776196.5999999</v>
      </c>
      <c r="EB57">
        <v>1691776203.5999999</v>
      </c>
      <c r="EC57">
        <v>44</v>
      </c>
      <c r="ED57">
        <v>9.6000000000000002E-2</v>
      </c>
      <c r="EE57">
        <v>-4.0000000000000001E-3</v>
      </c>
      <c r="EF57">
        <v>-0.28899999999999998</v>
      </c>
      <c r="EG57">
        <v>5.5E-2</v>
      </c>
      <c r="EH57">
        <v>400</v>
      </c>
      <c r="EI57">
        <v>20</v>
      </c>
      <c r="EJ57">
        <v>7.0000000000000007E-2</v>
      </c>
      <c r="EK57">
        <v>0.01</v>
      </c>
      <c r="EL57">
        <v>29.312962024400498</v>
      </c>
      <c r="EM57">
        <v>0.32995386189286902</v>
      </c>
      <c r="EN57">
        <v>0.17604506055161701</v>
      </c>
      <c r="EO57">
        <v>1</v>
      </c>
      <c r="EP57">
        <v>0.62118738971377496</v>
      </c>
      <c r="EQ57">
        <v>-3.1354280924708398E-2</v>
      </c>
      <c r="ER57">
        <v>1.0373714303022599E-2</v>
      </c>
      <c r="ES57">
        <v>1</v>
      </c>
      <c r="ET57">
        <v>2</v>
      </c>
      <c r="EU57">
        <v>2</v>
      </c>
      <c r="EV57" t="s">
        <v>393</v>
      </c>
      <c r="EW57">
        <v>2.96305</v>
      </c>
      <c r="EX57">
        <v>2.8404600000000002</v>
      </c>
      <c r="EY57">
        <v>8.6254600000000001E-2</v>
      </c>
      <c r="EZ57">
        <v>9.4364699999999996E-2</v>
      </c>
      <c r="FA57">
        <v>0.13597799999999999</v>
      </c>
      <c r="FB57">
        <v>0.100372</v>
      </c>
      <c r="FC57">
        <v>27452.400000000001</v>
      </c>
      <c r="FD57">
        <v>27762</v>
      </c>
      <c r="FE57">
        <v>27555.3</v>
      </c>
      <c r="FF57">
        <v>27924</v>
      </c>
      <c r="FG57">
        <v>30503.200000000001</v>
      </c>
      <c r="FH57">
        <v>30778.9</v>
      </c>
      <c r="FI57">
        <v>38368.6</v>
      </c>
      <c r="FJ57">
        <v>37085.5</v>
      </c>
      <c r="FK57">
        <v>2.0392000000000001</v>
      </c>
      <c r="FL57">
        <v>1.7007699999999999</v>
      </c>
      <c r="FM57">
        <v>6.9893899999999995E-2</v>
      </c>
      <c r="FN57">
        <v>0</v>
      </c>
      <c r="FO57">
        <v>30.788499999999999</v>
      </c>
      <c r="FP57">
        <v>999.9</v>
      </c>
      <c r="FQ57">
        <v>37.168999999999997</v>
      </c>
      <c r="FR57">
        <v>40.777999999999999</v>
      </c>
      <c r="FS57">
        <v>29.1325</v>
      </c>
      <c r="FT57">
        <v>60.6357</v>
      </c>
      <c r="FU57">
        <v>35.536900000000003</v>
      </c>
      <c r="FV57">
        <v>1</v>
      </c>
      <c r="FW57">
        <v>0.31198399999999998</v>
      </c>
      <c r="FX57">
        <v>-0.50752699999999995</v>
      </c>
      <c r="FY57">
        <v>20.252199999999998</v>
      </c>
      <c r="FZ57">
        <v>5.2271700000000001</v>
      </c>
      <c r="GA57">
        <v>12.0159</v>
      </c>
      <c r="GB57">
        <v>4.9995000000000003</v>
      </c>
      <c r="GC57">
        <v>3.29128</v>
      </c>
      <c r="GD57">
        <v>9999</v>
      </c>
      <c r="GE57">
        <v>287.10000000000002</v>
      </c>
      <c r="GF57">
        <v>9999</v>
      </c>
      <c r="GG57">
        <v>9999</v>
      </c>
      <c r="GH57">
        <v>1.87836</v>
      </c>
      <c r="GI57">
        <v>1.8721399999999999</v>
      </c>
      <c r="GJ57">
        <v>1.8742700000000001</v>
      </c>
      <c r="GK57">
        <v>1.87242</v>
      </c>
      <c r="GL57">
        <v>1.8725700000000001</v>
      </c>
      <c r="GM57">
        <v>1.8738300000000001</v>
      </c>
      <c r="GN57">
        <v>1.87408</v>
      </c>
      <c r="GO57">
        <v>1.87805</v>
      </c>
      <c r="GP57">
        <v>5</v>
      </c>
      <c r="GQ57">
        <v>0</v>
      </c>
      <c r="GR57">
        <v>0</v>
      </c>
      <c r="GS57">
        <v>0</v>
      </c>
      <c r="GT57" t="s">
        <v>394</v>
      </c>
      <c r="GU57" t="s">
        <v>395</v>
      </c>
      <c r="GV57" t="s">
        <v>396</v>
      </c>
      <c r="GW57" t="s">
        <v>396</v>
      </c>
      <c r="GX57" t="s">
        <v>396</v>
      </c>
      <c r="GY57" t="s">
        <v>396</v>
      </c>
      <c r="GZ57">
        <v>0</v>
      </c>
      <c r="HA57">
        <v>100</v>
      </c>
      <c r="HB57">
        <v>100</v>
      </c>
      <c r="HC57">
        <v>-0.29099999999999998</v>
      </c>
      <c r="HD57">
        <v>0.13170000000000001</v>
      </c>
      <c r="HE57">
        <v>-0.42937008993773002</v>
      </c>
      <c r="HF57">
        <v>7.2704984381113296E-4</v>
      </c>
      <c r="HG57">
        <v>-1.05877040029023E-6</v>
      </c>
      <c r="HH57">
        <v>2.9517966189716799E-10</v>
      </c>
      <c r="HI57">
        <v>0.13161792112462001</v>
      </c>
      <c r="HJ57">
        <v>0</v>
      </c>
      <c r="HK57">
        <v>0</v>
      </c>
      <c r="HL57">
        <v>0</v>
      </c>
      <c r="HM57">
        <v>1</v>
      </c>
      <c r="HN57">
        <v>2242</v>
      </c>
      <c r="HO57">
        <v>1</v>
      </c>
      <c r="HP57">
        <v>25</v>
      </c>
      <c r="HQ57">
        <v>0.8</v>
      </c>
      <c r="HR57">
        <v>0.7</v>
      </c>
      <c r="HS57">
        <v>1.00586</v>
      </c>
      <c r="HT57">
        <v>2.6831100000000001</v>
      </c>
      <c r="HU57">
        <v>1.49536</v>
      </c>
      <c r="HV57">
        <v>2.2766099999999998</v>
      </c>
      <c r="HW57">
        <v>1.49658</v>
      </c>
      <c r="HX57">
        <v>2.49146</v>
      </c>
      <c r="HY57">
        <v>44.613199999999999</v>
      </c>
      <c r="HZ57">
        <v>23.9649</v>
      </c>
      <c r="IA57">
        <v>18</v>
      </c>
      <c r="IB57">
        <v>509.31599999999997</v>
      </c>
      <c r="IC57">
        <v>426.96699999999998</v>
      </c>
      <c r="ID57">
        <v>31.560400000000001</v>
      </c>
      <c r="IE57">
        <v>31.443899999999999</v>
      </c>
      <c r="IF57">
        <v>29.999199999999998</v>
      </c>
      <c r="IG57">
        <v>31.275300000000001</v>
      </c>
      <c r="IH57">
        <v>31.220600000000001</v>
      </c>
      <c r="II57">
        <v>20.206499999999998</v>
      </c>
      <c r="IJ57">
        <v>34.987099999999998</v>
      </c>
      <c r="IK57">
        <v>0</v>
      </c>
      <c r="IL57">
        <v>31.645199999999999</v>
      </c>
      <c r="IM57">
        <v>400</v>
      </c>
      <c r="IN57">
        <v>20.131699999999999</v>
      </c>
      <c r="IO57">
        <v>100.02500000000001</v>
      </c>
      <c r="IP57">
        <v>99.554000000000002</v>
      </c>
    </row>
    <row r="58" spans="1:250" x14ac:dyDescent="0.3">
      <c r="A58">
        <v>42</v>
      </c>
      <c r="B58">
        <v>1691776368.5999999</v>
      </c>
      <c r="C58">
        <v>9314</v>
      </c>
      <c r="D58" t="s">
        <v>603</v>
      </c>
      <c r="E58" t="s">
        <v>604</v>
      </c>
      <c r="F58" t="s">
        <v>381</v>
      </c>
      <c r="G58" t="s">
        <v>558</v>
      </c>
      <c r="H58" t="s">
        <v>383</v>
      </c>
      <c r="I58" t="s">
        <v>559</v>
      </c>
      <c r="J58" t="s">
        <v>385</v>
      </c>
      <c r="K58" t="s">
        <v>34</v>
      </c>
      <c r="L58" t="s">
        <v>387</v>
      </c>
      <c r="M58">
        <v>1691776368.5999999</v>
      </c>
      <c r="N58">
        <f t="shared" si="46"/>
        <v>1.0042230099075261E-2</v>
      </c>
      <c r="O58">
        <f t="shared" si="47"/>
        <v>10.042230099075262</v>
      </c>
      <c r="P58">
        <f t="shared" si="48"/>
        <v>31.329074701639353</v>
      </c>
      <c r="Q58">
        <f t="shared" si="49"/>
        <v>358.08499999999998</v>
      </c>
      <c r="R58">
        <f t="shared" si="50"/>
        <v>263.32414504405108</v>
      </c>
      <c r="S58">
        <f t="shared" si="51"/>
        <v>25.988123451242906</v>
      </c>
      <c r="T58">
        <f t="shared" si="52"/>
        <v>35.340311024199998</v>
      </c>
      <c r="U58">
        <f t="shared" si="53"/>
        <v>0.64246488866649598</v>
      </c>
      <c r="V58">
        <f t="shared" si="54"/>
        <v>2.9009137510138636</v>
      </c>
      <c r="W58">
        <f t="shared" si="55"/>
        <v>0.57263939445208178</v>
      </c>
      <c r="X58">
        <f t="shared" si="56"/>
        <v>0.36353873683130677</v>
      </c>
      <c r="Y58">
        <f t="shared" si="57"/>
        <v>289.56386946084643</v>
      </c>
      <c r="Z58">
        <f t="shared" si="58"/>
        <v>32.627365847763528</v>
      </c>
      <c r="AA58">
        <f t="shared" si="59"/>
        <v>32.056699999999999</v>
      </c>
      <c r="AB58">
        <f t="shared" si="60"/>
        <v>4.7904290990146903</v>
      </c>
      <c r="AC58">
        <f t="shared" si="61"/>
        <v>60.104713271921796</v>
      </c>
      <c r="AD58">
        <f t="shared" si="62"/>
        <v>3.1291253006159994</v>
      </c>
      <c r="AE58">
        <f t="shared" si="63"/>
        <v>5.2061229981406223</v>
      </c>
      <c r="AF58">
        <f t="shared" si="64"/>
        <v>1.6613037983986909</v>
      </c>
      <c r="AG58">
        <f t="shared" si="65"/>
        <v>-442.86234736921904</v>
      </c>
      <c r="AH58">
        <f t="shared" si="66"/>
        <v>231.27553909952229</v>
      </c>
      <c r="AI58">
        <f t="shared" si="67"/>
        <v>18.222353150856964</v>
      </c>
      <c r="AJ58">
        <f t="shared" si="68"/>
        <v>96.199414342006662</v>
      </c>
      <c r="AK58">
        <v>0</v>
      </c>
      <c r="AL58">
        <v>0</v>
      </c>
      <c r="AM58">
        <f t="shared" si="69"/>
        <v>1</v>
      </c>
      <c r="AN58">
        <f t="shared" si="70"/>
        <v>0</v>
      </c>
      <c r="AO58">
        <f t="shared" si="71"/>
        <v>50914.213967194999</v>
      </c>
      <c r="AP58" t="s">
        <v>388</v>
      </c>
      <c r="AQ58">
        <v>10238.9</v>
      </c>
      <c r="AR58">
        <v>302.21199999999999</v>
      </c>
      <c r="AS58">
        <v>4052.3</v>
      </c>
      <c r="AT58">
        <f t="shared" si="72"/>
        <v>0.92542210596451402</v>
      </c>
      <c r="AU58">
        <v>-0.32343011824092399</v>
      </c>
      <c r="AV58" t="s">
        <v>605</v>
      </c>
      <c r="AW58">
        <v>10255</v>
      </c>
      <c r="AX58">
        <v>894.99284615384602</v>
      </c>
      <c r="AY58">
        <v>1424.94</v>
      </c>
      <c r="AZ58">
        <f t="shared" si="73"/>
        <v>0.37190839884216464</v>
      </c>
      <c r="BA58">
        <v>0.5</v>
      </c>
      <c r="BB58">
        <f t="shared" si="74"/>
        <v>1513.1682059382622</v>
      </c>
      <c r="BC58">
        <f t="shared" si="75"/>
        <v>31.329074701639353</v>
      </c>
      <c r="BD58">
        <f t="shared" si="76"/>
        <v>281.37998232468499</v>
      </c>
      <c r="BE58">
        <f t="shared" si="77"/>
        <v>2.0918034555354455E-2</v>
      </c>
      <c r="BF58">
        <f t="shared" si="78"/>
        <v>1.843839038836723</v>
      </c>
      <c r="BG58">
        <f t="shared" si="79"/>
        <v>265.6786293292879</v>
      </c>
      <c r="BH58" t="s">
        <v>606</v>
      </c>
      <c r="BI58">
        <v>636.80999999999995</v>
      </c>
      <c r="BJ58">
        <f t="shared" si="80"/>
        <v>636.80999999999995</v>
      </c>
      <c r="BK58">
        <f t="shared" si="81"/>
        <v>0.5530969725041055</v>
      </c>
      <c r="BL58">
        <f t="shared" si="82"/>
        <v>0.67241083811827229</v>
      </c>
      <c r="BM58">
        <f t="shared" si="83"/>
        <v>0.76924833625629119</v>
      </c>
      <c r="BN58">
        <f t="shared" si="84"/>
        <v>0.47201740211890503</v>
      </c>
      <c r="BO58">
        <f t="shared" si="85"/>
        <v>0.70061289228412771</v>
      </c>
      <c r="BP58">
        <f t="shared" si="86"/>
        <v>0.47843728322772677</v>
      </c>
      <c r="BQ58">
        <f t="shared" si="87"/>
        <v>0.52156271677227317</v>
      </c>
      <c r="BR58">
        <f t="shared" si="88"/>
        <v>1799.98</v>
      </c>
      <c r="BS58">
        <f t="shared" si="89"/>
        <v>1513.1682059382622</v>
      </c>
      <c r="BT58">
        <f t="shared" si="90"/>
        <v>0.84065834394730066</v>
      </c>
      <c r="BU58">
        <f t="shared" si="91"/>
        <v>0.16087060381829044</v>
      </c>
      <c r="BV58">
        <v>6</v>
      </c>
      <c r="BW58">
        <v>0.5</v>
      </c>
      <c r="BX58" t="s">
        <v>391</v>
      </c>
      <c r="BY58">
        <v>2</v>
      </c>
      <c r="BZ58">
        <v>1691776368.5999999</v>
      </c>
      <c r="CA58">
        <v>358.08499999999998</v>
      </c>
      <c r="CB58">
        <v>399.98500000000001</v>
      </c>
      <c r="CC58">
        <v>31.7058</v>
      </c>
      <c r="CD58">
        <v>20.04</v>
      </c>
      <c r="CE58">
        <v>358.34</v>
      </c>
      <c r="CF58">
        <v>31.568100000000001</v>
      </c>
      <c r="CG58">
        <v>500.12</v>
      </c>
      <c r="CH58">
        <v>98.592299999999994</v>
      </c>
      <c r="CI58">
        <v>0.10022</v>
      </c>
      <c r="CJ58">
        <v>33.535499999999999</v>
      </c>
      <c r="CK58">
        <v>32.056699999999999</v>
      </c>
      <c r="CL58">
        <v>999.9</v>
      </c>
      <c r="CM58">
        <v>0</v>
      </c>
      <c r="CN58">
        <v>0</v>
      </c>
      <c r="CO58">
        <v>9978.1200000000008</v>
      </c>
      <c r="CP58">
        <v>0</v>
      </c>
      <c r="CQ58">
        <v>1858.37</v>
      </c>
      <c r="CR58">
        <v>-41.899700000000003</v>
      </c>
      <c r="CS58">
        <v>369.81</v>
      </c>
      <c r="CT58">
        <v>408.16500000000002</v>
      </c>
      <c r="CU58">
        <v>11.665800000000001</v>
      </c>
      <c r="CV58">
        <v>399.98500000000001</v>
      </c>
      <c r="CW58">
        <v>20.04</v>
      </c>
      <c r="CX58">
        <v>3.12595</v>
      </c>
      <c r="CY58">
        <v>1.9757899999999999</v>
      </c>
      <c r="CZ58">
        <v>24.714500000000001</v>
      </c>
      <c r="DA58">
        <v>17.2516</v>
      </c>
      <c r="DB58">
        <v>1799.98</v>
      </c>
      <c r="DC58">
        <v>0.97799100000000005</v>
      </c>
      <c r="DD58">
        <v>2.20086E-2</v>
      </c>
      <c r="DE58">
        <v>0</v>
      </c>
      <c r="DF58">
        <v>895.79100000000005</v>
      </c>
      <c r="DG58">
        <v>5.0009800000000002</v>
      </c>
      <c r="DH58">
        <v>18386.5</v>
      </c>
      <c r="DI58">
        <v>16375.7</v>
      </c>
      <c r="DJ58">
        <v>47.436999999999998</v>
      </c>
      <c r="DK58">
        <v>49.186999999999998</v>
      </c>
      <c r="DL58">
        <v>48</v>
      </c>
      <c r="DM58">
        <v>48.375</v>
      </c>
      <c r="DN58">
        <v>48.875</v>
      </c>
      <c r="DO58">
        <v>1755.47</v>
      </c>
      <c r="DP58">
        <v>39.5</v>
      </c>
      <c r="DQ58">
        <v>0</v>
      </c>
      <c r="DR58">
        <v>122.299999952316</v>
      </c>
      <c r="DS58">
        <v>0</v>
      </c>
      <c r="DT58">
        <v>894.99284615384602</v>
      </c>
      <c r="DU58">
        <v>7.8856752061026603</v>
      </c>
      <c r="DV58">
        <v>157.91794794065601</v>
      </c>
      <c r="DW58">
        <v>18359.373076923101</v>
      </c>
      <c r="DX58">
        <v>15</v>
      </c>
      <c r="DY58">
        <v>1691776326.0999999</v>
      </c>
      <c r="DZ58" t="s">
        <v>607</v>
      </c>
      <c r="EA58">
        <v>1691776311.0999999</v>
      </c>
      <c r="EB58">
        <v>1691776326.0999999</v>
      </c>
      <c r="EC58">
        <v>45</v>
      </c>
      <c r="ED58">
        <v>3.5999999999999997E-2</v>
      </c>
      <c r="EE58">
        <v>6.0000000000000001E-3</v>
      </c>
      <c r="EF58">
        <v>-0.253</v>
      </c>
      <c r="EG58">
        <v>6.5000000000000002E-2</v>
      </c>
      <c r="EH58">
        <v>400</v>
      </c>
      <c r="EI58">
        <v>20</v>
      </c>
      <c r="EJ58">
        <v>0.05</v>
      </c>
      <c r="EK58">
        <v>0.02</v>
      </c>
      <c r="EL58">
        <v>31.252069682077401</v>
      </c>
      <c r="EM58">
        <v>-0.30391933039389502</v>
      </c>
      <c r="EN58">
        <v>0.15695692660463101</v>
      </c>
      <c r="EO58">
        <v>1</v>
      </c>
      <c r="EP58">
        <v>0.65739885794497099</v>
      </c>
      <c r="EQ58">
        <v>-6.8586172947540797E-2</v>
      </c>
      <c r="ER58">
        <v>1.26592877413844E-2</v>
      </c>
      <c r="ES58">
        <v>1</v>
      </c>
      <c r="ET58">
        <v>2</v>
      </c>
      <c r="EU58">
        <v>2</v>
      </c>
      <c r="EV58" t="s">
        <v>393</v>
      </c>
      <c r="EW58">
        <v>2.96305</v>
      </c>
      <c r="EX58">
        <v>2.8403700000000001</v>
      </c>
      <c r="EY58">
        <v>8.5857799999999998E-2</v>
      </c>
      <c r="EZ58">
        <v>9.4381699999999999E-2</v>
      </c>
      <c r="FA58">
        <v>0.137096</v>
      </c>
      <c r="FB58">
        <v>0.100172</v>
      </c>
      <c r="FC58">
        <v>27471.4</v>
      </c>
      <c r="FD58">
        <v>27767.8</v>
      </c>
      <c r="FE58">
        <v>27561.9</v>
      </c>
      <c r="FF58">
        <v>27929.8</v>
      </c>
      <c r="FG58">
        <v>30470.2</v>
      </c>
      <c r="FH58">
        <v>30792.400000000001</v>
      </c>
      <c r="FI58">
        <v>38377.699999999997</v>
      </c>
      <c r="FJ58">
        <v>37093.5</v>
      </c>
      <c r="FK58">
        <v>2.0405500000000001</v>
      </c>
      <c r="FL58">
        <v>1.7033499999999999</v>
      </c>
      <c r="FM58">
        <v>6.7755599999999999E-2</v>
      </c>
      <c r="FN58">
        <v>0</v>
      </c>
      <c r="FO58">
        <v>30.956800000000001</v>
      </c>
      <c r="FP58">
        <v>999.9</v>
      </c>
      <c r="FQ58">
        <v>36.893999999999998</v>
      </c>
      <c r="FR58">
        <v>40.777999999999999</v>
      </c>
      <c r="FS58">
        <v>28.914300000000001</v>
      </c>
      <c r="FT58">
        <v>61.025700000000001</v>
      </c>
      <c r="FU58">
        <v>34.8718</v>
      </c>
      <c r="FV58">
        <v>1</v>
      </c>
      <c r="FW58">
        <v>0.29976900000000001</v>
      </c>
      <c r="FX58">
        <v>-1.99428E-2</v>
      </c>
      <c r="FY58">
        <v>20.253299999999999</v>
      </c>
      <c r="FZ58">
        <v>5.2282200000000003</v>
      </c>
      <c r="GA58">
        <v>12.0159</v>
      </c>
      <c r="GB58">
        <v>4.9995000000000003</v>
      </c>
      <c r="GC58">
        <v>3.2911000000000001</v>
      </c>
      <c r="GD58">
        <v>9999</v>
      </c>
      <c r="GE58">
        <v>287.2</v>
      </c>
      <c r="GF58">
        <v>9999</v>
      </c>
      <c r="GG58">
        <v>9999</v>
      </c>
      <c r="GH58">
        <v>1.87836</v>
      </c>
      <c r="GI58">
        <v>1.8721099999999999</v>
      </c>
      <c r="GJ58">
        <v>1.8743000000000001</v>
      </c>
      <c r="GK58">
        <v>1.8724099999999999</v>
      </c>
      <c r="GL58">
        <v>1.87256</v>
      </c>
      <c r="GM58">
        <v>1.8738300000000001</v>
      </c>
      <c r="GN58">
        <v>1.87409</v>
      </c>
      <c r="GO58">
        <v>1.87805</v>
      </c>
      <c r="GP58">
        <v>5</v>
      </c>
      <c r="GQ58">
        <v>0</v>
      </c>
      <c r="GR58">
        <v>0</v>
      </c>
      <c r="GS58">
        <v>0</v>
      </c>
      <c r="GT58" t="s">
        <v>394</v>
      </c>
      <c r="GU58" t="s">
        <v>395</v>
      </c>
      <c r="GV58" t="s">
        <v>396</v>
      </c>
      <c r="GW58" t="s">
        <v>396</v>
      </c>
      <c r="GX58" t="s">
        <v>396</v>
      </c>
      <c r="GY58" t="s">
        <v>396</v>
      </c>
      <c r="GZ58">
        <v>0</v>
      </c>
      <c r="HA58">
        <v>100</v>
      </c>
      <c r="HB58">
        <v>100</v>
      </c>
      <c r="HC58">
        <v>-0.255</v>
      </c>
      <c r="HD58">
        <v>0.13769999999999999</v>
      </c>
      <c r="HE58">
        <v>-0.393361082155813</v>
      </c>
      <c r="HF58">
        <v>7.2704984381113296E-4</v>
      </c>
      <c r="HG58">
        <v>-1.05877040029023E-6</v>
      </c>
      <c r="HH58">
        <v>2.9517966189716799E-10</v>
      </c>
      <c r="HI58">
        <v>0.13769130074223701</v>
      </c>
      <c r="HJ58">
        <v>0</v>
      </c>
      <c r="HK58">
        <v>0</v>
      </c>
      <c r="HL58">
        <v>0</v>
      </c>
      <c r="HM58">
        <v>1</v>
      </c>
      <c r="HN58">
        <v>2242</v>
      </c>
      <c r="HO58">
        <v>1</v>
      </c>
      <c r="HP58">
        <v>25</v>
      </c>
      <c r="HQ58">
        <v>1</v>
      </c>
      <c r="HR58">
        <v>0.7</v>
      </c>
      <c r="HS58">
        <v>1.00708</v>
      </c>
      <c r="HT58">
        <v>2.68066</v>
      </c>
      <c r="HU58">
        <v>1.49536</v>
      </c>
      <c r="HV58">
        <v>2.2753899999999998</v>
      </c>
      <c r="HW58">
        <v>1.49658</v>
      </c>
      <c r="HX58">
        <v>2.5793499999999998</v>
      </c>
      <c r="HY58">
        <v>44.362099999999998</v>
      </c>
      <c r="HZ58">
        <v>23.973700000000001</v>
      </c>
      <c r="IA58">
        <v>18</v>
      </c>
      <c r="IB58">
        <v>509.23399999999998</v>
      </c>
      <c r="IC58">
        <v>427.89499999999998</v>
      </c>
      <c r="ID58">
        <v>31.547999999999998</v>
      </c>
      <c r="IE58">
        <v>31.306699999999999</v>
      </c>
      <c r="IF58">
        <v>29.999700000000001</v>
      </c>
      <c r="IG58">
        <v>31.1585</v>
      </c>
      <c r="IH58">
        <v>31.1127</v>
      </c>
      <c r="II58">
        <v>20.218</v>
      </c>
      <c r="IJ58">
        <v>34.695799999999998</v>
      </c>
      <c r="IK58">
        <v>0</v>
      </c>
      <c r="IL58">
        <v>31.546500000000002</v>
      </c>
      <c r="IM58">
        <v>400</v>
      </c>
      <c r="IN58">
        <v>19.955500000000001</v>
      </c>
      <c r="IO58">
        <v>100.048</v>
      </c>
      <c r="IP58">
        <v>99.575100000000006</v>
      </c>
    </row>
    <row r="59" spans="1:250" x14ac:dyDescent="0.3">
      <c r="A59">
        <v>43</v>
      </c>
      <c r="B59">
        <v>1691776496.5999999</v>
      </c>
      <c r="C59">
        <v>9442</v>
      </c>
      <c r="D59" t="s">
        <v>608</v>
      </c>
      <c r="E59" t="s">
        <v>609</v>
      </c>
      <c r="F59" t="s">
        <v>381</v>
      </c>
      <c r="G59" t="s">
        <v>558</v>
      </c>
      <c r="H59" t="s">
        <v>383</v>
      </c>
      <c r="I59" t="s">
        <v>559</v>
      </c>
      <c r="J59" t="s">
        <v>385</v>
      </c>
      <c r="K59" t="s">
        <v>34</v>
      </c>
      <c r="L59" t="s">
        <v>387</v>
      </c>
      <c r="M59">
        <v>1691776496.5999999</v>
      </c>
      <c r="N59">
        <f t="shared" si="46"/>
        <v>9.173499332084889E-3</v>
      </c>
      <c r="O59">
        <f t="shared" si="47"/>
        <v>9.173499332084889</v>
      </c>
      <c r="P59">
        <f t="shared" si="48"/>
        <v>44.936551668789015</v>
      </c>
      <c r="Q59">
        <f t="shared" si="49"/>
        <v>540.17200000000003</v>
      </c>
      <c r="R59">
        <f t="shared" si="50"/>
        <v>391.09789192961853</v>
      </c>
      <c r="S59">
        <f t="shared" si="51"/>
        <v>38.599565229737827</v>
      </c>
      <c r="T59">
        <f t="shared" si="52"/>
        <v>53.312494849832007</v>
      </c>
      <c r="U59">
        <f t="shared" si="53"/>
        <v>0.57779179340148989</v>
      </c>
      <c r="V59">
        <f t="shared" si="54"/>
        <v>2.9033683805331636</v>
      </c>
      <c r="W59">
        <f t="shared" si="55"/>
        <v>0.52069205014277242</v>
      </c>
      <c r="X59">
        <f t="shared" si="56"/>
        <v>0.33009121551383191</v>
      </c>
      <c r="Y59">
        <f t="shared" si="57"/>
        <v>289.57923775519953</v>
      </c>
      <c r="Z59">
        <f t="shared" si="58"/>
        <v>32.702568922642634</v>
      </c>
      <c r="AA59">
        <f t="shared" si="59"/>
        <v>32.007599999999996</v>
      </c>
      <c r="AB59">
        <f t="shared" si="60"/>
        <v>4.7771376831821346</v>
      </c>
      <c r="AC59">
        <f t="shared" si="61"/>
        <v>60.206207192043038</v>
      </c>
      <c r="AD59">
        <f t="shared" si="62"/>
        <v>3.1077900309122</v>
      </c>
      <c r="AE59">
        <f t="shared" si="63"/>
        <v>5.1619096698769145</v>
      </c>
      <c r="AF59">
        <f t="shared" si="64"/>
        <v>1.6693476522699346</v>
      </c>
      <c r="AG59">
        <f t="shared" si="65"/>
        <v>-404.55132054494362</v>
      </c>
      <c r="AH59">
        <f t="shared" si="66"/>
        <v>215.31771051822258</v>
      </c>
      <c r="AI59">
        <f t="shared" si="67"/>
        <v>16.933928737836375</v>
      </c>
      <c r="AJ59">
        <f t="shared" si="68"/>
        <v>117.27955646631486</v>
      </c>
      <c r="AK59">
        <v>0</v>
      </c>
      <c r="AL59">
        <v>0</v>
      </c>
      <c r="AM59">
        <f t="shared" si="69"/>
        <v>1</v>
      </c>
      <c r="AN59">
        <f t="shared" si="70"/>
        <v>0</v>
      </c>
      <c r="AO59">
        <f t="shared" si="71"/>
        <v>51008.370329841033</v>
      </c>
      <c r="AP59" t="s">
        <v>388</v>
      </c>
      <c r="AQ59">
        <v>10238.9</v>
      </c>
      <c r="AR59">
        <v>302.21199999999999</v>
      </c>
      <c r="AS59">
        <v>4052.3</v>
      </c>
      <c r="AT59">
        <f t="shared" si="72"/>
        <v>0.92542210596451402</v>
      </c>
      <c r="AU59">
        <v>-0.32343011824092399</v>
      </c>
      <c r="AV59" t="s">
        <v>610</v>
      </c>
      <c r="AW59">
        <v>10252.799999999999</v>
      </c>
      <c r="AX59">
        <v>942.99428</v>
      </c>
      <c r="AY59">
        <v>1589.32</v>
      </c>
      <c r="AZ59">
        <f t="shared" si="73"/>
        <v>0.40666808446379576</v>
      </c>
      <c r="BA59">
        <v>0.5</v>
      </c>
      <c r="BB59">
        <f t="shared" si="74"/>
        <v>1513.2518993550257</v>
      </c>
      <c r="BC59">
        <f t="shared" si="75"/>
        <v>44.936551668789015</v>
      </c>
      <c r="BD59">
        <f t="shared" si="76"/>
        <v>307.69562561095449</v>
      </c>
      <c r="BE59">
        <f t="shared" si="77"/>
        <v>2.9909086389596159E-2</v>
      </c>
      <c r="BF59">
        <f t="shared" si="78"/>
        <v>1.5497067928422221</v>
      </c>
      <c r="BG59">
        <f t="shared" si="79"/>
        <v>270.9027240621906</v>
      </c>
      <c r="BH59" t="s">
        <v>611</v>
      </c>
      <c r="BI59">
        <v>650.41999999999996</v>
      </c>
      <c r="BJ59">
        <f t="shared" si="80"/>
        <v>650.41999999999996</v>
      </c>
      <c r="BK59">
        <f t="shared" si="81"/>
        <v>0.59075579493116548</v>
      </c>
      <c r="BL59">
        <f t="shared" si="82"/>
        <v>0.6883861114069656</v>
      </c>
      <c r="BM59">
        <f t="shared" si="83"/>
        <v>0.7240055498724236</v>
      </c>
      <c r="BN59">
        <f t="shared" si="84"/>
        <v>0.50215344788471517</v>
      </c>
      <c r="BO59">
        <f t="shared" si="85"/>
        <v>0.65677925424683381</v>
      </c>
      <c r="BP59">
        <f t="shared" si="86"/>
        <v>0.4748067979599182</v>
      </c>
      <c r="BQ59">
        <f t="shared" si="87"/>
        <v>0.5251932020400818</v>
      </c>
      <c r="BR59">
        <f t="shared" si="88"/>
        <v>1800.08</v>
      </c>
      <c r="BS59">
        <f t="shared" si="89"/>
        <v>1513.2518993550257</v>
      </c>
      <c r="BT59">
        <f t="shared" si="90"/>
        <v>0.84065813705781167</v>
      </c>
      <c r="BU59">
        <f t="shared" si="91"/>
        <v>0.16087020452157658</v>
      </c>
      <c r="BV59">
        <v>6</v>
      </c>
      <c r="BW59">
        <v>0.5</v>
      </c>
      <c r="BX59" t="s">
        <v>391</v>
      </c>
      <c r="BY59">
        <v>2</v>
      </c>
      <c r="BZ59">
        <v>1691776496.5999999</v>
      </c>
      <c r="CA59">
        <v>540.17200000000003</v>
      </c>
      <c r="CB59">
        <v>600.00699999999995</v>
      </c>
      <c r="CC59">
        <v>31.488700000000001</v>
      </c>
      <c r="CD59">
        <v>20.833400000000001</v>
      </c>
      <c r="CE59">
        <v>540.53700000000003</v>
      </c>
      <c r="CF59">
        <v>31.353100000000001</v>
      </c>
      <c r="CG59">
        <v>500.29399999999998</v>
      </c>
      <c r="CH59">
        <v>98.595100000000002</v>
      </c>
      <c r="CI59">
        <v>0.10030600000000001</v>
      </c>
      <c r="CJ59">
        <v>33.383200000000002</v>
      </c>
      <c r="CK59">
        <v>32.007599999999996</v>
      </c>
      <c r="CL59">
        <v>999.9</v>
      </c>
      <c r="CM59">
        <v>0</v>
      </c>
      <c r="CN59">
        <v>0</v>
      </c>
      <c r="CO59">
        <v>9991.8799999999992</v>
      </c>
      <c r="CP59">
        <v>0</v>
      </c>
      <c r="CQ59">
        <v>1903.05</v>
      </c>
      <c r="CR59">
        <v>-59.835000000000001</v>
      </c>
      <c r="CS59">
        <v>557.73400000000004</v>
      </c>
      <c r="CT59">
        <v>612.77300000000002</v>
      </c>
      <c r="CU59">
        <v>10.6553</v>
      </c>
      <c r="CV59">
        <v>600.00699999999995</v>
      </c>
      <c r="CW59">
        <v>20.833400000000001</v>
      </c>
      <c r="CX59">
        <v>3.1046299999999998</v>
      </c>
      <c r="CY59">
        <v>2.0540699999999998</v>
      </c>
      <c r="CZ59">
        <v>24.6</v>
      </c>
      <c r="DA59">
        <v>17.8674</v>
      </c>
      <c r="DB59">
        <v>1800.08</v>
      </c>
      <c r="DC59">
        <v>0.97799899999999995</v>
      </c>
      <c r="DD59">
        <v>2.2001099999999999E-2</v>
      </c>
      <c r="DE59">
        <v>0</v>
      </c>
      <c r="DF59">
        <v>944.26599999999996</v>
      </c>
      <c r="DG59">
        <v>5.0009800000000002</v>
      </c>
      <c r="DH59">
        <v>19360.2</v>
      </c>
      <c r="DI59">
        <v>16376.6</v>
      </c>
      <c r="DJ59">
        <v>48</v>
      </c>
      <c r="DK59">
        <v>49.875</v>
      </c>
      <c r="DL59">
        <v>48.311999999999998</v>
      </c>
      <c r="DM59">
        <v>48.436999999999998</v>
      </c>
      <c r="DN59">
        <v>49.311999999999998</v>
      </c>
      <c r="DO59">
        <v>1755.59</v>
      </c>
      <c r="DP59">
        <v>39.49</v>
      </c>
      <c r="DQ59">
        <v>0</v>
      </c>
      <c r="DR59">
        <v>127.700000047684</v>
      </c>
      <c r="DS59">
        <v>0</v>
      </c>
      <c r="DT59">
        <v>942.99428</v>
      </c>
      <c r="DU59">
        <v>12.778538441706401</v>
      </c>
      <c r="DV59">
        <v>288.284616031827</v>
      </c>
      <c r="DW59">
        <v>19302.396000000001</v>
      </c>
      <c r="DX59">
        <v>15</v>
      </c>
      <c r="DY59">
        <v>1691776451.5999999</v>
      </c>
      <c r="DZ59" t="s">
        <v>612</v>
      </c>
      <c r="EA59">
        <v>1691776445.5999999</v>
      </c>
      <c r="EB59">
        <v>1691776451.5999999</v>
      </c>
      <c r="EC59">
        <v>46</v>
      </c>
      <c r="ED59">
        <v>-0.10299999999999999</v>
      </c>
      <c r="EE59">
        <v>-2E-3</v>
      </c>
      <c r="EF59">
        <v>-0.377</v>
      </c>
      <c r="EG59">
        <v>6.3E-2</v>
      </c>
      <c r="EH59">
        <v>600</v>
      </c>
      <c r="EI59">
        <v>20</v>
      </c>
      <c r="EJ59">
        <v>0.03</v>
      </c>
      <c r="EK59">
        <v>0.01</v>
      </c>
      <c r="EL59">
        <v>44.956447348993301</v>
      </c>
      <c r="EM59">
        <v>-0.26157954681636297</v>
      </c>
      <c r="EN59">
        <v>0.104023839780438</v>
      </c>
      <c r="EO59">
        <v>1</v>
      </c>
      <c r="EP59">
        <v>0.59247265222652001</v>
      </c>
      <c r="EQ59">
        <v>-6.5483375671727503E-2</v>
      </c>
      <c r="ER59">
        <v>9.6326396739150194E-3</v>
      </c>
      <c r="ES59">
        <v>1</v>
      </c>
      <c r="ET59">
        <v>2</v>
      </c>
      <c r="EU59">
        <v>2</v>
      </c>
      <c r="EV59" t="s">
        <v>393</v>
      </c>
      <c r="EW59">
        <v>2.9635699999999998</v>
      </c>
      <c r="EX59">
        <v>2.8405900000000002</v>
      </c>
      <c r="EY59">
        <v>0.11706</v>
      </c>
      <c r="EZ59">
        <v>0.12715099999999999</v>
      </c>
      <c r="FA59">
        <v>0.13647999999999999</v>
      </c>
      <c r="FB59">
        <v>0.102967</v>
      </c>
      <c r="FC59">
        <v>26533.3</v>
      </c>
      <c r="FD59">
        <v>26762.6</v>
      </c>
      <c r="FE59">
        <v>27562</v>
      </c>
      <c r="FF59">
        <v>27930.1</v>
      </c>
      <c r="FG59">
        <v>30494.9</v>
      </c>
      <c r="FH59">
        <v>30699</v>
      </c>
      <c r="FI59">
        <v>38378.300000000003</v>
      </c>
      <c r="FJ59">
        <v>37093.800000000003</v>
      </c>
      <c r="FK59">
        <v>2.0396700000000001</v>
      </c>
      <c r="FL59">
        <v>1.70625</v>
      </c>
      <c r="FM59">
        <v>5.05969E-2</v>
      </c>
      <c r="FN59">
        <v>0</v>
      </c>
      <c r="FO59">
        <v>31.186299999999999</v>
      </c>
      <c r="FP59">
        <v>999.9</v>
      </c>
      <c r="FQ59">
        <v>36.680999999999997</v>
      </c>
      <c r="FR59">
        <v>40.777999999999999</v>
      </c>
      <c r="FS59">
        <v>28.7484</v>
      </c>
      <c r="FT59">
        <v>61.155700000000003</v>
      </c>
      <c r="FU59">
        <v>34.431100000000001</v>
      </c>
      <c r="FV59">
        <v>1</v>
      </c>
      <c r="FW59">
        <v>0.299433</v>
      </c>
      <c r="FX59">
        <v>1.0874999999999999</v>
      </c>
      <c r="FY59">
        <v>20.2486</v>
      </c>
      <c r="FZ59">
        <v>5.2285199999999996</v>
      </c>
      <c r="GA59">
        <v>12.0159</v>
      </c>
      <c r="GB59">
        <v>4.9997499999999997</v>
      </c>
      <c r="GC59">
        <v>3.2913999999999999</v>
      </c>
      <c r="GD59">
        <v>9999</v>
      </c>
      <c r="GE59">
        <v>287.2</v>
      </c>
      <c r="GF59">
        <v>9999</v>
      </c>
      <c r="GG59">
        <v>9999</v>
      </c>
      <c r="GH59">
        <v>1.87832</v>
      </c>
      <c r="GI59">
        <v>1.8721000000000001</v>
      </c>
      <c r="GJ59">
        <v>1.8742399999999999</v>
      </c>
      <c r="GK59">
        <v>1.8724000000000001</v>
      </c>
      <c r="GL59">
        <v>1.87256</v>
      </c>
      <c r="GM59">
        <v>1.87378</v>
      </c>
      <c r="GN59">
        <v>1.87408</v>
      </c>
      <c r="GO59">
        <v>1.87805</v>
      </c>
      <c r="GP59">
        <v>5</v>
      </c>
      <c r="GQ59">
        <v>0</v>
      </c>
      <c r="GR59">
        <v>0</v>
      </c>
      <c r="GS59">
        <v>0</v>
      </c>
      <c r="GT59" t="s">
        <v>394</v>
      </c>
      <c r="GU59" t="s">
        <v>395</v>
      </c>
      <c r="GV59" t="s">
        <v>396</v>
      </c>
      <c r="GW59" t="s">
        <v>396</v>
      </c>
      <c r="GX59" t="s">
        <v>396</v>
      </c>
      <c r="GY59" t="s">
        <v>396</v>
      </c>
      <c r="GZ59">
        <v>0</v>
      </c>
      <c r="HA59">
        <v>100</v>
      </c>
      <c r="HB59">
        <v>100</v>
      </c>
      <c r="HC59">
        <v>-0.36499999999999999</v>
      </c>
      <c r="HD59">
        <v>0.1356</v>
      </c>
      <c r="HE59">
        <v>-0.49614265316219103</v>
      </c>
      <c r="HF59">
        <v>7.2704984381113296E-4</v>
      </c>
      <c r="HG59">
        <v>-1.05877040029023E-6</v>
      </c>
      <c r="HH59">
        <v>2.9517966189716799E-10</v>
      </c>
      <c r="HI59">
        <v>0.13560971796927601</v>
      </c>
      <c r="HJ59">
        <v>0</v>
      </c>
      <c r="HK59">
        <v>0</v>
      </c>
      <c r="HL59">
        <v>0</v>
      </c>
      <c r="HM59">
        <v>1</v>
      </c>
      <c r="HN59">
        <v>2242</v>
      </c>
      <c r="HO59">
        <v>1</v>
      </c>
      <c r="HP59">
        <v>25</v>
      </c>
      <c r="HQ59">
        <v>0.8</v>
      </c>
      <c r="HR59">
        <v>0.8</v>
      </c>
      <c r="HS59">
        <v>1.3940399999999999</v>
      </c>
      <c r="HT59">
        <v>2.6696800000000001</v>
      </c>
      <c r="HU59">
        <v>1.49536</v>
      </c>
      <c r="HV59">
        <v>2.2741699999999998</v>
      </c>
      <c r="HW59">
        <v>1.49658</v>
      </c>
      <c r="HX59">
        <v>2.4621599999999999</v>
      </c>
      <c r="HY59">
        <v>44.195399999999999</v>
      </c>
      <c r="HZ59">
        <v>23.9999</v>
      </c>
      <c r="IA59">
        <v>18</v>
      </c>
      <c r="IB59">
        <v>508.29500000000002</v>
      </c>
      <c r="IC59">
        <v>429.47399999999999</v>
      </c>
      <c r="ID59">
        <v>29.906400000000001</v>
      </c>
      <c r="IE59">
        <v>31.2712</v>
      </c>
      <c r="IF59">
        <v>29.9999</v>
      </c>
      <c r="IG59">
        <v>31.107500000000002</v>
      </c>
      <c r="IH59">
        <v>31.066099999999999</v>
      </c>
      <c r="II59">
        <v>27.982099999999999</v>
      </c>
      <c r="IJ59">
        <v>31.841000000000001</v>
      </c>
      <c r="IK59">
        <v>0</v>
      </c>
      <c r="IL59">
        <v>29.927800000000001</v>
      </c>
      <c r="IM59">
        <v>600</v>
      </c>
      <c r="IN59">
        <v>20.918299999999999</v>
      </c>
      <c r="IO59">
        <v>100.05</v>
      </c>
      <c r="IP59">
        <v>99.575999999999993</v>
      </c>
    </row>
    <row r="60" spans="1:250" x14ac:dyDescent="0.3">
      <c r="A60">
        <v>44</v>
      </c>
      <c r="B60">
        <v>1691776686.5999999</v>
      </c>
      <c r="C60">
        <v>9632</v>
      </c>
      <c r="D60" t="s">
        <v>613</v>
      </c>
      <c r="E60" t="s">
        <v>614</v>
      </c>
      <c r="F60" t="s">
        <v>381</v>
      </c>
      <c r="G60" t="s">
        <v>558</v>
      </c>
      <c r="H60" t="s">
        <v>383</v>
      </c>
      <c r="I60" t="s">
        <v>559</v>
      </c>
      <c r="J60" t="s">
        <v>385</v>
      </c>
      <c r="K60" t="s">
        <v>34</v>
      </c>
      <c r="L60" t="s">
        <v>387</v>
      </c>
      <c r="M60">
        <v>1691776686.5999999</v>
      </c>
      <c r="N60">
        <f t="shared" si="46"/>
        <v>5.6006908184460281E-3</v>
      </c>
      <c r="O60">
        <f t="shared" si="47"/>
        <v>5.6006908184460285</v>
      </c>
      <c r="P60">
        <f t="shared" si="48"/>
        <v>46.990659511268362</v>
      </c>
      <c r="Q60">
        <f t="shared" si="49"/>
        <v>738.49900000000002</v>
      </c>
      <c r="R60">
        <f t="shared" si="50"/>
        <v>469.30295493029632</v>
      </c>
      <c r="S60">
        <f t="shared" si="51"/>
        <v>46.317680931588733</v>
      </c>
      <c r="T60">
        <f t="shared" si="52"/>
        <v>72.885884674171209</v>
      </c>
      <c r="U60">
        <f t="shared" si="53"/>
        <v>0.31472216500425126</v>
      </c>
      <c r="V60">
        <f t="shared" si="54"/>
        <v>2.9134001292795824</v>
      </c>
      <c r="W60">
        <f t="shared" si="55"/>
        <v>0.29698072779046542</v>
      </c>
      <c r="X60">
        <f t="shared" si="56"/>
        <v>0.18712355955290805</v>
      </c>
      <c r="Y60">
        <f t="shared" si="57"/>
        <v>289.57706275550788</v>
      </c>
      <c r="Z60">
        <f t="shared" si="58"/>
        <v>33.207183527343275</v>
      </c>
      <c r="AA60">
        <f t="shared" si="59"/>
        <v>32.041800000000002</v>
      </c>
      <c r="AB60">
        <f t="shared" si="60"/>
        <v>4.7863922570098705</v>
      </c>
      <c r="AC60">
        <f t="shared" si="61"/>
        <v>59.499879977387437</v>
      </c>
      <c r="AD60">
        <f t="shared" si="62"/>
        <v>2.9985402122016005</v>
      </c>
      <c r="AE60">
        <f t="shared" si="63"/>
        <v>5.0395735476124948</v>
      </c>
      <c r="AF60">
        <f t="shared" si="64"/>
        <v>1.78785204480827</v>
      </c>
      <c r="AG60">
        <f t="shared" si="65"/>
        <v>-246.99046509346985</v>
      </c>
      <c r="AH60">
        <f t="shared" si="66"/>
        <v>143.55944618152509</v>
      </c>
      <c r="AI60">
        <f t="shared" si="67"/>
        <v>11.229808355050166</v>
      </c>
      <c r="AJ60">
        <f t="shared" si="68"/>
        <v>197.3758521986133</v>
      </c>
      <c r="AK60">
        <v>0</v>
      </c>
      <c r="AL60">
        <v>0</v>
      </c>
      <c r="AM60">
        <f t="shared" si="69"/>
        <v>1</v>
      </c>
      <c r="AN60">
        <f t="shared" si="70"/>
        <v>0</v>
      </c>
      <c r="AO60">
        <f t="shared" si="71"/>
        <v>51361.528807037386</v>
      </c>
      <c r="AP60" t="s">
        <v>388</v>
      </c>
      <c r="AQ60">
        <v>10238.9</v>
      </c>
      <c r="AR60">
        <v>302.21199999999999</v>
      </c>
      <c r="AS60">
        <v>4052.3</v>
      </c>
      <c r="AT60">
        <f t="shared" si="72"/>
        <v>0.92542210596451402</v>
      </c>
      <c r="AU60">
        <v>-0.32343011824092399</v>
      </c>
      <c r="AV60" t="s">
        <v>615</v>
      </c>
      <c r="AW60">
        <v>10249.9</v>
      </c>
      <c r="AX60">
        <v>950.58720000000005</v>
      </c>
      <c r="AY60">
        <v>1638.99</v>
      </c>
      <c r="AZ60">
        <f t="shared" si="73"/>
        <v>0.42001647355993632</v>
      </c>
      <c r="BA60">
        <v>0.5</v>
      </c>
      <c r="BB60">
        <f t="shared" si="74"/>
        <v>1513.2431993551854</v>
      </c>
      <c r="BC60">
        <f t="shared" si="75"/>
        <v>46.990659511268362</v>
      </c>
      <c r="BD60">
        <f t="shared" si="76"/>
        <v>317.79353611586032</v>
      </c>
      <c r="BE60">
        <f t="shared" si="77"/>
        <v>3.126667917600455E-2</v>
      </c>
      <c r="BF60">
        <f t="shared" si="78"/>
        <v>1.4724372936991685</v>
      </c>
      <c r="BG60">
        <f t="shared" si="79"/>
        <v>272.30936241005611</v>
      </c>
      <c r="BH60" t="s">
        <v>616</v>
      </c>
      <c r="BI60">
        <v>651.57000000000005</v>
      </c>
      <c r="BJ60">
        <f t="shared" si="80"/>
        <v>651.57000000000005</v>
      </c>
      <c r="BK60">
        <f t="shared" si="81"/>
        <v>0.60245639082605751</v>
      </c>
      <c r="BL60">
        <f t="shared" si="82"/>
        <v>0.69717323935103603</v>
      </c>
      <c r="BM60">
        <f t="shared" si="83"/>
        <v>0.70964469393336149</v>
      </c>
      <c r="BN60">
        <f t="shared" si="84"/>
        <v>0.51497167068877547</v>
      </c>
      <c r="BO60">
        <f t="shared" si="85"/>
        <v>0.64353423173002877</v>
      </c>
      <c r="BP60">
        <f t="shared" si="86"/>
        <v>0.4778700655383899</v>
      </c>
      <c r="BQ60">
        <f t="shared" si="87"/>
        <v>0.52212993446161016</v>
      </c>
      <c r="BR60">
        <f t="shared" si="88"/>
        <v>1800.07</v>
      </c>
      <c r="BS60">
        <f t="shared" si="89"/>
        <v>1513.2431993551854</v>
      </c>
      <c r="BT60">
        <f t="shared" si="90"/>
        <v>0.84065797405388987</v>
      </c>
      <c r="BU60">
        <f t="shared" si="91"/>
        <v>0.16086988992400733</v>
      </c>
      <c r="BV60">
        <v>6</v>
      </c>
      <c r="BW60">
        <v>0.5</v>
      </c>
      <c r="BX60" t="s">
        <v>391</v>
      </c>
      <c r="BY60">
        <v>2</v>
      </c>
      <c r="BZ60">
        <v>1691776686.5999999</v>
      </c>
      <c r="CA60">
        <v>738.49900000000002</v>
      </c>
      <c r="CB60">
        <v>799.83100000000002</v>
      </c>
      <c r="CC60">
        <v>30.382000000000001</v>
      </c>
      <c r="CD60">
        <v>23.8675</v>
      </c>
      <c r="CE60">
        <v>738.53200000000004</v>
      </c>
      <c r="CF60">
        <v>30.249700000000001</v>
      </c>
      <c r="CG60">
        <v>500.16399999999999</v>
      </c>
      <c r="CH60">
        <v>98.595200000000006</v>
      </c>
      <c r="CI60">
        <v>9.9428799999999998E-2</v>
      </c>
      <c r="CJ60">
        <v>32.955800000000004</v>
      </c>
      <c r="CK60">
        <v>32.041800000000002</v>
      </c>
      <c r="CL60">
        <v>999.9</v>
      </c>
      <c r="CM60">
        <v>0</v>
      </c>
      <c r="CN60">
        <v>0</v>
      </c>
      <c r="CO60">
        <v>10049.4</v>
      </c>
      <c r="CP60">
        <v>0</v>
      </c>
      <c r="CQ60">
        <v>1262.42</v>
      </c>
      <c r="CR60">
        <v>-61.331499999999998</v>
      </c>
      <c r="CS60">
        <v>761.64</v>
      </c>
      <c r="CT60">
        <v>819.38800000000003</v>
      </c>
      <c r="CU60">
        <v>6.5144900000000003</v>
      </c>
      <c r="CV60">
        <v>799.83100000000002</v>
      </c>
      <c r="CW60">
        <v>23.8675</v>
      </c>
      <c r="CX60">
        <v>2.99552</v>
      </c>
      <c r="CY60">
        <v>2.3532199999999999</v>
      </c>
      <c r="CZ60">
        <v>24.003</v>
      </c>
      <c r="DA60">
        <v>20.045400000000001</v>
      </c>
      <c r="DB60">
        <v>1800.07</v>
      </c>
      <c r="DC60">
        <v>0.97800600000000004</v>
      </c>
      <c r="DD60">
        <v>2.1993599999999999E-2</v>
      </c>
      <c r="DE60">
        <v>0</v>
      </c>
      <c r="DF60">
        <v>952.10699999999997</v>
      </c>
      <c r="DG60">
        <v>5.0009800000000002</v>
      </c>
      <c r="DH60">
        <v>18833.5</v>
      </c>
      <c r="DI60">
        <v>16376.6</v>
      </c>
      <c r="DJ60">
        <v>48.5</v>
      </c>
      <c r="DK60">
        <v>50.061999999999998</v>
      </c>
      <c r="DL60">
        <v>48.811999999999998</v>
      </c>
      <c r="DM60">
        <v>49.186999999999998</v>
      </c>
      <c r="DN60">
        <v>49.811999999999998</v>
      </c>
      <c r="DO60">
        <v>1755.59</v>
      </c>
      <c r="DP60">
        <v>39.479999999999997</v>
      </c>
      <c r="DQ60">
        <v>0</v>
      </c>
      <c r="DR60">
        <v>189.700000047684</v>
      </c>
      <c r="DS60">
        <v>0</v>
      </c>
      <c r="DT60">
        <v>950.58720000000005</v>
      </c>
      <c r="DU60">
        <v>13.958307669598501</v>
      </c>
      <c r="DV60">
        <v>2339.94615005982</v>
      </c>
      <c r="DW60">
        <v>18477.128000000001</v>
      </c>
      <c r="DX60">
        <v>15</v>
      </c>
      <c r="DY60">
        <v>1691776583.0999999</v>
      </c>
      <c r="DZ60" t="s">
        <v>617</v>
      </c>
      <c r="EA60">
        <v>1691776574.0999999</v>
      </c>
      <c r="EB60">
        <v>1691776583.0999999</v>
      </c>
      <c r="EC60">
        <v>47</v>
      </c>
      <c r="ED60">
        <v>0.38600000000000001</v>
      </c>
      <c r="EE60">
        <v>-3.0000000000000001E-3</v>
      </c>
      <c r="EF60">
        <v>-5.5E-2</v>
      </c>
      <c r="EG60">
        <v>7.0999999999999994E-2</v>
      </c>
      <c r="EH60">
        <v>800</v>
      </c>
      <c r="EI60">
        <v>21</v>
      </c>
      <c r="EJ60">
        <v>0.05</v>
      </c>
      <c r="EK60">
        <v>0.01</v>
      </c>
      <c r="EL60">
        <v>47.666185531170598</v>
      </c>
      <c r="EM60">
        <v>-2.5745063623515301</v>
      </c>
      <c r="EN60">
        <v>0.389213423587083</v>
      </c>
      <c r="EO60">
        <v>0</v>
      </c>
      <c r="EP60">
        <v>0.33169901854788603</v>
      </c>
      <c r="EQ60">
        <v>-5.8676962907543199E-2</v>
      </c>
      <c r="ER60">
        <v>8.7858321053358099E-3</v>
      </c>
      <c r="ES60">
        <v>1</v>
      </c>
      <c r="ET60">
        <v>1</v>
      </c>
      <c r="EU60">
        <v>2</v>
      </c>
      <c r="EV60" t="s">
        <v>442</v>
      </c>
      <c r="EW60">
        <v>2.9633400000000001</v>
      </c>
      <c r="EX60">
        <v>2.8401999999999998</v>
      </c>
      <c r="EY60">
        <v>0.14558099999999999</v>
      </c>
      <c r="EZ60">
        <v>0.15488199999999999</v>
      </c>
      <c r="FA60">
        <v>0.13322700000000001</v>
      </c>
      <c r="FB60">
        <v>0.113261</v>
      </c>
      <c r="FC60">
        <v>25682.3</v>
      </c>
      <c r="FD60">
        <v>25914.5</v>
      </c>
      <c r="FE60">
        <v>27569.1</v>
      </c>
      <c r="FF60">
        <v>27933.4</v>
      </c>
      <c r="FG60">
        <v>30620.1</v>
      </c>
      <c r="FH60">
        <v>30351.3</v>
      </c>
      <c r="FI60">
        <v>38387.800000000003</v>
      </c>
      <c r="FJ60">
        <v>37098.9</v>
      </c>
      <c r="FK60">
        <v>2.0374500000000002</v>
      </c>
      <c r="FL60">
        <v>1.7133499999999999</v>
      </c>
      <c r="FM60">
        <v>9.63807E-2</v>
      </c>
      <c r="FN60">
        <v>0</v>
      </c>
      <c r="FO60">
        <v>30.476500000000001</v>
      </c>
      <c r="FP60">
        <v>999.9</v>
      </c>
      <c r="FQ60">
        <v>36.625999999999998</v>
      </c>
      <c r="FR60">
        <v>40.828000000000003</v>
      </c>
      <c r="FS60">
        <v>28.781400000000001</v>
      </c>
      <c r="FT60">
        <v>60.995699999999999</v>
      </c>
      <c r="FU60">
        <v>34.915900000000001</v>
      </c>
      <c r="FV60">
        <v>1</v>
      </c>
      <c r="FW60">
        <v>0.28769299999999998</v>
      </c>
      <c r="FX60">
        <v>0.53436499999999998</v>
      </c>
      <c r="FY60">
        <v>20.252400000000002</v>
      </c>
      <c r="FZ60">
        <v>5.2235800000000001</v>
      </c>
      <c r="GA60">
        <v>12.0159</v>
      </c>
      <c r="GB60">
        <v>4.9993499999999997</v>
      </c>
      <c r="GC60">
        <v>3.2913700000000001</v>
      </c>
      <c r="GD60">
        <v>9999</v>
      </c>
      <c r="GE60">
        <v>287.2</v>
      </c>
      <c r="GF60">
        <v>9999</v>
      </c>
      <c r="GG60">
        <v>9999</v>
      </c>
      <c r="GH60">
        <v>1.87822</v>
      </c>
      <c r="GI60">
        <v>1.8720600000000001</v>
      </c>
      <c r="GJ60">
        <v>1.87422</v>
      </c>
      <c r="GK60">
        <v>1.8722700000000001</v>
      </c>
      <c r="GL60">
        <v>1.8724400000000001</v>
      </c>
      <c r="GM60">
        <v>1.8737699999999999</v>
      </c>
      <c r="GN60">
        <v>1.87402</v>
      </c>
      <c r="GO60">
        <v>1.87802</v>
      </c>
      <c r="GP60">
        <v>5</v>
      </c>
      <c r="GQ60">
        <v>0</v>
      </c>
      <c r="GR60">
        <v>0</v>
      </c>
      <c r="GS60">
        <v>0</v>
      </c>
      <c r="GT60" t="s">
        <v>394</v>
      </c>
      <c r="GU60" t="s">
        <v>395</v>
      </c>
      <c r="GV60" t="s">
        <v>396</v>
      </c>
      <c r="GW60" t="s">
        <v>396</v>
      </c>
      <c r="GX60" t="s">
        <v>396</v>
      </c>
      <c r="GY60" t="s">
        <v>396</v>
      </c>
      <c r="GZ60">
        <v>0</v>
      </c>
      <c r="HA60">
        <v>100</v>
      </c>
      <c r="HB60">
        <v>100</v>
      </c>
      <c r="HC60">
        <v>-3.3000000000000002E-2</v>
      </c>
      <c r="HD60">
        <v>0.1323</v>
      </c>
      <c r="HE60">
        <v>-0.110518458220245</v>
      </c>
      <c r="HF60">
        <v>7.2704984381113296E-4</v>
      </c>
      <c r="HG60">
        <v>-1.05877040029023E-6</v>
      </c>
      <c r="HH60">
        <v>2.9517966189716799E-10</v>
      </c>
      <c r="HI60">
        <v>0.13227731727297701</v>
      </c>
      <c r="HJ60">
        <v>0</v>
      </c>
      <c r="HK60">
        <v>0</v>
      </c>
      <c r="HL60">
        <v>0</v>
      </c>
      <c r="HM60">
        <v>1</v>
      </c>
      <c r="HN60">
        <v>2242</v>
      </c>
      <c r="HO60">
        <v>1</v>
      </c>
      <c r="HP60">
        <v>25</v>
      </c>
      <c r="HQ60">
        <v>1.9</v>
      </c>
      <c r="HR60">
        <v>1.7</v>
      </c>
      <c r="HS60">
        <v>1.7639199999999999</v>
      </c>
      <c r="HT60">
        <v>2.66113</v>
      </c>
      <c r="HU60">
        <v>1.49536</v>
      </c>
      <c r="HV60">
        <v>2.2753899999999998</v>
      </c>
      <c r="HW60">
        <v>1.49658</v>
      </c>
      <c r="HX60">
        <v>2.50488</v>
      </c>
      <c r="HY60">
        <v>44.029499999999999</v>
      </c>
      <c r="HZ60">
        <v>24.026199999999999</v>
      </c>
      <c r="IA60">
        <v>18</v>
      </c>
      <c r="IB60">
        <v>506.00099999999998</v>
      </c>
      <c r="IC60">
        <v>433.30700000000002</v>
      </c>
      <c r="ID60">
        <v>30.174099999999999</v>
      </c>
      <c r="IE60">
        <v>31.156400000000001</v>
      </c>
      <c r="IF60">
        <v>29.999400000000001</v>
      </c>
      <c r="IG60">
        <v>30.989000000000001</v>
      </c>
      <c r="IH60">
        <v>30.945399999999999</v>
      </c>
      <c r="II60">
        <v>35.382300000000001</v>
      </c>
      <c r="IJ60">
        <v>20.771999999999998</v>
      </c>
      <c r="IK60">
        <v>0</v>
      </c>
      <c r="IL60">
        <v>30.136900000000001</v>
      </c>
      <c r="IM60">
        <v>800</v>
      </c>
      <c r="IN60">
        <v>24.089099999999998</v>
      </c>
      <c r="IO60">
        <v>100.075</v>
      </c>
      <c r="IP60">
        <v>99.588800000000006</v>
      </c>
    </row>
    <row r="61" spans="1:250" x14ac:dyDescent="0.3">
      <c r="A61">
        <v>45</v>
      </c>
      <c r="B61">
        <v>1691776822.5999999</v>
      </c>
      <c r="C61">
        <v>9768</v>
      </c>
      <c r="D61" t="s">
        <v>618</v>
      </c>
      <c r="E61" t="s">
        <v>619</v>
      </c>
      <c r="F61" t="s">
        <v>381</v>
      </c>
      <c r="G61" t="s">
        <v>558</v>
      </c>
      <c r="H61" t="s">
        <v>383</v>
      </c>
      <c r="I61" t="s">
        <v>559</v>
      </c>
      <c r="J61" t="s">
        <v>385</v>
      </c>
      <c r="K61" t="s">
        <v>34</v>
      </c>
      <c r="L61" t="s">
        <v>387</v>
      </c>
      <c r="M61">
        <v>1691776822.5999999</v>
      </c>
      <c r="N61">
        <f t="shared" si="46"/>
        <v>5.2512839994376392E-3</v>
      </c>
      <c r="O61">
        <f t="shared" si="47"/>
        <v>5.2512839994376392</v>
      </c>
      <c r="P61">
        <f t="shared" si="48"/>
        <v>52.748199302618225</v>
      </c>
      <c r="Q61">
        <f t="shared" si="49"/>
        <v>930.83299999999997</v>
      </c>
      <c r="R61">
        <f t="shared" si="50"/>
        <v>610.96678275679346</v>
      </c>
      <c r="S61">
        <f t="shared" si="51"/>
        <v>60.298331157678319</v>
      </c>
      <c r="T61">
        <f t="shared" si="52"/>
        <v>91.866985359231592</v>
      </c>
      <c r="U61">
        <f t="shared" si="53"/>
        <v>0.29791945677690429</v>
      </c>
      <c r="V61">
        <f t="shared" si="54"/>
        <v>2.9026813021316187</v>
      </c>
      <c r="W61">
        <f t="shared" si="55"/>
        <v>0.28191480966999927</v>
      </c>
      <c r="X61">
        <f t="shared" si="56"/>
        <v>0.17756302637048199</v>
      </c>
      <c r="Y61">
        <f t="shared" si="57"/>
        <v>289.5531227554041</v>
      </c>
      <c r="Z61">
        <f t="shared" si="58"/>
        <v>33.197395056263723</v>
      </c>
      <c r="AA61">
        <f t="shared" si="59"/>
        <v>32.006900000000002</v>
      </c>
      <c r="AB61">
        <f t="shared" si="60"/>
        <v>4.7769484248781362</v>
      </c>
      <c r="AC61">
        <f t="shared" si="61"/>
        <v>60.092145827908553</v>
      </c>
      <c r="AD61">
        <f t="shared" si="62"/>
        <v>3.0111031336604395</v>
      </c>
      <c r="AE61">
        <f t="shared" si="63"/>
        <v>5.0108098024717149</v>
      </c>
      <c r="AF61">
        <f t="shared" si="64"/>
        <v>1.7658452912176967</v>
      </c>
      <c r="AG61">
        <f t="shared" si="65"/>
        <v>-231.58162437519988</v>
      </c>
      <c r="AH61">
        <f t="shared" si="66"/>
        <v>132.56213207879597</v>
      </c>
      <c r="AI61">
        <f t="shared" si="67"/>
        <v>10.400857928953316</v>
      </c>
      <c r="AJ61">
        <f t="shared" si="68"/>
        <v>200.93448838795351</v>
      </c>
      <c r="AK61">
        <v>0</v>
      </c>
      <c r="AL61">
        <v>0</v>
      </c>
      <c r="AM61">
        <f t="shared" si="69"/>
        <v>1</v>
      </c>
      <c r="AN61">
        <f t="shared" si="70"/>
        <v>0</v>
      </c>
      <c r="AO61">
        <f t="shared" si="71"/>
        <v>51077.299392827401</v>
      </c>
      <c r="AP61" t="s">
        <v>388</v>
      </c>
      <c r="AQ61">
        <v>10238.9</v>
      </c>
      <c r="AR61">
        <v>302.21199999999999</v>
      </c>
      <c r="AS61">
        <v>4052.3</v>
      </c>
      <c r="AT61">
        <f t="shared" si="72"/>
        <v>0.92542210596451402</v>
      </c>
      <c r="AU61">
        <v>-0.32343011824092399</v>
      </c>
      <c r="AV61" t="s">
        <v>620</v>
      </c>
      <c r="AW61">
        <v>10248.9</v>
      </c>
      <c r="AX61">
        <v>946.05496000000005</v>
      </c>
      <c r="AY61">
        <v>1646.35</v>
      </c>
      <c r="AZ61">
        <f t="shared" si="73"/>
        <v>0.42536218908494539</v>
      </c>
      <c r="BA61">
        <v>0.5</v>
      </c>
      <c r="BB61">
        <f t="shared" si="74"/>
        <v>1513.1171993551313</v>
      </c>
      <c r="BC61">
        <f t="shared" si="75"/>
        <v>52.748199302618225</v>
      </c>
      <c r="BD61">
        <f t="shared" si="76"/>
        <v>321.81142212989016</v>
      </c>
      <c r="BE61">
        <f t="shared" si="77"/>
        <v>3.5074367962691526E-2</v>
      </c>
      <c r="BF61">
        <f t="shared" si="78"/>
        <v>1.4613842743037631</v>
      </c>
      <c r="BG61">
        <f t="shared" si="79"/>
        <v>272.51177018030523</v>
      </c>
      <c r="BH61" t="s">
        <v>621</v>
      </c>
      <c r="BI61">
        <v>650.25</v>
      </c>
      <c r="BJ61">
        <f t="shared" si="80"/>
        <v>650.25</v>
      </c>
      <c r="BK61">
        <f t="shared" si="81"/>
        <v>0.60503538129802292</v>
      </c>
      <c r="BL61">
        <f t="shared" si="82"/>
        <v>0.70303688384700325</v>
      </c>
      <c r="BM61">
        <f t="shared" si="83"/>
        <v>0.707205949354066</v>
      </c>
      <c r="BN61">
        <f t="shared" si="84"/>
        <v>0.52099936167268535</v>
      </c>
      <c r="BO61">
        <f t="shared" si="85"/>
        <v>0.64157161111952576</v>
      </c>
      <c r="BP61">
        <f t="shared" si="86"/>
        <v>0.48321688807753183</v>
      </c>
      <c r="BQ61">
        <f t="shared" si="87"/>
        <v>0.51678311192246817</v>
      </c>
      <c r="BR61">
        <f t="shared" si="88"/>
        <v>1799.92</v>
      </c>
      <c r="BS61">
        <f t="shared" si="89"/>
        <v>1513.1171993551313</v>
      </c>
      <c r="BT61">
        <f t="shared" si="90"/>
        <v>0.84065802888746799</v>
      </c>
      <c r="BU61">
        <f t="shared" si="91"/>
        <v>0.16086999575281352</v>
      </c>
      <c r="BV61">
        <v>6</v>
      </c>
      <c r="BW61">
        <v>0.5</v>
      </c>
      <c r="BX61" t="s">
        <v>391</v>
      </c>
      <c r="BY61">
        <v>2</v>
      </c>
      <c r="BZ61">
        <v>1691776822.5999999</v>
      </c>
      <c r="CA61">
        <v>930.83299999999997</v>
      </c>
      <c r="CB61">
        <v>999.98199999999997</v>
      </c>
      <c r="CC61">
        <v>30.509699999999999</v>
      </c>
      <c r="CD61">
        <v>24.401700000000002</v>
      </c>
      <c r="CE61">
        <v>931.08900000000006</v>
      </c>
      <c r="CF61">
        <v>30.376100000000001</v>
      </c>
      <c r="CG61">
        <v>500.10500000000002</v>
      </c>
      <c r="CH61">
        <v>98.593400000000003</v>
      </c>
      <c r="CI61">
        <v>9.99052E-2</v>
      </c>
      <c r="CJ61">
        <v>32.853999999999999</v>
      </c>
      <c r="CK61">
        <v>32.006900000000002</v>
      </c>
      <c r="CL61">
        <v>999.9</v>
      </c>
      <c r="CM61">
        <v>0</v>
      </c>
      <c r="CN61">
        <v>0</v>
      </c>
      <c r="CO61">
        <v>9988.1200000000008</v>
      </c>
      <c r="CP61">
        <v>0</v>
      </c>
      <c r="CQ61">
        <v>1860.12</v>
      </c>
      <c r="CR61">
        <v>-69.148700000000005</v>
      </c>
      <c r="CS61">
        <v>960.12599999999998</v>
      </c>
      <c r="CT61">
        <v>1024.99</v>
      </c>
      <c r="CU61">
        <v>6.1080399999999999</v>
      </c>
      <c r="CV61">
        <v>999.98199999999997</v>
      </c>
      <c r="CW61">
        <v>24.401700000000002</v>
      </c>
      <c r="CX61">
        <v>3.00806</v>
      </c>
      <c r="CY61">
        <v>2.40585</v>
      </c>
      <c r="CZ61">
        <v>24.072600000000001</v>
      </c>
      <c r="DA61">
        <v>20.403199999999998</v>
      </c>
      <c r="DB61">
        <v>1799.92</v>
      </c>
      <c r="DC61">
        <v>0.97800600000000004</v>
      </c>
      <c r="DD61">
        <v>2.1993599999999999E-2</v>
      </c>
      <c r="DE61">
        <v>0</v>
      </c>
      <c r="DF61">
        <v>945.61699999999996</v>
      </c>
      <c r="DG61">
        <v>5.0009800000000002</v>
      </c>
      <c r="DH61">
        <v>19303.5</v>
      </c>
      <c r="DI61">
        <v>16375.2</v>
      </c>
      <c r="DJ61">
        <v>48.75</v>
      </c>
      <c r="DK61">
        <v>50.436999999999998</v>
      </c>
      <c r="DL61">
        <v>49.25</v>
      </c>
      <c r="DM61">
        <v>49.375</v>
      </c>
      <c r="DN61">
        <v>50</v>
      </c>
      <c r="DO61">
        <v>1755.44</v>
      </c>
      <c r="DP61">
        <v>39.479999999999997</v>
      </c>
      <c r="DQ61">
        <v>0</v>
      </c>
      <c r="DR61">
        <v>135.700000047684</v>
      </c>
      <c r="DS61">
        <v>0</v>
      </c>
      <c r="DT61">
        <v>946.05496000000005</v>
      </c>
      <c r="DU61">
        <v>-6.9794615133662301</v>
      </c>
      <c r="DV61">
        <v>-139.09999920122601</v>
      </c>
      <c r="DW61">
        <v>19292.419999999998</v>
      </c>
      <c r="DX61">
        <v>15</v>
      </c>
      <c r="DY61">
        <v>1691776778.5999999</v>
      </c>
      <c r="DZ61" t="s">
        <v>622</v>
      </c>
      <c r="EA61">
        <v>1691776772.5999999</v>
      </c>
      <c r="EB61">
        <v>1691776778.5999999</v>
      </c>
      <c r="EC61">
        <v>48</v>
      </c>
      <c r="ED61">
        <v>-0.14199999999999999</v>
      </c>
      <c r="EE61">
        <v>1E-3</v>
      </c>
      <c r="EF61">
        <v>-0.28999999999999998</v>
      </c>
      <c r="EG61">
        <v>0.11600000000000001</v>
      </c>
      <c r="EH61">
        <v>1000</v>
      </c>
      <c r="EI61">
        <v>24</v>
      </c>
      <c r="EJ61">
        <v>0.06</v>
      </c>
      <c r="EK61">
        <v>0.02</v>
      </c>
      <c r="EL61">
        <v>52.850746884551803</v>
      </c>
      <c r="EM61">
        <v>-0.81566904544143903</v>
      </c>
      <c r="EN61">
        <v>0.16913409670851701</v>
      </c>
      <c r="EO61">
        <v>1</v>
      </c>
      <c r="EP61">
        <v>0.30122740364193601</v>
      </c>
      <c r="EQ61">
        <v>2.2516540833276101E-3</v>
      </c>
      <c r="ER61">
        <v>4.5294730587119199E-3</v>
      </c>
      <c r="ES61">
        <v>1</v>
      </c>
      <c r="ET61">
        <v>2</v>
      </c>
      <c r="EU61">
        <v>2</v>
      </c>
      <c r="EV61" t="s">
        <v>393</v>
      </c>
      <c r="EW61">
        <v>2.9633400000000001</v>
      </c>
      <c r="EX61">
        <v>2.8401399999999999</v>
      </c>
      <c r="EY61">
        <v>0.16981499999999999</v>
      </c>
      <c r="EZ61">
        <v>0.179257</v>
      </c>
      <c r="FA61">
        <v>0.133636</v>
      </c>
      <c r="FB61">
        <v>0.115036</v>
      </c>
      <c r="FC61">
        <v>24957.3</v>
      </c>
      <c r="FD61">
        <v>25167</v>
      </c>
      <c r="FE61">
        <v>27573.5</v>
      </c>
      <c r="FF61">
        <v>27934</v>
      </c>
      <c r="FG61">
        <v>30612.2</v>
      </c>
      <c r="FH61">
        <v>30292.9</v>
      </c>
      <c r="FI61">
        <v>38394.300000000003</v>
      </c>
      <c r="FJ61">
        <v>37100</v>
      </c>
      <c r="FK61">
        <v>2.0378699999999998</v>
      </c>
      <c r="FL61">
        <v>1.7171000000000001</v>
      </c>
      <c r="FM61">
        <v>9.7330700000000006E-2</v>
      </c>
      <c r="FN61">
        <v>0</v>
      </c>
      <c r="FO61">
        <v>30.426100000000002</v>
      </c>
      <c r="FP61">
        <v>999.9</v>
      </c>
      <c r="FQ61">
        <v>36.448999999999998</v>
      </c>
      <c r="FR61">
        <v>40.798000000000002</v>
      </c>
      <c r="FS61">
        <v>28.596699999999998</v>
      </c>
      <c r="FT61">
        <v>61.075699999999998</v>
      </c>
      <c r="FU61">
        <v>35.108199999999997</v>
      </c>
      <c r="FV61">
        <v>1</v>
      </c>
      <c r="FW61">
        <v>0.27875800000000001</v>
      </c>
      <c r="FX61">
        <v>0.40629900000000002</v>
      </c>
      <c r="FY61">
        <v>20.253299999999999</v>
      </c>
      <c r="FZ61">
        <v>5.2261300000000004</v>
      </c>
      <c r="GA61">
        <v>12.0159</v>
      </c>
      <c r="GB61">
        <v>4.9990500000000004</v>
      </c>
      <c r="GC61">
        <v>3.2913700000000001</v>
      </c>
      <c r="GD61">
        <v>9999</v>
      </c>
      <c r="GE61">
        <v>287.3</v>
      </c>
      <c r="GF61">
        <v>9999</v>
      </c>
      <c r="GG61">
        <v>9999</v>
      </c>
      <c r="GH61">
        <v>1.8782000000000001</v>
      </c>
      <c r="GI61">
        <v>1.8720600000000001</v>
      </c>
      <c r="GJ61">
        <v>1.8742000000000001</v>
      </c>
      <c r="GK61">
        <v>1.87226</v>
      </c>
      <c r="GL61">
        <v>1.87243</v>
      </c>
      <c r="GM61">
        <v>1.8737600000000001</v>
      </c>
      <c r="GN61">
        <v>1.8739600000000001</v>
      </c>
      <c r="GO61">
        <v>1.8779999999999999</v>
      </c>
      <c r="GP61">
        <v>5</v>
      </c>
      <c r="GQ61">
        <v>0</v>
      </c>
      <c r="GR61">
        <v>0</v>
      </c>
      <c r="GS61">
        <v>0</v>
      </c>
      <c r="GT61" t="s">
        <v>394</v>
      </c>
      <c r="GU61" t="s">
        <v>395</v>
      </c>
      <c r="GV61" t="s">
        <v>396</v>
      </c>
      <c r="GW61" t="s">
        <v>396</v>
      </c>
      <c r="GX61" t="s">
        <v>396</v>
      </c>
      <c r="GY61" t="s">
        <v>396</v>
      </c>
      <c r="GZ61">
        <v>0</v>
      </c>
      <c r="HA61">
        <v>100</v>
      </c>
      <c r="HB61">
        <v>100</v>
      </c>
      <c r="HC61">
        <v>-0.25600000000000001</v>
      </c>
      <c r="HD61">
        <v>0.1336</v>
      </c>
      <c r="HE61">
        <v>-0.25372755280956</v>
      </c>
      <c r="HF61">
        <v>7.2704984381113296E-4</v>
      </c>
      <c r="HG61">
        <v>-1.05877040029023E-6</v>
      </c>
      <c r="HH61">
        <v>2.9517966189716799E-10</v>
      </c>
      <c r="HI61">
        <v>0.13359640721313701</v>
      </c>
      <c r="HJ61">
        <v>0</v>
      </c>
      <c r="HK61">
        <v>0</v>
      </c>
      <c r="HL61">
        <v>0</v>
      </c>
      <c r="HM61">
        <v>1</v>
      </c>
      <c r="HN61">
        <v>2242</v>
      </c>
      <c r="HO61">
        <v>1</v>
      </c>
      <c r="HP61">
        <v>25</v>
      </c>
      <c r="HQ61">
        <v>0.8</v>
      </c>
      <c r="HR61">
        <v>0.7</v>
      </c>
      <c r="HS61">
        <v>2.1179199999999998</v>
      </c>
      <c r="HT61">
        <v>2.65991</v>
      </c>
      <c r="HU61">
        <v>1.49536</v>
      </c>
      <c r="HV61">
        <v>2.2753899999999998</v>
      </c>
      <c r="HW61">
        <v>1.49658</v>
      </c>
      <c r="HX61">
        <v>2.3938000000000001</v>
      </c>
      <c r="HY61">
        <v>43.809199999999997</v>
      </c>
      <c r="HZ61">
        <v>24.043700000000001</v>
      </c>
      <c r="IA61">
        <v>18</v>
      </c>
      <c r="IB61">
        <v>505.42200000000003</v>
      </c>
      <c r="IC61">
        <v>435.07</v>
      </c>
      <c r="ID61">
        <v>29.958200000000001</v>
      </c>
      <c r="IE61">
        <v>31.033799999999999</v>
      </c>
      <c r="IF61">
        <v>30</v>
      </c>
      <c r="IG61">
        <v>30.881799999999998</v>
      </c>
      <c r="IH61">
        <v>30.844799999999999</v>
      </c>
      <c r="II61">
        <v>42.460599999999999</v>
      </c>
      <c r="IJ61">
        <v>18.443300000000001</v>
      </c>
      <c r="IK61">
        <v>2.2589000000000001</v>
      </c>
      <c r="IL61">
        <v>29.9483</v>
      </c>
      <c r="IM61">
        <v>1000</v>
      </c>
      <c r="IN61">
        <v>24.474399999999999</v>
      </c>
      <c r="IO61">
        <v>100.09099999999999</v>
      </c>
      <c r="IP61">
        <v>99.591399999999993</v>
      </c>
    </row>
    <row r="62" spans="1:250" x14ac:dyDescent="0.3">
      <c r="A62">
        <v>46</v>
      </c>
      <c r="B62">
        <v>1691776949.5999999</v>
      </c>
      <c r="C62">
        <v>9895</v>
      </c>
      <c r="D62" t="s">
        <v>623</v>
      </c>
      <c r="E62" t="s">
        <v>624</v>
      </c>
      <c r="F62" t="s">
        <v>381</v>
      </c>
      <c r="G62" t="s">
        <v>558</v>
      </c>
      <c r="H62" t="s">
        <v>383</v>
      </c>
      <c r="I62" t="s">
        <v>559</v>
      </c>
      <c r="J62" t="s">
        <v>385</v>
      </c>
      <c r="K62" t="s">
        <v>34</v>
      </c>
      <c r="L62" t="s">
        <v>387</v>
      </c>
      <c r="M62">
        <v>1691776949.5999999</v>
      </c>
      <c r="N62">
        <f t="shared" si="46"/>
        <v>4.8426846592960144E-3</v>
      </c>
      <c r="O62">
        <f t="shared" si="47"/>
        <v>4.8426846592960144</v>
      </c>
      <c r="P62">
        <f t="shared" si="48"/>
        <v>54.975071570791407</v>
      </c>
      <c r="Q62">
        <f t="shared" si="49"/>
        <v>1127.6400000000001</v>
      </c>
      <c r="R62">
        <f t="shared" si="50"/>
        <v>762.31636940015949</v>
      </c>
      <c r="S62">
        <f t="shared" si="51"/>
        <v>75.235007235689977</v>
      </c>
      <c r="T62">
        <f t="shared" si="52"/>
        <v>111.289757067672</v>
      </c>
      <c r="U62">
        <f t="shared" si="53"/>
        <v>0.27241939681374511</v>
      </c>
      <c r="V62">
        <f t="shared" si="54"/>
        <v>2.9026689098009868</v>
      </c>
      <c r="W62">
        <f t="shared" si="55"/>
        <v>0.2589708184380517</v>
      </c>
      <c r="X62">
        <f t="shared" si="56"/>
        <v>0.163009720535811</v>
      </c>
      <c r="Y62">
        <f t="shared" si="57"/>
        <v>289.56066475480128</v>
      </c>
      <c r="Z62">
        <f t="shared" si="58"/>
        <v>33.232101949536045</v>
      </c>
      <c r="AA62">
        <f t="shared" si="59"/>
        <v>32.0017</v>
      </c>
      <c r="AB62">
        <f t="shared" si="60"/>
        <v>4.7755427103820756</v>
      </c>
      <c r="AC62">
        <f t="shared" si="61"/>
        <v>60.168887821465646</v>
      </c>
      <c r="AD62">
        <f t="shared" si="62"/>
        <v>3.0027430001909599</v>
      </c>
      <c r="AE62">
        <f t="shared" si="63"/>
        <v>4.9905243538832895</v>
      </c>
      <c r="AF62">
        <f t="shared" si="64"/>
        <v>1.7727997101911157</v>
      </c>
      <c r="AG62">
        <f t="shared" si="65"/>
        <v>-213.56239347495423</v>
      </c>
      <c r="AH62">
        <f t="shared" si="66"/>
        <v>122.09247302410198</v>
      </c>
      <c r="AI62">
        <f t="shared" si="67"/>
        <v>9.5758078094546342</v>
      </c>
      <c r="AJ62">
        <f t="shared" si="68"/>
        <v>207.66655211340367</v>
      </c>
      <c r="AK62">
        <v>0</v>
      </c>
      <c r="AL62">
        <v>0</v>
      </c>
      <c r="AM62">
        <f t="shared" si="69"/>
        <v>1</v>
      </c>
      <c r="AN62">
        <f t="shared" si="70"/>
        <v>0</v>
      </c>
      <c r="AO62">
        <f t="shared" si="71"/>
        <v>51088.980129242234</v>
      </c>
      <c r="AP62" t="s">
        <v>388</v>
      </c>
      <c r="AQ62">
        <v>10238.9</v>
      </c>
      <c r="AR62">
        <v>302.21199999999999</v>
      </c>
      <c r="AS62">
        <v>4052.3</v>
      </c>
      <c r="AT62">
        <f t="shared" si="72"/>
        <v>0.92542210596451402</v>
      </c>
      <c r="AU62">
        <v>-0.32343011824092399</v>
      </c>
      <c r="AV62" t="s">
        <v>625</v>
      </c>
      <c r="AW62">
        <v>10247.299999999999</v>
      </c>
      <c r="AX62">
        <v>911.68935999999997</v>
      </c>
      <c r="AY62">
        <v>1573.01</v>
      </c>
      <c r="AZ62">
        <f t="shared" si="73"/>
        <v>0.42041731457524112</v>
      </c>
      <c r="BA62">
        <v>0.5</v>
      </c>
      <c r="BB62">
        <f t="shared" si="74"/>
        <v>1513.1513993548192</v>
      </c>
      <c r="BC62">
        <f t="shared" si="75"/>
        <v>54.975071570791407</v>
      </c>
      <c r="BD62">
        <f t="shared" si="76"/>
        <v>318.07752393126066</v>
      </c>
      <c r="BE62">
        <f t="shared" si="77"/>
        <v>3.6545253642570483E-2</v>
      </c>
      <c r="BF62">
        <f t="shared" si="78"/>
        <v>1.5761438261676659</v>
      </c>
      <c r="BG62">
        <f t="shared" si="79"/>
        <v>270.42478668403942</v>
      </c>
      <c r="BH62" t="s">
        <v>626</v>
      </c>
      <c r="BI62">
        <v>635</v>
      </c>
      <c r="BJ62">
        <f t="shared" si="80"/>
        <v>635</v>
      </c>
      <c r="BK62">
        <f t="shared" si="81"/>
        <v>0.59631534446697732</v>
      </c>
      <c r="BL62">
        <f t="shared" si="82"/>
        <v>0.70502514898561852</v>
      </c>
      <c r="BM62">
        <f t="shared" si="83"/>
        <v>0.7255113686243525</v>
      </c>
      <c r="BN62">
        <f t="shared" si="84"/>
        <v>0.520397923194717</v>
      </c>
      <c r="BO62">
        <f t="shared" si="85"/>
        <v>0.66112848551820647</v>
      </c>
      <c r="BP62">
        <f t="shared" si="86"/>
        <v>0.49105648178878358</v>
      </c>
      <c r="BQ62">
        <f t="shared" si="87"/>
        <v>0.50894351821121642</v>
      </c>
      <c r="BR62">
        <f t="shared" si="88"/>
        <v>1799.96</v>
      </c>
      <c r="BS62">
        <f t="shared" si="89"/>
        <v>1513.1513993548192</v>
      </c>
      <c r="BT62">
        <f t="shared" si="90"/>
        <v>0.84065834760484637</v>
      </c>
      <c r="BU62">
        <f t="shared" si="91"/>
        <v>0.16087061087735355</v>
      </c>
      <c r="BV62">
        <v>6</v>
      </c>
      <c r="BW62">
        <v>0.5</v>
      </c>
      <c r="BX62" t="s">
        <v>391</v>
      </c>
      <c r="BY62">
        <v>2</v>
      </c>
      <c r="BZ62">
        <v>1691776949.5999999</v>
      </c>
      <c r="CA62">
        <v>1127.6400000000001</v>
      </c>
      <c r="CB62">
        <v>1200.1500000000001</v>
      </c>
      <c r="CC62">
        <v>30.4252</v>
      </c>
      <c r="CD62">
        <v>24.791799999999999</v>
      </c>
      <c r="CE62">
        <v>1127.8</v>
      </c>
      <c r="CF62">
        <v>30.294799999999999</v>
      </c>
      <c r="CG62">
        <v>500.09</v>
      </c>
      <c r="CH62">
        <v>98.592699999999994</v>
      </c>
      <c r="CI62">
        <v>9.9929799999999999E-2</v>
      </c>
      <c r="CJ62">
        <v>32.7819</v>
      </c>
      <c r="CK62">
        <v>32.0017</v>
      </c>
      <c r="CL62">
        <v>999.9</v>
      </c>
      <c r="CM62">
        <v>0</v>
      </c>
      <c r="CN62">
        <v>0</v>
      </c>
      <c r="CO62">
        <v>9988.1200000000008</v>
      </c>
      <c r="CP62">
        <v>0</v>
      </c>
      <c r="CQ62">
        <v>1845.39</v>
      </c>
      <c r="CR62">
        <v>-72.512100000000004</v>
      </c>
      <c r="CS62">
        <v>1163.03</v>
      </c>
      <c r="CT62">
        <v>1230.6600000000001</v>
      </c>
      <c r="CU62">
        <v>5.6333599999999997</v>
      </c>
      <c r="CV62">
        <v>1200.1500000000001</v>
      </c>
      <c r="CW62">
        <v>24.791799999999999</v>
      </c>
      <c r="CX62">
        <v>2.9996999999999998</v>
      </c>
      <c r="CY62">
        <v>2.4442900000000001</v>
      </c>
      <c r="CZ62">
        <v>24.026199999999999</v>
      </c>
      <c r="DA62">
        <v>20.6602</v>
      </c>
      <c r="DB62">
        <v>1799.96</v>
      </c>
      <c r="DC62">
        <v>0.977993</v>
      </c>
      <c r="DD62">
        <v>2.2006999999999999E-2</v>
      </c>
      <c r="DE62">
        <v>0</v>
      </c>
      <c r="DF62">
        <v>911.21299999999997</v>
      </c>
      <c r="DG62">
        <v>5.0009800000000002</v>
      </c>
      <c r="DH62">
        <v>18658</v>
      </c>
      <c r="DI62">
        <v>16375.5</v>
      </c>
      <c r="DJ62">
        <v>48.936999999999998</v>
      </c>
      <c r="DK62">
        <v>50.875</v>
      </c>
      <c r="DL62">
        <v>49.5</v>
      </c>
      <c r="DM62">
        <v>49.375</v>
      </c>
      <c r="DN62">
        <v>50.186999999999998</v>
      </c>
      <c r="DO62">
        <v>1755.46</v>
      </c>
      <c r="DP62">
        <v>39.5</v>
      </c>
      <c r="DQ62">
        <v>0</v>
      </c>
      <c r="DR62">
        <v>126.39999985694899</v>
      </c>
      <c r="DS62">
        <v>0</v>
      </c>
      <c r="DT62">
        <v>911.68935999999997</v>
      </c>
      <c r="DU62">
        <v>-6.1991538598378204</v>
      </c>
      <c r="DV62">
        <v>-146.28461618323001</v>
      </c>
      <c r="DW62">
        <v>18670.632000000001</v>
      </c>
      <c r="DX62">
        <v>15</v>
      </c>
      <c r="DY62">
        <v>1691776899.5999999</v>
      </c>
      <c r="DZ62" t="s">
        <v>627</v>
      </c>
      <c r="EA62">
        <v>1691776899.5999999</v>
      </c>
      <c r="EB62">
        <v>1691776895.0999999</v>
      </c>
      <c r="EC62">
        <v>49</v>
      </c>
      <c r="ED62">
        <v>0.19700000000000001</v>
      </c>
      <c r="EE62">
        <v>-3.0000000000000001E-3</v>
      </c>
      <c r="EF62">
        <v>-0.19900000000000001</v>
      </c>
      <c r="EG62">
        <v>0.114</v>
      </c>
      <c r="EH62">
        <v>1200</v>
      </c>
      <c r="EI62">
        <v>24</v>
      </c>
      <c r="EJ62">
        <v>0.04</v>
      </c>
      <c r="EK62">
        <v>0.02</v>
      </c>
      <c r="EL62">
        <v>55.010250107046097</v>
      </c>
      <c r="EM62">
        <v>-0.89920571004555105</v>
      </c>
      <c r="EN62">
        <v>0.15474594017370799</v>
      </c>
      <c r="EO62">
        <v>1</v>
      </c>
      <c r="EP62">
        <v>0.27977912828884699</v>
      </c>
      <c r="EQ62">
        <v>-3.0464474520282E-2</v>
      </c>
      <c r="ER62">
        <v>4.4700711088169302E-3</v>
      </c>
      <c r="ES62">
        <v>1</v>
      </c>
      <c r="ET62">
        <v>2</v>
      </c>
      <c r="EU62">
        <v>2</v>
      </c>
      <c r="EV62" t="s">
        <v>393</v>
      </c>
      <c r="EW62">
        <v>2.9633500000000002</v>
      </c>
      <c r="EX62">
        <v>2.84016</v>
      </c>
      <c r="EY62">
        <v>0.19200600000000001</v>
      </c>
      <c r="EZ62">
        <v>0.201181</v>
      </c>
      <c r="FA62">
        <v>0.13340299999999999</v>
      </c>
      <c r="FB62">
        <v>0.116314</v>
      </c>
      <c r="FC62">
        <v>24289.599999999999</v>
      </c>
      <c r="FD62">
        <v>24492.799999999999</v>
      </c>
      <c r="FE62">
        <v>27574.1</v>
      </c>
      <c r="FF62">
        <v>27933.1</v>
      </c>
      <c r="FG62">
        <v>30622.9</v>
      </c>
      <c r="FH62">
        <v>30249.8</v>
      </c>
      <c r="FI62">
        <v>38395.4</v>
      </c>
      <c r="FJ62">
        <v>37099.1</v>
      </c>
      <c r="FK62">
        <v>2.0379</v>
      </c>
      <c r="FL62">
        <v>1.7190300000000001</v>
      </c>
      <c r="FM62">
        <v>9.2972100000000002E-2</v>
      </c>
      <c r="FN62">
        <v>0</v>
      </c>
      <c r="FO62">
        <v>30.491700000000002</v>
      </c>
      <c r="FP62">
        <v>999.9</v>
      </c>
      <c r="FQ62">
        <v>36.29</v>
      </c>
      <c r="FR62">
        <v>40.777999999999999</v>
      </c>
      <c r="FS62">
        <v>28.444900000000001</v>
      </c>
      <c r="FT62">
        <v>61.6357</v>
      </c>
      <c r="FU62">
        <v>35.208300000000001</v>
      </c>
      <c r="FV62">
        <v>1</v>
      </c>
      <c r="FW62">
        <v>0.27699699999999999</v>
      </c>
      <c r="FX62">
        <v>0.800651</v>
      </c>
      <c r="FY62">
        <v>20.250900000000001</v>
      </c>
      <c r="FZ62">
        <v>5.2238800000000003</v>
      </c>
      <c r="GA62">
        <v>12.0159</v>
      </c>
      <c r="GB62">
        <v>4.9988000000000001</v>
      </c>
      <c r="GC62">
        <v>3.2909299999999999</v>
      </c>
      <c r="GD62">
        <v>9999</v>
      </c>
      <c r="GE62">
        <v>287.3</v>
      </c>
      <c r="GF62">
        <v>9999</v>
      </c>
      <c r="GG62">
        <v>9999</v>
      </c>
      <c r="GH62">
        <v>1.8782000000000001</v>
      </c>
      <c r="GI62">
        <v>1.87199</v>
      </c>
      <c r="GJ62">
        <v>1.87415</v>
      </c>
      <c r="GK62">
        <v>1.87225</v>
      </c>
      <c r="GL62">
        <v>1.8724099999999999</v>
      </c>
      <c r="GM62">
        <v>1.87374</v>
      </c>
      <c r="GN62">
        <v>1.87395</v>
      </c>
      <c r="GO62">
        <v>1.8779399999999999</v>
      </c>
      <c r="GP62">
        <v>5</v>
      </c>
      <c r="GQ62">
        <v>0</v>
      </c>
      <c r="GR62">
        <v>0</v>
      </c>
      <c r="GS62">
        <v>0</v>
      </c>
      <c r="GT62" t="s">
        <v>394</v>
      </c>
      <c r="GU62" t="s">
        <v>395</v>
      </c>
      <c r="GV62" t="s">
        <v>396</v>
      </c>
      <c r="GW62" t="s">
        <v>396</v>
      </c>
      <c r="GX62" t="s">
        <v>396</v>
      </c>
      <c r="GY62" t="s">
        <v>396</v>
      </c>
      <c r="GZ62">
        <v>0</v>
      </c>
      <c r="HA62">
        <v>100</v>
      </c>
      <c r="HB62">
        <v>100</v>
      </c>
      <c r="HC62">
        <v>-0.16</v>
      </c>
      <c r="HD62">
        <v>0.13039999999999999</v>
      </c>
      <c r="HE62">
        <v>-5.6692098609034E-2</v>
      </c>
      <c r="HF62">
        <v>7.2704984381113296E-4</v>
      </c>
      <c r="HG62">
        <v>-1.05877040029023E-6</v>
      </c>
      <c r="HH62">
        <v>2.9517966189716799E-10</v>
      </c>
      <c r="HI62">
        <v>0.13031749544180701</v>
      </c>
      <c r="HJ62">
        <v>0</v>
      </c>
      <c r="HK62">
        <v>0</v>
      </c>
      <c r="HL62">
        <v>0</v>
      </c>
      <c r="HM62">
        <v>1</v>
      </c>
      <c r="HN62">
        <v>2242</v>
      </c>
      <c r="HO62">
        <v>1</v>
      </c>
      <c r="HP62">
        <v>25</v>
      </c>
      <c r="HQ62">
        <v>0.8</v>
      </c>
      <c r="HR62">
        <v>0.9</v>
      </c>
      <c r="HS62">
        <v>2.4597199999999999</v>
      </c>
      <c r="HT62">
        <v>2.65503</v>
      </c>
      <c r="HU62">
        <v>1.49536</v>
      </c>
      <c r="HV62">
        <v>2.2753899999999998</v>
      </c>
      <c r="HW62">
        <v>1.49658</v>
      </c>
      <c r="HX62">
        <v>2.5158700000000001</v>
      </c>
      <c r="HY62">
        <v>43.6995</v>
      </c>
      <c r="HZ62">
        <v>24.07</v>
      </c>
      <c r="IA62">
        <v>18</v>
      </c>
      <c r="IB62">
        <v>505.12700000000001</v>
      </c>
      <c r="IC62">
        <v>436.06</v>
      </c>
      <c r="ID62">
        <v>29.413699999999999</v>
      </c>
      <c r="IE62">
        <v>31</v>
      </c>
      <c r="IF62">
        <v>30</v>
      </c>
      <c r="IG62">
        <v>30.841999999999999</v>
      </c>
      <c r="IH62">
        <v>30.8047</v>
      </c>
      <c r="II62">
        <v>49.293500000000002</v>
      </c>
      <c r="IJ62">
        <v>16.667200000000001</v>
      </c>
      <c r="IK62">
        <v>6.2641200000000001</v>
      </c>
      <c r="IL62">
        <v>29.4194</v>
      </c>
      <c r="IM62">
        <v>1200</v>
      </c>
      <c r="IN62">
        <v>24.784800000000001</v>
      </c>
      <c r="IO62">
        <v>100.09399999999999</v>
      </c>
      <c r="IP62">
        <v>99.5886</v>
      </c>
    </row>
    <row r="63" spans="1:250" x14ac:dyDescent="0.3">
      <c r="A63">
        <v>47</v>
      </c>
      <c r="B63">
        <v>1691777091.0999999</v>
      </c>
      <c r="C63">
        <v>10036.5</v>
      </c>
      <c r="D63" t="s">
        <v>628</v>
      </c>
      <c r="E63" t="s">
        <v>629</v>
      </c>
      <c r="F63" t="s">
        <v>381</v>
      </c>
      <c r="G63" t="s">
        <v>558</v>
      </c>
      <c r="H63" t="s">
        <v>383</v>
      </c>
      <c r="I63" t="s">
        <v>559</v>
      </c>
      <c r="J63" t="s">
        <v>385</v>
      </c>
      <c r="K63" t="s">
        <v>34</v>
      </c>
      <c r="L63" t="s">
        <v>387</v>
      </c>
      <c r="M63">
        <v>1691777091.0999999</v>
      </c>
      <c r="N63">
        <f t="shared" si="46"/>
        <v>3.2838947837002157E-3</v>
      </c>
      <c r="O63">
        <f t="shared" si="47"/>
        <v>3.2838947837002159</v>
      </c>
      <c r="P63">
        <f t="shared" si="48"/>
        <v>54.380049154861609</v>
      </c>
      <c r="Q63">
        <f t="shared" si="49"/>
        <v>1429.058</v>
      </c>
      <c r="R63">
        <f t="shared" si="50"/>
        <v>889.64594216346063</v>
      </c>
      <c r="S63">
        <f t="shared" si="51"/>
        <v>87.801313733194391</v>
      </c>
      <c r="T63">
        <f t="shared" si="52"/>
        <v>141.03719677043981</v>
      </c>
      <c r="U63">
        <f t="shared" si="53"/>
        <v>0.17759785271198081</v>
      </c>
      <c r="V63">
        <f t="shared" si="54"/>
        <v>2.9076934032343722</v>
      </c>
      <c r="W63">
        <f t="shared" si="55"/>
        <v>0.17178418152834446</v>
      </c>
      <c r="X63">
        <f t="shared" si="56"/>
        <v>0.10787159500761889</v>
      </c>
      <c r="Y63">
        <f t="shared" si="57"/>
        <v>289.52816575497826</v>
      </c>
      <c r="Z63">
        <f t="shared" si="58"/>
        <v>33.321550190470731</v>
      </c>
      <c r="AA63">
        <f t="shared" si="59"/>
        <v>31.992100000000001</v>
      </c>
      <c r="AB63">
        <f t="shared" si="60"/>
        <v>4.7729484912314959</v>
      </c>
      <c r="AC63">
        <f t="shared" si="61"/>
        <v>60.383728061049645</v>
      </c>
      <c r="AD63">
        <f t="shared" si="62"/>
        <v>2.9602200154306395</v>
      </c>
      <c r="AE63">
        <f t="shared" si="63"/>
        <v>4.9023472224798272</v>
      </c>
      <c r="AF63">
        <f t="shared" si="64"/>
        <v>1.8127284758008564</v>
      </c>
      <c r="AG63">
        <f t="shared" si="65"/>
        <v>-144.8197599611795</v>
      </c>
      <c r="AH63">
        <f t="shared" si="66"/>
        <v>74.20997890189787</v>
      </c>
      <c r="AI63">
        <f t="shared" si="67"/>
        <v>5.8009843489059705</v>
      </c>
      <c r="AJ63">
        <f t="shared" si="68"/>
        <v>224.71936904460259</v>
      </c>
      <c r="AK63">
        <v>0</v>
      </c>
      <c r="AL63">
        <v>0</v>
      </c>
      <c r="AM63">
        <f t="shared" si="69"/>
        <v>1</v>
      </c>
      <c r="AN63">
        <f t="shared" si="70"/>
        <v>0</v>
      </c>
      <c r="AO63">
        <f t="shared" si="71"/>
        <v>51283.219093250627</v>
      </c>
      <c r="AP63" t="s">
        <v>388</v>
      </c>
      <c r="AQ63">
        <v>10238.9</v>
      </c>
      <c r="AR63">
        <v>302.21199999999999</v>
      </c>
      <c r="AS63">
        <v>4052.3</v>
      </c>
      <c r="AT63">
        <f t="shared" si="72"/>
        <v>0.92542210596451402</v>
      </c>
      <c r="AU63">
        <v>-0.32343011824092399</v>
      </c>
      <c r="AV63" t="s">
        <v>630</v>
      </c>
      <c r="AW63">
        <v>10244.799999999999</v>
      </c>
      <c r="AX63">
        <v>897.201961538462</v>
      </c>
      <c r="AY63">
        <v>1544.8</v>
      </c>
      <c r="AZ63">
        <f t="shared" si="73"/>
        <v>0.4192115733179298</v>
      </c>
      <c r="BA63">
        <v>0.5</v>
      </c>
      <c r="BB63">
        <f t="shared" si="74"/>
        <v>1512.983099354911</v>
      </c>
      <c r="BC63">
        <f t="shared" si="75"/>
        <v>54.380049154861609</v>
      </c>
      <c r="BD63">
        <f t="shared" si="76"/>
        <v>317.13001274200496</v>
      </c>
      <c r="BE63">
        <f t="shared" si="77"/>
        <v>3.6156041198626997E-2</v>
      </c>
      <c r="BF63">
        <f t="shared" si="78"/>
        <v>1.6231874676333506</v>
      </c>
      <c r="BG63">
        <f t="shared" si="79"/>
        <v>269.57847361470135</v>
      </c>
      <c r="BH63" t="s">
        <v>631</v>
      </c>
      <c r="BI63">
        <v>629.38</v>
      </c>
      <c r="BJ63">
        <f t="shared" si="80"/>
        <v>629.38</v>
      </c>
      <c r="BK63">
        <f t="shared" si="81"/>
        <v>0.59258156395649919</v>
      </c>
      <c r="BL63">
        <f t="shared" si="82"/>
        <v>0.70743269587898228</v>
      </c>
      <c r="BM63">
        <f t="shared" si="83"/>
        <v>0.73256167249015458</v>
      </c>
      <c r="BN63">
        <f t="shared" si="84"/>
        <v>0.521168753007061</v>
      </c>
      <c r="BO63">
        <f t="shared" si="85"/>
        <v>0.66865097565710452</v>
      </c>
      <c r="BP63">
        <f t="shared" si="86"/>
        <v>0.49625837795632904</v>
      </c>
      <c r="BQ63">
        <f t="shared" si="87"/>
        <v>0.50374162204367101</v>
      </c>
      <c r="BR63">
        <f t="shared" si="88"/>
        <v>1799.76</v>
      </c>
      <c r="BS63">
        <f t="shared" si="89"/>
        <v>1512.983099354911</v>
      </c>
      <c r="BT63">
        <f t="shared" si="90"/>
        <v>0.84065825407549399</v>
      </c>
      <c r="BU63">
        <f t="shared" si="91"/>
        <v>0.16087043036570334</v>
      </c>
      <c r="BV63">
        <v>6</v>
      </c>
      <c r="BW63">
        <v>0.5</v>
      </c>
      <c r="BX63" t="s">
        <v>391</v>
      </c>
      <c r="BY63">
        <v>2</v>
      </c>
      <c r="BZ63">
        <v>1691777091.0999999</v>
      </c>
      <c r="CA63">
        <v>1429.058</v>
      </c>
      <c r="CB63">
        <v>1499.92</v>
      </c>
      <c r="CC63">
        <v>29.994399999999999</v>
      </c>
      <c r="CD63">
        <v>26.173300000000001</v>
      </c>
      <c r="CE63">
        <v>1429.58</v>
      </c>
      <c r="CF63">
        <v>29.857399999999998</v>
      </c>
      <c r="CG63">
        <v>500.18</v>
      </c>
      <c r="CH63">
        <v>98.592699999999994</v>
      </c>
      <c r="CI63">
        <v>9.9723099999999995E-2</v>
      </c>
      <c r="CJ63">
        <v>32.465499999999999</v>
      </c>
      <c r="CK63">
        <v>31.992100000000001</v>
      </c>
      <c r="CL63">
        <v>999.9</v>
      </c>
      <c r="CM63">
        <v>0</v>
      </c>
      <c r="CN63">
        <v>0</v>
      </c>
      <c r="CO63">
        <v>10016.9</v>
      </c>
      <c r="CP63">
        <v>0</v>
      </c>
      <c r="CQ63">
        <v>1835.77</v>
      </c>
      <c r="CR63">
        <v>-70.663799999999995</v>
      </c>
      <c r="CS63">
        <v>1473.45</v>
      </c>
      <c r="CT63">
        <v>1540.24</v>
      </c>
      <c r="CU63">
        <v>3.8144300000000002</v>
      </c>
      <c r="CV63">
        <v>1499.92</v>
      </c>
      <c r="CW63">
        <v>26.173300000000001</v>
      </c>
      <c r="CX63">
        <v>2.9565700000000001</v>
      </c>
      <c r="CY63">
        <v>2.5804999999999998</v>
      </c>
      <c r="CZ63">
        <v>23.785299999999999</v>
      </c>
      <c r="DA63">
        <v>21.543299999999999</v>
      </c>
      <c r="DB63">
        <v>1799.76</v>
      </c>
      <c r="DC63">
        <v>0.97799700000000001</v>
      </c>
      <c r="DD63">
        <v>2.2003200000000001E-2</v>
      </c>
      <c r="DE63">
        <v>0</v>
      </c>
      <c r="DF63">
        <v>899.25300000000004</v>
      </c>
      <c r="DG63">
        <v>5.0009800000000002</v>
      </c>
      <c r="DH63">
        <v>18438.400000000001</v>
      </c>
      <c r="DI63">
        <v>16373.7</v>
      </c>
      <c r="DJ63">
        <v>49.375</v>
      </c>
      <c r="DK63">
        <v>51.436999999999998</v>
      </c>
      <c r="DL63">
        <v>49.875</v>
      </c>
      <c r="DM63">
        <v>49.75</v>
      </c>
      <c r="DN63">
        <v>50.561999999999998</v>
      </c>
      <c r="DO63">
        <v>1755.27</v>
      </c>
      <c r="DP63">
        <v>39.49</v>
      </c>
      <c r="DQ63">
        <v>0</v>
      </c>
      <c r="DR63">
        <v>141.09999990463299</v>
      </c>
      <c r="DS63">
        <v>0</v>
      </c>
      <c r="DT63">
        <v>897.201961538462</v>
      </c>
      <c r="DU63">
        <v>16.679897420944101</v>
      </c>
      <c r="DV63">
        <v>333.53162494677599</v>
      </c>
      <c r="DW63">
        <v>18448.6307692308</v>
      </c>
      <c r="DX63">
        <v>15</v>
      </c>
      <c r="DY63">
        <v>1691777117.0999999</v>
      </c>
      <c r="DZ63" t="s">
        <v>632</v>
      </c>
      <c r="EA63">
        <v>1691777116.0999999</v>
      </c>
      <c r="EB63">
        <v>1691777117.0999999</v>
      </c>
      <c r="EC63">
        <v>50</v>
      </c>
      <c r="ED63">
        <v>-0.16900000000000001</v>
      </c>
      <c r="EE63">
        <v>7.0000000000000001E-3</v>
      </c>
      <c r="EF63">
        <v>-0.52200000000000002</v>
      </c>
      <c r="EG63">
        <v>0.13700000000000001</v>
      </c>
      <c r="EH63">
        <v>1500</v>
      </c>
      <c r="EI63">
        <v>26</v>
      </c>
      <c r="EJ63">
        <v>7.0000000000000007E-2</v>
      </c>
      <c r="EK63">
        <v>0.02</v>
      </c>
      <c r="EL63">
        <v>54.301744038438798</v>
      </c>
      <c r="EM63">
        <v>-0.87034580775914905</v>
      </c>
      <c r="EN63">
        <v>0.17735650189614599</v>
      </c>
      <c r="EO63">
        <v>1</v>
      </c>
      <c r="EP63">
        <v>0.17899620420897</v>
      </c>
      <c r="EQ63">
        <v>-1.6630512879712799E-2</v>
      </c>
      <c r="ER63">
        <v>2.6078678107173902E-3</v>
      </c>
      <c r="ES63">
        <v>1</v>
      </c>
      <c r="ET63">
        <v>2</v>
      </c>
      <c r="EU63">
        <v>2</v>
      </c>
      <c r="EV63" t="s">
        <v>393</v>
      </c>
      <c r="EW63">
        <v>2.9635199999999999</v>
      </c>
      <c r="EX63">
        <v>2.8402099999999999</v>
      </c>
      <c r="EY63">
        <v>0.222304</v>
      </c>
      <c r="EZ63">
        <v>0.23055999999999999</v>
      </c>
      <c r="FA63">
        <v>0.132073</v>
      </c>
      <c r="FB63">
        <v>0.120728</v>
      </c>
      <c r="FC63">
        <v>23372.5</v>
      </c>
      <c r="FD63">
        <v>23584.3</v>
      </c>
      <c r="FE63">
        <v>27569.3</v>
      </c>
      <c r="FF63">
        <v>27926.9</v>
      </c>
      <c r="FG63">
        <v>30667.200000000001</v>
      </c>
      <c r="FH63">
        <v>30093</v>
      </c>
      <c r="FI63">
        <v>38388.300000000003</v>
      </c>
      <c r="FJ63">
        <v>37090.300000000003</v>
      </c>
      <c r="FK63">
        <v>2.0358999999999998</v>
      </c>
      <c r="FL63">
        <v>1.7200500000000001</v>
      </c>
      <c r="FM63">
        <v>8.9615600000000004E-2</v>
      </c>
      <c r="FN63">
        <v>0</v>
      </c>
      <c r="FO63">
        <v>30.5367</v>
      </c>
      <c r="FP63">
        <v>999.9</v>
      </c>
      <c r="FQ63">
        <v>36.747999999999998</v>
      </c>
      <c r="FR63">
        <v>40.798000000000002</v>
      </c>
      <c r="FS63">
        <v>28.8337</v>
      </c>
      <c r="FT63">
        <v>60.875700000000002</v>
      </c>
      <c r="FU63">
        <v>34.242800000000003</v>
      </c>
      <c r="FV63">
        <v>1</v>
      </c>
      <c r="FW63">
        <v>0.28813499999999997</v>
      </c>
      <c r="FX63">
        <v>2.0394299999999999</v>
      </c>
      <c r="FY63">
        <v>20.239899999999999</v>
      </c>
      <c r="FZ63">
        <v>5.2256799999999997</v>
      </c>
      <c r="GA63">
        <v>12.0159</v>
      </c>
      <c r="GB63">
        <v>4.9989499999999998</v>
      </c>
      <c r="GC63">
        <v>3.2911299999999999</v>
      </c>
      <c r="GD63">
        <v>9999</v>
      </c>
      <c r="GE63">
        <v>287.39999999999998</v>
      </c>
      <c r="GF63">
        <v>9999</v>
      </c>
      <c r="GG63">
        <v>9999</v>
      </c>
      <c r="GH63">
        <v>1.8782000000000001</v>
      </c>
      <c r="GI63">
        <v>1.87198</v>
      </c>
      <c r="GJ63">
        <v>1.8742000000000001</v>
      </c>
      <c r="GK63">
        <v>1.87225</v>
      </c>
      <c r="GL63">
        <v>1.87246</v>
      </c>
      <c r="GM63">
        <v>1.8737600000000001</v>
      </c>
      <c r="GN63">
        <v>1.8739699999999999</v>
      </c>
      <c r="GO63">
        <v>1.87795</v>
      </c>
      <c r="GP63">
        <v>5</v>
      </c>
      <c r="GQ63">
        <v>0</v>
      </c>
      <c r="GR63">
        <v>0</v>
      </c>
      <c r="GS63">
        <v>0</v>
      </c>
      <c r="GT63" t="s">
        <v>394</v>
      </c>
      <c r="GU63" t="s">
        <v>395</v>
      </c>
      <c r="GV63" t="s">
        <v>396</v>
      </c>
      <c r="GW63" t="s">
        <v>396</v>
      </c>
      <c r="GX63" t="s">
        <v>396</v>
      </c>
      <c r="GY63" t="s">
        <v>396</v>
      </c>
      <c r="GZ63">
        <v>0</v>
      </c>
      <c r="HA63">
        <v>100</v>
      </c>
      <c r="HB63">
        <v>100</v>
      </c>
      <c r="HC63">
        <v>-0.52200000000000002</v>
      </c>
      <c r="HD63">
        <v>0.13700000000000001</v>
      </c>
      <c r="HE63">
        <v>-5.6692098609034E-2</v>
      </c>
      <c r="HF63">
        <v>7.2704984381113296E-4</v>
      </c>
      <c r="HG63">
        <v>-1.05877040029023E-6</v>
      </c>
      <c r="HH63">
        <v>2.9517966189716799E-10</v>
      </c>
      <c r="HI63">
        <v>0.13031749544180701</v>
      </c>
      <c r="HJ63">
        <v>0</v>
      </c>
      <c r="HK63">
        <v>0</v>
      </c>
      <c r="HL63">
        <v>0</v>
      </c>
      <c r="HM63">
        <v>1</v>
      </c>
      <c r="HN63">
        <v>2242</v>
      </c>
      <c r="HO63">
        <v>1</v>
      </c>
      <c r="HP63">
        <v>25</v>
      </c>
      <c r="HQ63">
        <v>3.2</v>
      </c>
      <c r="HR63">
        <v>3.3</v>
      </c>
      <c r="HS63">
        <v>2.9540999999999999</v>
      </c>
      <c r="HT63">
        <v>2.6440399999999999</v>
      </c>
      <c r="HU63">
        <v>1.49536</v>
      </c>
      <c r="HV63">
        <v>2.2705099999999998</v>
      </c>
      <c r="HW63">
        <v>1.49658</v>
      </c>
      <c r="HX63">
        <v>2.4621599999999999</v>
      </c>
      <c r="HY63">
        <v>43.754300000000001</v>
      </c>
      <c r="HZ63">
        <v>24.052499999999998</v>
      </c>
      <c r="IA63">
        <v>18</v>
      </c>
      <c r="IB63">
        <v>504.23599999999999</v>
      </c>
      <c r="IC63">
        <v>437.084</v>
      </c>
      <c r="ID63">
        <v>27.767099999999999</v>
      </c>
      <c r="IE63">
        <v>31.076000000000001</v>
      </c>
      <c r="IF63">
        <v>30.000299999999999</v>
      </c>
      <c r="IG63">
        <v>30.884899999999998</v>
      </c>
      <c r="IH63">
        <v>30.851099999999999</v>
      </c>
      <c r="II63">
        <v>59.163800000000002</v>
      </c>
      <c r="IJ63">
        <v>13.8104</v>
      </c>
      <c r="IK63">
        <v>17.715599999999998</v>
      </c>
      <c r="IL63">
        <v>27.774000000000001</v>
      </c>
      <c r="IM63">
        <v>1500</v>
      </c>
      <c r="IN63">
        <v>26.037600000000001</v>
      </c>
      <c r="IO63">
        <v>100.07599999999999</v>
      </c>
      <c r="IP63">
        <v>99.565700000000007</v>
      </c>
    </row>
    <row r="64" spans="1:250" x14ac:dyDescent="0.3">
      <c r="A64">
        <v>48</v>
      </c>
      <c r="B64">
        <v>1691777236.0999999</v>
      </c>
      <c r="C64">
        <v>10181.5</v>
      </c>
      <c r="D64" t="s">
        <v>633</v>
      </c>
      <c r="E64" t="s">
        <v>634</v>
      </c>
      <c r="F64" t="s">
        <v>381</v>
      </c>
      <c r="G64" t="s">
        <v>558</v>
      </c>
      <c r="H64" t="s">
        <v>383</v>
      </c>
      <c r="I64" t="s">
        <v>559</v>
      </c>
      <c r="J64" t="s">
        <v>385</v>
      </c>
      <c r="K64" t="s">
        <v>34</v>
      </c>
      <c r="L64" t="s">
        <v>387</v>
      </c>
      <c r="M64">
        <v>1691777236.0999999</v>
      </c>
      <c r="N64">
        <f t="shared" si="46"/>
        <v>2.934248440792468E-3</v>
      </c>
      <c r="O64">
        <f t="shared" si="47"/>
        <v>2.934248440792468</v>
      </c>
      <c r="P64">
        <f t="shared" si="48"/>
        <v>55.542787353188096</v>
      </c>
      <c r="Q64">
        <f t="shared" si="49"/>
        <v>1727.28</v>
      </c>
      <c r="R64">
        <f t="shared" si="50"/>
        <v>1100.7050095020211</v>
      </c>
      <c r="S64">
        <f t="shared" si="51"/>
        <v>108.62696155280051</v>
      </c>
      <c r="T64">
        <f t="shared" si="52"/>
        <v>170.46272755295999</v>
      </c>
      <c r="U64">
        <f t="shared" si="53"/>
        <v>0.15632846518598464</v>
      </c>
      <c r="V64">
        <f t="shared" si="54"/>
        <v>2.8994262251879648</v>
      </c>
      <c r="W64">
        <f t="shared" si="55"/>
        <v>0.15179233209810994</v>
      </c>
      <c r="X64">
        <f t="shared" si="56"/>
        <v>9.5266797367869901E-2</v>
      </c>
      <c r="Y64">
        <f t="shared" si="57"/>
        <v>289.54093375503356</v>
      </c>
      <c r="Z64">
        <f t="shared" si="58"/>
        <v>33.251657805927657</v>
      </c>
      <c r="AA64">
        <f t="shared" si="59"/>
        <v>31.942900000000002</v>
      </c>
      <c r="AB64">
        <f t="shared" si="60"/>
        <v>4.7596723645293562</v>
      </c>
      <c r="AC64">
        <f t="shared" si="61"/>
        <v>60.245066319040049</v>
      </c>
      <c r="AD64">
        <f t="shared" si="62"/>
        <v>2.9262432688915996</v>
      </c>
      <c r="AE64">
        <f t="shared" si="63"/>
        <v>4.8572330444373328</v>
      </c>
      <c r="AF64">
        <f t="shared" si="64"/>
        <v>1.8334290956377566</v>
      </c>
      <c r="AG64">
        <f t="shared" si="65"/>
        <v>-129.40035623894784</v>
      </c>
      <c r="AH64">
        <f t="shared" si="66"/>
        <v>56.085415354856515</v>
      </c>
      <c r="AI64">
        <f t="shared" si="67"/>
        <v>4.3920885141738628</v>
      </c>
      <c r="AJ64">
        <f t="shared" si="68"/>
        <v>220.61808138511608</v>
      </c>
      <c r="AK64">
        <v>0</v>
      </c>
      <c r="AL64">
        <v>0</v>
      </c>
      <c r="AM64">
        <f t="shared" si="69"/>
        <v>1</v>
      </c>
      <c r="AN64">
        <f t="shared" si="70"/>
        <v>0</v>
      </c>
      <c r="AO64">
        <f t="shared" si="71"/>
        <v>51078.075401950613</v>
      </c>
      <c r="AP64" t="s">
        <v>388</v>
      </c>
      <c r="AQ64">
        <v>10238.9</v>
      </c>
      <c r="AR64">
        <v>302.21199999999999</v>
      </c>
      <c r="AS64">
        <v>4052.3</v>
      </c>
      <c r="AT64">
        <f t="shared" si="72"/>
        <v>0.92542210596451402</v>
      </c>
      <c r="AU64">
        <v>-0.32343011824092399</v>
      </c>
      <c r="AV64" t="s">
        <v>635</v>
      </c>
      <c r="AW64">
        <v>10243.4</v>
      </c>
      <c r="AX64">
        <v>883.90219999999999</v>
      </c>
      <c r="AY64">
        <v>1490.91</v>
      </c>
      <c r="AZ64">
        <f t="shared" si="73"/>
        <v>0.40713912979321354</v>
      </c>
      <c r="BA64">
        <v>0.5</v>
      </c>
      <c r="BB64">
        <f t="shared" si="74"/>
        <v>1513.0502993549396</v>
      </c>
      <c r="BC64">
        <f t="shared" si="75"/>
        <v>55.542787353188096</v>
      </c>
      <c r="BD64">
        <f t="shared" si="76"/>
        <v>308.01099110636568</v>
      </c>
      <c r="BE64">
        <f t="shared" si="77"/>
        <v>3.6922908309952762E-2</v>
      </c>
      <c r="BF64">
        <f t="shared" si="78"/>
        <v>1.7180044402411951</v>
      </c>
      <c r="BG64">
        <f t="shared" si="79"/>
        <v>267.88871710767336</v>
      </c>
      <c r="BH64" t="s">
        <v>636</v>
      </c>
      <c r="BI64">
        <v>619.08000000000004</v>
      </c>
      <c r="BJ64">
        <f t="shared" si="80"/>
        <v>619.08000000000004</v>
      </c>
      <c r="BK64">
        <f t="shared" si="81"/>
        <v>0.58476366782703182</v>
      </c>
      <c r="BL64">
        <f t="shared" si="82"/>
        <v>0.6962455983391258</v>
      </c>
      <c r="BM64">
        <f t="shared" si="83"/>
        <v>0.74606054957153933</v>
      </c>
      <c r="BN64">
        <f t="shared" si="84"/>
        <v>0.51064929864439923</v>
      </c>
      <c r="BO64">
        <f t="shared" si="85"/>
        <v>0.68302130510004033</v>
      </c>
      <c r="BP64">
        <f t="shared" si="86"/>
        <v>0.48764639913758112</v>
      </c>
      <c r="BQ64">
        <f t="shared" si="87"/>
        <v>0.51235360086241888</v>
      </c>
      <c r="BR64">
        <f t="shared" si="88"/>
        <v>1799.84</v>
      </c>
      <c r="BS64">
        <f t="shared" si="89"/>
        <v>1513.0502993549396</v>
      </c>
      <c r="BT64">
        <f t="shared" si="90"/>
        <v>0.84065822481717245</v>
      </c>
      <c r="BU64">
        <f t="shared" si="91"/>
        <v>0.16087037389714284</v>
      </c>
      <c r="BV64">
        <v>6</v>
      </c>
      <c r="BW64">
        <v>0.5</v>
      </c>
      <c r="BX64" t="s">
        <v>391</v>
      </c>
      <c r="BY64">
        <v>2</v>
      </c>
      <c r="BZ64">
        <v>1691777236.0999999</v>
      </c>
      <c r="CA64">
        <v>1727.28</v>
      </c>
      <c r="CB64">
        <v>1799.99</v>
      </c>
      <c r="CC64">
        <v>29.651299999999999</v>
      </c>
      <c r="CD64">
        <v>26.235700000000001</v>
      </c>
      <c r="CE64">
        <v>1728</v>
      </c>
      <c r="CF64">
        <v>29.517399999999999</v>
      </c>
      <c r="CG64">
        <v>500.16</v>
      </c>
      <c r="CH64">
        <v>98.588499999999996</v>
      </c>
      <c r="CI64">
        <v>0.100032</v>
      </c>
      <c r="CJ64">
        <v>32.301699999999997</v>
      </c>
      <c r="CK64">
        <v>31.942900000000002</v>
      </c>
      <c r="CL64">
        <v>999.9</v>
      </c>
      <c r="CM64">
        <v>0</v>
      </c>
      <c r="CN64">
        <v>0</v>
      </c>
      <c r="CO64">
        <v>9970</v>
      </c>
      <c r="CP64">
        <v>0</v>
      </c>
      <c r="CQ64">
        <v>1833.74</v>
      </c>
      <c r="CR64">
        <v>-72.702399999999997</v>
      </c>
      <c r="CS64">
        <v>1780.07</v>
      </c>
      <c r="CT64">
        <v>1848.48</v>
      </c>
      <c r="CU64">
        <v>3.4156399999999998</v>
      </c>
      <c r="CV64">
        <v>1799.99</v>
      </c>
      <c r="CW64">
        <v>26.235700000000001</v>
      </c>
      <c r="CX64">
        <v>2.9232800000000001</v>
      </c>
      <c r="CY64">
        <v>2.5865399999999998</v>
      </c>
      <c r="CZ64">
        <v>23.597300000000001</v>
      </c>
      <c r="DA64">
        <v>21.581499999999998</v>
      </c>
      <c r="DB64">
        <v>1799.84</v>
      </c>
      <c r="DC64">
        <v>0.97800100000000001</v>
      </c>
      <c r="DD64">
        <v>2.1999399999999999E-2</v>
      </c>
      <c r="DE64">
        <v>0</v>
      </c>
      <c r="DF64">
        <v>883.04</v>
      </c>
      <c r="DG64">
        <v>5.0009800000000002</v>
      </c>
      <c r="DH64">
        <v>18256.8</v>
      </c>
      <c r="DI64">
        <v>16374.4</v>
      </c>
      <c r="DJ64">
        <v>49.686999999999998</v>
      </c>
      <c r="DK64">
        <v>51.75</v>
      </c>
      <c r="DL64">
        <v>50.25</v>
      </c>
      <c r="DM64">
        <v>50.061999999999998</v>
      </c>
      <c r="DN64">
        <v>50.811999999999998</v>
      </c>
      <c r="DO64">
        <v>1755.35</v>
      </c>
      <c r="DP64">
        <v>39.49</v>
      </c>
      <c r="DQ64">
        <v>0</v>
      </c>
      <c r="DR64">
        <v>144.299999952316</v>
      </c>
      <c r="DS64">
        <v>0</v>
      </c>
      <c r="DT64">
        <v>883.90219999999999</v>
      </c>
      <c r="DU64">
        <v>-8.49046153279847</v>
      </c>
      <c r="DV64">
        <v>-134.200000021406</v>
      </c>
      <c r="DW64">
        <v>18248.371999999999</v>
      </c>
      <c r="DX64">
        <v>15</v>
      </c>
      <c r="DY64">
        <v>1691777189.5999999</v>
      </c>
      <c r="DZ64" t="s">
        <v>637</v>
      </c>
      <c r="EA64">
        <v>1691777189.5999999</v>
      </c>
      <c r="EB64">
        <v>1691777187.0999999</v>
      </c>
      <c r="EC64">
        <v>51</v>
      </c>
      <c r="ED64">
        <v>-0.109</v>
      </c>
      <c r="EE64">
        <v>-3.0000000000000001E-3</v>
      </c>
      <c r="EF64">
        <v>-0.73599999999999999</v>
      </c>
      <c r="EG64">
        <v>0.13400000000000001</v>
      </c>
      <c r="EH64">
        <v>1800</v>
      </c>
      <c r="EI64">
        <v>26</v>
      </c>
      <c r="EJ64">
        <v>0.06</v>
      </c>
      <c r="EK64">
        <v>0.03</v>
      </c>
      <c r="EL64">
        <v>55.765377713086998</v>
      </c>
      <c r="EM64">
        <v>-0.67396866550743095</v>
      </c>
      <c r="EN64">
        <v>0.17584188412108501</v>
      </c>
      <c r="EO64">
        <v>1</v>
      </c>
      <c r="EP64">
        <v>0.155180239525812</v>
      </c>
      <c r="EQ64">
        <v>-1.1198579909629E-3</v>
      </c>
      <c r="ER64">
        <v>1.1923901662926201E-3</v>
      </c>
      <c r="ES64">
        <v>1</v>
      </c>
      <c r="ET64">
        <v>2</v>
      </c>
      <c r="EU64">
        <v>2</v>
      </c>
      <c r="EV64" t="s">
        <v>393</v>
      </c>
      <c r="EW64">
        <v>2.9633400000000001</v>
      </c>
      <c r="EX64">
        <v>2.8401200000000002</v>
      </c>
      <c r="EY64">
        <v>0.24881300000000001</v>
      </c>
      <c r="EZ64">
        <v>0.25661600000000001</v>
      </c>
      <c r="FA64">
        <v>0.13101299999999999</v>
      </c>
      <c r="FB64">
        <v>0.12090099999999999</v>
      </c>
      <c r="FC64">
        <v>22569.1</v>
      </c>
      <c r="FD64">
        <v>22779.9</v>
      </c>
      <c r="FE64">
        <v>27564.3</v>
      </c>
      <c r="FF64">
        <v>27923.200000000001</v>
      </c>
      <c r="FG64">
        <v>30701.5</v>
      </c>
      <c r="FH64">
        <v>30085.200000000001</v>
      </c>
      <c r="FI64">
        <v>38381.199999999997</v>
      </c>
      <c r="FJ64">
        <v>37085.599999999999</v>
      </c>
      <c r="FK64">
        <v>2.03437</v>
      </c>
      <c r="FL64">
        <v>1.7188000000000001</v>
      </c>
      <c r="FM64">
        <v>0.100449</v>
      </c>
      <c r="FN64">
        <v>0</v>
      </c>
      <c r="FO64">
        <v>30.311199999999999</v>
      </c>
      <c r="FP64">
        <v>999.9</v>
      </c>
      <c r="FQ64">
        <v>37.267000000000003</v>
      </c>
      <c r="FR64">
        <v>40.899000000000001</v>
      </c>
      <c r="FS64">
        <v>29.400099999999998</v>
      </c>
      <c r="FT64">
        <v>61.465699999999998</v>
      </c>
      <c r="FU64">
        <v>34.611400000000003</v>
      </c>
      <c r="FV64">
        <v>1</v>
      </c>
      <c r="FW64">
        <v>0.29429899999999998</v>
      </c>
      <c r="FX64">
        <v>0.87725799999999998</v>
      </c>
      <c r="FY64">
        <v>20.250599999999999</v>
      </c>
      <c r="FZ64">
        <v>5.2271700000000001</v>
      </c>
      <c r="GA64">
        <v>12.0159</v>
      </c>
      <c r="GB64">
        <v>4.99925</v>
      </c>
      <c r="GC64">
        <v>3.2911299999999999</v>
      </c>
      <c r="GD64">
        <v>9999</v>
      </c>
      <c r="GE64">
        <v>287.39999999999998</v>
      </c>
      <c r="GF64">
        <v>9999</v>
      </c>
      <c r="GG64">
        <v>9999</v>
      </c>
      <c r="GH64">
        <v>1.8782000000000001</v>
      </c>
      <c r="GI64">
        <v>1.87195</v>
      </c>
      <c r="GJ64">
        <v>1.87418</v>
      </c>
      <c r="GK64">
        <v>1.87225</v>
      </c>
      <c r="GL64">
        <v>1.8724099999999999</v>
      </c>
      <c r="GM64">
        <v>1.87374</v>
      </c>
      <c r="GN64">
        <v>1.8739399999999999</v>
      </c>
      <c r="GO64">
        <v>1.87791</v>
      </c>
      <c r="GP64">
        <v>5</v>
      </c>
      <c r="GQ64">
        <v>0</v>
      </c>
      <c r="GR64">
        <v>0</v>
      </c>
      <c r="GS64">
        <v>0</v>
      </c>
      <c r="GT64" t="s">
        <v>394</v>
      </c>
      <c r="GU64" t="s">
        <v>395</v>
      </c>
      <c r="GV64" t="s">
        <v>396</v>
      </c>
      <c r="GW64" t="s">
        <v>396</v>
      </c>
      <c r="GX64" t="s">
        <v>396</v>
      </c>
      <c r="GY64" t="s">
        <v>396</v>
      </c>
      <c r="GZ64">
        <v>0</v>
      </c>
      <c r="HA64">
        <v>100</v>
      </c>
      <c r="HB64">
        <v>100</v>
      </c>
      <c r="HC64">
        <v>-0.72</v>
      </c>
      <c r="HD64">
        <v>0.13389999999999999</v>
      </c>
      <c r="HE64">
        <v>-0.33531507710262098</v>
      </c>
      <c r="HF64">
        <v>7.2704984381113296E-4</v>
      </c>
      <c r="HG64">
        <v>-1.05877040029023E-6</v>
      </c>
      <c r="HH64">
        <v>2.9517966189716799E-10</v>
      </c>
      <c r="HI64">
        <v>0.13389999999999699</v>
      </c>
      <c r="HJ64">
        <v>0</v>
      </c>
      <c r="HK64">
        <v>0</v>
      </c>
      <c r="HL64">
        <v>0</v>
      </c>
      <c r="HM64">
        <v>1</v>
      </c>
      <c r="HN64">
        <v>2242</v>
      </c>
      <c r="HO64">
        <v>1</v>
      </c>
      <c r="HP64">
        <v>25</v>
      </c>
      <c r="HQ64">
        <v>0.8</v>
      </c>
      <c r="HR64">
        <v>0.8</v>
      </c>
      <c r="HS64">
        <v>3.41919</v>
      </c>
      <c r="HT64">
        <v>2.63306</v>
      </c>
      <c r="HU64">
        <v>1.49536</v>
      </c>
      <c r="HV64">
        <v>2.2705099999999998</v>
      </c>
      <c r="HW64">
        <v>1.49658</v>
      </c>
      <c r="HX64">
        <v>2.63306</v>
      </c>
      <c r="HY64">
        <v>43.8367</v>
      </c>
      <c r="HZ64">
        <v>24.07</v>
      </c>
      <c r="IA64">
        <v>18</v>
      </c>
      <c r="IB64">
        <v>503.97899999999998</v>
      </c>
      <c r="IC64">
        <v>436.77800000000002</v>
      </c>
      <c r="ID64">
        <v>28.671099999999999</v>
      </c>
      <c r="IE64">
        <v>31.183900000000001</v>
      </c>
      <c r="IF64">
        <v>30.000299999999999</v>
      </c>
      <c r="IG64">
        <v>30.971699999999998</v>
      </c>
      <c r="IH64">
        <v>30.923500000000001</v>
      </c>
      <c r="II64">
        <v>68.476699999999994</v>
      </c>
      <c r="IJ64">
        <v>16.096299999999999</v>
      </c>
      <c r="IK64">
        <v>24.547799999999999</v>
      </c>
      <c r="IL64">
        <v>28.6998</v>
      </c>
      <c r="IM64">
        <v>1800</v>
      </c>
      <c r="IN64">
        <v>26.1892</v>
      </c>
      <c r="IO64">
        <v>100.05800000000001</v>
      </c>
      <c r="IP64">
        <v>99.552800000000005</v>
      </c>
    </row>
    <row r="65" spans="1:250" x14ac:dyDescent="0.3">
      <c r="A65">
        <v>49</v>
      </c>
      <c r="B65">
        <v>1691779189</v>
      </c>
      <c r="C65">
        <v>12134.4000000954</v>
      </c>
      <c r="D65" t="s">
        <v>638</v>
      </c>
      <c r="E65" t="s">
        <v>639</v>
      </c>
      <c r="F65" t="s">
        <v>381</v>
      </c>
      <c r="G65" t="s">
        <v>640</v>
      </c>
      <c r="H65" t="s">
        <v>476</v>
      </c>
      <c r="I65" t="s">
        <v>34</v>
      </c>
      <c r="J65" t="s">
        <v>385</v>
      </c>
      <c r="K65" t="s">
        <v>559</v>
      </c>
      <c r="L65" t="s">
        <v>387</v>
      </c>
      <c r="M65">
        <v>1691779189</v>
      </c>
      <c r="N65">
        <f t="shared" si="46"/>
        <v>7.3567623667726741E-3</v>
      </c>
      <c r="O65">
        <f t="shared" si="47"/>
        <v>7.3567623667726743</v>
      </c>
      <c r="P65">
        <f t="shared" si="48"/>
        <v>24.22412919810429</v>
      </c>
      <c r="Q65">
        <f t="shared" si="49"/>
        <v>367.73099999999999</v>
      </c>
      <c r="R65">
        <f t="shared" si="50"/>
        <v>263.2185512270849</v>
      </c>
      <c r="S65">
        <f t="shared" si="51"/>
        <v>25.980223422886738</v>
      </c>
      <c r="T65">
        <f t="shared" si="52"/>
        <v>36.295821457049698</v>
      </c>
      <c r="U65">
        <f t="shared" si="53"/>
        <v>0.4352326763213481</v>
      </c>
      <c r="V65">
        <f t="shared" si="54"/>
        <v>2.9005450630264904</v>
      </c>
      <c r="W65">
        <f t="shared" si="55"/>
        <v>0.40193588339413228</v>
      </c>
      <c r="X65">
        <f t="shared" si="56"/>
        <v>0.25398890243860894</v>
      </c>
      <c r="Y65">
        <f t="shared" si="57"/>
        <v>289.55747275478751</v>
      </c>
      <c r="Z65">
        <f t="shared" si="58"/>
        <v>32.467145268392777</v>
      </c>
      <c r="AA65">
        <f t="shared" si="59"/>
        <v>31.7545</v>
      </c>
      <c r="AB65">
        <f t="shared" si="60"/>
        <v>4.7091313065458351</v>
      </c>
      <c r="AC65">
        <f t="shared" si="61"/>
        <v>59.933362790813092</v>
      </c>
      <c r="AD65">
        <f t="shared" si="62"/>
        <v>2.9728578617946497</v>
      </c>
      <c r="AE65">
        <f t="shared" si="63"/>
        <v>4.9602720811293191</v>
      </c>
      <c r="AF65">
        <f t="shared" si="64"/>
        <v>1.7362734447511854</v>
      </c>
      <c r="AG65">
        <f t="shared" si="65"/>
        <v>-324.43322037467493</v>
      </c>
      <c r="AH65">
        <f t="shared" si="66"/>
        <v>143.77042609159119</v>
      </c>
      <c r="AI65">
        <f t="shared" si="67"/>
        <v>11.264614694851476</v>
      </c>
      <c r="AJ65">
        <f t="shared" si="68"/>
        <v>120.15929316655527</v>
      </c>
      <c r="AK65">
        <v>0</v>
      </c>
      <c r="AL65">
        <v>0</v>
      </c>
      <c r="AM65">
        <f t="shared" si="69"/>
        <v>1</v>
      </c>
      <c r="AN65">
        <f t="shared" si="70"/>
        <v>0</v>
      </c>
      <c r="AO65">
        <f t="shared" si="71"/>
        <v>51047.580946526119</v>
      </c>
      <c r="AP65" t="s">
        <v>388</v>
      </c>
      <c r="AQ65">
        <v>10238.9</v>
      </c>
      <c r="AR65">
        <v>302.21199999999999</v>
      </c>
      <c r="AS65">
        <v>4052.3</v>
      </c>
      <c r="AT65">
        <f t="shared" si="72"/>
        <v>0.92542210596451402</v>
      </c>
      <c r="AU65">
        <v>-0.32343011824092399</v>
      </c>
      <c r="AV65" t="s">
        <v>641</v>
      </c>
      <c r="AW65">
        <v>10253.299999999999</v>
      </c>
      <c r="AX65">
        <v>919.43736000000001</v>
      </c>
      <c r="AY65">
        <v>1320.72</v>
      </c>
      <c r="AZ65">
        <f t="shared" si="73"/>
        <v>0.30383627112484102</v>
      </c>
      <c r="BA65">
        <v>0.5</v>
      </c>
      <c r="BB65">
        <f t="shared" si="74"/>
        <v>1513.1345993548123</v>
      </c>
      <c r="BC65">
        <f t="shared" si="75"/>
        <v>24.22412919810429</v>
      </c>
      <c r="BD65">
        <f t="shared" si="76"/>
        <v>229.87258718897323</v>
      </c>
      <c r="BE65">
        <f t="shared" si="77"/>
        <v>1.6222984608779738E-2</v>
      </c>
      <c r="BF65">
        <f t="shared" si="78"/>
        <v>2.0682506511599734</v>
      </c>
      <c r="BG65">
        <f t="shared" si="79"/>
        <v>261.82638549440031</v>
      </c>
      <c r="BH65" t="s">
        <v>642</v>
      </c>
      <c r="BI65">
        <v>664.71</v>
      </c>
      <c r="BJ65">
        <f t="shared" si="80"/>
        <v>664.71</v>
      </c>
      <c r="BK65">
        <f t="shared" si="81"/>
        <v>0.4967063419952753</v>
      </c>
      <c r="BL65">
        <f t="shared" si="82"/>
        <v>0.61170201673754976</v>
      </c>
      <c r="BM65">
        <f t="shared" si="83"/>
        <v>0.80634905640883336</v>
      </c>
      <c r="BN65">
        <f t="shared" si="84"/>
        <v>0.39399066084900658</v>
      </c>
      <c r="BO65">
        <f t="shared" si="85"/>
        <v>0.72840424011383198</v>
      </c>
      <c r="BP65">
        <f t="shared" si="86"/>
        <v>0.44223180962063224</v>
      </c>
      <c r="BQ65">
        <f t="shared" si="87"/>
        <v>0.55776819037936776</v>
      </c>
      <c r="BR65">
        <f t="shared" si="88"/>
        <v>1799.94</v>
      </c>
      <c r="BS65">
        <f t="shared" si="89"/>
        <v>1513.1345993548123</v>
      </c>
      <c r="BT65">
        <f t="shared" si="90"/>
        <v>0.84065835492005969</v>
      </c>
      <c r="BU65">
        <f t="shared" si="91"/>
        <v>0.16087062499571514</v>
      </c>
      <c r="BV65">
        <v>6</v>
      </c>
      <c r="BW65">
        <v>0.5</v>
      </c>
      <c r="BX65" t="s">
        <v>391</v>
      </c>
      <c r="BY65">
        <v>2</v>
      </c>
      <c r="BZ65">
        <v>1691779189</v>
      </c>
      <c r="CA65">
        <v>367.73099999999999</v>
      </c>
      <c r="CB65">
        <v>400.04399999999998</v>
      </c>
      <c r="CC65">
        <v>30.119499999999999</v>
      </c>
      <c r="CD65">
        <v>21.5579</v>
      </c>
      <c r="CE65">
        <v>367.98599999999999</v>
      </c>
      <c r="CF65">
        <v>30.038499999999999</v>
      </c>
      <c r="CG65">
        <v>500.036</v>
      </c>
      <c r="CH65">
        <v>98.6023</v>
      </c>
      <c r="CI65">
        <v>9.9798700000000004E-2</v>
      </c>
      <c r="CJ65">
        <v>32.673900000000003</v>
      </c>
      <c r="CK65">
        <v>31.7545</v>
      </c>
      <c r="CL65">
        <v>999.9</v>
      </c>
      <c r="CM65">
        <v>0</v>
      </c>
      <c r="CN65">
        <v>0</v>
      </c>
      <c r="CO65">
        <v>9975</v>
      </c>
      <c r="CP65">
        <v>0</v>
      </c>
      <c r="CQ65">
        <v>1795.06</v>
      </c>
      <c r="CR65">
        <v>-32.322400000000002</v>
      </c>
      <c r="CS65">
        <v>379.16199999999998</v>
      </c>
      <c r="CT65">
        <v>408.858</v>
      </c>
      <c r="CU65">
        <v>8.6155399999999993</v>
      </c>
      <c r="CV65">
        <v>400.04399999999998</v>
      </c>
      <c r="CW65">
        <v>21.5579</v>
      </c>
      <c r="CX65">
        <v>2.9751699999999999</v>
      </c>
      <c r="CY65">
        <v>2.1256599999999999</v>
      </c>
      <c r="CZ65">
        <v>23.889600000000002</v>
      </c>
      <c r="DA65">
        <v>18.412800000000001</v>
      </c>
      <c r="DB65">
        <v>1799.94</v>
      </c>
      <c r="DC65">
        <v>0.97799499999999995</v>
      </c>
      <c r="DD65">
        <v>2.2004900000000001E-2</v>
      </c>
      <c r="DE65">
        <v>0</v>
      </c>
      <c r="DF65">
        <v>919.78599999999994</v>
      </c>
      <c r="DG65">
        <v>5.0009800000000002</v>
      </c>
      <c r="DH65">
        <v>19121.8</v>
      </c>
      <c r="DI65">
        <v>16375.3</v>
      </c>
      <c r="DJ65">
        <v>48.311999999999998</v>
      </c>
      <c r="DK65">
        <v>50</v>
      </c>
      <c r="DL65">
        <v>48.625</v>
      </c>
      <c r="DM65">
        <v>48.811999999999998</v>
      </c>
      <c r="DN65">
        <v>49.686999999999998</v>
      </c>
      <c r="DO65">
        <v>1755.44</v>
      </c>
      <c r="DP65">
        <v>39.5</v>
      </c>
      <c r="DQ65">
        <v>0</v>
      </c>
      <c r="DR65">
        <v>1952.5999999046301</v>
      </c>
      <c r="DS65">
        <v>0</v>
      </c>
      <c r="DT65">
        <v>919.43736000000001</v>
      </c>
      <c r="DU65">
        <v>1.4706153995395099</v>
      </c>
      <c r="DV65">
        <v>50.876922145503698</v>
      </c>
      <c r="DW65">
        <v>19116.18</v>
      </c>
      <c r="DX65">
        <v>15</v>
      </c>
      <c r="DY65">
        <v>1691779229.5</v>
      </c>
      <c r="DZ65" t="s">
        <v>643</v>
      </c>
      <c r="EA65">
        <v>1691779212</v>
      </c>
      <c r="EB65">
        <v>1691778538.5</v>
      </c>
      <c r="EC65">
        <v>53</v>
      </c>
      <c r="ED65">
        <v>8.9999999999999993E-3</v>
      </c>
      <c r="EE65">
        <v>1E-3</v>
      </c>
      <c r="EF65">
        <v>-0.255</v>
      </c>
      <c r="EG65">
        <v>8.1000000000000003E-2</v>
      </c>
      <c r="EH65">
        <v>400</v>
      </c>
      <c r="EI65">
        <v>22</v>
      </c>
      <c r="EJ65">
        <v>7.0000000000000007E-2</v>
      </c>
      <c r="EK65">
        <v>0.01</v>
      </c>
      <c r="EL65">
        <v>24.0973448868797</v>
      </c>
      <c r="EM65">
        <v>0.47674148806810801</v>
      </c>
      <c r="EN65">
        <v>8.2443580461419003E-2</v>
      </c>
      <c r="EO65">
        <v>1</v>
      </c>
      <c r="EP65">
        <v>0.433332203164561</v>
      </c>
      <c r="EQ65">
        <v>2.8614468713019401E-2</v>
      </c>
      <c r="ER65">
        <v>4.3201353450567203E-3</v>
      </c>
      <c r="ES65">
        <v>1</v>
      </c>
      <c r="ET65">
        <v>2</v>
      </c>
      <c r="EU65">
        <v>2</v>
      </c>
      <c r="EV65" t="s">
        <v>393</v>
      </c>
      <c r="EW65">
        <v>2.96217</v>
      </c>
      <c r="EX65">
        <v>2.8399200000000002</v>
      </c>
      <c r="EY65">
        <v>8.7554599999999996E-2</v>
      </c>
      <c r="EZ65">
        <v>9.4300499999999995E-2</v>
      </c>
      <c r="FA65">
        <v>0.13240299999999999</v>
      </c>
      <c r="FB65">
        <v>0.10535</v>
      </c>
      <c r="FC65">
        <v>27386.400000000001</v>
      </c>
      <c r="FD65">
        <v>27737.1</v>
      </c>
      <c r="FE65">
        <v>27529.8</v>
      </c>
      <c r="FF65">
        <v>27898.9</v>
      </c>
      <c r="FG65">
        <v>30603.599999999999</v>
      </c>
      <c r="FH65">
        <v>30580.7</v>
      </c>
      <c r="FI65">
        <v>38333.4</v>
      </c>
      <c r="FJ65">
        <v>37052.5</v>
      </c>
      <c r="FK65">
        <v>2.0295700000000001</v>
      </c>
      <c r="FL65">
        <v>1.70112</v>
      </c>
      <c r="FM65">
        <v>6.0778100000000002E-2</v>
      </c>
      <c r="FN65">
        <v>0</v>
      </c>
      <c r="FO65">
        <v>30.767499999999998</v>
      </c>
      <c r="FP65">
        <v>999.9</v>
      </c>
      <c r="FQ65">
        <v>40.360999999999997</v>
      </c>
      <c r="FR65">
        <v>40.424999999999997</v>
      </c>
      <c r="FS65">
        <v>31.040600000000001</v>
      </c>
      <c r="FT65">
        <v>61.465800000000002</v>
      </c>
      <c r="FU65">
        <v>34.984000000000002</v>
      </c>
      <c r="FV65">
        <v>1</v>
      </c>
      <c r="FW65">
        <v>0.35275200000000001</v>
      </c>
      <c r="FX65">
        <v>-1.59215</v>
      </c>
      <c r="FY65">
        <v>20.246300000000002</v>
      </c>
      <c r="FZ65">
        <v>5.2223800000000002</v>
      </c>
      <c r="GA65">
        <v>12.0159</v>
      </c>
      <c r="GB65">
        <v>4.9983500000000003</v>
      </c>
      <c r="GC65">
        <v>3.2911299999999999</v>
      </c>
      <c r="GD65">
        <v>9999</v>
      </c>
      <c r="GE65">
        <v>287.89999999999998</v>
      </c>
      <c r="GF65">
        <v>9999</v>
      </c>
      <c r="GG65">
        <v>9999</v>
      </c>
      <c r="GH65">
        <v>1.8779999999999999</v>
      </c>
      <c r="GI65">
        <v>1.8717900000000001</v>
      </c>
      <c r="GJ65">
        <v>1.8739300000000001</v>
      </c>
      <c r="GK65">
        <v>1.8719600000000001</v>
      </c>
      <c r="GL65">
        <v>1.87225</v>
      </c>
      <c r="GM65">
        <v>1.87348</v>
      </c>
      <c r="GN65">
        <v>1.8737699999999999</v>
      </c>
      <c r="GO65">
        <v>1.87775</v>
      </c>
      <c r="GP65">
        <v>5</v>
      </c>
      <c r="GQ65">
        <v>0</v>
      </c>
      <c r="GR65">
        <v>0</v>
      </c>
      <c r="GS65">
        <v>0</v>
      </c>
      <c r="GT65" t="s">
        <v>394</v>
      </c>
      <c r="GU65" t="s">
        <v>395</v>
      </c>
      <c r="GV65" t="s">
        <v>396</v>
      </c>
      <c r="GW65" t="s">
        <v>396</v>
      </c>
      <c r="GX65" t="s">
        <v>396</v>
      </c>
      <c r="GY65" t="s">
        <v>396</v>
      </c>
      <c r="GZ65">
        <v>0</v>
      </c>
      <c r="HA65">
        <v>100</v>
      </c>
      <c r="HB65">
        <v>100</v>
      </c>
      <c r="HC65">
        <v>-0.255</v>
      </c>
      <c r="HD65">
        <v>8.1000000000000003E-2</v>
      </c>
      <c r="HE65">
        <v>-0.40381524989204998</v>
      </c>
      <c r="HF65">
        <v>7.2704984381113296E-4</v>
      </c>
      <c r="HG65">
        <v>-1.05877040029023E-6</v>
      </c>
      <c r="HH65">
        <v>2.9517966189716799E-10</v>
      </c>
      <c r="HI65">
        <v>0.13494170957482801</v>
      </c>
      <c r="HJ65">
        <v>0</v>
      </c>
      <c r="HK65">
        <v>0</v>
      </c>
      <c r="HL65">
        <v>0</v>
      </c>
      <c r="HM65">
        <v>1</v>
      </c>
      <c r="HN65">
        <v>2242</v>
      </c>
      <c r="HO65">
        <v>1</v>
      </c>
      <c r="HP65">
        <v>25</v>
      </c>
      <c r="HQ65">
        <v>11.1</v>
      </c>
      <c r="HR65">
        <v>10.8</v>
      </c>
      <c r="HS65">
        <v>1.01196</v>
      </c>
      <c r="HT65">
        <v>2.66113</v>
      </c>
      <c r="HU65">
        <v>1.49536</v>
      </c>
      <c r="HV65">
        <v>2.2705099999999998</v>
      </c>
      <c r="HW65">
        <v>1.49658</v>
      </c>
      <c r="HX65">
        <v>2.50732</v>
      </c>
      <c r="HY65">
        <v>41.560499999999998</v>
      </c>
      <c r="HZ65">
        <v>23.8248</v>
      </c>
      <c r="IA65">
        <v>18</v>
      </c>
      <c r="IB65">
        <v>506.33300000000003</v>
      </c>
      <c r="IC65">
        <v>429.85599999999999</v>
      </c>
      <c r="ID65">
        <v>32.139400000000002</v>
      </c>
      <c r="IE65">
        <v>31.874600000000001</v>
      </c>
      <c r="IF65">
        <v>30.0002</v>
      </c>
      <c r="IG65">
        <v>31.6556</v>
      </c>
      <c r="IH65">
        <v>31.595500000000001</v>
      </c>
      <c r="II65">
        <v>20.329499999999999</v>
      </c>
      <c r="IJ65">
        <v>36.553600000000003</v>
      </c>
      <c r="IK65">
        <v>40.425400000000003</v>
      </c>
      <c r="IL65">
        <v>32.320799999999998</v>
      </c>
      <c r="IM65">
        <v>400</v>
      </c>
      <c r="IN65">
        <v>21.5869</v>
      </c>
      <c r="IO65">
        <v>99.932599999999994</v>
      </c>
      <c r="IP65">
        <v>99.464799999999997</v>
      </c>
    </row>
    <row r="66" spans="1:250" x14ac:dyDescent="0.3">
      <c r="A66">
        <v>50</v>
      </c>
      <c r="B66">
        <v>1691779346.5999999</v>
      </c>
      <c r="C66">
        <v>12292</v>
      </c>
      <c r="D66" t="s">
        <v>644</v>
      </c>
      <c r="E66" t="s">
        <v>645</v>
      </c>
      <c r="F66" t="s">
        <v>381</v>
      </c>
      <c r="G66" t="s">
        <v>640</v>
      </c>
      <c r="H66" t="s">
        <v>476</v>
      </c>
      <c r="I66" t="s">
        <v>34</v>
      </c>
      <c r="J66" t="s">
        <v>385</v>
      </c>
      <c r="K66" t="s">
        <v>559</v>
      </c>
      <c r="L66" t="s">
        <v>387</v>
      </c>
      <c r="M66">
        <v>1691779346.5999999</v>
      </c>
      <c r="N66">
        <f t="shared" si="46"/>
        <v>7.825902788212739E-3</v>
      </c>
      <c r="O66">
        <f t="shared" si="47"/>
        <v>7.8259027882127388</v>
      </c>
      <c r="P66">
        <f t="shared" si="48"/>
        <v>17.84143607857764</v>
      </c>
      <c r="Q66">
        <f t="shared" si="49"/>
        <v>276.06299999999999</v>
      </c>
      <c r="R66">
        <f t="shared" si="50"/>
        <v>204.26522639216432</v>
      </c>
      <c r="S66">
        <f t="shared" si="51"/>
        <v>20.161258096797233</v>
      </c>
      <c r="T66">
        <f t="shared" si="52"/>
        <v>27.247796858436001</v>
      </c>
      <c r="U66">
        <f t="shared" si="53"/>
        <v>0.47336142724176355</v>
      </c>
      <c r="V66">
        <f t="shared" si="54"/>
        <v>2.903474610332109</v>
      </c>
      <c r="W66">
        <f t="shared" si="55"/>
        <v>0.43429175952444948</v>
      </c>
      <c r="X66">
        <f t="shared" si="56"/>
        <v>0.27467337900175848</v>
      </c>
      <c r="Y66">
        <f t="shared" si="57"/>
        <v>289.56066475480128</v>
      </c>
      <c r="Z66">
        <f t="shared" si="58"/>
        <v>32.718808777696744</v>
      </c>
      <c r="AA66">
        <f t="shared" si="59"/>
        <v>31.985700000000001</v>
      </c>
      <c r="AB66">
        <f t="shared" si="60"/>
        <v>4.7712196934526663</v>
      </c>
      <c r="AC66">
        <f t="shared" si="61"/>
        <v>60.469862015798249</v>
      </c>
      <c r="AD66">
        <f t="shared" si="62"/>
        <v>3.0632168202944006</v>
      </c>
      <c r="AE66">
        <f t="shared" si="63"/>
        <v>5.0656917647573101</v>
      </c>
      <c r="AF66">
        <f t="shared" si="64"/>
        <v>1.7080028731582657</v>
      </c>
      <c r="AG66">
        <f t="shared" si="65"/>
        <v>-345.12231296018177</v>
      </c>
      <c r="AH66">
        <f t="shared" si="66"/>
        <v>166.25276804246195</v>
      </c>
      <c r="AI66">
        <f t="shared" si="67"/>
        <v>13.05174104847555</v>
      </c>
      <c r="AJ66">
        <f t="shared" si="68"/>
        <v>123.74286088555701</v>
      </c>
      <c r="AK66">
        <v>0</v>
      </c>
      <c r="AL66">
        <v>0</v>
      </c>
      <c r="AM66">
        <f t="shared" si="69"/>
        <v>1</v>
      </c>
      <c r="AN66">
        <f t="shared" si="70"/>
        <v>0</v>
      </c>
      <c r="AO66">
        <f t="shared" si="71"/>
        <v>51067.378285924824</v>
      </c>
      <c r="AP66" t="s">
        <v>388</v>
      </c>
      <c r="AQ66">
        <v>10238.9</v>
      </c>
      <c r="AR66">
        <v>302.21199999999999</v>
      </c>
      <c r="AS66">
        <v>4052.3</v>
      </c>
      <c r="AT66">
        <f t="shared" si="72"/>
        <v>0.92542210596451402</v>
      </c>
      <c r="AU66">
        <v>-0.32343011824092399</v>
      </c>
      <c r="AV66" t="s">
        <v>646</v>
      </c>
      <c r="AW66">
        <v>10253.1</v>
      </c>
      <c r="AX66">
        <v>873.74235999999996</v>
      </c>
      <c r="AY66">
        <v>1217.6099999999999</v>
      </c>
      <c r="AZ66">
        <f t="shared" si="73"/>
        <v>0.28241197099235382</v>
      </c>
      <c r="BA66">
        <v>0.5</v>
      </c>
      <c r="BB66">
        <f t="shared" si="74"/>
        <v>1513.1513993548192</v>
      </c>
      <c r="BC66">
        <f t="shared" si="75"/>
        <v>17.84143607857764</v>
      </c>
      <c r="BD66">
        <f t="shared" si="76"/>
        <v>213.66603455081639</v>
      </c>
      <c r="BE66">
        <f t="shared" si="77"/>
        <v>1.2004658756925276E-2</v>
      </c>
      <c r="BF66">
        <f t="shared" si="78"/>
        <v>2.3280771347147287</v>
      </c>
      <c r="BG66">
        <f t="shared" si="79"/>
        <v>257.50345456841535</v>
      </c>
      <c r="BH66" t="s">
        <v>647</v>
      </c>
      <c r="BI66">
        <v>656.78</v>
      </c>
      <c r="BJ66">
        <f t="shared" si="80"/>
        <v>656.78</v>
      </c>
      <c r="BK66">
        <f t="shared" si="81"/>
        <v>0.46059904238631411</v>
      </c>
      <c r="BL66">
        <f t="shared" si="82"/>
        <v>0.613140595189273</v>
      </c>
      <c r="BM66">
        <f t="shared" si="83"/>
        <v>0.83483236735463207</v>
      </c>
      <c r="BN66">
        <f t="shared" si="84"/>
        <v>0.37564823169812472</v>
      </c>
      <c r="BO66">
        <f t="shared" si="85"/>
        <v>0.75589959488950664</v>
      </c>
      <c r="BP66">
        <f t="shared" si="86"/>
        <v>0.46088927187690742</v>
      </c>
      <c r="BQ66">
        <f t="shared" si="87"/>
        <v>0.53911072812309258</v>
      </c>
      <c r="BR66">
        <f t="shared" si="88"/>
        <v>1799.96</v>
      </c>
      <c r="BS66">
        <f t="shared" si="89"/>
        <v>1513.1513993548192</v>
      </c>
      <c r="BT66">
        <f t="shared" si="90"/>
        <v>0.84065834760484637</v>
      </c>
      <c r="BU66">
        <f t="shared" si="91"/>
        <v>0.16087061087735355</v>
      </c>
      <c r="BV66">
        <v>6</v>
      </c>
      <c r="BW66">
        <v>0.5</v>
      </c>
      <c r="BX66" t="s">
        <v>391</v>
      </c>
      <c r="BY66">
        <v>2</v>
      </c>
      <c r="BZ66">
        <v>1691779346.5999999</v>
      </c>
      <c r="CA66">
        <v>276.06299999999999</v>
      </c>
      <c r="CB66">
        <v>300.05700000000002</v>
      </c>
      <c r="CC66">
        <v>31.0352</v>
      </c>
      <c r="CD66">
        <v>21.938700000000001</v>
      </c>
      <c r="CE66">
        <v>276.42200000000003</v>
      </c>
      <c r="CF66">
        <v>30.904</v>
      </c>
      <c r="CG66">
        <v>500.17200000000003</v>
      </c>
      <c r="CH66">
        <v>98.601100000000002</v>
      </c>
      <c r="CI66">
        <v>0.100272</v>
      </c>
      <c r="CJ66">
        <v>33.047800000000002</v>
      </c>
      <c r="CK66">
        <v>31.985700000000001</v>
      </c>
      <c r="CL66">
        <v>999.9</v>
      </c>
      <c r="CM66">
        <v>0</v>
      </c>
      <c r="CN66">
        <v>0</v>
      </c>
      <c r="CO66">
        <v>9991.8799999999992</v>
      </c>
      <c r="CP66">
        <v>0</v>
      </c>
      <c r="CQ66">
        <v>1772.81</v>
      </c>
      <c r="CR66">
        <v>-23.994299999999999</v>
      </c>
      <c r="CS66">
        <v>284.90499999999997</v>
      </c>
      <c r="CT66">
        <v>306.78800000000001</v>
      </c>
      <c r="CU66">
        <v>9.0964700000000001</v>
      </c>
      <c r="CV66">
        <v>300.05700000000002</v>
      </c>
      <c r="CW66">
        <v>21.938700000000001</v>
      </c>
      <c r="CX66">
        <v>3.0600999999999998</v>
      </c>
      <c r="CY66">
        <v>2.1631800000000001</v>
      </c>
      <c r="CZ66">
        <v>24.358599999999999</v>
      </c>
      <c r="DA66">
        <v>18.6922</v>
      </c>
      <c r="DB66">
        <v>1799.96</v>
      </c>
      <c r="DC66">
        <v>0.97799499999999995</v>
      </c>
      <c r="DD66">
        <v>2.2004900000000001E-2</v>
      </c>
      <c r="DE66">
        <v>0</v>
      </c>
      <c r="DF66">
        <v>873.72699999999998</v>
      </c>
      <c r="DG66">
        <v>5.0009800000000002</v>
      </c>
      <c r="DH66">
        <v>18245.2</v>
      </c>
      <c r="DI66">
        <v>16375.5</v>
      </c>
      <c r="DJ66">
        <v>48.311999999999998</v>
      </c>
      <c r="DK66">
        <v>49.75</v>
      </c>
      <c r="DL66">
        <v>48.75</v>
      </c>
      <c r="DM66">
        <v>48.875</v>
      </c>
      <c r="DN66">
        <v>49.625</v>
      </c>
      <c r="DO66">
        <v>1755.46</v>
      </c>
      <c r="DP66">
        <v>39.5</v>
      </c>
      <c r="DQ66">
        <v>0</v>
      </c>
      <c r="DR66">
        <v>157.299999952316</v>
      </c>
      <c r="DS66">
        <v>0</v>
      </c>
      <c r="DT66">
        <v>873.74235999999996</v>
      </c>
      <c r="DU66">
        <v>-2.46023075240895</v>
      </c>
      <c r="DV66">
        <v>-265.10000006464497</v>
      </c>
      <c r="DW66">
        <v>18250.567999999999</v>
      </c>
      <c r="DX66">
        <v>15</v>
      </c>
      <c r="DY66">
        <v>1691779305.0999999</v>
      </c>
      <c r="DZ66" t="s">
        <v>648</v>
      </c>
      <c r="EA66">
        <v>1691779300.5999999</v>
      </c>
      <c r="EB66">
        <v>1691779305.0999999</v>
      </c>
      <c r="EC66">
        <v>54</v>
      </c>
      <c r="ED66">
        <v>-0.09</v>
      </c>
      <c r="EE66">
        <v>-4.0000000000000001E-3</v>
      </c>
      <c r="EF66">
        <v>-0.35399999999999998</v>
      </c>
      <c r="EG66">
        <v>8.1000000000000003E-2</v>
      </c>
      <c r="EH66">
        <v>300</v>
      </c>
      <c r="EI66">
        <v>22</v>
      </c>
      <c r="EJ66">
        <v>0.13</v>
      </c>
      <c r="EK66">
        <v>0.01</v>
      </c>
      <c r="EL66">
        <v>17.837564179138699</v>
      </c>
      <c r="EM66">
        <v>-0.35765427060071803</v>
      </c>
      <c r="EN66">
        <v>0.121721804739925</v>
      </c>
      <c r="EO66">
        <v>1</v>
      </c>
      <c r="EP66">
        <v>0.47880151377524999</v>
      </c>
      <c r="EQ66">
        <v>-9.6187873239914207E-3</v>
      </c>
      <c r="ER66">
        <v>1.2255967287676001E-2</v>
      </c>
      <c r="ES66">
        <v>1</v>
      </c>
      <c r="ET66">
        <v>2</v>
      </c>
      <c r="EU66">
        <v>2</v>
      </c>
      <c r="EV66" t="s">
        <v>393</v>
      </c>
      <c r="EW66">
        <v>2.9626700000000001</v>
      </c>
      <c r="EX66">
        <v>2.8405499999999999</v>
      </c>
      <c r="EY66">
        <v>6.9472500000000006E-2</v>
      </c>
      <c r="EZ66">
        <v>7.5084200000000004E-2</v>
      </c>
      <c r="FA66">
        <v>0.13500999999999999</v>
      </c>
      <c r="FB66">
        <v>0.10666399999999999</v>
      </c>
      <c r="FC66">
        <v>27936.5</v>
      </c>
      <c r="FD66">
        <v>28330.9</v>
      </c>
      <c r="FE66">
        <v>27536.3</v>
      </c>
      <c r="FF66">
        <v>27903.4</v>
      </c>
      <c r="FG66">
        <v>30516.799999999999</v>
      </c>
      <c r="FH66">
        <v>30539.5</v>
      </c>
      <c r="FI66">
        <v>38342.9</v>
      </c>
      <c r="FJ66">
        <v>37058.800000000003</v>
      </c>
      <c r="FK66">
        <v>2.0306199999999999</v>
      </c>
      <c r="FL66">
        <v>1.7042200000000001</v>
      </c>
      <c r="FM66">
        <v>6.4298499999999995E-2</v>
      </c>
      <c r="FN66">
        <v>0</v>
      </c>
      <c r="FO66">
        <v>30.941800000000001</v>
      </c>
      <c r="FP66">
        <v>999.9</v>
      </c>
      <c r="FQ66">
        <v>40.087000000000003</v>
      </c>
      <c r="FR66">
        <v>40.244</v>
      </c>
      <c r="FS66">
        <v>30.537199999999999</v>
      </c>
      <c r="FT66">
        <v>60.842199999999998</v>
      </c>
      <c r="FU66">
        <v>34.038499999999999</v>
      </c>
      <c r="FV66">
        <v>1</v>
      </c>
      <c r="FW66">
        <v>0.34178900000000001</v>
      </c>
      <c r="FX66">
        <v>-2.25345</v>
      </c>
      <c r="FY66">
        <v>20.228899999999999</v>
      </c>
      <c r="FZ66">
        <v>5.22553</v>
      </c>
      <c r="GA66">
        <v>12.0159</v>
      </c>
      <c r="GB66">
        <v>4.9986499999999996</v>
      </c>
      <c r="GC66">
        <v>3.29142</v>
      </c>
      <c r="GD66">
        <v>9999</v>
      </c>
      <c r="GE66">
        <v>288</v>
      </c>
      <c r="GF66">
        <v>9999</v>
      </c>
      <c r="GG66">
        <v>9999</v>
      </c>
      <c r="GH66">
        <v>1.8779699999999999</v>
      </c>
      <c r="GI66">
        <v>1.87178</v>
      </c>
      <c r="GJ66">
        <v>1.8739300000000001</v>
      </c>
      <c r="GK66">
        <v>1.8719699999999999</v>
      </c>
      <c r="GL66">
        <v>1.87225</v>
      </c>
      <c r="GM66">
        <v>1.87347</v>
      </c>
      <c r="GN66">
        <v>1.87378</v>
      </c>
      <c r="GO66">
        <v>1.87775</v>
      </c>
      <c r="GP66">
        <v>5</v>
      </c>
      <c r="GQ66">
        <v>0</v>
      </c>
      <c r="GR66">
        <v>0</v>
      </c>
      <c r="GS66">
        <v>0</v>
      </c>
      <c r="GT66" t="s">
        <v>394</v>
      </c>
      <c r="GU66" t="s">
        <v>395</v>
      </c>
      <c r="GV66" t="s">
        <v>396</v>
      </c>
      <c r="GW66" t="s">
        <v>396</v>
      </c>
      <c r="GX66" t="s">
        <v>396</v>
      </c>
      <c r="GY66" t="s">
        <v>396</v>
      </c>
      <c r="GZ66">
        <v>0</v>
      </c>
      <c r="HA66">
        <v>100</v>
      </c>
      <c r="HB66">
        <v>100</v>
      </c>
      <c r="HC66">
        <v>-0.35899999999999999</v>
      </c>
      <c r="HD66">
        <v>0.13120000000000001</v>
      </c>
      <c r="HE66">
        <v>-0.48517005082318798</v>
      </c>
      <c r="HF66">
        <v>7.2704984381113296E-4</v>
      </c>
      <c r="HG66">
        <v>-1.05877040029023E-6</v>
      </c>
      <c r="HH66">
        <v>2.9517966189716799E-10</v>
      </c>
      <c r="HI66">
        <v>0.131213036928226</v>
      </c>
      <c r="HJ66">
        <v>0</v>
      </c>
      <c r="HK66">
        <v>0</v>
      </c>
      <c r="HL66">
        <v>0</v>
      </c>
      <c r="HM66">
        <v>1</v>
      </c>
      <c r="HN66">
        <v>2242</v>
      </c>
      <c r="HO66">
        <v>1</v>
      </c>
      <c r="HP66">
        <v>25</v>
      </c>
      <c r="HQ66">
        <v>0.8</v>
      </c>
      <c r="HR66">
        <v>0.7</v>
      </c>
      <c r="HS66">
        <v>0.80810499999999996</v>
      </c>
      <c r="HT66">
        <v>2.66113</v>
      </c>
      <c r="HU66">
        <v>1.49536</v>
      </c>
      <c r="HV66">
        <v>2.2692899999999998</v>
      </c>
      <c r="HW66">
        <v>1.49658</v>
      </c>
      <c r="HX66">
        <v>2.6086399999999998</v>
      </c>
      <c r="HY66">
        <v>41.3001</v>
      </c>
      <c r="HZ66">
        <v>23.8248</v>
      </c>
      <c r="IA66">
        <v>18</v>
      </c>
      <c r="IB66">
        <v>506.47</v>
      </c>
      <c r="IC66">
        <v>431.48</v>
      </c>
      <c r="ID66">
        <v>31.281400000000001</v>
      </c>
      <c r="IE66">
        <v>31.7546</v>
      </c>
      <c r="IF66">
        <v>30.000599999999999</v>
      </c>
      <c r="IG66">
        <v>31.589500000000001</v>
      </c>
      <c r="IH66">
        <v>31.534800000000001</v>
      </c>
      <c r="II66">
        <v>16.247299999999999</v>
      </c>
      <c r="IJ66">
        <v>34.35</v>
      </c>
      <c r="IK66">
        <v>38.3536</v>
      </c>
      <c r="IL66">
        <v>31.966100000000001</v>
      </c>
      <c r="IM66">
        <v>300</v>
      </c>
      <c r="IN66">
        <v>21.957000000000001</v>
      </c>
      <c r="IO66">
        <v>99.956999999999994</v>
      </c>
      <c r="IP66">
        <v>99.481499999999997</v>
      </c>
    </row>
    <row r="67" spans="1:250" x14ac:dyDescent="0.3">
      <c r="A67">
        <v>51</v>
      </c>
      <c r="B67">
        <v>1691779446.5999999</v>
      </c>
      <c r="C67">
        <v>12392</v>
      </c>
      <c r="D67" t="s">
        <v>649</v>
      </c>
      <c r="E67" t="s">
        <v>650</v>
      </c>
      <c r="F67" t="s">
        <v>381</v>
      </c>
      <c r="G67" t="s">
        <v>640</v>
      </c>
      <c r="H67" t="s">
        <v>476</v>
      </c>
      <c r="I67" t="s">
        <v>34</v>
      </c>
      <c r="J67" t="s">
        <v>385</v>
      </c>
      <c r="K67" t="s">
        <v>559</v>
      </c>
      <c r="L67" t="s">
        <v>387</v>
      </c>
      <c r="M67">
        <v>1691779446.5999999</v>
      </c>
      <c r="N67">
        <f t="shared" si="46"/>
        <v>8.1053765055713496E-3</v>
      </c>
      <c r="O67">
        <f t="shared" si="47"/>
        <v>8.1053765055713498</v>
      </c>
      <c r="P67">
        <f t="shared" si="48"/>
        <v>10.573531418321947</v>
      </c>
      <c r="Q67">
        <f t="shared" si="49"/>
        <v>185.51300000000001</v>
      </c>
      <c r="R67">
        <f t="shared" si="50"/>
        <v>143.18525832566237</v>
      </c>
      <c r="S67">
        <f t="shared" si="51"/>
        <v>14.131907703002772</v>
      </c>
      <c r="T67">
        <f t="shared" si="52"/>
        <v>18.3095147109658</v>
      </c>
      <c r="U67">
        <f t="shared" si="53"/>
        <v>0.48557674326262207</v>
      </c>
      <c r="V67">
        <f t="shared" si="54"/>
        <v>2.9074364124539618</v>
      </c>
      <c r="W67">
        <f t="shared" si="55"/>
        <v>0.44460899750178196</v>
      </c>
      <c r="X67">
        <f t="shared" si="56"/>
        <v>0.28127281346946015</v>
      </c>
      <c r="Y67">
        <f t="shared" si="57"/>
        <v>289.60375675498807</v>
      </c>
      <c r="Z67">
        <f t="shared" si="58"/>
        <v>32.732918676441415</v>
      </c>
      <c r="AA67">
        <f t="shared" si="59"/>
        <v>32.011299999999999</v>
      </c>
      <c r="AB67">
        <f t="shared" si="60"/>
        <v>4.7781381569450279</v>
      </c>
      <c r="AC67">
        <f t="shared" si="61"/>
        <v>59.922229028410726</v>
      </c>
      <c r="AD67">
        <f t="shared" si="62"/>
        <v>3.0502204812730001</v>
      </c>
      <c r="AE67">
        <f t="shared" si="63"/>
        <v>5.0902987601259113</v>
      </c>
      <c r="AF67">
        <f t="shared" si="64"/>
        <v>1.7279176756720278</v>
      </c>
      <c r="AG67">
        <f t="shared" si="65"/>
        <v>-357.4471038956965</v>
      </c>
      <c r="AH67">
        <f t="shared" si="66"/>
        <v>175.99408528563487</v>
      </c>
      <c r="AI67">
        <f t="shared" si="67"/>
        <v>13.80524682245043</v>
      </c>
      <c r="AJ67">
        <f t="shared" si="68"/>
        <v>121.95598496737688</v>
      </c>
      <c r="AK67">
        <v>0</v>
      </c>
      <c r="AL67">
        <v>0</v>
      </c>
      <c r="AM67">
        <f t="shared" si="69"/>
        <v>1</v>
      </c>
      <c r="AN67">
        <f t="shared" si="70"/>
        <v>0</v>
      </c>
      <c r="AO67">
        <f t="shared" si="71"/>
        <v>51164.089766758836</v>
      </c>
      <c r="AP67" t="s">
        <v>388</v>
      </c>
      <c r="AQ67">
        <v>10238.9</v>
      </c>
      <c r="AR67">
        <v>302.21199999999999</v>
      </c>
      <c r="AS67">
        <v>4052.3</v>
      </c>
      <c r="AT67">
        <f t="shared" si="72"/>
        <v>0.92542210596451402</v>
      </c>
      <c r="AU67">
        <v>-0.32343011824092399</v>
      </c>
      <c r="AV67" t="s">
        <v>651</v>
      </c>
      <c r="AW67">
        <v>10252.700000000001</v>
      </c>
      <c r="AX67">
        <v>852.10152000000005</v>
      </c>
      <c r="AY67">
        <v>1125.77</v>
      </c>
      <c r="AZ67">
        <f t="shared" si="73"/>
        <v>0.24309448644039189</v>
      </c>
      <c r="BA67">
        <v>0.5</v>
      </c>
      <c r="BB67">
        <f t="shared" si="74"/>
        <v>1513.3781993549158</v>
      </c>
      <c r="BC67">
        <f t="shared" si="75"/>
        <v>10.573531418321947</v>
      </c>
      <c r="BD67">
        <f t="shared" si="76"/>
        <v>183.94694808113414</v>
      </c>
      <c r="BE67">
        <f t="shared" si="77"/>
        <v>7.2004219045891833E-3</v>
      </c>
      <c r="BF67">
        <f t="shared" si="78"/>
        <v>2.5995807314105015</v>
      </c>
      <c r="BG67">
        <f t="shared" si="79"/>
        <v>253.13617226247092</v>
      </c>
      <c r="BH67" t="s">
        <v>652</v>
      </c>
      <c r="BI67">
        <v>654.69000000000005</v>
      </c>
      <c r="BJ67">
        <f t="shared" si="80"/>
        <v>654.69000000000005</v>
      </c>
      <c r="BK67">
        <f t="shared" si="81"/>
        <v>0.41845137106158448</v>
      </c>
      <c r="BL67">
        <f t="shared" si="82"/>
        <v>0.58093843933089917</v>
      </c>
      <c r="BM67">
        <f t="shared" si="83"/>
        <v>0.8613495957452445</v>
      </c>
      <c r="BN67">
        <f t="shared" si="84"/>
        <v>0.33230019015054185</v>
      </c>
      <c r="BO67">
        <f t="shared" si="85"/>
        <v>0.78038968685534849</v>
      </c>
      <c r="BP67">
        <f t="shared" si="86"/>
        <v>0.44634891256331333</v>
      </c>
      <c r="BQ67">
        <f t="shared" si="87"/>
        <v>0.55365108743668667</v>
      </c>
      <c r="BR67">
        <f t="shared" si="88"/>
        <v>1800.23</v>
      </c>
      <c r="BS67">
        <f t="shared" si="89"/>
        <v>1513.3781993549158</v>
      </c>
      <c r="BT67">
        <f t="shared" si="90"/>
        <v>0.84065824886537599</v>
      </c>
      <c r="BU67">
        <f t="shared" si="91"/>
        <v>0.16087042031017595</v>
      </c>
      <c r="BV67">
        <v>6</v>
      </c>
      <c r="BW67">
        <v>0.5</v>
      </c>
      <c r="BX67" t="s">
        <v>391</v>
      </c>
      <c r="BY67">
        <v>2</v>
      </c>
      <c r="BZ67">
        <v>1691779446.5999999</v>
      </c>
      <c r="CA67">
        <v>185.51300000000001</v>
      </c>
      <c r="CB67">
        <v>200</v>
      </c>
      <c r="CC67">
        <v>30.905000000000001</v>
      </c>
      <c r="CD67">
        <v>21.482800000000001</v>
      </c>
      <c r="CE67">
        <v>185.89500000000001</v>
      </c>
      <c r="CF67">
        <v>30.829000000000001</v>
      </c>
      <c r="CG67">
        <v>500.19400000000002</v>
      </c>
      <c r="CH67">
        <v>98.596900000000005</v>
      </c>
      <c r="CI67">
        <v>9.9766599999999997E-2</v>
      </c>
      <c r="CJ67">
        <v>33.134099999999997</v>
      </c>
      <c r="CK67">
        <v>32.011299999999999</v>
      </c>
      <c r="CL67">
        <v>999.9</v>
      </c>
      <c r="CM67">
        <v>0</v>
      </c>
      <c r="CN67">
        <v>0</v>
      </c>
      <c r="CO67">
        <v>10015</v>
      </c>
      <c r="CP67">
        <v>0</v>
      </c>
      <c r="CQ67">
        <v>1759.26</v>
      </c>
      <c r="CR67">
        <v>-14.4903</v>
      </c>
      <c r="CS67">
        <v>191.43700000000001</v>
      </c>
      <c r="CT67">
        <v>204.39099999999999</v>
      </c>
      <c r="CU67">
        <v>9.4773899999999998</v>
      </c>
      <c r="CV67">
        <v>200</v>
      </c>
      <c r="CW67">
        <v>21.482800000000001</v>
      </c>
      <c r="CX67">
        <v>3.0525799999999998</v>
      </c>
      <c r="CY67">
        <v>2.1181399999999999</v>
      </c>
      <c r="CZ67">
        <v>24.317499999999999</v>
      </c>
      <c r="DA67">
        <v>18.356200000000001</v>
      </c>
      <c r="DB67">
        <v>1800.23</v>
      </c>
      <c r="DC67">
        <v>0.97799899999999995</v>
      </c>
      <c r="DD67">
        <v>2.2001099999999999E-2</v>
      </c>
      <c r="DE67">
        <v>0</v>
      </c>
      <c r="DF67">
        <v>851.22</v>
      </c>
      <c r="DG67">
        <v>5.0009800000000002</v>
      </c>
      <c r="DH67">
        <v>17790.8</v>
      </c>
      <c r="DI67">
        <v>16378</v>
      </c>
      <c r="DJ67">
        <v>48.311999999999998</v>
      </c>
      <c r="DK67">
        <v>49.686999999999998</v>
      </c>
      <c r="DL67">
        <v>48.436999999999998</v>
      </c>
      <c r="DM67">
        <v>48.561999999999998</v>
      </c>
      <c r="DN67">
        <v>49.561999999999998</v>
      </c>
      <c r="DO67">
        <v>1755.73</v>
      </c>
      <c r="DP67">
        <v>39.5</v>
      </c>
      <c r="DQ67">
        <v>0</v>
      </c>
      <c r="DR67">
        <v>99.799999952316298</v>
      </c>
      <c r="DS67">
        <v>0</v>
      </c>
      <c r="DT67">
        <v>852.10152000000005</v>
      </c>
      <c r="DU67">
        <v>-5.4903076950984104</v>
      </c>
      <c r="DV67">
        <v>-22.061538907987501</v>
      </c>
      <c r="DW67">
        <v>17779.748</v>
      </c>
      <c r="DX67">
        <v>15</v>
      </c>
      <c r="DY67">
        <v>1691779482.0999999</v>
      </c>
      <c r="DZ67" t="s">
        <v>653</v>
      </c>
      <c r="EA67">
        <v>1691779463.5999999</v>
      </c>
      <c r="EB67">
        <v>1691779482.0999999</v>
      </c>
      <c r="EC67">
        <v>55</v>
      </c>
      <c r="ED67">
        <v>-3.0000000000000001E-3</v>
      </c>
      <c r="EE67">
        <v>-1E-3</v>
      </c>
      <c r="EF67">
        <v>-0.38200000000000001</v>
      </c>
      <c r="EG67">
        <v>7.5999999999999998E-2</v>
      </c>
      <c r="EH67">
        <v>200</v>
      </c>
      <c r="EI67">
        <v>21</v>
      </c>
      <c r="EJ67">
        <v>0.06</v>
      </c>
      <c r="EK67">
        <v>0.01</v>
      </c>
      <c r="EL67">
        <v>10.519644678167699</v>
      </c>
      <c r="EM67">
        <v>7.8072695571108797E-2</v>
      </c>
      <c r="EN67">
        <v>3.0730851009380802E-2</v>
      </c>
      <c r="EO67">
        <v>1</v>
      </c>
      <c r="EP67">
        <v>0.48712411465738498</v>
      </c>
      <c r="EQ67">
        <v>1.27218316923309E-2</v>
      </c>
      <c r="ER67">
        <v>1.9334836347240901E-3</v>
      </c>
      <c r="ES67">
        <v>1</v>
      </c>
      <c r="ET67">
        <v>2</v>
      </c>
      <c r="EU67">
        <v>2</v>
      </c>
      <c r="EV67" t="s">
        <v>393</v>
      </c>
      <c r="EW67">
        <v>2.96278</v>
      </c>
      <c r="EX67">
        <v>2.8402400000000001</v>
      </c>
      <c r="EY67">
        <v>4.9252400000000002E-2</v>
      </c>
      <c r="EZ67">
        <v>5.3128399999999999E-2</v>
      </c>
      <c r="FA67">
        <v>0.134796</v>
      </c>
      <c r="FB67">
        <v>0.105111</v>
      </c>
      <c r="FC67">
        <v>28544.799999999999</v>
      </c>
      <c r="FD67">
        <v>29005</v>
      </c>
      <c r="FE67">
        <v>27537.200000000001</v>
      </c>
      <c r="FF67">
        <v>27904.6</v>
      </c>
      <c r="FG67">
        <v>30523.9</v>
      </c>
      <c r="FH67">
        <v>30592.9</v>
      </c>
      <c r="FI67">
        <v>38344.400000000001</v>
      </c>
      <c r="FJ67">
        <v>37061</v>
      </c>
      <c r="FK67">
        <v>2.0319799999999999</v>
      </c>
      <c r="FL67">
        <v>1.7047300000000001</v>
      </c>
      <c r="FM67">
        <v>6.6906199999999999E-2</v>
      </c>
      <c r="FN67">
        <v>0</v>
      </c>
      <c r="FO67">
        <v>30.9251</v>
      </c>
      <c r="FP67">
        <v>999.9</v>
      </c>
      <c r="FQ67">
        <v>39.872999999999998</v>
      </c>
      <c r="FR67">
        <v>40.133000000000003</v>
      </c>
      <c r="FS67">
        <v>30.1935</v>
      </c>
      <c r="FT67">
        <v>60.982199999999999</v>
      </c>
      <c r="FU67">
        <v>34.567300000000003</v>
      </c>
      <c r="FV67">
        <v>1</v>
      </c>
      <c r="FW67">
        <v>0.33712700000000001</v>
      </c>
      <c r="FX67">
        <v>-0.41364400000000001</v>
      </c>
      <c r="FY67">
        <v>20.255600000000001</v>
      </c>
      <c r="FZ67">
        <v>5.2273199999999997</v>
      </c>
      <c r="GA67">
        <v>12.0159</v>
      </c>
      <c r="GB67">
        <v>4.99885</v>
      </c>
      <c r="GC67">
        <v>3.2911999999999999</v>
      </c>
      <c r="GD67">
        <v>9999</v>
      </c>
      <c r="GE67">
        <v>288</v>
      </c>
      <c r="GF67">
        <v>9999</v>
      </c>
      <c r="GG67">
        <v>9999</v>
      </c>
      <c r="GH67">
        <v>1.87799</v>
      </c>
      <c r="GI67">
        <v>1.8717999999999999</v>
      </c>
      <c r="GJ67">
        <v>1.8739300000000001</v>
      </c>
      <c r="GK67">
        <v>1.87198</v>
      </c>
      <c r="GL67">
        <v>1.87225</v>
      </c>
      <c r="GM67">
        <v>1.87347</v>
      </c>
      <c r="GN67">
        <v>1.87378</v>
      </c>
      <c r="GO67">
        <v>1.8777699999999999</v>
      </c>
      <c r="GP67">
        <v>5</v>
      </c>
      <c r="GQ67">
        <v>0</v>
      </c>
      <c r="GR67">
        <v>0</v>
      </c>
      <c r="GS67">
        <v>0</v>
      </c>
      <c r="GT67" t="s">
        <v>394</v>
      </c>
      <c r="GU67" t="s">
        <v>395</v>
      </c>
      <c r="GV67" t="s">
        <v>396</v>
      </c>
      <c r="GW67" t="s">
        <v>396</v>
      </c>
      <c r="GX67" t="s">
        <v>396</v>
      </c>
      <c r="GY67" t="s">
        <v>396</v>
      </c>
      <c r="GZ67">
        <v>0</v>
      </c>
      <c r="HA67">
        <v>100</v>
      </c>
      <c r="HB67">
        <v>100</v>
      </c>
      <c r="HC67">
        <v>-0.38200000000000001</v>
      </c>
      <c r="HD67">
        <v>7.5999999999999998E-2</v>
      </c>
      <c r="HE67">
        <v>-0.48517005082318798</v>
      </c>
      <c r="HF67">
        <v>7.2704984381113296E-4</v>
      </c>
      <c r="HG67">
        <v>-1.05877040029023E-6</v>
      </c>
      <c r="HH67">
        <v>2.9517966189716799E-10</v>
      </c>
      <c r="HI67">
        <v>0.131213036928226</v>
      </c>
      <c r="HJ67">
        <v>0</v>
      </c>
      <c r="HK67">
        <v>0</v>
      </c>
      <c r="HL67">
        <v>0</v>
      </c>
      <c r="HM67">
        <v>1</v>
      </c>
      <c r="HN67">
        <v>2242</v>
      </c>
      <c r="HO67">
        <v>1</v>
      </c>
      <c r="HP67">
        <v>25</v>
      </c>
      <c r="HQ67">
        <v>2.4</v>
      </c>
      <c r="HR67">
        <v>2.4</v>
      </c>
      <c r="HS67">
        <v>0.59448199999999995</v>
      </c>
      <c r="HT67">
        <v>2.67822</v>
      </c>
      <c r="HU67">
        <v>1.49536</v>
      </c>
      <c r="HV67">
        <v>2.2705099999999998</v>
      </c>
      <c r="HW67">
        <v>1.49658</v>
      </c>
      <c r="HX67">
        <v>2.48047</v>
      </c>
      <c r="HY67">
        <v>41.170499999999997</v>
      </c>
      <c r="HZ67">
        <v>23.833600000000001</v>
      </c>
      <c r="IA67">
        <v>18</v>
      </c>
      <c r="IB67">
        <v>506.93099999999998</v>
      </c>
      <c r="IC67">
        <v>431.51799999999997</v>
      </c>
      <c r="ID67">
        <v>31.7241</v>
      </c>
      <c r="IE67">
        <v>31.703800000000001</v>
      </c>
      <c r="IF67">
        <v>29.9999</v>
      </c>
      <c r="IG67">
        <v>31.541599999999999</v>
      </c>
      <c r="IH67">
        <v>31.493500000000001</v>
      </c>
      <c r="II67">
        <v>11.956099999999999</v>
      </c>
      <c r="IJ67">
        <v>34.556199999999997</v>
      </c>
      <c r="IK67">
        <v>34.939799999999998</v>
      </c>
      <c r="IL67">
        <v>31.7164</v>
      </c>
      <c r="IM67">
        <v>200</v>
      </c>
      <c r="IN67">
        <v>21.408300000000001</v>
      </c>
      <c r="IO67">
        <v>99.960499999999996</v>
      </c>
      <c r="IP67">
        <v>99.486699999999999</v>
      </c>
    </row>
    <row r="68" spans="1:250" x14ac:dyDescent="0.3">
      <c r="A68">
        <v>52</v>
      </c>
      <c r="B68">
        <v>1691779610.5999999</v>
      </c>
      <c r="C68">
        <v>12556</v>
      </c>
      <c r="D68" t="s">
        <v>654</v>
      </c>
      <c r="E68" t="s">
        <v>655</v>
      </c>
      <c r="F68" t="s">
        <v>381</v>
      </c>
      <c r="G68" t="s">
        <v>640</v>
      </c>
      <c r="H68" t="s">
        <v>476</v>
      </c>
      <c r="I68" t="s">
        <v>34</v>
      </c>
      <c r="J68" t="s">
        <v>385</v>
      </c>
      <c r="K68" t="s">
        <v>559</v>
      </c>
      <c r="L68" t="s">
        <v>387</v>
      </c>
      <c r="M68">
        <v>1691779610.5999999</v>
      </c>
      <c r="N68">
        <f t="shared" si="46"/>
        <v>8.4112401293563767E-3</v>
      </c>
      <c r="O68">
        <f t="shared" si="47"/>
        <v>8.4112401293563774</v>
      </c>
      <c r="P68">
        <f t="shared" si="48"/>
        <v>6.8651202195509704</v>
      </c>
      <c r="Q68">
        <f t="shared" si="49"/>
        <v>140.35400000000001</v>
      </c>
      <c r="R68">
        <f t="shared" si="50"/>
        <v>113.63438789295451</v>
      </c>
      <c r="S68">
        <f t="shared" si="51"/>
        <v>11.214876713230227</v>
      </c>
      <c r="T68">
        <f t="shared" si="52"/>
        <v>13.851905531374003</v>
      </c>
      <c r="U68">
        <f t="shared" si="53"/>
        <v>0.51491101614638357</v>
      </c>
      <c r="V68">
        <f t="shared" si="54"/>
        <v>2.9010186048139861</v>
      </c>
      <c r="W68">
        <f t="shared" si="55"/>
        <v>0.46900212155859733</v>
      </c>
      <c r="X68">
        <f t="shared" si="56"/>
        <v>0.29690920841537849</v>
      </c>
      <c r="Y68">
        <f t="shared" si="57"/>
        <v>289.5632777551304</v>
      </c>
      <c r="Z68">
        <f t="shared" si="58"/>
        <v>32.535289739004234</v>
      </c>
      <c r="AA68">
        <f t="shared" si="59"/>
        <v>31.985199999999999</v>
      </c>
      <c r="AB68">
        <f t="shared" si="60"/>
        <v>4.7710846540868772</v>
      </c>
      <c r="AC68">
        <f t="shared" si="61"/>
        <v>60.735151029320313</v>
      </c>
      <c r="AD68">
        <f t="shared" si="62"/>
        <v>3.0714232386141003</v>
      </c>
      <c r="AE68">
        <f t="shared" si="63"/>
        <v>5.0570768106452055</v>
      </c>
      <c r="AF68">
        <f t="shared" si="64"/>
        <v>1.6996614154727769</v>
      </c>
      <c r="AG68">
        <f t="shared" si="65"/>
        <v>-370.93568970461621</v>
      </c>
      <c r="AH68">
        <f t="shared" si="66"/>
        <v>161.45142581796577</v>
      </c>
      <c r="AI68">
        <f t="shared" si="67"/>
        <v>12.683619918485617</v>
      </c>
      <c r="AJ68">
        <f t="shared" si="68"/>
        <v>92.762633786965552</v>
      </c>
      <c r="AK68">
        <v>0</v>
      </c>
      <c r="AL68">
        <v>0</v>
      </c>
      <c r="AM68">
        <f t="shared" si="69"/>
        <v>1</v>
      </c>
      <c r="AN68">
        <f t="shared" si="70"/>
        <v>0</v>
      </c>
      <c r="AO68">
        <f t="shared" si="71"/>
        <v>51003.332084862945</v>
      </c>
      <c r="AP68" t="s">
        <v>388</v>
      </c>
      <c r="AQ68">
        <v>10238.9</v>
      </c>
      <c r="AR68">
        <v>302.21199999999999</v>
      </c>
      <c r="AS68">
        <v>4052.3</v>
      </c>
      <c r="AT68">
        <f t="shared" si="72"/>
        <v>0.92542210596451402</v>
      </c>
      <c r="AU68">
        <v>-0.32343011824092399</v>
      </c>
      <c r="AV68" t="s">
        <v>656</v>
      </c>
      <c r="AW68">
        <v>10251.299999999999</v>
      </c>
      <c r="AX68">
        <v>845.52491999999995</v>
      </c>
      <c r="AY68">
        <v>1083.4100000000001</v>
      </c>
      <c r="AZ68">
        <f t="shared" si="73"/>
        <v>0.2195706888435589</v>
      </c>
      <c r="BA68">
        <v>0.5</v>
      </c>
      <c r="BB68">
        <f t="shared" si="74"/>
        <v>1513.1678993549897</v>
      </c>
      <c r="BC68">
        <f t="shared" si="75"/>
        <v>6.8651202195509704</v>
      </c>
      <c r="BD68">
        <f t="shared" si="76"/>
        <v>166.12365899866805</v>
      </c>
      <c r="BE68">
        <f t="shared" si="77"/>
        <v>4.750662726096767E-3</v>
      </c>
      <c r="BF68">
        <f t="shared" si="78"/>
        <v>2.7403199158213418</v>
      </c>
      <c r="BG68">
        <f t="shared" si="79"/>
        <v>250.93009660301558</v>
      </c>
      <c r="BH68" t="s">
        <v>657</v>
      </c>
      <c r="BI68">
        <v>655.93</v>
      </c>
      <c r="BJ68">
        <f t="shared" si="80"/>
        <v>655.93</v>
      </c>
      <c r="BK68">
        <f t="shared" si="81"/>
        <v>0.39456899973232673</v>
      </c>
      <c r="BL68">
        <f t="shared" si="82"/>
        <v>0.55648236174791821</v>
      </c>
      <c r="BM68">
        <f t="shared" si="83"/>
        <v>0.87413621013022724</v>
      </c>
      <c r="BN68">
        <f t="shared" si="84"/>
        <v>0.30451317079664836</v>
      </c>
      <c r="BO68">
        <f t="shared" si="85"/>
        <v>0.79168542178210222</v>
      </c>
      <c r="BP68">
        <f t="shared" si="86"/>
        <v>0.43170043473267705</v>
      </c>
      <c r="BQ68">
        <f t="shared" si="87"/>
        <v>0.56829956526732295</v>
      </c>
      <c r="BR68">
        <f t="shared" si="88"/>
        <v>1799.98</v>
      </c>
      <c r="BS68">
        <f t="shared" si="89"/>
        <v>1513.1678993549897</v>
      </c>
      <c r="BT68">
        <f t="shared" si="90"/>
        <v>0.84065817362136785</v>
      </c>
      <c r="BU68">
        <f t="shared" si="91"/>
        <v>0.16087027508924009</v>
      </c>
      <c r="BV68">
        <v>6</v>
      </c>
      <c r="BW68">
        <v>0.5</v>
      </c>
      <c r="BX68" t="s">
        <v>391</v>
      </c>
      <c r="BY68">
        <v>2</v>
      </c>
      <c r="BZ68">
        <v>1691779610.5999999</v>
      </c>
      <c r="CA68">
        <v>140.35400000000001</v>
      </c>
      <c r="CB68">
        <v>150.00399999999999</v>
      </c>
      <c r="CC68">
        <v>31.121099999999998</v>
      </c>
      <c r="CD68">
        <v>21.346599999999999</v>
      </c>
      <c r="CE68">
        <v>140.767</v>
      </c>
      <c r="CF68">
        <v>30.990500000000001</v>
      </c>
      <c r="CG68">
        <v>500.24900000000002</v>
      </c>
      <c r="CH68">
        <v>98.591999999999999</v>
      </c>
      <c r="CI68">
        <v>0.100631</v>
      </c>
      <c r="CJ68">
        <v>33.017499999999998</v>
      </c>
      <c r="CK68">
        <v>31.985199999999999</v>
      </c>
      <c r="CL68">
        <v>999.9</v>
      </c>
      <c r="CM68">
        <v>0</v>
      </c>
      <c r="CN68">
        <v>0</v>
      </c>
      <c r="CO68">
        <v>9978.75</v>
      </c>
      <c r="CP68">
        <v>0</v>
      </c>
      <c r="CQ68">
        <v>1754.98</v>
      </c>
      <c r="CR68">
        <v>-9.6499500000000005</v>
      </c>
      <c r="CS68">
        <v>144.86199999999999</v>
      </c>
      <c r="CT68">
        <v>153.27600000000001</v>
      </c>
      <c r="CU68">
        <v>9.7744999999999997</v>
      </c>
      <c r="CV68">
        <v>150.00399999999999</v>
      </c>
      <c r="CW68">
        <v>21.346599999999999</v>
      </c>
      <c r="CX68">
        <v>3.0682900000000002</v>
      </c>
      <c r="CY68">
        <v>2.1046</v>
      </c>
      <c r="CZ68">
        <v>24.403199999999998</v>
      </c>
      <c r="DA68">
        <v>18.254000000000001</v>
      </c>
      <c r="DB68">
        <v>1799.98</v>
      </c>
      <c r="DC68">
        <v>0.97799899999999995</v>
      </c>
      <c r="DD68">
        <v>2.2001099999999999E-2</v>
      </c>
      <c r="DE68">
        <v>0</v>
      </c>
      <c r="DF68">
        <v>845.62900000000002</v>
      </c>
      <c r="DG68">
        <v>5.0009800000000002</v>
      </c>
      <c r="DH68">
        <v>17742.099999999999</v>
      </c>
      <c r="DI68">
        <v>16375.7</v>
      </c>
      <c r="DJ68">
        <v>48.5</v>
      </c>
      <c r="DK68">
        <v>49.936999999999998</v>
      </c>
      <c r="DL68">
        <v>48.811999999999998</v>
      </c>
      <c r="DM68">
        <v>48.75</v>
      </c>
      <c r="DN68">
        <v>49.686999999999998</v>
      </c>
      <c r="DO68">
        <v>1755.49</v>
      </c>
      <c r="DP68">
        <v>39.49</v>
      </c>
      <c r="DQ68">
        <v>0</v>
      </c>
      <c r="DR68">
        <v>163.5</v>
      </c>
      <c r="DS68">
        <v>0</v>
      </c>
      <c r="DT68">
        <v>845.52491999999995</v>
      </c>
      <c r="DU68">
        <v>0.47853844503867898</v>
      </c>
      <c r="DV68">
        <v>-16.8999997686429</v>
      </c>
      <c r="DW68">
        <v>17736.412</v>
      </c>
      <c r="DX68">
        <v>15</v>
      </c>
      <c r="DY68">
        <v>1691779569.5999999</v>
      </c>
      <c r="DZ68" t="s">
        <v>658</v>
      </c>
      <c r="EA68">
        <v>1691779548.0999999</v>
      </c>
      <c r="EB68">
        <v>1691779482.0999999</v>
      </c>
      <c r="EC68">
        <v>56</v>
      </c>
      <c r="ED68">
        <v>-7.0000000000000001E-3</v>
      </c>
      <c r="EE68">
        <v>-1E-3</v>
      </c>
      <c r="EF68">
        <v>-0.40799999999999997</v>
      </c>
      <c r="EG68">
        <v>7.5999999999999998E-2</v>
      </c>
      <c r="EH68">
        <v>150</v>
      </c>
      <c r="EI68">
        <v>21</v>
      </c>
      <c r="EJ68">
        <v>0.18</v>
      </c>
      <c r="EK68">
        <v>0.01</v>
      </c>
      <c r="EL68">
        <v>6.8403580160778299</v>
      </c>
      <c r="EM68">
        <v>-0.25425062415319299</v>
      </c>
      <c r="EN68">
        <v>7.8426687327338998E-2</v>
      </c>
      <c r="EO68">
        <v>1</v>
      </c>
      <c r="EP68">
        <v>0.518451645656969</v>
      </c>
      <c r="EQ68">
        <v>-6.3724274101578096E-3</v>
      </c>
      <c r="ER68">
        <v>1.35807162923456E-2</v>
      </c>
      <c r="ES68">
        <v>1</v>
      </c>
      <c r="ET68">
        <v>2</v>
      </c>
      <c r="EU68">
        <v>2</v>
      </c>
      <c r="EV68" t="s">
        <v>393</v>
      </c>
      <c r="EW68">
        <v>2.9629400000000001</v>
      </c>
      <c r="EX68">
        <v>2.8407900000000001</v>
      </c>
      <c r="EY68">
        <v>3.8176399999999999E-2</v>
      </c>
      <c r="EZ68">
        <v>4.0942100000000002E-2</v>
      </c>
      <c r="FA68">
        <v>0.13527600000000001</v>
      </c>
      <c r="FB68">
        <v>0.104643</v>
      </c>
      <c r="FC68">
        <v>28878.1</v>
      </c>
      <c r="FD68">
        <v>29378.400000000001</v>
      </c>
      <c r="FE68">
        <v>27537.9</v>
      </c>
      <c r="FF68">
        <v>27904.7</v>
      </c>
      <c r="FG68">
        <v>30506.799999999999</v>
      </c>
      <c r="FH68">
        <v>30608</v>
      </c>
      <c r="FI68">
        <v>38345.300000000003</v>
      </c>
      <c r="FJ68">
        <v>37060.9</v>
      </c>
      <c r="FK68">
        <v>2.0315300000000001</v>
      </c>
      <c r="FL68">
        <v>1.7052499999999999</v>
      </c>
      <c r="FM68">
        <v>4.6603400000000003E-2</v>
      </c>
      <c r="FN68">
        <v>0</v>
      </c>
      <c r="FO68">
        <v>31.2288</v>
      </c>
      <c r="FP68">
        <v>999.9</v>
      </c>
      <c r="FQ68">
        <v>39.921999999999997</v>
      </c>
      <c r="FR68">
        <v>39.921999999999997</v>
      </c>
      <c r="FS68">
        <v>29.895399999999999</v>
      </c>
      <c r="FT68">
        <v>61.4422</v>
      </c>
      <c r="FU68">
        <v>34.531199999999998</v>
      </c>
      <c r="FV68">
        <v>1</v>
      </c>
      <c r="FW68">
        <v>0.33816299999999999</v>
      </c>
      <c r="FX68">
        <v>1.1947399999999999</v>
      </c>
      <c r="FY68">
        <v>20.251100000000001</v>
      </c>
      <c r="FZ68">
        <v>5.22478</v>
      </c>
      <c r="GA68">
        <v>12.0159</v>
      </c>
      <c r="GB68">
        <v>4.9993999999999996</v>
      </c>
      <c r="GC68">
        <v>3.2911999999999999</v>
      </c>
      <c r="GD68">
        <v>9999</v>
      </c>
      <c r="GE68">
        <v>288.10000000000002</v>
      </c>
      <c r="GF68">
        <v>9999</v>
      </c>
      <c r="GG68">
        <v>9999</v>
      </c>
      <c r="GH68">
        <v>1.87801</v>
      </c>
      <c r="GI68">
        <v>1.8717999999999999</v>
      </c>
      <c r="GJ68">
        <v>1.87392</v>
      </c>
      <c r="GK68">
        <v>1.8719600000000001</v>
      </c>
      <c r="GL68">
        <v>1.87225</v>
      </c>
      <c r="GM68">
        <v>1.87347</v>
      </c>
      <c r="GN68">
        <v>1.87378</v>
      </c>
      <c r="GO68">
        <v>1.87775</v>
      </c>
      <c r="GP68">
        <v>5</v>
      </c>
      <c r="GQ68">
        <v>0</v>
      </c>
      <c r="GR68">
        <v>0</v>
      </c>
      <c r="GS68">
        <v>0</v>
      </c>
      <c r="GT68" t="s">
        <v>394</v>
      </c>
      <c r="GU68" t="s">
        <v>395</v>
      </c>
      <c r="GV68" t="s">
        <v>396</v>
      </c>
      <c r="GW68" t="s">
        <v>396</v>
      </c>
      <c r="GX68" t="s">
        <v>396</v>
      </c>
      <c r="GY68" t="s">
        <v>396</v>
      </c>
      <c r="GZ68">
        <v>0</v>
      </c>
      <c r="HA68">
        <v>100</v>
      </c>
      <c r="HB68">
        <v>100</v>
      </c>
      <c r="HC68">
        <v>-0.41299999999999998</v>
      </c>
      <c r="HD68">
        <v>0.13059999999999999</v>
      </c>
      <c r="HE68">
        <v>-0.49485763479286199</v>
      </c>
      <c r="HF68">
        <v>7.2704984381113296E-4</v>
      </c>
      <c r="HG68">
        <v>-1.05877040029023E-6</v>
      </c>
      <c r="HH68">
        <v>2.9517966189716799E-10</v>
      </c>
      <c r="HI68">
        <v>0.13055100091692701</v>
      </c>
      <c r="HJ68">
        <v>0</v>
      </c>
      <c r="HK68">
        <v>0</v>
      </c>
      <c r="HL68">
        <v>0</v>
      </c>
      <c r="HM68">
        <v>1</v>
      </c>
      <c r="HN68">
        <v>2242</v>
      </c>
      <c r="HO68">
        <v>1</v>
      </c>
      <c r="HP68">
        <v>25</v>
      </c>
      <c r="HQ68">
        <v>1</v>
      </c>
      <c r="HR68">
        <v>2.1</v>
      </c>
      <c r="HS68">
        <v>0.48461900000000002</v>
      </c>
      <c r="HT68">
        <v>2.6855500000000001</v>
      </c>
      <c r="HU68">
        <v>1.49536</v>
      </c>
      <c r="HV68">
        <v>2.2717299999999998</v>
      </c>
      <c r="HW68">
        <v>1.49658</v>
      </c>
      <c r="HX68">
        <v>2.5280800000000001</v>
      </c>
      <c r="HY68">
        <v>41.0154</v>
      </c>
      <c r="HZ68">
        <v>23.8248</v>
      </c>
      <c r="IA68">
        <v>18</v>
      </c>
      <c r="IB68">
        <v>506.48200000000003</v>
      </c>
      <c r="IC68">
        <v>431.70800000000003</v>
      </c>
      <c r="ID68">
        <v>29.5517</v>
      </c>
      <c r="IE68">
        <v>31.694700000000001</v>
      </c>
      <c r="IF68">
        <v>30.0002</v>
      </c>
      <c r="IG68">
        <v>31.519500000000001</v>
      </c>
      <c r="IH68">
        <v>31.471299999999999</v>
      </c>
      <c r="II68">
        <v>9.7480499999999992</v>
      </c>
      <c r="IJ68">
        <v>35.117899999999999</v>
      </c>
      <c r="IK68">
        <v>32.608899999999998</v>
      </c>
      <c r="IL68">
        <v>29.5732</v>
      </c>
      <c r="IM68">
        <v>150</v>
      </c>
      <c r="IN68">
        <v>21.254799999999999</v>
      </c>
      <c r="IO68">
        <v>99.963099999999997</v>
      </c>
      <c r="IP68">
        <v>99.486599999999996</v>
      </c>
    </row>
    <row r="69" spans="1:250" x14ac:dyDescent="0.3">
      <c r="A69">
        <v>53</v>
      </c>
      <c r="B69">
        <v>1691779710.5999999</v>
      </c>
      <c r="C69">
        <v>12656</v>
      </c>
      <c r="D69" t="s">
        <v>659</v>
      </c>
      <c r="E69" t="s">
        <v>660</v>
      </c>
      <c r="F69" t="s">
        <v>381</v>
      </c>
      <c r="G69" t="s">
        <v>640</v>
      </c>
      <c r="H69" t="s">
        <v>476</v>
      </c>
      <c r="I69" t="s">
        <v>34</v>
      </c>
      <c r="J69" t="s">
        <v>385</v>
      </c>
      <c r="K69" t="s">
        <v>559</v>
      </c>
      <c r="L69" t="s">
        <v>387</v>
      </c>
      <c r="M69">
        <v>1691779710.5999999</v>
      </c>
      <c r="N69">
        <f t="shared" si="46"/>
        <v>8.9479603668834312E-3</v>
      </c>
      <c r="O69">
        <f t="shared" si="47"/>
        <v>8.9479603668834304</v>
      </c>
      <c r="P69">
        <f t="shared" si="48"/>
        <v>2.8484425535244298</v>
      </c>
      <c r="Q69">
        <f t="shared" si="49"/>
        <v>95.502399999999994</v>
      </c>
      <c r="R69">
        <f t="shared" si="50"/>
        <v>83.794995630463674</v>
      </c>
      <c r="S69">
        <f t="shared" si="51"/>
        <v>8.2699433881142355</v>
      </c>
      <c r="T69">
        <f t="shared" si="52"/>
        <v>9.4253772016656008</v>
      </c>
      <c r="U69">
        <f t="shared" si="53"/>
        <v>0.5430893837158588</v>
      </c>
      <c r="V69">
        <f t="shared" si="54"/>
        <v>2.8982876887009708</v>
      </c>
      <c r="W69">
        <f t="shared" si="55"/>
        <v>0.49224033700245262</v>
      </c>
      <c r="X69">
        <f t="shared" si="56"/>
        <v>0.31182108632183647</v>
      </c>
      <c r="Y69">
        <f t="shared" si="57"/>
        <v>289.590409755248</v>
      </c>
      <c r="Z69">
        <f t="shared" si="58"/>
        <v>32.424156419202667</v>
      </c>
      <c r="AA69">
        <f t="shared" si="59"/>
        <v>31.914899999999999</v>
      </c>
      <c r="AB69">
        <f t="shared" si="60"/>
        <v>4.7521312088592138</v>
      </c>
      <c r="AC69">
        <f t="shared" si="61"/>
        <v>59.793449157596569</v>
      </c>
      <c r="AD69">
        <f t="shared" si="62"/>
        <v>3.0288157270686002</v>
      </c>
      <c r="AE69">
        <f t="shared" si="63"/>
        <v>5.0654641432134193</v>
      </c>
      <c r="AF69">
        <f t="shared" si="64"/>
        <v>1.7233154817906136</v>
      </c>
      <c r="AG69">
        <f t="shared" si="65"/>
        <v>-394.60505217955932</v>
      </c>
      <c r="AH69">
        <f t="shared" si="66"/>
        <v>176.8934392571023</v>
      </c>
      <c r="AI69">
        <f t="shared" si="67"/>
        <v>13.907060062218836</v>
      </c>
      <c r="AJ69">
        <f t="shared" si="68"/>
        <v>85.7858568950098</v>
      </c>
      <c r="AK69">
        <v>0</v>
      </c>
      <c r="AL69">
        <v>0</v>
      </c>
      <c r="AM69">
        <f t="shared" si="69"/>
        <v>1</v>
      </c>
      <c r="AN69">
        <f t="shared" si="70"/>
        <v>0</v>
      </c>
      <c r="AO69">
        <f t="shared" si="71"/>
        <v>50921.845383152155</v>
      </c>
      <c r="AP69" t="s">
        <v>388</v>
      </c>
      <c r="AQ69">
        <v>10238.9</v>
      </c>
      <c r="AR69">
        <v>302.21199999999999</v>
      </c>
      <c r="AS69">
        <v>4052.3</v>
      </c>
      <c r="AT69">
        <f t="shared" si="72"/>
        <v>0.92542210596451402</v>
      </c>
      <c r="AU69">
        <v>-0.32343011824092399</v>
      </c>
      <c r="AV69" t="s">
        <v>661</v>
      </c>
      <c r="AW69">
        <v>10250.5</v>
      </c>
      <c r="AX69">
        <v>846.98839999999996</v>
      </c>
      <c r="AY69">
        <v>1053.3699999999999</v>
      </c>
      <c r="AZ69">
        <f t="shared" si="73"/>
        <v>0.19592507855739194</v>
      </c>
      <c r="BA69">
        <v>0.5</v>
      </c>
      <c r="BB69">
        <f t="shared" si="74"/>
        <v>1513.3106993550509</v>
      </c>
      <c r="BC69">
        <f t="shared" si="75"/>
        <v>2.8484425535244298</v>
      </c>
      <c r="BD69">
        <f t="shared" si="76"/>
        <v>148.24775882644005</v>
      </c>
      <c r="BE69">
        <f t="shared" si="77"/>
        <v>2.0959824529867897E-3</v>
      </c>
      <c r="BF69">
        <f t="shared" si="78"/>
        <v>2.8469863390831338</v>
      </c>
      <c r="BG69">
        <f t="shared" si="79"/>
        <v>249.28355568631468</v>
      </c>
      <c r="BH69" t="s">
        <v>662</v>
      </c>
      <c r="BI69">
        <v>658.15</v>
      </c>
      <c r="BJ69">
        <f t="shared" si="80"/>
        <v>658.15</v>
      </c>
      <c r="BK69">
        <f t="shared" si="81"/>
        <v>0.37519580014619736</v>
      </c>
      <c r="BL69">
        <f t="shared" si="82"/>
        <v>0.52219422094023582</v>
      </c>
      <c r="BM69">
        <f t="shared" si="83"/>
        <v>0.88355847561245093</v>
      </c>
      <c r="BN69">
        <f t="shared" si="84"/>
        <v>0.27475125073553097</v>
      </c>
      <c r="BO69">
        <f t="shared" si="85"/>
        <v>0.79969590046953565</v>
      </c>
      <c r="BP69">
        <f t="shared" si="86"/>
        <v>0.40576957903061744</v>
      </c>
      <c r="BQ69">
        <f t="shared" si="87"/>
        <v>0.5942304209693825</v>
      </c>
      <c r="BR69">
        <f t="shared" si="88"/>
        <v>1800.15</v>
      </c>
      <c r="BS69">
        <f t="shared" si="89"/>
        <v>1513.3106993550509</v>
      </c>
      <c r="BT69">
        <f t="shared" si="90"/>
        <v>0.84065811146573943</v>
      </c>
      <c r="BU69">
        <f t="shared" si="91"/>
        <v>0.16087015512887703</v>
      </c>
      <c r="BV69">
        <v>6</v>
      </c>
      <c r="BW69">
        <v>0.5</v>
      </c>
      <c r="BX69" t="s">
        <v>391</v>
      </c>
      <c r="BY69">
        <v>2</v>
      </c>
      <c r="BZ69">
        <v>1691779710.5999999</v>
      </c>
      <c r="CA69">
        <v>95.502399999999994</v>
      </c>
      <c r="CB69">
        <v>99.945300000000003</v>
      </c>
      <c r="CC69">
        <v>30.689399999999999</v>
      </c>
      <c r="CD69">
        <v>20.283000000000001</v>
      </c>
      <c r="CE69">
        <v>95.794399999999996</v>
      </c>
      <c r="CF69">
        <v>30.613399999999999</v>
      </c>
      <c r="CG69">
        <v>500.07799999999997</v>
      </c>
      <c r="CH69">
        <v>98.592200000000005</v>
      </c>
      <c r="CI69">
        <v>0.100369</v>
      </c>
      <c r="CJ69">
        <v>33.046999999999997</v>
      </c>
      <c r="CK69">
        <v>31.914899999999999</v>
      </c>
      <c r="CL69">
        <v>999.9</v>
      </c>
      <c r="CM69">
        <v>0</v>
      </c>
      <c r="CN69">
        <v>0</v>
      </c>
      <c r="CO69">
        <v>9963.1200000000008</v>
      </c>
      <c r="CP69">
        <v>0</v>
      </c>
      <c r="CQ69">
        <v>1743.36</v>
      </c>
      <c r="CR69">
        <v>-4.5855399999999999</v>
      </c>
      <c r="CS69">
        <v>98.384500000000003</v>
      </c>
      <c r="CT69">
        <v>102.014</v>
      </c>
      <c r="CU69">
        <v>10.461</v>
      </c>
      <c r="CV69">
        <v>99.945300000000003</v>
      </c>
      <c r="CW69">
        <v>20.283000000000001</v>
      </c>
      <c r="CX69">
        <v>3.03112</v>
      </c>
      <c r="CY69">
        <v>1.9997400000000001</v>
      </c>
      <c r="CZ69">
        <v>24.1998</v>
      </c>
      <c r="DA69">
        <v>17.442299999999999</v>
      </c>
      <c r="DB69">
        <v>1800.15</v>
      </c>
      <c r="DC69">
        <v>0.97800299999999996</v>
      </c>
      <c r="DD69">
        <v>2.1997300000000001E-2</v>
      </c>
      <c r="DE69">
        <v>0</v>
      </c>
      <c r="DF69">
        <v>847.21400000000006</v>
      </c>
      <c r="DG69">
        <v>5.0009800000000002</v>
      </c>
      <c r="DH69">
        <v>17757.7</v>
      </c>
      <c r="DI69">
        <v>16377.3</v>
      </c>
      <c r="DJ69">
        <v>48.625</v>
      </c>
      <c r="DK69">
        <v>50.125</v>
      </c>
      <c r="DL69">
        <v>48.936999999999998</v>
      </c>
      <c r="DM69">
        <v>48.686999999999998</v>
      </c>
      <c r="DN69">
        <v>49.875</v>
      </c>
      <c r="DO69">
        <v>1755.66</v>
      </c>
      <c r="DP69">
        <v>39.49</v>
      </c>
      <c r="DQ69">
        <v>0</v>
      </c>
      <c r="DR69">
        <v>99.700000047683702</v>
      </c>
      <c r="DS69">
        <v>0</v>
      </c>
      <c r="DT69">
        <v>846.98839999999996</v>
      </c>
      <c r="DU69">
        <v>-0.68276922998925904</v>
      </c>
      <c r="DV69">
        <v>21.592308142783299</v>
      </c>
      <c r="DW69">
        <v>17747.763999999999</v>
      </c>
      <c r="DX69">
        <v>15</v>
      </c>
      <c r="DY69">
        <v>1691779751.0999999</v>
      </c>
      <c r="DZ69" t="s">
        <v>663</v>
      </c>
      <c r="EA69">
        <v>1691779730.5999999</v>
      </c>
      <c r="EB69">
        <v>1691779482.0999999</v>
      </c>
      <c r="EC69">
        <v>57</v>
      </c>
      <c r="ED69">
        <v>0.14099999999999999</v>
      </c>
      <c r="EE69">
        <v>-1E-3</v>
      </c>
      <c r="EF69">
        <v>-0.29199999999999998</v>
      </c>
      <c r="EG69">
        <v>7.5999999999999998E-2</v>
      </c>
      <c r="EH69">
        <v>100</v>
      </c>
      <c r="EI69">
        <v>21</v>
      </c>
      <c r="EJ69">
        <v>0.54</v>
      </c>
      <c r="EK69">
        <v>0.01</v>
      </c>
      <c r="EL69">
        <v>2.99080588883725</v>
      </c>
      <c r="EM69">
        <v>3.7983555320619901E-2</v>
      </c>
      <c r="EN69">
        <v>2.18115059226461E-2</v>
      </c>
      <c r="EO69">
        <v>1</v>
      </c>
      <c r="EP69">
        <v>0.54321149024746795</v>
      </c>
      <c r="EQ69">
        <v>1.28087282082276E-2</v>
      </c>
      <c r="ER69">
        <v>2.0239354914737E-3</v>
      </c>
      <c r="ES69">
        <v>1</v>
      </c>
      <c r="ET69">
        <v>2</v>
      </c>
      <c r="EU69">
        <v>2</v>
      </c>
      <c r="EV69" t="s">
        <v>393</v>
      </c>
      <c r="EW69">
        <v>2.9623900000000001</v>
      </c>
      <c r="EX69">
        <v>2.8403900000000002</v>
      </c>
      <c r="EY69">
        <v>2.6473E-2</v>
      </c>
      <c r="EZ69">
        <v>2.7892199999999999E-2</v>
      </c>
      <c r="FA69">
        <v>0.13414200000000001</v>
      </c>
      <c r="FB69">
        <v>0.100936</v>
      </c>
      <c r="FC69">
        <v>29227</v>
      </c>
      <c r="FD69">
        <v>29774.7</v>
      </c>
      <c r="FE69">
        <v>27535.9</v>
      </c>
      <c r="FF69">
        <v>27901.8</v>
      </c>
      <c r="FG69">
        <v>30544.2</v>
      </c>
      <c r="FH69">
        <v>30731.3</v>
      </c>
      <c r="FI69">
        <v>38342.5</v>
      </c>
      <c r="FJ69">
        <v>37057.300000000003</v>
      </c>
      <c r="FK69">
        <v>2.0327199999999999</v>
      </c>
      <c r="FL69">
        <v>1.70278</v>
      </c>
      <c r="FM69">
        <v>4.1052699999999998E-2</v>
      </c>
      <c r="FN69">
        <v>0</v>
      </c>
      <c r="FO69">
        <v>31.2485</v>
      </c>
      <c r="FP69">
        <v>999.9</v>
      </c>
      <c r="FQ69">
        <v>39.805999999999997</v>
      </c>
      <c r="FR69">
        <v>39.820999999999998</v>
      </c>
      <c r="FS69">
        <v>29.646899999999999</v>
      </c>
      <c r="FT69">
        <v>61.132199999999997</v>
      </c>
      <c r="FU69">
        <v>34.935899999999997</v>
      </c>
      <c r="FV69">
        <v>1</v>
      </c>
      <c r="FW69">
        <v>0.34209600000000001</v>
      </c>
      <c r="FX69">
        <v>-0.56496999999999997</v>
      </c>
      <c r="FY69">
        <v>20.254899999999999</v>
      </c>
      <c r="FZ69">
        <v>5.2282200000000003</v>
      </c>
      <c r="GA69">
        <v>12.0159</v>
      </c>
      <c r="GB69">
        <v>4.9995500000000002</v>
      </c>
      <c r="GC69">
        <v>3.2911800000000002</v>
      </c>
      <c r="GD69">
        <v>9999</v>
      </c>
      <c r="GE69">
        <v>288.10000000000002</v>
      </c>
      <c r="GF69">
        <v>9999</v>
      </c>
      <c r="GG69">
        <v>9999</v>
      </c>
      <c r="GH69">
        <v>1.8779699999999999</v>
      </c>
      <c r="GI69">
        <v>1.8717999999999999</v>
      </c>
      <c r="GJ69">
        <v>1.8739300000000001</v>
      </c>
      <c r="GK69">
        <v>1.8719600000000001</v>
      </c>
      <c r="GL69">
        <v>1.87225</v>
      </c>
      <c r="GM69">
        <v>1.87347</v>
      </c>
      <c r="GN69">
        <v>1.87378</v>
      </c>
      <c r="GO69">
        <v>1.8777699999999999</v>
      </c>
      <c r="GP69">
        <v>5</v>
      </c>
      <c r="GQ69">
        <v>0</v>
      </c>
      <c r="GR69">
        <v>0</v>
      </c>
      <c r="GS69">
        <v>0</v>
      </c>
      <c r="GT69" t="s">
        <v>394</v>
      </c>
      <c r="GU69" t="s">
        <v>395</v>
      </c>
      <c r="GV69" t="s">
        <v>396</v>
      </c>
      <c r="GW69" t="s">
        <v>396</v>
      </c>
      <c r="GX69" t="s">
        <v>396</v>
      </c>
      <c r="GY69" t="s">
        <v>396</v>
      </c>
      <c r="GZ69">
        <v>0</v>
      </c>
      <c r="HA69">
        <v>100</v>
      </c>
      <c r="HB69">
        <v>100</v>
      </c>
      <c r="HC69">
        <v>-0.29199999999999998</v>
      </c>
      <c r="HD69">
        <v>7.5999999999999998E-2</v>
      </c>
      <c r="HE69">
        <v>-0.49485763479286199</v>
      </c>
      <c r="HF69">
        <v>7.2704984381113296E-4</v>
      </c>
      <c r="HG69">
        <v>-1.05877040029023E-6</v>
      </c>
      <c r="HH69">
        <v>2.9517966189716799E-10</v>
      </c>
      <c r="HI69">
        <v>0.13055100091692701</v>
      </c>
      <c r="HJ69">
        <v>0</v>
      </c>
      <c r="HK69">
        <v>0</v>
      </c>
      <c r="HL69">
        <v>0</v>
      </c>
      <c r="HM69">
        <v>1</v>
      </c>
      <c r="HN69">
        <v>2242</v>
      </c>
      <c r="HO69">
        <v>1</v>
      </c>
      <c r="HP69">
        <v>25</v>
      </c>
      <c r="HQ69">
        <v>2.7</v>
      </c>
      <c r="HR69">
        <v>3.8</v>
      </c>
      <c r="HS69">
        <v>0.37231399999999998</v>
      </c>
      <c r="HT69">
        <v>2.6892100000000001</v>
      </c>
      <c r="HU69">
        <v>1.49536</v>
      </c>
      <c r="HV69">
        <v>2.2705099999999998</v>
      </c>
      <c r="HW69">
        <v>1.49658</v>
      </c>
      <c r="HX69">
        <v>2.5842299999999998</v>
      </c>
      <c r="HY69">
        <v>40.963799999999999</v>
      </c>
      <c r="HZ69">
        <v>23.842300000000002</v>
      </c>
      <c r="IA69">
        <v>18</v>
      </c>
      <c r="IB69">
        <v>507.52300000000002</v>
      </c>
      <c r="IC69">
        <v>430.322</v>
      </c>
      <c r="ID69">
        <v>31.498899999999999</v>
      </c>
      <c r="IE69">
        <v>31.765799999999999</v>
      </c>
      <c r="IF69">
        <v>30.000399999999999</v>
      </c>
      <c r="IG69">
        <v>31.558299999999999</v>
      </c>
      <c r="IH69">
        <v>31.507200000000001</v>
      </c>
      <c r="II69">
        <v>7.5195699999999999</v>
      </c>
      <c r="IJ69">
        <v>38.424700000000001</v>
      </c>
      <c r="IK69">
        <v>28.347799999999999</v>
      </c>
      <c r="IL69">
        <v>31.5412</v>
      </c>
      <c r="IM69">
        <v>100</v>
      </c>
      <c r="IN69">
        <v>20.310500000000001</v>
      </c>
      <c r="IO69">
        <v>99.955699999999993</v>
      </c>
      <c r="IP69">
        <v>99.476699999999994</v>
      </c>
    </row>
    <row r="70" spans="1:250" x14ac:dyDescent="0.3">
      <c r="A70">
        <v>54</v>
      </c>
      <c r="B70">
        <v>1691779842.0999999</v>
      </c>
      <c r="C70">
        <v>12787.5</v>
      </c>
      <c r="D70" t="s">
        <v>664</v>
      </c>
      <c r="E70" t="s">
        <v>665</v>
      </c>
      <c r="F70" t="s">
        <v>381</v>
      </c>
      <c r="G70" t="s">
        <v>640</v>
      </c>
      <c r="H70" t="s">
        <v>476</v>
      </c>
      <c r="I70" t="s">
        <v>34</v>
      </c>
      <c r="J70" t="s">
        <v>385</v>
      </c>
      <c r="K70" t="s">
        <v>559</v>
      </c>
      <c r="L70" t="s">
        <v>387</v>
      </c>
      <c r="M70">
        <v>1691779842.0999999</v>
      </c>
      <c r="N70">
        <f t="shared" si="46"/>
        <v>9.6225901428681239E-3</v>
      </c>
      <c r="O70">
        <f t="shared" si="47"/>
        <v>9.6225901428681233</v>
      </c>
      <c r="P70">
        <f t="shared" si="48"/>
        <v>0.90584527707294893</v>
      </c>
      <c r="Q70">
        <f t="shared" si="49"/>
        <v>73.084100000000007</v>
      </c>
      <c r="R70">
        <f t="shared" si="50"/>
        <v>68.454175376125562</v>
      </c>
      <c r="S70">
        <f t="shared" si="51"/>
        <v>6.7558692149396951</v>
      </c>
      <c r="T70">
        <f t="shared" si="52"/>
        <v>7.2128050418934109</v>
      </c>
      <c r="U70">
        <f t="shared" si="53"/>
        <v>0.60202606676098969</v>
      </c>
      <c r="V70">
        <f t="shared" si="54"/>
        <v>2.905604634632406</v>
      </c>
      <c r="W70">
        <f t="shared" si="55"/>
        <v>0.54035163322124802</v>
      </c>
      <c r="X70">
        <f t="shared" si="56"/>
        <v>0.34273294118587161</v>
      </c>
      <c r="Y70">
        <f t="shared" si="57"/>
        <v>289.58083375520647</v>
      </c>
      <c r="Z70">
        <f t="shared" si="58"/>
        <v>32.533473020072385</v>
      </c>
      <c r="AA70">
        <f t="shared" si="59"/>
        <v>31.974399999999999</v>
      </c>
      <c r="AB70">
        <f t="shared" si="60"/>
        <v>4.7681686157966032</v>
      </c>
      <c r="AC70">
        <f t="shared" si="61"/>
        <v>59.853959120323317</v>
      </c>
      <c r="AD70">
        <f t="shared" si="62"/>
        <v>3.0805476706513795</v>
      </c>
      <c r="AE70">
        <f t="shared" si="63"/>
        <v>5.1467734397629581</v>
      </c>
      <c r="AF70">
        <f t="shared" si="64"/>
        <v>1.6876209451452238</v>
      </c>
      <c r="AG70">
        <f t="shared" si="65"/>
        <v>-424.35622530048425</v>
      </c>
      <c r="AH70">
        <f t="shared" si="66"/>
        <v>212.47593255930747</v>
      </c>
      <c r="AI70">
        <f t="shared" si="67"/>
        <v>16.690557900923995</v>
      </c>
      <c r="AJ70">
        <f t="shared" si="68"/>
        <v>94.391098914953659</v>
      </c>
      <c r="AK70">
        <v>0</v>
      </c>
      <c r="AL70">
        <v>0</v>
      </c>
      <c r="AM70">
        <f t="shared" si="69"/>
        <v>1</v>
      </c>
      <c r="AN70">
        <f t="shared" si="70"/>
        <v>0</v>
      </c>
      <c r="AO70">
        <f t="shared" si="71"/>
        <v>51079.741185785177</v>
      </c>
      <c r="AP70" t="s">
        <v>388</v>
      </c>
      <c r="AQ70">
        <v>10238.9</v>
      </c>
      <c r="AR70">
        <v>302.21199999999999</v>
      </c>
      <c r="AS70">
        <v>4052.3</v>
      </c>
      <c r="AT70">
        <f t="shared" si="72"/>
        <v>0.92542210596451402</v>
      </c>
      <c r="AU70">
        <v>-0.32343011824092399</v>
      </c>
      <c r="AV70" t="s">
        <v>666</v>
      </c>
      <c r="AW70">
        <v>10250.200000000001</v>
      </c>
      <c r="AX70">
        <v>848.69748000000004</v>
      </c>
      <c r="AY70">
        <v>1036.6099999999999</v>
      </c>
      <c r="AZ70">
        <f t="shared" si="73"/>
        <v>0.18127600544081179</v>
      </c>
      <c r="BA70">
        <v>0.5</v>
      </c>
      <c r="BB70">
        <f t="shared" si="74"/>
        <v>1513.2602993550292</v>
      </c>
      <c r="BC70">
        <f t="shared" si="75"/>
        <v>0.90584527707294893</v>
      </c>
      <c r="BD70">
        <f t="shared" si="76"/>
        <v>137.15889112962338</v>
      </c>
      <c r="BE70">
        <f t="shared" si="77"/>
        <v>8.1233572032373129E-4</v>
      </c>
      <c r="BF70">
        <f t="shared" si="78"/>
        <v>2.9091847464330853</v>
      </c>
      <c r="BG70">
        <f t="shared" si="79"/>
        <v>248.33337456908572</v>
      </c>
      <c r="BH70" t="s">
        <v>667</v>
      </c>
      <c r="BI70">
        <v>659.59</v>
      </c>
      <c r="BJ70">
        <f t="shared" si="80"/>
        <v>659.59</v>
      </c>
      <c r="BK70">
        <f t="shared" si="81"/>
        <v>0.36370476842785604</v>
      </c>
      <c r="BL70">
        <f t="shared" si="82"/>
        <v>0.4984152564850669</v>
      </c>
      <c r="BM70">
        <f t="shared" si="83"/>
        <v>0.88887349640847602</v>
      </c>
      <c r="BN70">
        <f t="shared" si="84"/>
        <v>0.25587286457751773</v>
      </c>
      <c r="BO70">
        <f t="shared" si="85"/>
        <v>0.8041651289249746</v>
      </c>
      <c r="BP70">
        <f t="shared" si="86"/>
        <v>0.3873579535372077</v>
      </c>
      <c r="BQ70">
        <f t="shared" si="87"/>
        <v>0.6126420464627923</v>
      </c>
      <c r="BR70">
        <f t="shared" si="88"/>
        <v>1800.09</v>
      </c>
      <c r="BS70">
        <f t="shared" si="89"/>
        <v>1513.2602993550292</v>
      </c>
      <c r="BT70">
        <f t="shared" si="90"/>
        <v>0.8406581334016795</v>
      </c>
      <c r="BU70">
        <f t="shared" si="91"/>
        <v>0.16087019746524145</v>
      </c>
      <c r="BV70">
        <v>6</v>
      </c>
      <c r="BW70">
        <v>0.5</v>
      </c>
      <c r="BX70" t="s">
        <v>391</v>
      </c>
      <c r="BY70">
        <v>2</v>
      </c>
      <c r="BZ70">
        <v>1691779842.0999999</v>
      </c>
      <c r="CA70">
        <v>73.084100000000007</v>
      </c>
      <c r="CB70">
        <v>75.014700000000005</v>
      </c>
      <c r="CC70">
        <v>31.213799999999999</v>
      </c>
      <c r="CD70">
        <v>20.029</v>
      </c>
      <c r="CE70">
        <v>73.417100000000005</v>
      </c>
      <c r="CF70">
        <v>31.157800000000002</v>
      </c>
      <c r="CG70">
        <v>500.084</v>
      </c>
      <c r="CH70">
        <v>98.591999999999999</v>
      </c>
      <c r="CI70">
        <v>9.9850099999999997E-2</v>
      </c>
      <c r="CJ70">
        <v>33.330800000000004</v>
      </c>
      <c r="CK70">
        <v>31.974399999999999</v>
      </c>
      <c r="CL70">
        <v>999.9</v>
      </c>
      <c r="CM70">
        <v>0</v>
      </c>
      <c r="CN70">
        <v>0</v>
      </c>
      <c r="CO70">
        <v>10005</v>
      </c>
      <c r="CP70">
        <v>0</v>
      </c>
      <c r="CQ70">
        <v>1740.96</v>
      </c>
      <c r="CR70">
        <v>-1.90395</v>
      </c>
      <c r="CS70">
        <v>75.472200000000001</v>
      </c>
      <c r="CT70">
        <v>76.547899999999998</v>
      </c>
      <c r="CU70">
        <v>11.259399999999999</v>
      </c>
      <c r="CV70">
        <v>75.014700000000005</v>
      </c>
      <c r="CW70">
        <v>20.029</v>
      </c>
      <c r="CX70">
        <v>3.0847899999999999</v>
      </c>
      <c r="CY70">
        <v>1.9746999999999999</v>
      </c>
      <c r="CZ70">
        <v>24.492799999999999</v>
      </c>
      <c r="DA70">
        <v>17.242899999999999</v>
      </c>
      <c r="DB70">
        <v>1800.09</v>
      </c>
      <c r="DC70">
        <v>0.97800299999999996</v>
      </c>
      <c r="DD70">
        <v>2.1997300000000001E-2</v>
      </c>
      <c r="DE70">
        <v>0</v>
      </c>
      <c r="DF70">
        <v>849.06700000000001</v>
      </c>
      <c r="DG70">
        <v>5.0009800000000002</v>
      </c>
      <c r="DH70">
        <v>17767.5</v>
      </c>
      <c r="DI70">
        <v>16376.7</v>
      </c>
      <c r="DJ70">
        <v>48.811999999999998</v>
      </c>
      <c r="DK70">
        <v>50.186999999999998</v>
      </c>
      <c r="DL70">
        <v>49.125</v>
      </c>
      <c r="DM70">
        <v>49.186999999999998</v>
      </c>
      <c r="DN70">
        <v>50.061999999999998</v>
      </c>
      <c r="DO70">
        <v>1755.6</v>
      </c>
      <c r="DP70">
        <v>39.49</v>
      </c>
      <c r="DQ70">
        <v>0</v>
      </c>
      <c r="DR70">
        <v>131</v>
      </c>
      <c r="DS70">
        <v>0</v>
      </c>
      <c r="DT70">
        <v>848.69748000000004</v>
      </c>
      <c r="DU70">
        <v>0.47961538581137297</v>
      </c>
      <c r="DV70">
        <v>-157.20769181434801</v>
      </c>
      <c r="DW70">
        <v>17788.472000000002</v>
      </c>
      <c r="DX70">
        <v>15</v>
      </c>
      <c r="DY70">
        <v>1691779875.0999999</v>
      </c>
      <c r="DZ70" t="s">
        <v>668</v>
      </c>
      <c r="EA70">
        <v>1691779865.0999999</v>
      </c>
      <c r="EB70">
        <v>1691779875.0999999</v>
      </c>
      <c r="EC70">
        <v>58</v>
      </c>
      <c r="ED70">
        <v>-2.7E-2</v>
      </c>
      <c r="EE70">
        <v>-2E-3</v>
      </c>
      <c r="EF70">
        <v>-0.33300000000000002</v>
      </c>
      <c r="EG70">
        <v>5.6000000000000001E-2</v>
      </c>
      <c r="EH70">
        <v>75</v>
      </c>
      <c r="EI70">
        <v>20</v>
      </c>
      <c r="EJ70">
        <v>0.34</v>
      </c>
      <c r="EK70">
        <v>0.01</v>
      </c>
      <c r="EL70">
        <v>0.86392555196092502</v>
      </c>
      <c r="EM70">
        <v>3.2228200125030401E-2</v>
      </c>
      <c r="EN70">
        <v>3.0965061046244399E-2</v>
      </c>
      <c r="EO70">
        <v>1</v>
      </c>
      <c r="EP70">
        <v>0.60611137714580898</v>
      </c>
      <c r="EQ70">
        <v>1.74931531447086E-2</v>
      </c>
      <c r="ER70">
        <v>2.60932397109851E-3</v>
      </c>
      <c r="ES70">
        <v>1</v>
      </c>
      <c r="ET70">
        <v>2</v>
      </c>
      <c r="EU70">
        <v>2</v>
      </c>
      <c r="EV70" t="s">
        <v>393</v>
      </c>
      <c r="EW70">
        <v>2.96238</v>
      </c>
      <c r="EX70">
        <v>2.8402400000000001</v>
      </c>
      <c r="EY70">
        <v>2.04323E-2</v>
      </c>
      <c r="EZ70">
        <v>2.1109599999999999E-2</v>
      </c>
      <c r="FA70">
        <v>0.13575599999999999</v>
      </c>
      <c r="FB70">
        <v>0.100039</v>
      </c>
      <c r="FC70">
        <v>29407.200000000001</v>
      </c>
      <c r="FD70">
        <v>29983.9</v>
      </c>
      <c r="FE70">
        <v>27534.9</v>
      </c>
      <c r="FF70">
        <v>27903.3</v>
      </c>
      <c r="FG70">
        <v>30485.200000000001</v>
      </c>
      <c r="FH70">
        <v>30762.7</v>
      </c>
      <c r="FI70">
        <v>38341.1</v>
      </c>
      <c r="FJ70">
        <v>37058.6</v>
      </c>
      <c r="FK70">
        <v>2.03315</v>
      </c>
      <c r="FL70">
        <v>1.7031499999999999</v>
      </c>
      <c r="FM70">
        <v>5.1110999999999997E-2</v>
      </c>
      <c r="FN70">
        <v>0</v>
      </c>
      <c r="FO70">
        <v>31.1447</v>
      </c>
      <c r="FP70">
        <v>999.9</v>
      </c>
      <c r="FQ70">
        <v>39.664999999999999</v>
      </c>
      <c r="FR70">
        <v>39.69</v>
      </c>
      <c r="FS70">
        <v>29.334499999999998</v>
      </c>
      <c r="FT70">
        <v>60.592199999999998</v>
      </c>
      <c r="FU70">
        <v>34.855800000000002</v>
      </c>
      <c r="FV70">
        <v>1</v>
      </c>
      <c r="FW70">
        <v>0.34236499999999997</v>
      </c>
      <c r="FX70">
        <v>-0.77579799999999999</v>
      </c>
      <c r="FY70">
        <v>20.254300000000001</v>
      </c>
      <c r="FZ70">
        <v>5.2285199999999996</v>
      </c>
      <c r="GA70">
        <v>12.0159</v>
      </c>
      <c r="GB70">
        <v>4.9993999999999996</v>
      </c>
      <c r="GC70">
        <v>3.2910300000000001</v>
      </c>
      <c r="GD70">
        <v>9999</v>
      </c>
      <c r="GE70">
        <v>288.10000000000002</v>
      </c>
      <c r="GF70">
        <v>9999</v>
      </c>
      <c r="GG70">
        <v>9999</v>
      </c>
      <c r="GH70">
        <v>1.8779999999999999</v>
      </c>
      <c r="GI70">
        <v>1.8717900000000001</v>
      </c>
      <c r="GJ70">
        <v>1.8739300000000001</v>
      </c>
      <c r="GK70">
        <v>1.87195</v>
      </c>
      <c r="GL70">
        <v>1.87225</v>
      </c>
      <c r="GM70">
        <v>1.8734900000000001</v>
      </c>
      <c r="GN70">
        <v>1.87378</v>
      </c>
      <c r="GO70">
        <v>1.87778</v>
      </c>
      <c r="GP70">
        <v>5</v>
      </c>
      <c r="GQ70">
        <v>0</v>
      </c>
      <c r="GR70">
        <v>0</v>
      </c>
      <c r="GS70">
        <v>0</v>
      </c>
      <c r="GT70" t="s">
        <v>394</v>
      </c>
      <c r="GU70" t="s">
        <v>395</v>
      </c>
      <c r="GV70" t="s">
        <v>396</v>
      </c>
      <c r="GW70" t="s">
        <v>396</v>
      </c>
      <c r="GX70" t="s">
        <v>396</v>
      </c>
      <c r="GY70" t="s">
        <v>396</v>
      </c>
      <c r="GZ70">
        <v>0</v>
      </c>
      <c r="HA70">
        <v>100</v>
      </c>
      <c r="HB70">
        <v>100</v>
      </c>
      <c r="HC70">
        <v>-0.33300000000000002</v>
      </c>
      <c r="HD70">
        <v>5.6000000000000001E-2</v>
      </c>
      <c r="HE70">
        <v>-0.35409336109529099</v>
      </c>
      <c r="HF70">
        <v>7.2704984381113296E-4</v>
      </c>
      <c r="HG70">
        <v>-1.05877040029023E-6</v>
      </c>
      <c r="HH70">
        <v>2.9517966189716799E-10</v>
      </c>
      <c r="HI70">
        <v>0.13055100091692701</v>
      </c>
      <c r="HJ70">
        <v>0</v>
      </c>
      <c r="HK70">
        <v>0</v>
      </c>
      <c r="HL70">
        <v>0</v>
      </c>
      <c r="HM70">
        <v>1</v>
      </c>
      <c r="HN70">
        <v>2242</v>
      </c>
      <c r="HO70">
        <v>1</v>
      </c>
      <c r="HP70">
        <v>25</v>
      </c>
      <c r="HQ70">
        <v>1.9</v>
      </c>
      <c r="HR70">
        <v>6</v>
      </c>
      <c r="HS70">
        <v>0.31738300000000003</v>
      </c>
      <c r="HT70">
        <v>2.7111800000000001</v>
      </c>
      <c r="HU70">
        <v>1.49536</v>
      </c>
      <c r="HV70">
        <v>2.2705099999999998</v>
      </c>
      <c r="HW70">
        <v>1.49658</v>
      </c>
      <c r="HX70">
        <v>2.5524900000000001</v>
      </c>
      <c r="HY70">
        <v>40.886499999999998</v>
      </c>
      <c r="HZ70">
        <v>23.833600000000001</v>
      </c>
      <c r="IA70">
        <v>18</v>
      </c>
      <c r="IB70">
        <v>507.89299999999997</v>
      </c>
      <c r="IC70">
        <v>430.62900000000002</v>
      </c>
      <c r="ID70">
        <v>32.207299999999996</v>
      </c>
      <c r="IE70">
        <v>31.7742</v>
      </c>
      <c r="IF70">
        <v>30</v>
      </c>
      <c r="IG70">
        <v>31.572199999999999</v>
      </c>
      <c r="IH70">
        <v>31.515499999999999</v>
      </c>
      <c r="II70">
        <v>6.4098300000000004</v>
      </c>
      <c r="IJ70">
        <v>38.287300000000002</v>
      </c>
      <c r="IK70">
        <v>24.795100000000001</v>
      </c>
      <c r="IL70">
        <v>32.217300000000002</v>
      </c>
      <c r="IM70">
        <v>75</v>
      </c>
      <c r="IN70">
        <v>20.0122</v>
      </c>
      <c r="IO70">
        <v>99.952100000000002</v>
      </c>
      <c r="IP70">
        <v>99.480999999999995</v>
      </c>
    </row>
    <row r="71" spans="1:250" x14ac:dyDescent="0.3">
      <c r="A71">
        <v>55</v>
      </c>
      <c r="B71">
        <v>1691780002.0999999</v>
      </c>
      <c r="C71">
        <v>12947.5</v>
      </c>
      <c r="D71" t="s">
        <v>669</v>
      </c>
      <c r="E71" t="s">
        <v>670</v>
      </c>
      <c r="F71" t="s">
        <v>381</v>
      </c>
      <c r="G71" t="s">
        <v>640</v>
      </c>
      <c r="H71" t="s">
        <v>476</v>
      </c>
      <c r="I71" t="s">
        <v>34</v>
      </c>
      <c r="J71" t="s">
        <v>385</v>
      </c>
      <c r="K71" t="s">
        <v>559</v>
      </c>
      <c r="L71" t="s">
        <v>387</v>
      </c>
      <c r="M71">
        <v>1691780002.0999999</v>
      </c>
      <c r="N71">
        <f t="shared" si="46"/>
        <v>9.916560351790598E-3</v>
      </c>
      <c r="O71">
        <f t="shared" si="47"/>
        <v>9.9165603517905971</v>
      </c>
      <c r="P71">
        <f t="shared" si="48"/>
        <v>-1.1217483787623215</v>
      </c>
      <c r="Q71">
        <f t="shared" si="49"/>
        <v>50.714799999999997</v>
      </c>
      <c r="R71">
        <f t="shared" si="50"/>
        <v>52.403672940074962</v>
      </c>
      <c r="S71">
        <f t="shared" si="51"/>
        <v>5.1718820343192444</v>
      </c>
      <c r="T71">
        <f t="shared" si="52"/>
        <v>5.0052018928908</v>
      </c>
      <c r="U71">
        <f t="shared" si="53"/>
        <v>0.638308590975871</v>
      </c>
      <c r="V71">
        <f t="shared" si="54"/>
        <v>2.9054128747999295</v>
      </c>
      <c r="W71">
        <f t="shared" si="55"/>
        <v>0.5694263516700262</v>
      </c>
      <c r="X71">
        <f t="shared" si="56"/>
        <v>0.36145886651950199</v>
      </c>
      <c r="Y71">
        <f t="shared" si="57"/>
        <v>289.52816575497826</v>
      </c>
      <c r="Z71">
        <f t="shared" si="58"/>
        <v>32.459214590787063</v>
      </c>
      <c r="AA71">
        <f t="shared" si="59"/>
        <v>31.9405</v>
      </c>
      <c r="AB71">
        <f t="shared" si="60"/>
        <v>4.7590255717865055</v>
      </c>
      <c r="AC71">
        <f t="shared" si="61"/>
        <v>60.393292930456091</v>
      </c>
      <c r="AD71">
        <f t="shared" si="62"/>
        <v>3.1087938342516006</v>
      </c>
      <c r="AE71">
        <f t="shared" si="63"/>
        <v>5.1475812683892395</v>
      </c>
      <c r="AF71">
        <f t="shared" si="64"/>
        <v>1.6502317375349049</v>
      </c>
      <c r="AG71">
        <f t="shared" si="65"/>
        <v>-437.32031151396535</v>
      </c>
      <c r="AH71">
        <f t="shared" si="66"/>
        <v>218.21047379824597</v>
      </c>
      <c r="AI71">
        <f t="shared" si="67"/>
        <v>17.139541375369237</v>
      </c>
      <c r="AJ71">
        <f t="shared" si="68"/>
        <v>87.557869414628101</v>
      </c>
      <c r="AK71">
        <v>0</v>
      </c>
      <c r="AL71">
        <v>0</v>
      </c>
      <c r="AM71">
        <f t="shared" si="69"/>
        <v>1</v>
      </c>
      <c r="AN71">
        <f t="shared" si="70"/>
        <v>0</v>
      </c>
      <c r="AO71">
        <f t="shared" si="71"/>
        <v>51073.916915679692</v>
      </c>
      <c r="AP71" t="s">
        <v>388</v>
      </c>
      <c r="AQ71">
        <v>10238.9</v>
      </c>
      <c r="AR71">
        <v>302.21199999999999</v>
      </c>
      <c r="AS71">
        <v>4052.3</v>
      </c>
      <c r="AT71">
        <f t="shared" si="72"/>
        <v>0.92542210596451402</v>
      </c>
      <c r="AU71">
        <v>-0.32343011824092399</v>
      </c>
      <c r="AV71" t="s">
        <v>671</v>
      </c>
      <c r="AW71">
        <v>10249.799999999999</v>
      </c>
      <c r="AX71">
        <v>855.16971999999998</v>
      </c>
      <c r="AY71">
        <v>1011.19</v>
      </c>
      <c r="AZ71">
        <f t="shared" si="73"/>
        <v>0.15429373312631656</v>
      </c>
      <c r="BA71">
        <v>0.5</v>
      </c>
      <c r="BB71">
        <f t="shared" si="74"/>
        <v>1512.983099354911</v>
      </c>
      <c r="BC71">
        <f t="shared" si="75"/>
        <v>-1.1217483787623215</v>
      </c>
      <c r="BD71">
        <f t="shared" si="76"/>
        <v>116.72190527824696</v>
      </c>
      <c r="BE71">
        <f t="shared" si="77"/>
        <v>-5.2764519369831399E-4</v>
      </c>
      <c r="BF71">
        <f t="shared" si="78"/>
        <v>3.0074565610814981</v>
      </c>
      <c r="BG71">
        <f t="shared" si="79"/>
        <v>246.84678884399329</v>
      </c>
      <c r="BH71" t="s">
        <v>672</v>
      </c>
      <c r="BI71">
        <v>659.25</v>
      </c>
      <c r="BJ71">
        <f t="shared" si="80"/>
        <v>659.25</v>
      </c>
      <c r="BK71">
        <f t="shared" si="81"/>
        <v>0.34804537228414045</v>
      </c>
      <c r="BL71">
        <f t="shared" si="82"/>
        <v>0.44331499687446735</v>
      </c>
      <c r="BM71">
        <f t="shared" si="83"/>
        <v>0.89627621166796834</v>
      </c>
      <c r="BN71">
        <f t="shared" si="84"/>
        <v>0.22006364090282077</v>
      </c>
      <c r="BO71">
        <f t="shared" si="85"/>
        <v>0.81094363652266288</v>
      </c>
      <c r="BP71">
        <f t="shared" si="86"/>
        <v>0.34175135631496933</v>
      </c>
      <c r="BQ71">
        <f t="shared" si="87"/>
        <v>0.65824864368503067</v>
      </c>
      <c r="BR71">
        <f t="shared" si="88"/>
        <v>1799.76</v>
      </c>
      <c r="BS71">
        <f t="shared" si="89"/>
        <v>1512.983099354911</v>
      </c>
      <c r="BT71">
        <f t="shared" si="90"/>
        <v>0.84065825407549399</v>
      </c>
      <c r="BU71">
        <f t="shared" si="91"/>
        <v>0.16087043036570334</v>
      </c>
      <c r="BV71">
        <v>6</v>
      </c>
      <c r="BW71">
        <v>0.5</v>
      </c>
      <c r="BX71" t="s">
        <v>391</v>
      </c>
      <c r="BY71">
        <v>2</v>
      </c>
      <c r="BZ71">
        <v>1691780002.0999999</v>
      </c>
      <c r="CA71">
        <v>50.714799999999997</v>
      </c>
      <c r="CB71">
        <v>49.972499999999997</v>
      </c>
      <c r="CC71">
        <v>31.499600000000001</v>
      </c>
      <c r="CD71">
        <v>19.979199999999999</v>
      </c>
      <c r="CE71">
        <v>51.151200000000003</v>
      </c>
      <c r="CF71">
        <v>31.369700000000002</v>
      </c>
      <c r="CG71">
        <v>500.20100000000002</v>
      </c>
      <c r="CH71">
        <v>98.593000000000004</v>
      </c>
      <c r="CI71">
        <v>0.100121</v>
      </c>
      <c r="CJ71">
        <v>33.333599999999997</v>
      </c>
      <c r="CK71">
        <v>31.9405</v>
      </c>
      <c r="CL71">
        <v>999.9</v>
      </c>
      <c r="CM71">
        <v>0</v>
      </c>
      <c r="CN71">
        <v>0</v>
      </c>
      <c r="CO71">
        <v>10003.799999999999</v>
      </c>
      <c r="CP71">
        <v>0</v>
      </c>
      <c r="CQ71">
        <v>1732.27</v>
      </c>
      <c r="CR71">
        <v>0.74227900000000002</v>
      </c>
      <c r="CS71">
        <v>52.3643</v>
      </c>
      <c r="CT71">
        <v>50.991300000000003</v>
      </c>
      <c r="CU71">
        <v>11.5204</v>
      </c>
      <c r="CV71">
        <v>49.972499999999997</v>
      </c>
      <c r="CW71">
        <v>19.979199999999999</v>
      </c>
      <c r="CX71">
        <v>3.1056400000000002</v>
      </c>
      <c r="CY71">
        <v>1.9698100000000001</v>
      </c>
      <c r="CZ71">
        <v>24.605399999999999</v>
      </c>
      <c r="DA71">
        <v>17.203800000000001</v>
      </c>
      <c r="DB71">
        <v>1799.76</v>
      </c>
      <c r="DC71">
        <v>0.97799899999999995</v>
      </c>
      <c r="DD71">
        <v>2.2001099999999999E-2</v>
      </c>
      <c r="DE71">
        <v>0</v>
      </c>
      <c r="DF71">
        <v>855.23099999999999</v>
      </c>
      <c r="DG71">
        <v>5.0009800000000002</v>
      </c>
      <c r="DH71">
        <v>17972.7</v>
      </c>
      <c r="DI71">
        <v>16373.7</v>
      </c>
      <c r="DJ71">
        <v>48.811999999999998</v>
      </c>
      <c r="DK71">
        <v>50.186999999999998</v>
      </c>
      <c r="DL71">
        <v>49.25</v>
      </c>
      <c r="DM71">
        <v>49.25</v>
      </c>
      <c r="DN71">
        <v>50.125</v>
      </c>
      <c r="DO71">
        <v>1755.27</v>
      </c>
      <c r="DP71">
        <v>39.49</v>
      </c>
      <c r="DQ71">
        <v>0</v>
      </c>
      <c r="DR71">
        <v>159.799999952316</v>
      </c>
      <c r="DS71">
        <v>0</v>
      </c>
      <c r="DT71">
        <v>855.16971999999998</v>
      </c>
      <c r="DU71">
        <v>2.060230775405</v>
      </c>
      <c r="DV71">
        <v>255.953843677191</v>
      </c>
      <c r="DW71">
        <v>17936.864000000001</v>
      </c>
      <c r="DX71">
        <v>15</v>
      </c>
      <c r="DY71">
        <v>1691779960.5999999</v>
      </c>
      <c r="DZ71" t="s">
        <v>673</v>
      </c>
      <c r="EA71">
        <v>1691779939.0999999</v>
      </c>
      <c r="EB71">
        <v>1691779960.5999999</v>
      </c>
      <c r="EC71">
        <v>59</v>
      </c>
      <c r="ED71">
        <v>-8.8999999999999996E-2</v>
      </c>
      <c r="EE71">
        <v>2E-3</v>
      </c>
      <c r="EF71">
        <v>-0.437</v>
      </c>
      <c r="EG71">
        <v>5.8999999999999997E-2</v>
      </c>
      <c r="EH71">
        <v>50</v>
      </c>
      <c r="EI71">
        <v>20</v>
      </c>
      <c r="EJ71">
        <v>0.28999999999999998</v>
      </c>
      <c r="EK71">
        <v>0.02</v>
      </c>
      <c r="EL71">
        <v>-1.1130540699565299</v>
      </c>
      <c r="EM71">
        <v>-0.13868571581734501</v>
      </c>
      <c r="EN71">
        <v>4.9075391395692398E-2</v>
      </c>
      <c r="EO71">
        <v>1</v>
      </c>
      <c r="EP71">
        <v>0.64865046752216604</v>
      </c>
      <c r="EQ71">
        <v>-7.97348783273393E-3</v>
      </c>
      <c r="ER71">
        <v>1.6018244378173199E-2</v>
      </c>
      <c r="ES71">
        <v>1</v>
      </c>
      <c r="ET71">
        <v>2</v>
      </c>
      <c r="EU71">
        <v>2</v>
      </c>
      <c r="EV71" t="s">
        <v>393</v>
      </c>
      <c r="EW71">
        <v>2.9626800000000002</v>
      </c>
      <c r="EX71">
        <v>2.8405</v>
      </c>
      <c r="EY71">
        <v>1.4307500000000001E-2</v>
      </c>
      <c r="EZ71">
        <v>1.4145700000000001E-2</v>
      </c>
      <c r="FA71">
        <v>0.13638</v>
      </c>
      <c r="FB71">
        <v>9.98613E-2</v>
      </c>
      <c r="FC71">
        <v>29590.1</v>
      </c>
      <c r="FD71">
        <v>30195.200000000001</v>
      </c>
      <c r="FE71">
        <v>27534.2</v>
      </c>
      <c r="FF71">
        <v>27901.599999999999</v>
      </c>
      <c r="FG71">
        <v>30461.9</v>
      </c>
      <c r="FH71">
        <v>30766.7</v>
      </c>
      <c r="FI71">
        <v>38340.199999999997</v>
      </c>
      <c r="FJ71">
        <v>37056.800000000003</v>
      </c>
      <c r="FK71">
        <v>2.0330699999999999</v>
      </c>
      <c r="FL71">
        <v>1.7035499999999999</v>
      </c>
      <c r="FM71">
        <v>4.6811999999999999E-2</v>
      </c>
      <c r="FN71">
        <v>0</v>
      </c>
      <c r="FO71">
        <v>31.180599999999998</v>
      </c>
      <c r="FP71">
        <v>999.9</v>
      </c>
      <c r="FQ71">
        <v>39.475999999999999</v>
      </c>
      <c r="FR71">
        <v>39.569000000000003</v>
      </c>
      <c r="FS71">
        <v>29.008500000000002</v>
      </c>
      <c r="FT71">
        <v>61.242199999999997</v>
      </c>
      <c r="FU71">
        <v>34.066499999999998</v>
      </c>
      <c r="FV71">
        <v>1</v>
      </c>
      <c r="FW71">
        <v>0.34335100000000002</v>
      </c>
      <c r="FX71">
        <v>-0.61029699999999998</v>
      </c>
      <c r="FY71">
        <v>20.255299999999998</v>
      </c>
      <c r="FZ71">
        <v>5.2280699999999998</v>
      </c>
      <c r="GA71">
        <v>12.0159</v>
      </c>
      <c r="GB71">
        <v>4.9993499999999997</v>
      </c>
      <c r="GC71">
        <v>3.2913000000000001</v>
      </c>
      <c r="GD71">
        <v>9999</v>
      </c>
      <c r="GE71">
        <v>288.2</v>
      </c>
      <c r="GF71">
        <v>9999</v>
      </c>
      <c r="GG71">
        <v>9999</v>
      </c>
      <c r="GH71">
        <v>1.87798</v>
      </c>
      <c r="GI71">
        <v>1.87178</v>
      </c>
      <c r="GJ71">
        <v>1.8739300000000001</v>
      </c>
      <c r="GK71">
        <v>1.8719600000000001</v>
      </c>
      <c r="GL71">
        <v>1.87225</v>
      </c>
      <c r="GM71">
        <v>1.87347</v>
      </c>
      <c r="GN71">
        <v>1.87378</v>
      </c>
      <c r="GO71">
        <v>1.87784</v>
      </c>
      <c r="GP71">
        <v>5</v>
      </c>
      <c r="GQ71">
        <v>0</v>
      </c>
      <c r="GR71">
        <v>0</v>
      </c>
      <c r="GS71">
        <v>0</v>
      </c>
      <c r="GT71" t="s">
        <v>394</v>
      </c>
      <c r="GU71" t="s">
        <v>395</v>
      </c>
      <c r="GV71" t="s">
        <v>396</v>
      </c>
      <c r="GW71" t="s">
        <v>396</v>
      </c>
      <c r="GX71" t="s">
        <v>396</v>
      </c>
      <c r="GY71" t="s">
        <v>396</v>
      </c>
      <c r="GZ71">
        <v>0</v>
      </c>
      <c r="HA71">
        <v>100</v>
      </c>
      <c r="HB71">
        <v>100</v>
      </c>
      <c r="HC71">
        <v>-0.436</v>
      </c>
      <c r="HD71">
        <v>0.12989999999999999</v>
      </c>
      <c r="HE71">
        <v>-0.47080518478897199</v>
      </c>
      <c r="HF71">
        <v>7.2704984381113296E-4</v>
      </c>
      <c r="HG71">
        <v>-1.05877040029023E-6</v>
      </c>
      <c r="HH71">
        <v>2.9517966189716799E-10</v>
      </c>
      <c r="HI71">
        <v>0.12992312493420299</v>
      </c>
      <c r="HJ71">
        <v>0</v>
      </c>
      <c r="HK71">
        <v>0</v>
      </c>
      <c r="HL71">
        <v>0</v>
      </c>
      <c r="HM71">
        <v>1</v>
      </c>
      <c r="HN71">
        <v>2242</v>
      </c>
      <c r="HO71">
        <v>1</v>
      </c>
      <c r="HP71">
        <v>25</v>
      </c>
      <c r="HQ71">
        <v>1.1000000000000001</v>
      </c>
      <c r="HR71">
        <v>0.7</v>
      </c>
      <c r="HS71">
        <v>0.26245099999999999</v>
      </c>
      <c r="HT71">
        <v>2.7136200000000001</v>
      </c>
      <c r="HU71">
        <v>1.49536</v>
      </c>
      <c r="HV71">
        <v>2.2717299999999998</v>
      </c>
      <c r="HW71">
        <v>1.49658</v>
      </c>
      <c r="HX71">
        <v>2.6074199999999998</v>
      </c>
      <c r="HY71">
        <v>40.8093</v>
      </c>
      <c r="HZ71">
        <v>23.833600000000001</v>
      </c>
      <c r="IA71">
        <v>18</v>
      </c>
      <c r="IB71">
        <v>507.95400000000001</v>
      </c>
      <c r="IC71">
        <v>430.97300000000001</v>
      </c>
      <c r="ID71">
        <v>31.980599999999999</v>
      </c>
      <c r="IE71">
        <v>31.782599999999999</v>
      </c>
      <c r="IF71">
        <v>30</v>
      </c>
      <c r="IG71">
        <v>31.586099999999998</v>
      </c>
      <c r="IH71">
        <v>31.526499999999999</v>
      </c>
      <c r="II71">
        <v>5.3151099999999998</v>
      </c>
      <c r="IJ71">
        <v>37.560600000000001</v>
      </c>
      <c r="IK71">
        <v>22.3384</v>
      </c>
      <c r="IL71">
        <v>32.030999999999999</v>
      </c>
      <c r="IM71">
        <v>50</v>
      </c>
      <c r="IN71">
        <v>19.964200000000002</v>
      </c>
      <c r="IO71">
        <v>99.949600000000004</v>
      </c>
      <c r="IP71">
        <v>99.4756</v>
      </c>
    </row>
    <row r="72" spans="1:250" x14ac:dyDescent="0.3">
      <c r="A72">
        <v>56</v>
      </c>
      <c r="B72">
        <v>1691780125.0999999</v>
      </c>
      <c r="C72">
        <v>13070.5</v>
      </c>
      <c r="D72" t="s">
        <v>674</v>
      </c>
      <c r="E72" t="s">
        <v>675</v>
      </c>
      <c r="F72" t="s">
        <v>381</v>
      </c>
      <c r="G72" t="s">
        <v>640</v>
      </c>
      <c r="H72" t="s">
        <v>476</v>
      </c>
      <c r="I72" t="s">
        <v>34</v>
      </c>
      <c r="J72" t="s">
        <v>385</v>
      </c>
      <c r="K72" t="s">
        <v>559</v>
      </c>
      <c r="L72" t="s">
        <v>387</v>
      </c>
      <c r="M72">
        <v>1691780125.0999999</v>
      </c>
      <c r="N72">
        <f t="shared" si="46"/>
        <v>1.0018691728343214E-2</v>
      </c>
      <c r="O72">
        <f t="shared" si="47"/>
        <v>10.018691728343214</v>
      </c>
      <c r="P72">
        <f t="shared" si="48"/>
        <v>-3.4782956306362545</v>
      </c>
      <c r="Q72">
        <f t="shared" si="49"/>
        <v>23.867899999999999</v>
      </c>
      <c r="R72">
        <f t="shared" si="50"/>
        <v>32.716058692193741</v>
      </c>
      <c r="S72">
        <f t="shared" si="51"/>
        <v>3.2288341536534593</v>
      </c>
      <c r="T72">
        <f t="shared" si="52"/>
        <v>2.3555860264541497</v>
      </c>
      <c r="U72">
        <f t="shared" si="53"/>
        <v>0.63741395406063539</v>
      </c>
      <c r="V72">
        <f t="shared" si="54"/>
        <v>2.9119335969010245</v>
      </c>
      <c r="W72">
        <f t="shared" si="55"/>
        <v>0.56884974749618422</v>
      </c>
      <c r="X72">
        <f t="shared" si="56"/>
        <v>0.3610747865543707</v>
      </c>
      <c r="Y72">
        <f t="shared" si="57"/>
        <v>289.56430745497983</v>
      </c>
      <c r="Z72">
        <f t="shared" si="58"/>
        <v>32.550625682501135</v>
      </c>
      <c r="AA72">
        <f t="shared" si="59"/>
        <v>32.045400000000001</v>
      </c>
      <c r="AB72">
        <f t="shared" si="60"/>
        <v>4.7873673299738337</v>
      </c>
      <c r="AC72">
        <f t="shared" si="61"/>
        <v>60.195440923987597</v>
      </c>
      <c r="AD72">
        <f t="shared" si="62"/>
        <v>3.11879593850235</v>
      </c>
      <c r="AE72">
        <f t="shared" si="63"/>
        <v>5.1811165274802811</v>
      </c>
      <c r="AF72">
        <f t="shared" si="64"/>
        <v>1.6685713914714837</v>
      </c>
      <c r="AG72">
        <f t="shared" si="65"/>
        <v>-441.8243052199357</v>
      </c>
      <c r="AH72">
        <f t="shared" si="66"/>
        <v>220.42708117929135</v>
      </c>
      <c r="AI72">
        <f t="shared" si="67"/>
        <v>17.293604045376537</v>
      </c>
      <c r="AJ72">
        <f t="shared" si="68"/>
        <v>85.460687459712005</v>
      </c>
      <c r="AK72">
        <v>0</v>
      </c>
      <c r="AL72">
        <v>0</v>
      </c>
      <c r="AM72">
        <f t="shared" si="69"/>
        <v>1</v>
      </c>
      <c r="AN72">
        <f t="shared" si="70"/>
        <v>0</v>
      </c>
      <c r="AO72">
        <f t="shared" si="71"/>
        <v>51237.553533990649</v>
      </c>
      <c r="AP72" t="s">
        <v>388</v>
      </c>
      <c r="AQ72">
        <v>10238.9</v>
      </c>
      <c r="AR72">
        <v>302.21199999999999</v>
      </c>
      <c r="AS72">
        <v>4052.3</v>
      </c>
      <c r="AT72">
        <f t="shared" si="72"/>
        <v>0.92542210596451402</v>
      </c>
      <c r="AU72">
        <v>-0.32343011824092399</v>
      </c>
      <c r="AV72" t="s">
        <v>676</v>
      </c>
      <c r="AW72">
        <v>10249.5</v>
      </c>
      <c r="AX72">
        <v>864.68984</v>
      </c>
      <c r="AY72">
        <v>990.11</v>
      </c>
      <c r="AZ72">
        <f t="shared" si="73"/>
        <v>0.12667295553019364</v>
      </c>
      <c r="BA72">
        <v>0.5</v>
      </c>
      <c r="BB72">
        <f t="shared" si="74"/>
        <v>1513.1760059352227</v>
      </c>
      <c r="BC72">
        <f t="shared" si="75"/>
        <v>-3.4782956306362545</v>
      </c>
      <c r="BD72">
        <f t="shared" si="76"/>
        <v>95.839238454594252</v>
      </c>
      <c r="BE72">
        <f t="shared" si="77"/>
        <v>-2.0849296446816554E-3</v>
      </c>
      <c r="BF72">
        <f t="shared" si="78"/>
        <v>3.092777570168971</v>
      </c>
      <c r="BG72">
        <f t="shared" si="79"/>
        <v>245.57047340407198</v>
      </c>
      <c r="BH72" t="s">
        <v>677</v>
      </c>
      <c r="BI72">
        <v>667.92</v>
      </c>
      <c r="BJ72">
        <f t="shared" si="80"/>
        <v>667.92</v>
      </c>
      <c r="BK72">
        <f t="shared" si="81"/>
        <v>0.32540828796800358</v>
      </c>
      <c r="BL72">
        <f t="shared" si="82"/>
        <v>0.38927390670101492</v>
      </c>
      <c r="BM72">
        <f t="shared" si="83"/>
        <v>0.90480087933388098</v>
      </c>
      <c r="BN72">
        <f t="shared" si="84"/>
        <v>0.18232377474567452</v>
      </c>
      <c r="BO72">
        <f t="shared" si="85"/>
        <v>0.81656483794513623</v>
      </c>
      <c r="BP72">
        <f t="shared" si="86"/>
        <v>0.30069027729496839</v>
      </c>
      <c r="BQ72">
        <f t="shared" si="87"/>
        <v>0.69930972270503156</v>
      </c>
      <c r="BR72">
        <f t="shared" si="88"/>
        <v>1799.99</v>
      </c>
      <c r="BS72">
        <f t="shared" si="89"/>
        <v>1513.1760059352227</v>
      </c>
      <c r="BT72">
        <f t="shared" si="90"/>
        <v>0.84065800695294013</v>
      </c>
      <c r="BU72">
        <f t="shared" si="91"/>
        <v>0.16086995341917446</v>
      </c>
      <c r="BV72">
        <v>6</v>
      </c>
      <c r="BW72">
        <v>0.5</v>
      </c>
      <c r="BX72" t="s">
        <v>391</v>
      </c>
      <c r="BY72">
        <v>2</v>
      </c>
      <c r="BZ72">
        <v>1691780125.0999999</v>
      </c>
      <c r="CA72">
        <v>23.867899999999999</v>
      </c>
      <c r="CB72">
        <v>19.982099999999999</v>
      </c>
      <c r="CC72">
        <v>31.601099999999999</v>
      </c>
      <c r="CD72">
        <v>19.962199999999999</v>
      </c>
      <c r="CE72">
        <v>24.2774</v>
      </c>
      <c r="CF72">
        <v>31.47</v>
      </c>
      <c r="CG72">
        <v>500.15499999999997</v>
      </c>
      <c r="CH72">
        <v>98.593000000000004</v>
      </c>
      <c r="CI72">
        <v>9.9638500000000005E-2</v>
      </c>
      <c r="CJ72">
        <v>33.4495</v>
      </c>
      <c r="CK72">
        <v>32.045400000000001</v>
      </c>
      <c r="CL72">
        <v>999.9</v>
      </c>
      <c r="CM72">
        <v>0</v>
      </c>
      <c r="CN72">
        <v>0</v>
      </c>
      <c r="CO72">
        <v>10041.200000000001</v>
      </c>
      <c r="CP72">
        <v>0</v>
      </c>
      <c r="CQ72">
        <v>1735.67</v>
      </c>
      <c r="CR72">
        <v>3.8857900000000001</v>
      </c>
      <c r="CS72">
        <v>24.646699999999999</v>
      </c>
      <c r="CT72">
        <v>20.389099999999999</v>
      </c>
      <c r="CU72">
        <v>11.6389</v>
      </c>
      <c r="CV72">
        <v>19.982099999999999</v>
      </c>
      <c r="CW72">
        <v>19.962199999999999</v>
      </c>
      <c r="CX72">
        <v>3.11564</v>
      </c>
      <c r="CY72">
        <v>1.9681299999999999</v>
      </c>
      <c r="CZ72">
        <v>24.659199999999998</v>
      </c>
      <c r="DA72">
        <v>17.190300000000001</v>
      </c>
      <c r="DB72">
        <v>1799.99</v>
      </c>
      <c r="DC72">
        <v>0.97800299999999996</v>
      </c>
      <c r="DD72">
        <v>2.1997300000000001E-2</v>
      </c>
      <c r="DE72">
        <v>0</v>
      </c>
      <c r="DF72">
        <v>865.21500000000003</v>
      </c>
      <c r="DG72">
        <v>5.0009800000000002</v>
      </c>
      <c r="DH72">
        <v>18152.599999999999</v>
      </c>
      <c r="DI72">
        <v>16375.8</v>
      </c>
      <c r="DJ72">
        <v>48.875</v>
      </c>
      <c r="DK72">
        <v>50.25</v>
      </c>
      <c r="DL72">
        <v>49.061999999999998</v>
      </c>
      <c r="DM72">
        <v>48.936999999999998</v>
      </c>
      <c r="DN72">
        <v>50.125</v>
      </c>
      <c r="DO72">
        <v>1755.5</v>
      </c>
      <c r="DP72">
        <v>39.479999999999997</v>
      </c>
      <c r="DQ72">
        <v>0</v>
      </c>
      <c r="DR72">
        <v>122.60000014305101</v>
      </c>
      <c r="DS72">
        <v>0</v>
      </c>
      <c r="DT72">
        <v>864.68984</v>
      </c>
      <c r="DU72">
        <v>3.9949999936967702</v>
      </c>
      <c r="DV72">
        <v>164.83846148764701</v>
      </c>
      <c r="DW72">
        <v>18100.175999999999</v>
      </c>
      <c r="DX72">
        <v>15</v>
      </c>
      <c r="DY72">
        <v>1691780084.0999999</v>
      </c>
      <c r="DZ72" t="s">
        <v>678</v>
      </c>
      <c r="EA72">
        <v>1691780077.0999999</v>
      </c>
      <c r="EB72">
        <v>1691780084.0999999</v>
      </c>
      <c r="EC72">
        <v>60</v>
      </c>
      <c r="ED72">
        <v>4.3999999999999997E-2</v>
      </c>
      <c r="EE72">
        <v>1E-3</v>
      </c>
      <c r="EF72">
        <v>-0.41199999999999998</v>
      </c>
      <c r="EG72">
        <v>5.7000000000000002E-2</v>
      </c>
      <c r="EH72">
        <v>20</v>
      </c>
      <c r="EI72">
        <v>20</v>
      </c>
      <c r="EJ72">
        <v>0.38</v>
      </c>
      <c r="EK72">
        <v>0.01</v>
      </c>
      <c r="EL72">
        <v>-3.5082666294715801</v>
      </c>
      <c r="EM72">
        <v>4.5048297614313997E-2</v>
      </c>
      <c r="EN72">
        <v>2.6550612254759801E-2</v>
      </c>
      <c r="EO72">
        <v>1</v>
      </c>
      <c r="EP72">
        <v>0.645002716048372</v>
      </c>
      <c r="EQ72">
        <v>1.8631693035632699E-2</v>
      </c>
      <c r="ER72">
        <v>1.93610257760908E-2</v>
      </c>
      <c r="ES72">
        <v>1</v>
      </c>
      <c r="ET72">
        <v>2</v>
      </c>
      <c r="EU72">
        <v>2</v>
      </c>
      <c r="EV72" t="s">
        <v>393</v>
      </c>
      <c r="EW72">
        <v>2.9625499999999998</v>
      </c>
      <c r="EX72">
        <v>2.8403499999999999</v>
      </c>
      <c r="EY72">
        <v>6.8114600000000001E-3</v>
      </c>
      <c r="EZ72">
        <v>5.6742800000000003E-3</v>
      </c>
      <c r="FA72">
        <v>0.13667599999999999</v>
      </c>
      <c r="FB72">
        <v>9.9800600000000003E-2</v>
      </c>
      <c r="FC72">
        <v>29815.7</v>
      </c>
      <c r="FD72">
        <v>30456</v>
      </c>
      <c r="FE72">
        <v>27534.799999999999</v>
      </c>
      <c r="FF72">
        <v>27903</v>
      </c>
      <c r="FG72">
        <v>30451.599999999999</v>
      </c>
      <c r="FH72">
        <v>30769.5</v>
      </c>
      <c r="FI72">
        <v>38341.1</v>
      </c>
      <c r="FJ72">
        <v>37058.300000000003</v>
      </c>
      <c r="FK72">
        <v>2.0331000000000001</v>
      </c>
      <c r="FL72">
        <v>1.7039</v>
      </c>
      <c r="FM72">
        <v>4.8324499999999999E-2</v>
      </c>
      <c r="FN72">
        <v>0</v>
      </c>
      <c r="FO72">
        <v>31.261099999999999</v>
      </c>
      <c r="FP72">
        <v>999.9</v>
      </c>
      <c r="FQ72">
        <v>39.25</v>
      </c>
      <c r="FR72">
        <v>39.499000000000002</v>
      </c>
      <c r="FS72">
        <v>28.732900000000001</v>
      </c>
      <c r="FT72">
        <v>60.312199999999997</v>
      </c>
      <c r="FU72">
        <v>34.943899999999999</v>
      </c>
      <c r="FV72">
        <v>1</v>
      </c>
      <c r="FW72">
        <v>0.34292899999999998</v>
      </c>
      <c r="FX72">
        <v>9.5615500000000006E-2</v>
      </c>
      <c r="FY72">
        <v>20.256499999999999</v>
      </c>
      <c r="FZ72">
        <v>5.2234299999999996</v>
      </c>
      <c r="GA72">
        <v>12.0159</v>
      </c>
      <c r="GB72">
        <v>4.9988000000000001</v>
      </c>
      <c r="GC72">
        <v>3.2911299999999999</v>
      </c>
      <c r="GD72">
        <v>9999</v>
      </c>
      <c r="GE72">
        <v>288.2</v>
      </c>
      <c r="GF72">
        <v>9999</v>
      </c>
      <c r="GG72">
        <v>9999</v>
      </c>
      <c r="GH72">
        <v>1.87801</v>
      </c>
      <c r="GI72">
        <v>1.87178</v>
      </c>
      <c r="GJ72">
        <v>1.8739300000000001</v>
      </c>
      <c r="GK72">
        <v>1.87195</v>
      </c>
      <c r="GL72">
        <v>1.87225</v>
      </c>
      <c r="GM72">
        <v>1.8734900000000001</v>
      </c>
      <c r="GN72">
        <v>1.87378</v>
      </c>
      <c r="GO72">
        <v>1.8777900000000001</v>
      </c>
      <c r="GP72">
        <v>5</v>
      </c>
      <c r="GQ72">
        <v>0</v>
      </c>
      <c r="GR72">
        <v>0</v>
      </c>
      <c r="GS72">
        <v>0</v>
      </c>
      <c r="GT72" t="s">
        <v>394</v>
      </c>
      <c r="GU72" t="s">
        <v>395</v>
      </c>
      <c r="GV72" t="s">
        <v>396</v>
      </c>
      <c r="GW72" t="s">
        <v>396</v>
      </c>
      <c r="GX72" t="s">
        <v>396</v>
      </c>
      <c r="GY72" t="s">
        <v>396</v>
      </c>
      <c r="GZ72">
        <v>0</v>
      </c>
      <c r="HA72">
        <v>100</v>
      </c>
      <c r="HB72">
        <v>100</v>
      </c>
      <c r="HC72">
        <v>-0.41</v>
      </c>
      <c r="HD72">
        <v>0.13109999999999999</v>
      </c>
      <c r="HE72">
        <v>-0.42656126683837098</v>
      </c>
      <c r="HF72">
        <v>7.2704984381113296E-4</v>
      </c>
      <c r="HG72">
        <v>-1.05877040029023E-6</v>
      </c>
      <c r="HH72">
        <v>2.9517966189716799E-10</v>
      </c>
      <c r="HI72">
        <v>0.13111817528818201</v>
      </c>
      <c r="HJ72">
        <v>0</v>
      </c>
      <c r="HK72">
        <v>0</v>
      </c>
      <c r="HL72">
        <v>0</v>
      </c>
      <c r="HM72">
        <v>1</v>
      </c>
      <c r="HN72">
        <v>2242</v>
      </c>
      <c r="HO72">
        <v>1</v>
      </c>
      <c r="HP72">
        <v>25</v>
      </c>
      <c r="HQ72">
        <v>0.8</v>
      </c>
      <c r="HR72">
        <v>0.7</v>
      </c>
      <c r="HS72">
        <v>0.19775400000000001</v>
      </c>
      <c r="HT72">
        <v>2.7539099999999999</v>
      </c>
      <c r="HU72">
        <v>1.49536</v>
      </c>
      <c r="HV72">
        <v>2.2717299999999998</v>
      </c>
      <c r="HW72">
        <v>1.49658</v>
      </c>
      <c r="HX72">
        <v>2.5</v>
      </c>
      <c r="HY72">
        <v>40.732300000000002</v>
      </c>
      <c r="HZ72">
        <v>23.8248</v>
      </c>
      <c r="IA72">
        <v>18</v>
      </c>
      <c r="IB72">
        <v>507.97500000000002</v>
      </c>
      <c r="IC72">
        <v>431.22500000000002</v>
      </c>
      <c r="ID72">
        <v>31.478000000000002</v>
      </c>
      <c r="IE72">
        <v>31.779800000000002</v>
      </c>
      <c r="IF72">
        <v>30.0001</v>
      </c>
      <c r="IG72">
        <v>31.5868</v>
      </c>
      <c r="IH72">
        <v>31.529199999999999</v>
      </c>
      <c r="II72">
        <v>4.0223500000000003</v>
      </c>
      <c r="IJ72">
        <v>36.720399999999998</v>
      </c>
      <c r="IK72">
        <v>19.2499</v>
      </c>
      <c r="IL72">
        <v>31.454899999999999</v>
      </c>
      <c r="IM72">
        <v>20</v>
      </c>
      <c r="IN72">
        <v>19.971</v>
      </c>
      <c r="IO72">
        <v>99.951999999999998</v>
      </c>
      <c r="IP72">
        <v>99.480099999999993</v>
      </c>
    </row>
    <row r="73" spans="1:250" x14ac:dyDescent="0.3">
      <c r="A73">
        <v>57</v>
      </c>
      <c r="B73">
        <v>1691780285.5999999</v>
      </c>
      <c r="C73">
        <v>13231</v>
      </c>
      <c r="D73" t="s">
        <v>679</v>
      </c>
      <c r="E73" t="s">
        <v>680</v>
      </c>
      <c r="F73" t="s">
        <v>381</v>
      </c>
      <c r="G73" t="s">
        <v>640</v>
      </c>
      <c r="H73" t="s">
        <v>476</v>
      </c>
      <c r="I73" t="s">
        <v>34</v>
      </c>
      <c r="J73" t="s">
        <v>385</v>
      </c>
      <c r="K73" t="s">
        <v>559</v>
      </c>
      <c r="L73" t="s">
        <v>387</v>
      </c>
      <c r="M73">
        <v>1691780285.5999999</v>
      </c>
      <c r="N73">
        <f t="shared" si="46"/>
        <v>8.9335163444324798E-3</v>
      </c>
      <c r="O73">
        <f t="shared" si="47"/>
        <v>8.9335163444324799</v>
      </c>
      <c r="P73">
        <f t="shared" si="48"/>
        <v>23.369437123823914</v>
      </c>
      <c r="Q73">
        <f t="shared" si="49"/>
        <v>368.02600000000001</v>
      </c>
      <c r="R73">
        <f t="shared" si="50"/>
        <v>284.08609016746612</v>
      </c>
      <c r="S73">
        <f t="shared" si="51"/>
        <v>28.036659928353885</v>
      </c>
      <c r="T73">
        <f t="shared" si="52"/>
        <v>36.320749814642006</v>
      </c>
      <c r="U73">
        <f t="shared" si="53"/>
        <v>0.5454676628897146</v>
      </c>
      <c r="V73">
        <f t="shared" si="54"/>
        <v>2.901976321090062</v>
      </c>
      <c r="W73">
        <f t="shared" si="55"/>
        <v>0.49425339524878287</v>
      </c>
      <c r="X73">
        <f t="shared" si="56"/>
        <v>0.31310808153374797</v>
      </c>
      <c r="Y73">
        <f t="shared" si="57"/>
        <v>289.56271145504343</v>
      </c>
      <c r="Z73">
        <f t="shared" si="58"/>
        <v>32.759646554087425</v>
      </c>
      <c r="AA73">
        <f t="shared" si="59"/>
        <v>32.055</v>
      </c>
      <c r="AB73">
        <f t="shared" si="60"/>
        <v>4.7899683699882072</v>
      </c>
      <c r="AC73">
        <f t="shared" si="61"/>
        <v>59.632044157494114</v>
      </c>
      <c r="AD73">
        <f t="shared" si="62"/>
        <v>3.0772555086336002</v>
      </c>
      <c r="AE73">
        <f t="shared" si="63"/>
        <v>5.1604058725645308</v>
      </c>
      <c r="AF73">
        <f t="shared" si="64"/>
        <v>1.712712861354607</v>
      </c>
      <c r="AG73">
        <f t="shared" si="65"/>
        <v>-393.96807078947234</v>
      </c>
      <c r="AH73">
        <f t="shared" si="66"/>
        <v>206.9851326401097</v>
      </c>
      <c r="AI73">
        <f t="shared" si="67"/>
        <v>16.289777989344888</v>
      </c>
      <c r="AJ73">
        <f t="shared" si="68"/>
        <v>118.86955129502567</v>
      </c>
      <c r="AK73">
        <v>0</v>
      </c>
      <c r="AL73">
        <v>0</v>
      </c>
      <c r="AM73">
        <f t="shared" si="69"/>
        <v>1</v>
      </c>
      <c r="AN73">
        <f t="shared" si="70"/>
        <v>0</v>
      </c>
      <c r="AO73">
        <f t="shared" si="71"/>
        <v>50970.123330899478</v>
      </c>
      <c r="AP73" t="s">
        <v>388</v>
      </c>
      <c r="AQ73">
        <v>10238.9</v>
      </c>
      <c r="AR73">
        <v>302.21199999999999</v>
      </c>
      <c r="AS73">
        <v>4052.3</v>
      </c>
      <c r="AT73">
        <f t="shared" si="72"/>
        <v>0.92542210596451402</v>
      </c>
      <c r="AU73">
        <v>-0.32343011824092399</v>
      </c>
      <c r="AV73" t="s">
        <v>681</v>
      </c>
      <c r="AW73">
        <v>10249.799999999999</v>
      </c>
      <c r="AX73">
        <v>850.96207692307701</v>
      </c>
      <c r="AY73">
        <v>1178.8399999999999</v>
      </c>
      <c r="AZ73">
        <f t="shared" si="73"/>
        <v>0.27813606857327788</v>
      </c>
      <c r="BA73">
        <v>0.5</v>
      </c>
      <c r="BB73">
        <f t="shared" si="74"/>
        <v>1513.1676059352556</v>
      </c>
      <c r="BC73">
        <f t="shared" si="75"/>
        <v>23.369437123823914</v>
      </c>
      <c r="BD73">
        <f t="shared" si="76"/>
        <v>210.43324450363548</v>
      </c>
      <c r="BE73">
        <f t="shared" si="77"/>
        <v>1.5657794383868533E-2</v>
      </c>
      <c r="BF73">
        <f t="shared" si="78"/>
        <v>2.4375318109327817</v>
      </c>
      <c r="BG73">
        <f t="shared" si="79"/>
        <v>255.72481209492281</v>
      </c>
      <c r="BH73" t="s">
        <v>682</v>
      </c>
      <c r="BI73">
        <v>630.21</v>
      </c>
      <c r="BJ73">
        <f t="shared" si="80"/>
        <v>630.21</v>
      </c>
      <c r="BK73">
        <f t="shared" si="81"/>
        <v>0.46539818804926869</v>
      </c>
      <c r="BL73">
        <f t="shared" si="82"/>
        <v>0.59763032112156278</v>
      </c>
      <c r="BM73">
        <f t="shared" si="83"/>
        <v>0.83967984477322333</v>
      </c>
      <c r="BN73">
        <f t="shared" si="84"/>
        <v>0.37402173222498364</v>
      </c>
      <c r="BO73">
        <f t="shared" si="85"/>
        <v>0.76623801894782195</v>
      </c>
      <c r="BP73">
        <f t="shared" si="86"/>
        <v>0.44259622712665952</v>
      </c>
      <c r="BQ73">
        <f t="shared" si="87"/>
        <v>0.55740377287334053</v>
      </c>
      <c r="BR73">
        <f t="shared" si="88"/>
        <v>1799.98</v>
      </c>
      <c r="BS73">
        <f t="shared" si="89"/>
        <v>1513.1676059352556</v>
      </c>
      <c r="BT73">
        <f t="shared" si="90"/>
        <v>0.84065801060859313</v>
      </c>
      <c r="BU73">
        <f t="shared" si="91"/>
        <v>0.16086996047458496</v>
      </c>
      <c r="BV73">
        <v>6</v>
      </c>
      <c r="BW73">
        <v>0.5</v>
      </c>
      <c r="BX73" t="s">
        <v>391</v>
      </c>
      <c r="BY73">
        <v>2</v>
      </c>
      <c r="BZ73">
        <v>1691780285.5999999</v>
      </c>
      <c r="CA73">
        <v>368.02600000000001</v>
      </c>
      <c r="CB73">
        <v>400</v>
      </c>
      <c r="CC73">
        <v>31.180800000000001</v>
      </c>
      <c r="CD73">
        <v>20.799600000000002</v>
      </c>
      <c r="CE73">
        <v>368.25400000000002</v>
      </c>
      <c r="CF73">
        <v>31.049700000000001</v>
      </c>
      <c r="CG73">
        <v>500.22899999999998</v>
      </c>
      <c r="CH73">
        <v>98.590500000000006</v>
      </c>
      <c r="CI73">
        <v>0.100217</v>
      </c>
      <c r="CJ73">
        <v>33.378</v>
      </c>
      <c r="CK73">
        <v>32.055</v>
      </c>
      <c r="CL73">
        <v>999.9</v>
      </c>
      <c r="CM73">
        <v>0</v>
      </c>
      <c r="CN73">
        <v>0</v>
      </c>
      <c r="CO73">
        <v>9984.3799999999992</v>
      </c>
      <c r="CP73">
        <v>0</v>
      </c>
      <c r="CQ73">
        <v>1732.17</v>
      </c>
      <c r="CR73">
        <v>-31.9742</v>
      </c>
      <c r="CS73">
        <v>379.87099999999998</v>
      </c>
      <c r="CT73">
        <v>408.49700000000001</v>
      </c>
      <c r="CU73">
        <v>10.3812</v>
      </c>
      <c r="CV73">
        <v>400</v>
      </c>
      <c r="CW73">
        <v>20.799600000000002</v>
      </c>
      <c r="CX73">
        <v>3.0741299999999998</v>
      </c>
      <c r="CY73">
        <v>2.05064</v>
      </c>
      <c r="CZ73">
        <v>24.434999999999999</v>
      </c>
      <c r="DA73">
        <v>17.840900000000001</v>
      </c>
      <c r="DB73">
        <v>1799.98</v>
      </c>
      <c r="DC73">
        <v>0.97800299999999996</v>
      </c>
      <c r="DD73">
        <v>2.1997300000000001E-2</v>
      </c>
      <c r="DE73">
        <v>0</v>
      </c>
      <c r="DF73">
        <v>851.60599999999999</v>
      </c>
      <c r="DG73">
        <v>5.0009800000000002</v>
      </c>
      <c r="DH73">
        <v>18055.099999999999</v>
      </c>
      <c r="DI73">
        <v>16375.7</v>
      </c>
      <c r="DJ73">
        <v>48.875</v>
      </c>
      <c r="DK73">
        <v>50.25</v>
      </c>
      <c r="DL73">
        <v>49.186999999999998</v>
      </c>
      <c r="DM73">
        <v>49</v>
      </c>
      <c r="DN73">
        <v>50.125</v>
      </c>
      <c r="DO73">
        <v>1755.49</v>
      </c>
      <c r="DP73">
        <v>39.479999999999997</v>
      </c>
      <c r="DQ73">
        <v>0</v>
      </c>
      <c r="DR73">
        <v>160.299999952316</v>
      </c>
      <c r="DS73">
        <v>0</v>
      </c>
      <c r="DT73">
        <v>850.96207692307701</v>
      </c>
      <c r="DU73">
        <v>4.2726837610342097</v>
      </c>
      <c r="DV73">
        <v>99.9658115448605</v>
      </c>
      <c r="DW73">
        <v>18048.3692307692</v>
      </c>
      <c r="DX73">
        <v>15</v>
      </c>
      <c r="DY73">
        <v>1691780236.0999999</v>
      </c>
      <c r="DZ73" t="s">
        <v>683</v>
      </c>
      <c r="EA73">
        <v>1691780223.0999999</v>
      </c>
      <c r="EB73">
        <v>1691780084.0999999</v>
      </c>
      <c r="EC73">
        <v>61</v>
      </c>
      <c r="ED73">
        <v>0.06</v>
      </c>
      <c r="EE73">
        <v>1E-3</v>
      </c>
      <c r="EF73">
        <v>-0.22600000000000001</v>
      </c>
      <c r="EG73">
        <v>5.7000000000000002E-2</v>
      </c>
      <c r="EH73">
        <v>400</v>
      </c>
      <c r="EI73">
        <v>20</v>
      </c>
      <c r="EJ73">
        <v>0.08</v>
      </c>
      <c r="EK73">
        <v>0.01</v>
      </c>
      <c r="EL73">
        <v>23.222829672032098</v>
      </c>
      <c r="EM73">
        <v>0.52765352439678603</v>
      </c>
      <c r="EN73">
        <v>9.3334290720280294E-2</v>
      </c>
      <c r="EO73">
        <v>1</v>
      </c>
      <c r="EP73">
        <v>0.57139596270617299</v>
      </c>
      <c r="EQ73">
        <v>-0.13217084918847799</v>
      </c>
      <c r="ER73">
        <v>1.9317376067337199E-2</v>
      </c>
      <c r="ES73">
        <v>1</v>
      </c>
      <c r="ET73">
        <v>2</v>
      </c>
      <c r="EU73">
        <v>2</v>
      </c>
      <c r="EV73" t="s">
        <v>393</v>
      </c>
      <c r="EW73">
        <v>2.96272</v>
      </c>
      <c r="EX73">
        <v>2.84043</v>
      </c>
      <c r="EY73">
        <v>8.7615299999999993E-2</v>
      </c>
      <c r="EZ73">
        <v>9.4287300000000004E-2</v>
      </c>
      <c r="FA73">
        <v>0.13542599999999999</v>
      </c>
      <c r="FB73">
        <v>0.102732</v>
      </c>
      <c r="FC73">
        <v>27390.3</v>
      </c>
      <c r="FD73">
        <v>27740.400000000001</v>
      </c>
      <c r="FE73">
        <v>27535.200000000001</v>
      </c>
      <c r="FF73">
        <v>27901.4</v>
      </c>
      <c r="FG73">
        <v>30502.400000000001</v>
      </c>
      <c r="FH73">
        <v>30673.4</v>
      </c>
      <c r="FI73">
        <v>38341.5</v>
      </c>
      <c r="FJ73">
        <v>37056</v>
      </c>
      <c r="FK73">
        <v>2.0320499999999999</v>
      </c>
      <c r="FL73">
        <v>1.7075800000000001</v>
      </c>
      <c r="FM73">
        <v>4.33698E-2</v>
      </c>
      <c r="FN73">
        <v>0</v>
      </c>
      <c r="FO73">
        <v>31.351199999999999</v>
      </c>
      <c r="FP73">
        <v>999.9</v>
      </c>
      <c r="FQ73">
        <v>39.012</v>
      </c>
      <c r="FR73">
        <v>39.398000000000003</v>
      </c>
      <c r="FS73">
        <v>28.404399999999999</v>
      </c>
      <c r="FT73">
        <v>60.992199999999997</v>
      </c>
      <c r="FU73">
        <v>33.822099999999999</v>
      </c>
      <c r="FV73">
        <v>1</v>
      </c>
      <c r="FW73">
        <v>0.34473799999999999</v>
      </c>
      <c r="FX73">
        <v>0.57116800000000001</v>
      </c>
      <c r="FY73">
        <v>20.254899999999999</v>
      </c>
      <c r="FZ73">
        <v>5.22553</v>
      </c>
      <c r="GA73">
        <v>12.0159</v>
      </c>
      <c r="GB73">
        <v>4.9987500000000002</v>
      </c>
      <c r="GC73">
        <v>3.2909999999999999</v>
      </c>
      <c r="GD73">
        <v>9999</v>
      </c>
      <c r="GE73">
        <v>288.2</v>
      </c>
      <c r="GF73">
        <v>9999</v>
      </c>
      <c r="GG73">
        <v>9999</v>
      </c>
      <c r="GH73">
        <v>1.8779300000000001</v>
      </c>
      <c r="GI73">
        <v>1.8717900000000001</v>
      </c>
      <c r="GJ73">
        <v>1.87392</v>
      </c>
      <c r="GK73">
        <v>1.87195</v>
      </c>
      <c r="GL73">
        <v>1.87225</v>
      </c>
      <c r="GM73">
        <v>1.87348</v>
      </c>
      <c r="GN73">
        <v>1.87378</v>
      </c>
      <c r="GO73">
        <v>1.87782</v>
      </c>
      <c r="GP73">
        <v>5</v>
      </c>
      <c r="GQ73">
        <v>0</v>
      </c>
      <c r="GR73">
        <v>0</v>
      </c>
      <c r="GS73">
        <v>0</v>
      </c>
      <c r="GT73" t="s">
        <v>394</v>
      </c>
      <c r="GU73" t="s">
        <v>395</v>
      </c>
      <c r="GV73" t="s">
        <v>396</v>
      </c>
      <c r="GW73" t="s">
        <v>396</v>
      </c>
      <c r="GX73" t="s">
        <v>396</v>
      </c>
      <c r="GY73" t="s">
        <v>396</v>
      </c>
      <c r="GZ73">
        <v>0</v>
      </c>
      <c r="HA73">
        <v>100</v>
      </c>
      <c r="HB73">
        <v>100</v>
      </c>
      <c r="HC73">
        <v>-0.22800000000000001</v>
      </c>
      <c r="HD73">
        <v>0.13109999999999999</v>
      </c>
      <c r="HE73">
        <v>-0.36669518098613502</v>
      </c>
      <c r="HF73">
        <v>7.2704984381113296E-4</v>
      </c>
      <c r="HG73">
        <v>-1.05877040029023E-6</v>
      </c>
      <c r="HH73">
        <v>2.9517966189716799E-10</v>
      </c>
      <c r="HI73">
        <v>0.13111817528818201</v>
      </c>
      <c r="HJ73">
        <v>0</v>
      </c>
      <c r="HK73">
        <v>0</v>
      </c>
      <c r="HL73">
        <v>0</v>
      </c>
      <c r="HM73">
        <v>1</v>
      </c>
      <c r="HN73">
        <v>2242</v>
      </c>
      <c r="HO73">
        <v>1</v>
      </c>
      <c r="HP73">
        <v>25</v>
      </c>
      <c r="HQ73">
        <v>1</v>
      </c>
      <c r="HR73">
        <v>3.4</v>
      </c>
      <c r="HS73">
        <v>1.01074</v>
      </c>
      <c r="HT73">
        <v>2.6660200000000001</v>
      </c>
      <c r="HU73">
        <v>1.49536</v>
      </c>
      <c r="HV73">
        <v>2.2717299999999998</v>
      </c>
      <c r="HW73">
        <v>1.49658</v>
      </c>
      <c r="HX73">
        <v>2.49878</v>
      </c>
      <c r="HY73">
        <v>40.6554</v>
      </c>
      <c r="HZ73">
        <v>23.833600000000001</v>
      </c>
      <c r="IA73">
        <v>18</v>
      </c>
      <c r="IB73">
        <v>507.40800000000002</v>
      </c>
      <c r="IC73">
        <v>433.76900000000001</v>
      </c>
      <c r="ID73">
        <v>31.0899</v>
      </c>
      <c r="IE73">
        <v>31.793800000000001</v>
      </c>
      <c r="IF73">
        <v>30</v>
      </c>
      <c r="IG73">
        <v>31.597200000000001</v>
      </c>
      <c r="IH73">
        <v>31.543099999999999</v>
      </c>
      <c r="II73">
        <v>20.309999999999999</v>
      </c>
      <c r="IJ73">
        <v>31.87</v>
      </c>
      <c r="IK73">
        <v>15.940799999999999</v>
      </c>
      <c r="IL73">
        <v>31.052800000000001</v>
      </c>
      <c r="IM73">
        <v>400</v>
      </c>
      <c r="IN73">
        <v>20.9756</v>
      </c>
      <c r="IO73">
        <v>99.953100000000006</v>
      </c>
      <c r="IP73">
        <v>99.474100000000007</v>
      </c>
    </row>
    <row r="74" spans="1:250" x14ac:dyDescent="0.3">
      <c r="A74">
        <v>58</v>
      </c>
      <c r="B74">
        <v>1691780447.0999999</v>
      </c>
      <c r="C74">
        <v>13392.5</v>
      </c>
      <c r="D74" t="s">
        <v>684</v>
      </c>
      <c r="E74" t="s">
        <v>685</v>
      </c>
      <c r="F74" t="s">
        <v>381</v>
      </c>
      <c r="G74" t="s">
        <v>640</v>
      </c>
      <c r="H74" t="s">
        <v>476</v>
      </c>
      <c r="I74" t="s">
        <v>34</v>
      </c>
      <c r="J74" t="s">
        <v>385</v>
      </c>
      <c r="K74" t="s">
        <v>559</v>
      </c>
      <c r="L74" t="s">
        <v>387</v>
      </c>
      <c r="M74">
        <v>1691780447.0999999</v>
      </c>
      <c r="N74">
        <f t="shared" si="46"/>
        <v>6.8556397928955931E-3</v>
      </c>
      <c r="O74">
        <f t="shared" si="47"/>
        <v>6.8556397928955928</v>
      </c>
      <c r="P74">
        <f t="shared" si="48"/>
        <v>22.59125449591486</v>
      </c>
      <c r="Q74">
        <f t="shared" si="49"/>
        <v>369.83699999999999</v>
      </c>
      <c r="R74">
        <f t="shared" si="50"/>
        <v>263.64062302030095</v>
      </c>
      <c r="S74">
        <f t="shared" si="51"/>
        <v>26.018927726027989</v>
      </c>
      <c r="T74">
        <f t="shared" si="52"/>
        <v>36.499542684929999</v>
      </c>
      <c r="U74">
        <f t="shared" si="53"/>
        <v>0.39730082886180662</v>
      </c>
      <c r="V74">
        <f t="shared" si="54"/>
        <v>2.8973787413359462</v>
      </c>
      <c r="W74">
        <f t="shared" si="55"/>
        <v>0.36932706473296373</v>
      </c>
      <c r="X74">
        <f t="shared" si="56"/>
        <v>0.23317840401270984</v>
      </c>
      <c r="Y74">
        <f t="shared" si="57"/>
        <v>289.58344675553548</v>
      </c>
      <c r="Z74">
        <f t="shared" si="58"/>
        <v>32.808247104646846</v>
      </c>
      <c r="AA74">
        <f t="shared" si="59"/>
        <v>32.000799999999998</v>
      </c>
      <c r="AB74">
        <f t="shared" si="60"/>
        <v>4.7752994502032076</v>
      </c>
      <c r="AC74">
        <f t="shared" si="61"/>
        <v>60.081926822273438</v>
      </c>
      <c r="AD74">
        <f t="shared" si="62"/>
        <v>3.0156580493739997</v>
      </c>
      <c r="AE74">
        <f t="shared" si="63"/>
        <v>5.0192432381446892</v>
      </c>
      <c r="AF74">
        <f t="shared" si="64"/>
        <v>1.7596414008292078</v>
      </c>
      <c r="AG74">
        <f t="shared" si="65"/>
        <v>-302.33371486669563</v>
      </c>
      <c r="AH74">
        <f t="shared" si="66"/>
        <v>137.94329557493396</v>
      </c>
      <c r="AI74">
        <f t="shared" si="67"/>
        <v>10.84414212257659</v>
      </c>
      <c r="AJ74">
        <f t="shared" si="68"/>
        <v>136.03716958635042</v>
      </c>
      <c r="AK74">
        <v>0</v>
      </c>
      <c r="AL74">
        <v>0</v>
      </c>
      <c r="AM74">
        <f t="shared" si="69"/>
        <v>1</v>
      </c>
      <c r="AN74">
        <f t="shared" si="70"/>
        <v>0</v>
      </c>
      <c r="AO74">
        <f t="shared" si="71"/>
        <v>50923.467702269278</v>
      </c>
      <c r="AP74" t="s">
        <v>388</v>
      </c>
      <c r="AQ74">
        <v>10238.9</v>
      </c>
      <c r="AR74">
        <v>302.21199999999999</v>
      </c>
      <c r="AS74">
        <v>4052.3</v>
      </c>
      <c r="AT74">
        <f t="shared" si="72"/>
        <v>0.92542210596451402</v>
      </c>
      <c r="AU74">
        <v>-0.32343011824092399</v>
      </c>
      <c r="AV74" t="s">
        <v>686</v>
      </c>
      <c r="AW74">
        <v>10249.299999999999</v>
      </c>
      <c r="AX74">
        <v>869.47511999999995</v>
      </c>
      <c r="AY74">
        <v>1244.47</v>
      </c>
      <c r="AZ74">
        <f t="shared" si="73"/>
        <v>0.3013289834226619</v>
      </c>
      <c r="BA74">
        <v>0.5</v>
      </c>
      <c r="BB74">
        <f t="shared" si="74"/>
        <v>1513.2767993551997</v>
      </c>
      <c r="BC74">
        <f t="shared" si="75"/>
        <v>22.59125449591486</v>
      </c>
      <c r="BD74">
        <f t="shared" si="76"/>
        <v>227.99707979340093</v>
      </c>
      <c r="BE74">
        <f t="shared" si="77"/>
        <v>1.5142427759362746E-2</v>
      </c>
      <c r="BF74">
        <f t="shared" si="78"/>
        <v>2.2562456306700844</v>
      </c>
      <c r="BG74">
        <f t="shared" si="79"/>
        <v>258.68422747595503</v>
      </c>
      <c r="BH74" t="s">
        <v>687</v>
      </c>
      <c r="BI74">
        <v>645.57000000000005</v>
      </c>
      <c r="BJ74">
        <f t="shared" si="80"/>
        <v>645.57000000000005</v>
      </c>
      <c r="BK74">
        <f t="shared" si="81"/>
        <v>0.48124904577852412</v>
      </c>
      <c r="BL74">
        <f t="shared" si="82"/>
        <v>0.62613938887961273</v>
      </c>
      <c r="BM74">
        <f t="shared" si="83"/>
        <v>0.82420091994375833</v>
      </c>
      <c r="BN74">
        <f t="shared" si="84"/>
        <v>0.39797473728002314</v>
      </c>
      <c r="BO74">
        <f t="shared" si="85"/>
        <v>0.74873709630280672</v>
      </c>
      <c r="BP74">
        <f t="shared" si="86"/>
        <v>0.46489749503011846</v>
      </c>
      <c r="BQ74">
        <f t="shared" si="87"/>
        <v>0.53510250496988154</v>
      </c>
      <c r="BR74">
        <f t="shared" si="88"/>
        <v>1800.11</v>
      </c>
      <c r="BS74">
        <f t="shared" si="89"/>
        <v>1513.2767993551997</v>
      </c>
      <c r="BT74">
        <f t="shared" si="90"/>
        <v>0.84065795943314559</v>
      </c>
      <c r="BU74">
        <f t="shared" si="91"/>
        <v>0.16086986170597103</v>
      </c>
      <c r="BV74">
        <v>6</v>
      </c>
      <c r="BW74">
        <v>0.5</v>
      </c>
      <c r="BX74" t="s">
        <v>391</v>
      </c>
      <c r="BY74">
        <v>2</v>
      </c>
      <c r="BZ74">
        <v>1691780447.0999999</v>
      </c>
      <c r="CA74">
        <v>369.83699999999999</v>
      </c>
      <c r="CB74">
        <v>399.97399999999999</v>
      </c>
      <c r="CC74">
        <v>30.5566</v>
      </c>
      <c r="CD74">
        <v>22.5852</v>
      </c>
      <c r="CE74">
        <v>370.13099999999997</v>
      </c>
      <c r="CF74">
        <v>30.423999999999999</v>
      </c>
      <c r="CG74">
        <v>500.25</v>
      </c>
      <c r="CH74">
        <v>98.590299999999999</v>
      </c>
      <c r="CI74">
        <v>0.10059</v>
      </c>
      <c r="CJ74">
        <v>32.883899999999997</v>
      </c>
      <c r="CK74">
        <v>32.000799999999998</v>
      </c>
      <c r="CL74">
        <v>999.9</v>
      </c>
      <c r="CM74">
        <v>0</v>
      </c>
      <c r="CN74">
        <v>0</v>
      </c>
      <c r="CO74">
        <v>9958.1200000000008</v>
      </c>
      <c r="CP74">
        <v>0</v>
      </c>
      <c r="CQ74">
        <v>1723.54</v>
      </c>
      <c r="CR74">
        <v>-30.1373</v>
      </c>
      <c r="CS74">
        <v>381.49400000000003</v>
      </c>
      <c r="CT74">
        <v>409.21600000000001</v>
      </c>
      <c r="CU74">
        <v>7.9714099999999997</v>
      </c>
      <c r="CV74">
        <v>399.97399999999999</v>
      </c>
      <c r="CW74">
        <v>22.5852</v>
      </c>
      <c r="CX74">
        <v>3.0125899999999999</v>
      </c>
      <c r="CY74">
        <v>2.22668</v>
      </c>
      <c r="CZ74">
        <v>24.0976</v>
      </c>
      <c r="DA74">
        <v>19.1556</v>
      </c>
      <c r="DB74">
        <v>1800.11</v>
      </c>
      <c r="DC74">
        <v>0.97800600000000004</v>
      </c>
      <c r="DD74">
        <v>2.1993599999999999E-2</v>
      </c>
      <c r="DE74">
        <v>0</v>
      </c>
      <c r="DF74">
        <v>870.53700000000003</v>
      </c>
      <c r="DG74">
        <v>5.0009800000000002</v>
      </c>
      <c r="DH74">
        <v>18172.5</v>
      </c>
      <c r="DI74">
        <v>16376.9</v>
      </c>
      <c r="DJ74">
        <v>49</v>
      </c>
      <c r="DK74">
        <v>50.311999999999998</v>
      </c>
      <c r="DL74">
        <v>49.436999999999998</v>
      </c>
      <c r="DM74">
        <v>49.436999999999998</v>
      </c>
      <c r="DN74">
        <v>50.25</v>
      </c>
      <c r="DO74">
        <v>1755.63</v>
      </c>
      <c r="DP74">
        <v>39.479999999999997</v>
      </c>
      <c r="DQ74">
        <v>0</v>
      </c>
      <c r="DR74">
        <v>161.299999952316</v>
      </c>
      <c r="DS74">
        <v>0</v>
      </c>
      <c r="DT74">
        <v>869.47511999999995</v>
      </c>
      <c r="DU74">
        <v>8.1022307893703207</v>
      </c>
      <c r="DV74">
        <v>-65.307688881523404</v>
      </c>
      <c r="DW74">
        <v>18290.392</v>
      </c>
      <c r="DX74">
        <v>15</v>
      </c>
      <c r="DY74">
        <v>1691780407.5999999</v>
      </c>
      <c r="DZ74" t="s">
        <v>688</v>
      </c>
      <c r="EA74">
        <v>1691780399.0999999</v>
      </c>
      <c r="EB74">
        <v>1691780407.5999999</v>
      </c>
      <c r="EC74">
        <v>62</v>
      </c>
      <c r="ED74">
        <v>-6.6000000000000003E-2</v>
      </c>
      <c r="EE74">
        <v>2E-3</v>
      </c>
      <c r="EF74">
        <v>-0.29299999999999998</v>
      </c>
      <c r="EG74">
        <v>8.8999999999999996E-2</v>
      </c>
      <c r="EH74">
        <v>400</v>
      </c>
      <c r="EI74">
        <v>22</v>
      </c>
      <c r="EJ74">
        <v>0.04</v>
      </c>
      <c r="EK74">
        <v>0.01</v>
      </c>
      <c r="EL74">
        <v>22.684554290484002</v>
      </c>
      <c r="EM74">
        <v>-0.917920641217292</v>
      </c>
      <c r="EN74">
        <v>0.189723209206411</v>
      </c>
      <c r="EO74">
        <v>1</v>
      </c>
      <c r="EP74">
        <v>0.40530598059286999</v>
      </c>
      <c r="EQ74">
        <v>3.7255200521618399E-3</v>
      </c>
      <c r="ER74">
        <v>1.7014405981195101E-2</v>
      </c>
      <c r="ES74">
        <v>1</v>
      </c>
      <c r="ET74">
        <v>2</v>
      </c>
      <c r="EU74">
        <v>2</v>
      </c>
      <c r="EV74" t="s">
        <v>393</v>
      </c>
      <c r="EW74">
        <v>2.9626899999999998</v>
      </c>
      <c r="EX74">
        <v>2.8405800000000001</v>
      </c>
      <c r="EY74">
        <v>8.7951799999999997E-2</v>
      </c>
      <c r="EZ74">
        <v>9.4290200000000005E-2</v>
      </c>
      <c r="FA74">
        <v>0.133551</v>
      </c>
      <c r="FB74">
        <v>0.108829</v>
      </c>
      <c r="FC74">
        <v>27377.200000000001</v>
      </c>
      <c r="FD74">
        <v>27737.8</v>
      </c>
      <c r="FE74">
        <v>27532.3</v>
      </c>
      <c r="FF74">
        <v>27899.200000000001</v>
      </c>
      <c r="FG74">
        <v>30565.9</v>
      </c>
      <c r="FH74">
        <v>30462.6</v>
      </c>
      <c r="FI74">
        <v>38337.4</v>
      </c>
      <c r="FJ74">
        <v>37054</v>
      </c>
      <c r="FK74">
        <v>2.0296799999999999</v>
      </c>
      <c r="FL74">
        <v>1.7101999999999999</v>
      </c>
      <c r="FM74">
        <v>4.94495E-2</v>
      </c>
      <c r="FN74">
        <v>0</v>
      </c>
      <c r="FO74">
        <v>31.1982</v>
      </c>
      <c r="FP74">
        <v>999.9</v>
      </c>
      <c r="FQ74">
        <v>38.951000000000001</v>
      </c>
      <c r="FR74">
        <v>39.326999999999998</v>
      </c>
      <c r="FS74">
        <v>28.254000000000001</v>
      </c>
      <c r="FT74">
        <v>61.352200000000003</v>
      </c>
      <c r="FU74">
        <v>34.455100000000002</v>
      </c>
      <c r="FV74">
        <v>1</v>
      </c>
      <c r="FW74">
        <v>0.34966999999999998</v>
      </c>
      <c r="FX74">
        <v>0.86876900000000001</v>
      </c>
      <c r="FY74">
        <v>20.2531</v>
      </c>
      <c r="FZ74">
        <v>5.2210299999999998</v>
      </c>
      <c r="GA74">
        <v>12.0159</v>
      </c>
      <c r="GB74">
        <v>4.9978999999999996</v>
      </c>
      <c r="GC74">
        <v>3.2904300000000002</v>
      </c>
      <c r="GD74">
        <v>9999</v>
      </c>
      <c r="GE74">
        <v>288.3</v>
      </c>
      <c r="GF74">
        <v>9999</v>
      </c>
      <c r="GG74">
        <v>9999</v>
      </c>
      <c r="GH74">
        <v>1.87792</v>
      </c>
      <c r="GI74">
        <v>1.8717900000000001</v>
      </c>
      <c r="GJ74">
        <v>1.87391</v>
      </c>
      <c r="GK74">
        <v>1.87195</v>
      </c>
      <c r="GL74">
        <v>1.8722300000000001</v>
      </c>
      <c r="GM74">
        <v>1.87348</v>
      </c>
      <c r="GN74">
        <v>1.8737699999999999</v>
      </c>
      <c r="GO74">
        <v>1.8777699999999999</v>
      </c>
      <c r="GP74">
        <v>5</v>
      </c>
      <c r="GQ74">
        <v>0</v>
      </c>
      <c r="GR74">
        <v>0</v>
      </c>
      <c r="GS74">
        <v>0</v>
      </c>
      <c r="GT74" t="s">
        <v>394</v>
      </c>
      <c r="GU74" t="s">
        <v>395</v>
      </c>
      <c r="GV74" t="s">
        <v>396</v>
      </c>
      <c r="GW74" t="s">
        <v>396</v>
      </c>
      <c r="GX74" t="s">
        <v>396</v>
      </c>
      <c r="GY74" t="s">
        <v>396</v>
      </c>
      <c r="GZ74">
        <v>0</v>
      </c>
      <c r="HA74">
        <v>100</v>
      </c>
      <c r="HB74">
        <v>100</v>
      </c>
      <c r="HC74">
        <v>-0.29399999999999998</v>
      </c>
      <c r="HD74">
        <v>0.1326</v>
      </c>
      <c r="HE74">
        <v>-0.433015988737533</v>
      </c>
      <c r="HF74">
        <v>7.2704984381113296E-4</v>
      </c>
      <c r="HG74">
        <v>-1.05877040029023E-6</v>
      </c>
      <c r="HH74">
        <v>2.9517966189716799E-10</v>
      </c>
      <c r="HI74">
        <v>0.132618573342945</v>
      </c>
      <c r="HJ74">
        <v>0</v>
      </c>
      <c r="HK74">
        <v>0</v>
      </c>
      <c r="HL74">
        <v>0</v>
      </c>
      <c r="HM74">
        <v>1</v>
      </c>
      <c r="HN74">
        <v>2242</v>
      </c>
      <c r="HO74">
        <v>1</v>
      </c>
      <c r="HP74">
        <v>25</v>
      </c>
      <c r="HQ74">
        <v>0.8</v>
      </c>
      <c r="HR74">
        <v>0.7</v>
      </c>
      <c r="HS74">
        <v>1.01196</v>
      </c>
      <c r="HT74">
        <v>2.66479</v>
      </c>
      <c r="HU74">
        <v>1.49536</v>
      </c>
      <c r="HV74">
        <v>2.2717299999999998</v>
      </c>
      <c r="HW74">
        <v>1.49658</v>
      </c>
      <c r="HX74">
        <v>2.6245099999999999</v>
      </c>
      <c r="HY74">
        <v>40.578699999999998</v>
      </c>
      <c r="HZ74">
        <v>23.833600000000001</v>
      </c>
      <c r="IA74">
        <v>18</v>
      </c>
      <c r="IB74">
        <v>506.22300000000001</v>
      </c>
      <c r="IC74">
        <v>435.77199999999999</v>
      </c>
      <c r="ID74">
        <v>29.985800000000001</v>
      </c>
      <c r="IE74">
        <v>31.840199999999999</v>
      </c>
      <c r="IF74">
        <v>30.0002</v>
      </c>
      <c r="IG74">
        <v>31.633400000000002</v>
      </c>
      <c r="IH74">
        <v>31.5777</v>
      </c>
      <c r="II74">
        <v>20.3323</v>
      </c>
      <c r="IJ74">
        <v>26.0106</v>
      </c>
      <c r="IK74">
        <v>15.0799</v>
      </c>
      <c r="IL74">
        <v>29.974399999999999</v>
      </c>
      <c r="IM74">
        <v>400</v>
      </c>
      <c r="IN74">
        <v>22.711600000000001</v>
      </c>
      <c r="IO74">
        <v>99.942499999999995</v>
      </c>
      <c r="IP74">
        <v>99.467799999999997</v>
      </c>
    </row>
    <row r="75" spans="1:250" x14ac:dyDescent="0.3">
      <c r="A75">
        <v>59</v>
      </c>
      <c r="B75">
        <v>1691780581.5999999</v>
      </c>
      <c r="C75">
        <v>13527</v>
      </c>
      <c r="D75" t="s">
        <v>689</v>
      </c>
      <c r="E75" t="s">
        <v>690</v>
      </c>
      <c r="F75" t="s">
        <v>381</v>
      </c>
      <c r="G75" t="s">
        <v>640</v>
      </c>
      <c r="H75" t="s">
        <v>476</v>
      </c>
      <c r="I75" t="s">
        <v>34</v>
      </c>
      <c r="J75" t="s">
        <v>385</v>
      </c>
      <c r="K75" t="s">
        <v>559</v>
      </c>
      <c r="L75" t="s">
        <v>387</v>
      </c>
      <c r="M75">
        <v>1691780581.5999999</v>
      </c>
      <c r="N75">
        <f t="shared" si="46"/>
        <v>5.7623398274491387E-3</v>
      </c>
      <c r="O75">
        <f t="shared" si="47"/>
        <v>5.7623398274491384</v>
      </c>
      <c r="P75">
        <f t="shared" si="48"/>
        <v>31.297372538834971</v>
      </c>
      <c r="Q75">
        <f t="shared" si="49"/>
        <v>558.53099999999995</v>
      </c>
      <c r="R75">
        <f t="shared" si="50"/>
        <v>377.82238505917201</v>
      </c>
      <c r="S75">
        <f t="shared" si="51"/>
        <v>37.287269607831497</v>
      </c>
      <c r="T75">
        <f t="shared" si="52"/>
        <v>55.121392497879896</v>
      </c>
      <c r="U75">
        <f t="shared" si="53"/>
        <v>0.31649555250822053</v>
      </c>
      <c r="V75">
        <f t="shared" si="54"/>
        <v>2.9117830050284983</v>
      </c>
      <c r="W75">
        <f t="shared" si="55"/>
        <v>0.29855037519320538</v>
      </c>
      <c r="X75">
        <f t="shared" si="56"/>
        <v>0.18812144485537186</v>
      </c>
      <c r="Y75">
        <f t="shared" si="57"/>
        <v>289.59302275557701</v>
      </c>
      <c r="Z75">
        <f t="shared" si="58"/>
        <v>33.04192404752208</v>
      </c>
      <c r="AA75">
        <f t="shared" si="59"/>
        <v>32.128700000000002</v>
      </c>
      <c r="AB75">
        <f t="shared" si="60"/>
        <v>4.8099777793226943</v>
      </c>
      <c r="AC75">
        <f t="shared" si="61"/>
        <v>59.550475389193302</v>
      </c>
      <c r="AD75">
        <f t="shared" si="62"/>
        <v>2.9803375856371002</v>
      </c>
      <c r="AE75">
        <f t="shared" si="63"/>
        <v>5.004725094399407</v>
      </c>
      <c r="AF75">
        <f t="shared" si="64"/>
        <v>1.8296401936855942</v>
      </c>
      <c r="AG75">
        <f t="shared" si="65"/>
        <v>-254.11918639050702</v>
      </c>
      <c r="AH75">
        <f t="shared" si="66"/>
        <v>110.46685792482539</v>
      </c>
      <c r="AI75">
        <f t="shared" si="67"/>
        <v>8.6444122459948858</v>
      </c>
      <c r="AJ75">
        <f t="shared" si="68"/>
        <v>154.58510653589025</v>
      </c>
      <c r="AK75">
        <v>0</v>
      </c>
      <c r="AL75">
        <v>0</v>
      </c>
      <c r="AM75">
        <f t="shared" si="69"/>
        <v>1</v>
      </c>
      <c r="AN75">
        <f t="shared" si="70"/>
        <v>0</v>
      </c>
      <c r="AO75">
        <f t="shared" si="71"/>
        <v>51336.645972484257</v>
      </c>
      <c r="AP75" t="s">
        <v>388</v>
      </c>
      <c r="AQ75">
        <v>10238.9</v>
      </c>
      <c r="AR75">
        <v>302.21199999999999</v>
      </c>
      <c r="AS75">
        <v>4052.3</v>
      </c>
      <c r="AT75">
        <f t="shared" si="72"/>
        <v>0.92542210596451402</v>
      </c>
      <c r="AU75">
        <v>-0.32343011824092399</v>
      </c>
      <c r="AV75" t="s">
        <v>691</v>
      </c>
      <c r="AW75">
        <v>10249.6</v>
      </c>
      <c r="AX75">
        <v>916.99926923076896</v>
      </c>
      <c r="AY75">
        <v>1342.27</v>
      </c>
      <c r="AZ75">
        <f t="shared" si="73"/>
        <v>0.31682949836413765</v>
      </c>
      <c r="BA75">
        <v>0.5</v>
      </c>
      <c r="BB75">
        <f t="shared" si="74"/>
        <v>1513.3271993552212</v>
      </c>
      <c r="BC75">
        <f t="shared" si="75"/>
        <v>31.297372538834971</v>
      </c>
      <c r="BD75">
        <f t="shared" si="76"/>
        <v>239.73334871626002</v>
      </c>
      <c r="BE75">
        <f t="shared" si="77"/>
        <v>2.0894888210922578E-2</v>
      </c>
      <c r="BF75">
        <f t="shared" si="78"/>
        <v>2.01899021806343</v>
      </c>
      <c r="BG75">
        <f t="shared" si="79"/>
        <v>262.66238868720882</v>
      </c>
      <c r="BH75" t="s">
        <v>692</v>
      </c>
      <c r="BI75">
        <v>662.03</v>
      </c>
      <c r="BJ75">
        <f t="shared" si="80"/>
        <v>662.03</v>
      </c>
      <c r="BK75">
        <f t="shared" si="81"/>
        <v>0.50678328503207259</v>
      </c>
      <c r="BL75">
        <f t="shared" si="82"/>
        <v>0.6251774826079487</v>
      </c>
      <c r="BM75">
        <f t="shared" si="83"/>
        <v>0.79935521359655715</v>
      </c>
      <c r="BN75">
        <f t="shared" si="84"/>
        <v>0.40889136064453235</v>
      </c>
      <c r="BO75">
        <f t="shared" si="85"/>
        <v>0.72265770829911191</v>
      </c>
      <c r="BP75">
        <f t="shared" si="86"/>
        <v>0.4513485045174917</v>
      </c>
      <c r="BQ75">
        <f t="shared" si="87"/>
        <v>0.54865149548250836</v>
      </c>
      <c r="BR75">
        <f t="shared" si="88"/>
        <v>1800.17</v>
      </c>
      <c r="BS75">
        <f t="shared" si="89"/>
        <v>1513.3271993552212</v>
      </c>
      <c r="BT75">
        <f t="shared" si="90"/>
        <v>0.84065793750324758</v>
      </c>
      <c r="BU75">
        <f t="shared" si="91"/>
        <v>0.16086981938126788</v>
      </c>
      <c r="BV75">
        <v>6</v>
      </c>
      <c r="BW75">
        <v>0.5</v>
      </c>
      <c r="BX75" t="s">
        <v>391</v>
      </c>
      <c r="BY75">
        <v>2</v>
      </c>
      <c r="BZ75">
        <v>1691780581.5999999</v>
      </c>
      <c r="CA75">
        <v>558.53099999999995</v>
      </c>
      <c r="CB75">
        <v>599.93399999999997</v>
      </c>
      <c r="CC75">
        <v>30.199000000000002</v>
      </c>
      <c r="CD75">
        <v>23.4956</v>
      </c>
      <c r="CE75">
        <v>558.82299999999998</v>
      </c>
      <c r="CF75">
        <v>30.061599999999999</v>
      </c>
      <c r="CG75">
        <v>500.19299999999998</v>
      </c>
      <c r="CH75">
        <v>98.590400000000002</v>
      </c>
      <c r="CI75">
        <v>9.9542900000000004E-2</v>
      </c>
      <c r="CJ75">
        <v>32.8324</v>
      </c>
      <c r="CK75">
        <v>32.128700000000002</v>
      </c>
      <c r="CL75">
        <v>999.9</v>
      </c>
      <c r="CM75">
        <v>0</v>
      </c>
      <c r="CN75">
        <v>0</v>
      </c>
      <c r="CO75">
        <v>10040.6</v>
      </c>
      <c r="CP75">
        <v>0</v>
      </c>
      <c r="CQ75">
        <v>1729.39</v>
      </c>
      <c r="CR75">
        <v>-41.402900000000002</v>
      </c>
      <c r="CS75">
        <v>575.92399999999998</v>
      </c>
      <c r="CT75">
        <v>614.36900000000003</v>
      </c>
      <c r="CU75">
        <v>6.7033699999999996</v>
      </c>
      <c r="CV75">
        <v>599.93399999999997</v>
      </c>
      <c r="CW75">
        <v>23.4956</v>
      </c>
      <c r="CX75">
        <v>2.9773299999999998</v>
      </c>
      <c r="CY75">
        <v>2.3164400000000001</v>
      </c>
      <c r="CZ75">
        <v>23.901700000000002</v>
      </c>
      <c r="DA75">
        <v>19.7912</v>
      </c>
      <c r="DB75">
        <v>1800.17</v>
      </c>
      <c r="DC75">
        <v>0.97800600000000004</v>
      </c>
      <c r="DD75">
        <v>2.1993599999999999E-2</v>
      </c>
      <c r="DE75">
        <v>0</v>
      </c>
      <c r="DF75">
        <v>917.11599999999999</v>
      </c>
      <c r="DG75">
        <v>5.0009800000000002</v>
      </c>
      <c r="DH75">
        <v>19281.2</v>
      </c>
      <c r="DI75">
        <v>16377.5</v>
      </c>
      <c r="DJ75">
        <v>48.936999999999998</v>
      </c>
      <c r="DK75">
        <v>50.311999999999998</v>
      </c>
      <c r="DL75">
        <v>49.311999999999998</v>
      </c>
      <c r="DM75">
        <v>49.061999999999998</v>
      </c>
      <c r="DN75">
        <v>50.186999999999998</v>
      </c>
      <c r="DO75">
        <v>1755.69</v>
      </c>
      <c r="DP75">
        <v>39.479999999999997</v>
      </c>
      <c r="DQ75">
        <v>0</v>
      </c>
      <c r="DR75">
        <v>133.90000009536701</v>
      </c>
      <c r="DS75">
        <v>0</v>
      </c>
      <c r="DT75">
        <v>916.99926923076896</v>
      </c>
      <c r="DU75">
        <v>2.2848888923390902</v>
      </c>
      <c r="DV75">
        <v>-252.18461502357999</v>
      </c>
      <c r="DW75">
        <v>19269.823076923101</v>
      </c>
      <c r="DX75">
        <v>15</v>
      </c>
      <c r="DY75">
        <v>1691780532.0999999</v>
      </c>
      <c r="DZ75" t="s">
        <v>693</v>
      </c>
      <c r="EA75">
        <v>1691780518.5999999</v>
      </c>
      <c r="EB75">
        <v>1691780532.0999999</v>
      </c>
      <c r="EC75">
        <v>63</v>
      </c>
      <c r="ED75">
        <v>1.4E-2</v>
      </c>
      <c r="EE75">
        <v>5.0000000000000001E-3</v>
      </c>
      <c r="EF75">
        <v>-0.3</v>
      </c>
      <c r="EG75">
        <v>9.6000000000000002E-2</v>
      </c>
      <c r="EH75">
        <v>600</v>
      </c>
      <c r="EI75">
        <v>22</v>
      </c>
      <c r="EJ75">
        <v>0.06</v>
      </c>
      <c r="EK75">
        <v>0.02</v>
      </c>
      <c r="EL75">
        <v>31.510616348562401</v>
      </c>
      <c r="EM75">
        <v>-0.97511009591840903</v>
      </c>
      <c r="EN75">
        <v>0.167503177671354</v>
      </c>
      <c r="EO75">
        <v>1</v>
      </c>
      <c r="EP75">
        <v>0.34288298448847399</v>
      </c>
      <c r="EQ75">
        <v>-0.12493296899327699</v>
      </c>
      <c r="ER75">
        <v>1.8239580463796101E-2</v>
      </c>
      <c r="ES75">
        <v>1</v>
      </c>
      <c r="ET75">
        <v>2</v>
      </c>
      <c r="EU75">
        <v>2</v>
      </c>
      <c r="EV75" t="s">
        <v>393</v>
      </c>
      <c r="EW75">
        <v>2.9625300000000001</v>
      </c>
      <c r="EX75">
        <v>2.8402400000000001</v>
      </c>
      <c r="EY75">
        <v>0.119716</v>
      </c>
      <c r="EZ75">
        <v>0.127022</v>
      </c>
      <c r="FA75">
        <v>0.132461</v>
      </c>
      <c r="FB75">
        <v>0.111863</v>
      </c>
      <c r="FC75">
        <v>26423.200000000001</v>
      </c>
      <c r="FD75">
        <v>26733.4</v>
      </c>
      <c r="FE75">
        <v>27532.6</v>
      </c>
      <c r="FF75">
        <v>27898.2</v>
      </c>
      <c r="FG75">
        <v>30607.599999999999</v>
      </c>
      <c r="FH75">
        <v>30359.7</v>
      </c>
      <c r="FI75">
        <v>38338.1</v>
      </c>
      <c r="FJ75">
        <v>37052.5</v>
      </c>
      <c r="FK75">
        <v>2.0285199999999999</v>
      </c>
      <c r="FL75">
        <v>1.7132000000000001</v>
      </c>
      <c r="FM75">
        <v>6.09607E-2</v>
      </c>
      <c r="FN75">
        <v>0</v>
      </c>
      <c r="FO75">
        <v>31.139299999999999</v>
      </c>
      <c r="FP75">
        <v>999.9</v>
      </c>
      <c r="FQ75">
        <v>39.012</v>
      </c>
      <c r="FR75">
        <v>39.256999999999998</v>
      </c>
      <c r="FS75">
        <v>28.191800000000001</v>
      </c>
      <c r="FT75">
        <v>60.912300000000002</v>
      </c>
      <c r="FU75">
        <v>34.523200000000003</v>
      </c>
      <c r="FV75">
        <v>1</v>
      </c>
      <c r="FW75">
        <v>0.35166700000000001</v>
      </c>
      <c r="FX75">
        <v>1.7472000000000001</v>
      </c>
      <c r="FY75">
        <v>20.245899999999999</v>
      </c>
      <c r="FZ75">
        <v>5.2261300000000004</v>
      </c>
      <c r="GA75">
        <v>12.0159</v>
      </c>
      <c r="GB75">
        <v>4.9988000000000001</v>
      </c>
      <c r="GC75">
        <v>3.29108</v>
      </c>
      <c r="GD75">
        <v>9999</v>
      </c>
      <c r="GE75">
        <v>288.3</v>
      </c>
      <c r="GF75">
        <v>9999</v>
      </c>
      <c r="GG75">
        <v>9999</v>
      </c>
      <c r="GH75">
        <v>1.8779399999999999</v>
      </c>
      <c r="GI75">
        <v>1.8716900000000001</v>
      </c>
      <c r="GJ75">
        <v>1.8739300000000001</v>
      </c>
      <c r="GK75">
        <v>1.87195</v>
      </c>
      <c r="GL75">
        <v>1.8722399999999999</v>
      </c>
      <c r="GM75">
        <v>1.87348</v>
      </c>
      <c r="GN75">
        <v>1.8737699999999999</v>
      </c>
      <c r="GO75">
        <v>1.87778</v>
      </c>
      <c r="GP75">
        <v>5</v>
      </c>
      <c r="GQ75">
        <v>0</v>
      </c>
      <c r="GR75">
        <v>0</v>
      </c>
      <c r="GS75">
        <v>0</v>
      </c>
      <c r="GT75" t="s">
        <v>394</v>
      </c>
      <c r="GU75" t="s">
        <v>395</v>
      </c>
      <c r="GV75" t="s">
        <v>396</v>
      </c>
      <c r="GW75" t="s">
        <v>396</v>
      </c>
      <c r="GX75" t="s">
        <v>396</v>
      </c>
      <c r="GY75" t="s">
        <v>396</v>
      </c>
      <c r="GZ75">
        <v>0</v>
      </c>
      <c r="HA75">
        <v>100</v>
      </c>
      <c r="HB75">
        <v>100</v>
      </c>
      <c r="HC75">
        <v>-0.29199999999999998</v>
      </c>
      <c r="HD75">
        <v>0.13739999999999999</v>
      </c>
      <c r="HE75">
        <v>-0.418617792445864</v>
      </c>
      <c r="HF75">
        <v>7.2704984381113296E-4</v>
      </c>
      <c r="HG75">
        <v>-1.05877040029023E-6</v>
      </c>
      <c r="HH75">
        <v>2.9517966189716799E-10</v>
      </c>
      <c r="HI75">
        <v>0.137392312197685</v>
      </c>
      <c r="HJ75">
        <v>0</v>
      </c>
      <c r="HK75">
        <v>0</v>
      </c>
      <c r="HL75">
        <v>0</v>
      </c>
      <c r="HM75">
        <v>1</v>
      </c>
      <c r="HN75">
        <v>2242</v>
      </c>
      <c r="HO75">
        <v>1</v>
      </c>
      <c r="HP75">
        <v>25</v>
      </c>
      <c r="HQ75">
        <v>1.1000000000000001</v>
      </c>
      <c r="HR75">
        <v>0.8</v>
      </c>
      <c r="HS75">
        <v>1.40137</v>
      </c>
      <c r="HT75">
        <v>2.65137</v>
      </c>
      <c r="HU75">
        <v>1.49536</v>
      </c>
      <c r="HV75">
        <v>2.2729499999999998</v>
      </c>
      <c r="HW75">
        <v>1.49658</v>
      </c>
      <c r="HX75">
        <v>2.5793499999999998</v>
      </c>
      <c r="HY75">
        <v>40.527500000000003</v>
      </c>
      <c r="HZ75">
        <v>23.833600000000001</v>
      </c>
      <c r="IA75">
        <v>18</v>
      </c>
      <c r="IB75">
        <v>505.58</v>
      </c>
      <c r="IC75">
        <v>437.87299999999999</v>
      </c>
      <c r="ID75">
        <v>29.4497</v>
      </c>
      <c r="IE75">
        <v>31.844100000000001</v>
      </c>
      <c r="IF75">
        <v>30.000299999999999</v>
      </c>
      <c r="IG75">
        <v>31.6417</v>
      </c>
      <c r="IH75">
        <v>31.5899</v>
      </c>
      <c r="II75">
        <v>28.120899999999999</v>
      </c>
      <c r="IJ75">
        <v>22.757100000000001</v>
      </c>
      <c r="IK75">
        <v>14.856400000000001</v>
      </c>
      <c r="IL75">
        <v>29.402699999999999</v>
      </c>
      <c r="IM75">
        <v>600</v>
      </c>
      <c r="IN75">
        <v>23.6677</v>
      </c>
      <c r="IO75">
        <v>99.944000000000003</v>
      </c>
      <c r="IP75">
        <v>99.463899999999995</v>
      </c>
    </row>
    <row r="76" spans="1:250" x14ac:dyDescent="0.3">
      <c r="A76">
        <v>60</v>
      </c>
      <c r="B76">
        <v>1691780759.5999999</v>
      </c>
      <c r="C76">
        <v>13705</v>
      </c>
      <c r="D76" t="s">
        <v>694</v>
      </c>
      <c r="E76" t="s">
        <v>695</v>
      </c>
      <c r="F76" t="s">
        <v>381</v>
      </c>
      <c r="G76" t="s">
        <v>640</v>
      </c>
      <c r="H76" t="s">
        <v>476</v>
      </c>
      <c r="I76" t="s">
        <v>34</v>
      </c>
      <c r="J76" t="s">
        <v>385</v>
      </c>
      <c r="K76" t="s">
        <v>559</v>
      </c>
      <c r="L76" t="s">
        <v>387</v>
      </c>
      <c r="M76">
        <v>1691780759.5999999</v>
      </c>
      <c r="N76">
        <f t="shared" si="46"/>
        <v>3.7559157328555014E-3</v>
      </c>
      <c r="O76">
        <f t="shared" si="47"/>
        <v>3.7559157328555015</v>
      </c>
      <c r="P76">
        <f t="shared" si="48"/>
        <v>33.477514816865011</v>
      </c>
      <c r="Q76">
        <f t="shared" si="49"/>
        <v>756.34299999999996</v>
      </c>
      <c r="R76">
        <f t="shared" si="50"/>
        <v>455.93335179258406</v>
      </c>
      <c r="S76">
        <f t="shared" si="51"/>
        <v>44.995293146472299</v>
      </c>
      <c r="T76">
        <f t="shared" si="52"/>
        <v>74.642214416821787</v>
      </c>
      <c r="U76">
        <f t="shared" si="53"/>
        <v>0.19654525889135449</v>
      </c>
      <c r="V76">
        <f t="shared" si="54"/>
        <v>2.9034663758408374</v>
      </c>
      <c r="W76">
        <f t="shared" si="55"/>
        <v>0.18944165972176685</v>
      </c>
      <c r="X76">
        <f t="shared" si="56"/>
        <v>0.11901787755935199</v>
      </c>
      <c r="Y76">
        <f t="shared" si="57"/>
        <v>289.59200575525489</v>
      </c>
      <c r="Z76">
        <f t="shared" si="58"/>
        <v>32.981090716505982</v>
      </c>
      <c r="AA76">
        <f t="shared" si="59"/>
        <v>32.024700000000003</v>
      </c>
      <c r="AB76">
        <f t="shared" si="60"/>
        <v>4.7817630210424298</v>
      </c>
      <c r="AC76">
        <f t="shared" si="61"/>
        <v>59.917566874200844</v>
      </c>
      <c r="AD76">
        <f t="shared" si="62"/>
        <v>2.9013080956336199</v>
      </c>
      <c r="AE76">
        <f t="shared" si="63"/>
        <v>4.8421660741415353</v>
      </c>
      <c r="AF76">
        <f t="shared" si="64"/>
        <v>1.8804549254088099</v>
      </c>
      <c r="AG76">
        <f t="shared" si="65"/>
        <v>-165.63588381892762</v>
      </c>
      <c r="AH76">
        <f t="shared" si="66"/>
        <v>34.75003279446063</v>
      </c>
      <c r="AI76">
        <f t="shared" si="67"/>
        <v>2.7178704296456351</v>
      </c>
      <c r="AJ76">
        <f t="shared" si="68"/>
        <v>161.42402516043353</v>
      </c>
      <c r="AK76">
        <v>0</v>
      </c>
      <c r="AL76">
        <v>0</v>
      </c>
      <c r="AM76">
        <f t="shared" si="69"/>
        <v>1</v>
      </c>
      <c r="AN76">
        <f t="shared" si="70"/>
        <v>0</v>
      </c>
      <c r="AO76">
        <f t="shared" si="71"/>
        <v>51200.901217263243</v>
      </c>
      <c r="AP76" t="s">
        <v>388</v>
      </c>
      <c r="AQ76">
        <v>10238.9</v>
      </c>
      <c r="AR76">
        <v>302.21199999999999</v>
      </c>
      <c r="AS76">
        <v>4052.3</v>
      </c>
      <c r="AT76">
        <f t="shared" si="72"/>
        <v>0.92542210596451402</v>
      </c>
      <c r="AU76">
        <v>-0.32343011824092399</v>
      </c>
      <c r="AV76" t="s">
        <v>696</v>
      </c>
      <c r="AW76">
        <v>10249.6</v>
      </c>
      <c r="AX76">
        <v>928.14891999999998</v>
      </c>
      <c r="AY76">
        <v>1369.12</v>
      </c>
      <c r="AZ76">
        <f t="shared" si="73"/>
        <v>0.32208358653733782</v>
      </c>
      <c r="BA76">
        <v>0.5</v>
      </c>
      <c r="BB76">
        <f t="shared" si="74"/>
        <v>1513.3190993550545</v>
      </c>
      <c r="BC76">
        <f t="shared" si="75"/>
        <v>33.477514816865011</v>
      </c>
      <c r="BD76">
        <f t="shared" si="76"/>
        <v>243.7076215478649</v>
      </c>
      <c r="BE76">
        <f t="shared" si="77"/>
        <v>2.2335636251145711E-2</v>
      </c>
      <c r="BF76">
        <f t="shared" si="78"/>
        <v>1.959784387051537</v>
      </c>
      <c r="BG76">
        <f t="shared" si="79"/>
        <v>263.67426756267577</v>
      </c>
      <c r="BH76" t="s">
        <v>697</v>
      </c>
      <c r="BI76">
        <v>664.71</v>
      </c>
      <c r="BJ76">
        <f t="shared" si="80"/>
        <v>664.71</v>
      </c>
      <c r="BK76">
        <f t="shared" si="81"/>
        <v>0.51449836391258619</v>
      </c>
      <c r="BL76">
        <f t="shared" si="82"/>
        <v>0.62601479252140091</v>
      </c>
      <c r="BM76">
        <f t="shared" si="83"/>
        <v>0.79206161312319379</v>
      </c>
      <c r="BN76">
        <f t="shared" si="84"/>
        <v>0.4133168745571314</v>
      </c>
      <c r="BO76">
        <f t="shared" si="85"/>
        <v>0.71549787631650252</v>
      </c>
      <c r="BP76">
        <f t="shared" si="86"/>
        <v>0.44833138709777348</v>
      </c>
      <c r="BQ76">
        <f t="shared" si="87"/>
        <v>0.55166861290222657</v>
      </c>
      <c r="BR76">
        <f t="shared" si="88"/>
        <v>1800.16</v>
      </c>
      <c r="BS76">
        <f t="shared" si="89"/>
        <v>1513.3190993550545</v>
      </c>
      <c r="BT76">
        <f t="shared" si="90"/>
        <v>0.84065810780989159</v>
      </c>
      <c r="BU76">
        <f t="shared" si="91"/>
        <v>0.16087014807309066</v>
      </c>
      <c r="BV76">
        <v>6</v>
      </c>
      <c r="BW76">
        <v>0.5</v>
      </c>
      <c r="BX76" t="s">
        <v>391</v>
      </c>
      <c r="BY76">
        <v>2</v>
      </c>
      <c r="BZ76">
        <v>1691780759.5999999</v>
      </c>
      <c r="CA76">
        <v>756.34299999999996</v>
      </c>
      <c r="CB76">
        <v>799.91700000000003</v>
      </c>
      <c r="CC76">
        <v>29.398700000000002</v>
      </c>
      <c r="CD76">
        <v>25.024899999999999</v>
      </c>
      <c r="CE76">
        <v>756.47699999999998</v>
      </c>
      <c r="CF76">
        <v>29.2681</v>
      </c>
      <c r="CG76">
        <v>500.09100000000001</v>
      </c>
      <c r="CH76">
        <v>98.588399999999993</v>
      </c>
      <c r="CI76">
        <v>9.9912600000000004E-2</v>
      </c>
      <c r="CJ76">
        <v>32.246699999999997</v>
      </c>
      <c r="CK76">
        <v>32.024700000000003</v>
      </c>
      <c r="CL76">
        <v>999.9</v>
      </c>
      <c r="CM76">
        <v>0</v>
      </c>
      <c r="CN76">
        <v>0</v>
      </c>
      <c r="CO76">
        <v>9993.1200000000008</v>
      </c>
      <c r="CP76">
        <v>0</v>
      </c>
      <c r="CQ76">
        <v>1726.62</v>
      </c>
      <c r="CR76">
        <v>-43.574800000000003</v>
      </c>
      <c r="CS76">
        <v>779.25199999999995</v>
      </c>
      <c r="CT76">
        <v>820.44899999999996</v>
      </c>
      <c r="CU76">
        <v>4.3737899999999996</v>
      </c>
      <c r="CV76">
        <v>799.91700000000003</v>
      </c>
      <c r="CW76">
        <v>25.024899999999999</v>
      </c>
      <c r="CX76">
        <v>2.89838</v>
      </c>
      <c r="CY76">
        <v>2.4671699999999999</v>
      </c>
      <c r="CZ76">
        <v>23.455300000000001</v>
      </c>
      <c r="DA76">
        <v>20.811499999999999</v>
      </c>
      <c r="DB76">
        <v>1800.16</v>
      </c>
      <c r="DC76">
        <v>0.97800299999999996</v>
      </c>
      <c r="DD76">
        <v>2.1997300000000001E-2</v>
      </c>
      <c r="DE76">
        <v>0</v>
      </c>
      <c r="DF76">
        <v>928.46199999999999</v>
      </c>
      <c r="DG76">
        <v>5.0009800000000002</v>
      </c>
      <c r="DH76">
        <v>19459</v>
      </c>
      <c r="DI76">
        <v>16377.4</v>
      </c>
      <c r="DJ76">
        <v>49</v>
      </c>
      <c r="DK76">
        <v>50.375</v>
      </c>
      <c r="DL76">
        <v>49.561999999999998</v>
      </c>
      <c r="DM76">
        <v>49.561999999999998</v>
      </c>
      <c r="DN76">
        <v>50.25</v>
      </c>
      <c r="DO76">
        <v>1755.67</v>
      </c>
      <c r="DP76">
        <v>39.49</v>
      </c>
      <c r="DQ76">
        <v>0</v>
      </c>
      <c r="DR76">
        <v>177.700000047684</v>
      </c>
      <c r="DS76">
        <v>0</v>
      </c>
      <c r="DT76">
        <v>928.14891999999998</v>
      </c>
      <c r="DU76">
        <v>0.88807694146428395</v>
      </c>
      <c r="DV76">
        <v>-116.77692306909501</v>
      </c>
      <c r="DW76">
        <v>19479.292000000001</v>
      </c>
      <c r="DX76">
        <v>15</v>
      </c>
      <c r="DY76">
        <v>1691780710.0999999</v>
      </c>
      <c r="DZ76" t="s">
        <v>698</v>
      </c>
      <c r="EA76">
        <v>1691780707.5999999</v>
      </c>
      <c r="EB76">
        <v>1691780710.0999999</v>
      </c>
      <c r="EC76">
        <v>64</v>
      </c>
      <c r="ED76">
        <v>0.21199999999999999</v>
      </c>
      <c r="EE76">
        <v>-7.0000000000000001E-3</v>
      </c>
      <c r="EF76">
        <v>-0.151</v>
      </c>
      <c r="EG76">
        <v>0.11899999999999999</v>
      </c>
      <c r="EH76">
        <v>800</v>
      </c>
      <c r="EI76">
        <v>25</v>
      </c>
      <c r="EJ76">
        <v>0.08</v>
      </c>
      <c r="EK76">
        <v>0.03</v>
      </c>
      <c r="EL76">
        <v>33.790790822190303</v>
      </c>
      <c r="EM76">
        <v>-0.95155186584459295</v>
      </c>
      <c r="EN76">
        <v>0.14291701094741299</v>
      </c>
      <c r="EO76">
        <v>1</v>
      </c>
      <c r="EP76">
        <v>0.20605378095190799</v>
      </c>
      <c r="EQ76">
        <v>-3.5502101096072297E-2</v>
      </c>
      <c r="ER76">
        <v>5.1481973208162297E-3</v>
      </c>
      <c r="ES76">
        <v>1</v>
      </c>
      <c r="ET76">
        <v>2</v>
      </c>
      <c r="EU76">
        <v>2</v>
      </c>
      <c r="EV76" t="s">
        <v>393</v>
      </c>
      <c r="EW76">
        <v>2.96225</v>
      </c>
      <c r="EX76">
        <v>2.8401900000000002</v>
      </c>
      <c r="EY76">
        <v>0.14771200000000001</v>
      </c>
      <c r="EZ76">
        <v>0.15468000000000001</v>
      </c>
      <c r="FA76">
        <v>0.130053</v>
      </c>
      <c r="FB76">
        <v>0.11684799999999999</v>
      </c>
      <c r="FC76">
        <v>25582.1</v>
      </c>
      <c r="FD76">
        <v>25882.6</v>
      </c>
      <c r="FE76">
        <v>27533.200000000001</v>
      </c>
      <c r="FF76">
        <v>27895.5</v>
      </c>
      <c r="FG76">
        <v>30695.7</v>
      </c>
      <c r="FH76">
        <v>30188.2</v>
      </c>
      <c r="FI76">
        <v>38338.5</v>
      </c>
      <c r="FJ76">
        <v>37049.599999999999</v>
      </c>
      <c r="FK76">
        <v>2.0263499999999999</v>
      </c>
      <c r="FL76">
        <v>1.71682</v>
      </c>
      <c r="FM76">
        <v>6.7789100000000005E-2</v>
      </c>
      <c r="FN76">
        <v>0</v>
      </c>
      <c r="FO76">
        <v>30.924099999999999</v>
      </c>
      <c r="FP76">
        <v>999.9</v>
      </c>
      <c r="FQ76">
        <v>39.433999999999997</v>
      </c>
      <c r="FR76">
        <v>39.186</v>
      </c>
      <c r="FS76">
        <v>28.388000000000002</v>
      </c>
      <c r="FT76">
        <v>61.262300000000003</v>
      </c>
      <c r="FU76">
        <v>34.058500000000002</v>
      </c>
      <c r="FV76">
        <v>1</v>
      </c>
      <c r="FW76">
        <v>0.35190300000000002</v>
      </c>
      <c r="FX76">
        <v>1.1661300000000001</v>
      </c>
      <c r="FY76">
        <v>20.2517</v>
      </c>
      <c r="FZ76">
        <v>5.2202799999999998</v>
      </c>
      <c r="GA76">
        <v>12.0159</v>
      </c>
      <c r="GB76">
        <v>4.9978999999999996</v>
      </c>
      <c r="GC76">
        <v>3.2904800000000001</v>
      </c>
      <c r="GD76">
        <v>9999</v>
      </c>
      <c r="GE76">
        <v>288.39999999999998</v>
      </c>
      <c r="GF76">
        <v>9999</v>
      </c>
      <c r="GG76">
        <v>9999</v>
      </c>
      <c r="GH76">
        <v>1.87795</v>
      </c>
      <c r="GI76">
        <v>1.8717600000000001</v>
      </c>
      <c r="GJ76">
        <v>1.8738999999999999</v>
      </c>
      <c r="GK76">
        <v>1.8719600000000001</v>
      </c>
      <c r="GL76">
        <v>1.8722399999999999</v>
      </c>
      <c r="GM76">
        <v>1.87348</v>
      </c>
      <c r="GN76">
        <v>1.87378</v>
      </c>
      <c r="GO76">
        <v>1.8777999999999999</v>
      </c>
      <c r="GP76">
        <v>5</v>
      </c>
      <c r="GQ76">
        <v>0</v>
      </c>
      <c r="GR76">
        <v>0</v>
      </c>
      <c r="GS76">
        <v>0</v>
      </c>
      <c r="GT76" t="s">
        <v>394</v>
      </c>
      <c r="GU76" t="s">
        <v>395</v>
      </c>
      <c r="GV76" t="s">
        <v>396</v>
      </c>
      <c r="GW76" t="s">
        <v>396</v>
      </c>
      <c r="GX76" t="s">
        <v>396</v>
      </c>
      <c r="GY76" t="s">
        <v>396</v>
      </c>
      <c r="GZ76">
        <v>0</v>
      </c>
      <c r="HA76">
        <v>100</v>
      </c>
      <c r="HB76">
        <v>100</v>
      </c>
      <c r="HC76">
        <v>-0.13400000000000001</v>
      </c>
      <c r="HD76">
        <v>0.13059999999999999</v>
      </c>
      <c r="HE76">
        <v>-0.20629661294639001</v>
      </c>
      <c r="HF76">
        <v>7.2704984381113296E-4</v>
      </c>
      <c r="HG76">
        <v>-1.05877040029023E-6</v>
      </c>
      <c r="HH76">
        <v>2.9517966189716799E-10</v>
      </c>
      <c r="HI76">
        <v>0.130660405918854</v>
      </c>
      <c r="HJ76">
        <v>0</v>
      </c>
      <c r="HK76">
        <v>0</v>
      </c>
      <c r="HL76">
        <v>0</v>
      </c>
      <c r="HM76">
        <v>1</v>
      </c>
      <c r="HN76">
        <v>2242</v>
      </c>
      <c r="HO76">
        <v>1</v>
      </c>
      <c r="HP76">
        <v>25</v>
      </c>
      <c r="HQ76">
        <v>0.9</v>
      </c>
      <c r="HR76">
        <v>0.8</v>
      </c>
      <c r="HS76">
        <v>1.7700199999999999</v>
      </c>
      <c r="HT76">
        <v>2.65259</v>
      </c>
      <c r="HU76">
        <v>1.49536</v>
      </c>
      <c r="HV76">
        <v>2.2717299999999998</v>
      </c>
      <c r="HW76">
        <v>1.49658</v>
      </c>
      <c r="HX76">
        <v>2.5390600000000001</v>
      </c>
      <c r="HY76">
        <v>40.451000000000001</v>
      </c>
      <c r="HZ76">
        <v>23.833600000000001</v>
      </c>
      <c r="IA76">
        <v>18</v>
      </c>
      <c r="IB76">
        <v>504.41300000000001</v>
      </c>
      <c r="IC76">
        <v>440.49599999999998</v>
      </c>
      <c r="ID76">
        <v>28.835899999999999</v>
      </c>
      <c r="IE76">
        <v>31.87</v>
      </c>
      <c r="IF76">
        <v>30.000599999999999</v>
      </c>
      <c r="IG76">
        <v>31.664000000000001</v>
      </c>
      <c r="IH76">
        <v>31.614799999999999</v>
      </c>
      <c r="II76">
        <v>35.498199999999997</v>
      </c>
      <c r="IJ76">
        <v>18.9956</v>
      </c>
      <c r="IK76">
        <v>21.9619</v>
      </c>
      <c r="IL76">
        <v>28.8002</v>
      </c>
      <c r="IM76">
        <v>800</v>
      </c>
      <c r="IN76">
        <v>25.045999999999999</v>
      </c>
      <c r="IO76">
        <v>99.945499999999996</v>
      </c>
      <c r="IP76">
        <v>99.455299999999994</v>
      </c>
    </row>
    <row r="77" spans="1:250" x14ac:dyDescent="0.3">
      <c r="A77">
        <v>61</v>
      </c>
      <c r="B77">
        <v>1691780940.0999999</v>
      </c>
      <c r="C77">
        <v>13885.5</v>
      </c>
      <c r="D77" t="s">
        <v>699</v>
      </c>
      <c r="E77" t="s">
        <v>700</v>
      </c>
      <c r="F77" t="s">
        <v>381</v>
      </c>
      <c r="G77" t="s">
        <v>640</v>
      </c>
      <c r="H77" t="s">
        <v>476</v>
      </c>
      <c r="I77" t="s">
        <v>34</v>
      </c>
      <c r="J77" t="s">
        <v>385</v>
      </c>
      <c r="K77" t="s">
        <v>559</v>
      </c>
      <c r="L77" t="s">
        <v>387</v>
      </c>
      <c r="M77">
        <v>1691780940.0999999</v>
      </c>
      <c r="N77">
        <f t="shared" si="46"/>
        <v>2.7399268661836887E-3</v>
      </c>
      <c r="O77">
        <f t="shared" si="47"/>
        <v>2.7399268661836889</v>
      </c>
      <c r="P77">
        <f t="shared" si="48"/>
        <v>34.478859038072073</v>
      </c>
      <c r="Q77">
        <f t="shared" si="49"/>
        <v>955.41399999999999</v>
      </c>
      <c r="R77">
        <f t="shared" si="50"/>
        <v>526.35338210671193</v>
      </c>
      <c r="S77">
        <f t="shared" si="51"/>
        <v>51.944660987144438</v>
      </c>
      <c r="T77">
        <f t="shared" si="52"/>
        <v>94.287712437097994</v>
      </c>
      <c r="U77">
        <f t="shared" si="53"/>
        <v>0.13924671531461624</v>
      </c>
      <c r="V77">
        <f t="shared" si="54"/>
        <v>2.9014897444979049</v>
      </c>
      <c r="W77">
        <f t="shared" si="55"/>
        <v>0.13563790095688236</v>
      </c>
      <c r="X77">
        <f t="shared" si="56"/>
        <v>8.5090135625047345E-2</v>
      </c>
      <c r="Y77">
        <f t="shared" si="57"/>
        <v>289.59781075559772</v>
      </c>
      <c r="Z77">
        <f t="shared" si="58"/>
        <v>32.8901642701763</v>
      </c>
      <c r="AA77">
        <f t="shared" si="59"/>
        <v>31.965900000000001</v>
      </c>
      <c r="AB77">
        <f t="shared" si="60"/>
        <v>4.7658746768928371</v>
      </c>
      <c r="AC77">
        <f t="shared" si="61"/>
        <v>60.044287571975794</v>
      </c>
      <c r="AD77">
        <f t="shared" si="62"/>
        <v>2.8492650198004998</v>
      </c>
      <c r="AE77">
        <f t="shared" si="63"/>
        <v>4.7452724231011185</v>
      </c>
      <c r="AF77">
        <f t="shared" si="64"/>
        <v>1.9166096570923372</v>
      </c>
      <c r="AG77">
        <f t="shared" si="65"/>
        <v>-120.83077479870067</v>
      </c>
      <c r="AH77">
        <f t="shared" si="66"/>
        <v>-11.966521305561342</v>
      </c>
      <c r="AI77">
        <f t="shared" si="67"/>
        <v>-0.93464893080580147</v>
      </c>
      <c r="AJ77">
        <f t="shared" si="68"/>
        <v>155.86586572052991</v>
      </c>
      <c r="AK77">
        <v>0</v>
      </c>
      <c r="AL77">
        <v>0</v>
      </c>
      <c r="AM77">
        <f t="shared" si="69"/>
        <v>1</v>
      </c>
      <c r="AN77">
        <f t="shared" si="70"/>
        <v>0</v>
      </c>
      <c r="AO77">
        <f t="shared" si="71"/>
        <v>51205.22104114898</v>
      </c>
      <c r="AP77" t="s">
        <v>388</v>
      </c>
      <c r="AQ77">
        <v>10238.9</v>
      </c>
      <c r="AR77">
        <v>302.21199999999999</v>
      </c>
      <c r="AS77">
        <v>4052.3</v>
      </c>
      <c r="AT77">
        <f t="shared" si="72"/>
        <v>0.92542210596451402</v>
      </c>
      <c r="AU77">
        <v>-0.32343011824092399</v>
      </c>
      <c r="AV77" t="s">
        <v>701</v>
      </c>
      <c r="AW77">
        <v>10248.5</v>
      </c>
      <c r="AX77">
        <v>925.75834615384599</v>
      </c>
      <c r="AY77">
        <v>1377.92</v>
      </c>
      <c r="AZ77">
        <f t="shared" si="73"/>
        <v>0.3281479721944337</v>
      </c>
      <c r="BA77">
        <v>0.5</v>
      </c>
      <c r="BB77">
        <f t="shared" si="74"/>
        <v>1513.3523993552319</v>
      </c>
      <c r="BC77">
        <f t="shared" si="75"/>
        <v>34.478859038072073</v>
      </c>
      <c r="BD77">
        <f t="shared" si="76"/>
        <v>248.30176053200009</v>
      </c>
      <c r="BE77">
        <f t="shared" si="77"/>
        <v>2.2996817642170198E-2</v>
      </c>
      <c r="BF77">
        <f t="shared" si="78"/>
        <v>1.940881908964236</v>
      </c>
      <c r="BG77">
        <f t="shared" si="79"/>
        <v>263.99897118713619</v>
      </c>
      <c r="BH77" t="s">
        <v>702</v>
      </c>
      <c r="BI77">
        <v>661.69</v>
      </c>
      <c r="BJ77">
        <f t="shared" si="80"/>
        <v>661.69</v>
      </c>
      <c r="BK77">
        <f t="shared" si="81"/>
        <v>0.51979069902461683</v>
      </c>
      <c r="BL77">
        <f t="shared" si="82"/>
        <v>0.63130789529362641</v>
      </c>
      <c r="BM77">
        <f t="shared" si="83"/>
        <v>0.78876072447140777</v>
      </c>
      <c r="BN77">
        <f t="shared" si="84"/>
        <v>0.42033865495669276</v>
      </c>
      <c r="BO77">
        <f t="shared" si="85"/>
        <v>0.71315126471698798</v>
      </c>
      <c r="BP77">
        <f t="shared" si="86"/>
        <v>0.45123019735370523</v>
      </c>
      <c r="BQ77">
        <f t="shared" si="87"/>
        <v>0.54876980264629482</v>
      </c>
      <c r="BR77">
        <f t="shared" si="88"/>
        <v>1800.2</v>
      </c>
      <c r="BS77">
        <f t="shared" si="89"/>
        <v>1513.3523993552319</v>
      </c>
      <c r="BT77">
        <f t="shared" si="90"/>
        <v>0.84065792653884674</v>
      </c>
      <c r="BU77">
        <f t="shared" si="91"/>
        <v>0.1608697982199743</v>
      </c>
      <c r="BV77">
        <v>6</v>
      </c>
      <c r="BW77">
        <v>0.5</v>
      </c>
      <c r="BX77" t="s">
        <v>391</v>
      </c>
      <c r="BY77">
        <v>2</v>
      </c>
      <c r="BZ77">
        <v>1691780940.0999999</v>
      </c>
      <c r="CA77">
        <v>955.41399999999999</v>
      </c>
      <c r="CB77">
        <v>999.91899999999998</v>
      </c>
      <c r="CC77">
        <v>28.871500000000001</v>
      </c>
      <c r="CD77">
        <v>25.679300000000001</v>
      </c>
      <c r="CE77">
        <v>955.78099999999995</v>
      </c>
      <c r="CF77">
        <v>28.741900000000001</v>
      </c>
      <c r="CG77">
        <v>500.12299999999999</v>
      </c>
      <c r="CH77">
        <v>98.587699999999998</v>
      </c>
      <c r="CI77">
        <v>0.100107</v>
      </c>
      <c r="CJ77">
        <v>31.889399999999998</v>
      </c>
      <c r="CK77">
        <v>31.965900000000001</v>
      </c>
      <c r="CL77">
        <v>999.9</v>
      </c>
      <c r="CM77">
        <v>0</v>
      </c>
      <c r="CN77">
        <v>0</v>
      </c>
      <c r="CO77">
        <v>9981.8799999999992</v>
      </c>
      <c r="CP77">
        <v>0</v>
      </c>
      <c r="CQ77">
        <v>1704.14</v>
      </c>
      <c r="CR77">
        <v>-44.5047</v>
      </c>
      <c r="CS77">
        <v>983.81799999999998</v>
      </c>
      <c r="CT77">
        <v>1026.27</v>
      </c>
      <c r="CU77">
        <v>3.1922299999999999</v>
      </c>
      <c r="CV77">
        <v>999.91899999999998</v>
      </c>
      <c r="CW77">
        <v>25.679300000000001</v>
      </c>
      <c r="CX77">
        <v>2.8463799999999999</v>
      </c>
      <c r="CY77">
        <v>2.53166</v>
      </c>
      <c r="CZ77">
        <v>23.1555</v>
      </c>
      <c r="DA77">
        <v>21.2315</v>
      </c>
      <c r="DB77">
        <v>1800.2</v>
      </c>
      <c r="DC77">
        <v>0.97800600000000004</v>
      </c>
      <c r="DD77">
        <v>2.1993599999999999E-2</v>
      </c>
      <c r="DE77">
        <v>0</v>
      </c>
      <c r="DF77">
        <v>926.31200000000001</v>
      </c>
      <c r="DG77">
        <v>5.0009800000000002</v>
      </c>
      <c r="DH77">
        <v>19357</v>
      </c>
      <c r="DI77">
        <v>16377.7</v>
      </c>
      <c r="DJ77">
        <v>49.25</v>
      </c>
      <c r="DK77">
        <v>50.625</v>
      </c>
      <c r="DL77">
        <v>49.75</v>
      </c>
      <c r="DM77">
        <v>49.75</v>
      </c>
      <c r="DN77">
        <v>50.375</v>
      </c>
      <c r="DO77">
        <v>1755.72</v>
      </c>
      <c r="DP77">
        <v>39.479999999999997</v>
      </c>
      <c r="DQ77">
        <v>0</v>
      </c>
      <c r="DR77">
        <v>179.90000009536701</v>
      </c>
      <c r="DS77">
        <v>0</v>
      </c>
      <c r="DT77">
        <v>925.75834615384599</v>
      </c>
      <c r="DU77">
        <v>6.2746324656687102</v>
      </c>
      <c r="DV77">
        <v>386.61880519184399</v>
      </c>
      <c r="DW77">
        <v>19315.269230769201</v>
      </c>
      <c r="DX77">
        <v>15</v>
      </c>
      <c r="DY77">
        <v>1691780902.0999999</v>
      </c>
      <c r="DZ77" t="s">
        <v>703</v>
      </c>
      <c r="EA77">
        <v>1691780902.0999999</v>
      </c>
      <c r="EB77">
        <v>1691780897.0999999</v>
      </c>
      <c r="EC77">
        <v>65</v>
      </c>
      <c r="ED77">
        <v>-0.14599999999999999</v>
      </c>
      <c r="EE77">
        <v>-1E-3</v>
      </c>
      <c r="EF77">
        <v>-0.38900000000000001</v>
      </c>
      <c r="EG77">
        <v>0.13</v>
      </c>
      <c r="EH77">
        <v>1000</v>
      </c>
      <c r="EI77">
        <v>26</v>
      </c>
      <c r="EJ77">
        <v>0.05</v>
      </c>
      <c r="EK77">
        <v>0.03</v>
      </c>
      <c r="EL77">
        <v>34.4807050535549</v>
      </c>
      <c r="EM77">
        <v>-0.50829501391693199</v>
      </c>
      <c r="EN77">
        <v>0.180672935179539</v>
      </c>
      <c r="EO77">
        <v>1</v>
      </c>
      <c r="EP77">
        <v>0.14272259742769</v>
      </c>
      <c r="EQ77">
        <v>1.22143117170744E-2</v>
      </c>
      <c r="ER77">
        <v>7.4907493438447102E-3</v>
      </c>
      <c r="ES77">
        <v>1</v>
      </c>
      <c r="ET77">
        <v>2</v>
      </c>
      <c r="EU77">
        <v>2</v>
      </c>
      <c r="EV77" t="s">
        <v>393</v>
      </c>
      <c r="EW77">
        <v>2.9622700000000002</v>
      </c>
      <c r="EX77">
        <v>2.8403</v>
      </c>
      <c r="EY77">
        <v>0.17236299999999999</v>
      </c>
      <c r="EZ77">
        <v>0.17896000000000001</v>
      </c>
      <c r="FA77">
        <v>0.12842700000000001</v>
      </c>
      <c r="FB77">
        <v>0.11892900000000001</v>
      </c>
      <c r="FC77">
        <v>24835.4</v>
      </c>
      <c r="FD77">
        <v>25132</v>
      </c>
      <c r="FE77">
        <v>27527.4</v>
      </c>
      <c r="FF77">
        <v>27889.4</v>
      </c>
      <c r="FG77">
        <v>30749.3</v>
      </c>
      <c r="FH77">
        <v>30112.3</v>
      </c>
      <c r="FI77">
        <v>38330.9</v>
      </c>
      <c r="FJ77">
        <v>37041.699999999997</v>
      </c>
      <c r="FK77">
        <v>2.0242800000000001</v>
      </c>
      <c r="FL77">
        <v>1.71828</v>
      </c>
      <c r="FM77">
        <v>8.2559900000000006E-2</v>
      </c>
      <c r="FN77">
        <v>0</v>
      </c>
      <c r="FO77">
        <v>30.6252</v>
      </c>
      <c r="FP77">
        <v>999.9</v>
      </c>
      <c r="FQ77">
        <v>40.49</v>
      </c>
      <c r="FR77">
        <v>39.106000000000002</v>
      </c>
      <c r="FS77">
        <v>29.023599999999998</v>
      </c>
      <c r="FT77">
        <v>61.222299999999997</v>
      </c>
      <c r="FU77">
        <v>34.431100000000001</v>
      </c>
      <c r="FV77">
        <v>1</v>
      </c>
      <c r="FW77">
        <v>0.35968</v>
      </c>
      <c r="FX77">
        <v>1.30339</v>
      </c>
      <c r="FY77">
        <v>20.2515</v>
      </c>
      <c r="FZ77">
        <v>5.2235800000000001</v>
      </c>
      <c r="GA77">
        <v>12.0159</v>
      </c>
      <c r="GB77">
        <v>4.9991500000000002</v>
      </c>
      <c r="GC77">
        <v>3.2910300000000001</v>
      </c>
      <c r="GD77">
        <v>9999</v>
      </c>
      <c r="GE77">
        <v>288.39999999999998</v>
      </c>
      <c r="GF77">
        <v>9999</v>
      </c>
      <c r="GG77">
        <v>9999</v>
      </c>
      <c r="GH77">
        <v>1.8779600000000001</v>
      </c>
      <c r="GI77">
        <v>1.8717600000000001</v>
      </c>
      <c r="GJ77">
        <v>1.8739300000000001</v>
      </c>
      <c r="GK77">
        <v>1.87195</v>
      </c>
      <c r="GL77">
        <v>1.87225</v>
      </c>
      <c r="GM77">
        <v>1.87347</v>
      </c>
      <c r="GN77">
        <v>1.8737600000000001</v>
      </c>
      <c r="GO77">
        <v>1.8777699999999999</v>
      </c>
      <c r="GP77">
        <v>5</v>
      </c>
      <c r="GQ77">
        <v>0</v>
      </c>
      <c r="GR77">
        <v>0</v>
      </c>
      <c r="GS77">
        <v>0</v>
      </c>
      <c r="GT77" t="s">
        <v>394</v>
      </c>
      <c r="GU77" t="s">
        <v>395</v>
      </c>
      <c r="GV77" t="s">
        <v>396</v>
      </c>
      <c r="GW77" t="s">
        <v>396</v>
      </c>
      <c r="GX77" t="s">
        <v>396</v>
      </c>
      <c r="GY77" t="s">
        <v>396</v>
      </c>
      <c r="GZ77">
        <v>0</v>
      </c>
      <c r="HA77">
        <v>100</v>
      </c>
      <c r="HB77">
        <v>100</v>
      </c>
      <c r="HC77">
        <v>-0.36699999999999999</v>
      </c>
      <c r="HD77">
        <v>0.12959999999999999</v>
      </c>
      <c r="HE77">
        <v>-0.35221163739434302</v>
      </c>
      <c r="HF77">
        <v>7.2704984381113296E-4</v>
      </c>
      <c r="HG77">
        <v>-1.05877040029023E-6</v>
      </c>
      <c r="HH77">
        <v>2.9517966189716799E-10</v>
      </c>
      <c r="HI77">
        <v>0.129585000000009</v>
      </c>
      <c r="HJ77">
        <v>0</v>
      </c>
      <c r="HK77">
        <v>0</v>
      </c>
      <c r="HL77">
        <v>0</v>
      </c>
      <c r="HM77">
        <v>1</v>
      </c>
      <c r="HN77">
        <v>2242</v>
      </c>
      <c r="HO77">
        <v>1</v>
      </c>
      <c r="HP77">
        <v>25</v>
      </c>
      <c r="HQ77">
        <v>0.6</v>
      </c>
      <c r="HR77">
        <v>0.7</v>
      </c>
      <c r="HS77">
        <v>2.1240199999999998</v>
      </c>
      <c r="HT77">
        <v>2.63916</v>
      </c>
      <c r="HU77">
        <v>1.49536</v>
      </c>
      <c r="HV77">
        <v>2.2717299999999998</v>
      </c>
      <c r="HW77">
        <v>1.49658</v>
      </c>
      <c r="HX77">
        <v>2.5451700000000002</v>
      </c>
      <c r="HY77">
        <v>40.4</v>
      </c>
      <c r="HZ77">
        <v>23.833600000000001</v>
      </c>
      <c r="IA77">
        <v>18</v>
      </c>
      <c r="IB77">
        <v>503.63099999999997</v>
      </c>
      <c r="IC77">
        <v>441.92</v>
      </c>
      <c r="ID77">
        <v>28.276199999999999</v>
      </c>
      <c r="IE77">
        <v>31.942399999999999</v>
      </c>
      <c r="IF77">
        <v>30.0001</v>
      </c>
      <c r="IG77">
        <v>31.728200000000001</v>
      </c>
      <c r="IH77">
        <v>31.675799999999999</v>
      </c>
      <c r="II77">
        <v>42.575699999999998</v>
      </c>
      <c r="IJ77">
        <v>19.9315</v>
      </c>
      <c r="IK77">
        <v>32.174399999999999</v>
      </c>
      <c r="IL77">
        <v>28.2988</v>
      </c>
      <c r="IM77">
        <v>1000</v>
      </c>
      <c r="IN77">
        <v>25.635200000000001</v>
      </c>
      <c r="IO77">
        <v>99.925200000000004</v>
      </c>
      <c r="IP77">
        <v>99.433899999999994</v>
      </c>
    </row>
    <row r="78" spans="1:250" x14ac:dyDescent="0.3">
      <c r="A78">
        <v>62</v>
      </c>
      <c r="B78">
        <v>1691781128</v>
      </c>
      <c r="C78">
        <v>14073.4000000954</v>
      </c>
      <c r="D78" t="s">
        <v>704</v>
      </c>
      <c r="E78" t="s">
        <v>705</v>
      </c>
      <c r="F78" t="s">
        <v>381</v>
      </c>
      <c r="G78" t="s">
        <v>640</v>
      </c>
      <c r="H78" t="s">
        <v>476</v>
      </c>
      <c r="I78" t="s">
        <v>34</v>
      </c>
      <c r="J78" t="s">
        <v>385</v>
      </c>
      <c r="K78" t="s">
        <v>559</v>
      </c>
      <c r="L78" t="s">
        <v>387</v>
      </c>
      <c r="M78">
        <v>1691781128</v>
      </c>
      <c r="N78">
        <f t="shared" si="46"/>
        <v>2.3290313665962378E-3</v>
      </c>
      <c r="O78">
        <f t="shared" si="47"/>
        <v>2.3290313665962379</v>
      </c>
      <c r="P78">
        <f t="shared" si="48"/>
        <v>35.861420520906719</v>
      </c>
      <c r="Q78">
        <f t="shared" si="49"/>
        <v>1153.6400000000001</v>
      </c>
      <c r="R78">
        <f t="shared" si="50"/>
        <v>623.89526645169633</v>
      </c>
      <c r="S78">
        <f t="shared" si="51"/>
        <v>61.57099976360513</v>
      </c>
      <c r="T78">
        <f t="shared" si="52"/>
        <v>113.85046815832</v>
      </c>
      <c r="U78">
        <f t="shared" si="53"/>
        <v>0.11675436057975717</v>
      </c>
      <c r="V78">
        <f t="shared" si="54"/>
        <v>2.9019267566964122</v>
      </c>
      <c r="W78">
        <f t="shared" si="55"/>
        <v>0.11420612289754913</v>
      </c>
      <c r="X78">
        <f t="shared" si="56"/>
        <v>7.1603143578673284E-2</v>
      </c>
      <c r="Y78">
        <f t="shared" si="57"/>
        <v>289.57982946020968</v>
      </c>
      <c r="Z78">
        <f t="shared" si="58"/>
        <v>32.926111038933442</v>
      </c>
      <c r="AA78">
        <f t="shared" si="59"/>
        <v>31.9938</v>
      </c>
      <c r="AB78">
        <f t="shared" si="60"/>
        <v>4.7734077947954479</v>
      </c>
      <c r="AC78">
        <f t="shared" si="61"/>
        <v>60.058635946803186</v>
      </c>
      <c r="AD78">
        <f t="shared" si="62"/>
        <v>2.8384554801522</v>
      </c>
      <c r="AE78">
        <f t="shared" si="63"/>
        <v>4.7261404382649586</v>
      </c>
      <c r="AF78">
        <f t="shared" si="64"/>
        <v>1.9349523146432479</v>
      </c>
      <c r="AG78">
        <f t="shared" si="65"/>
        <v>-102.71028326689408</v>
      </c>
      <c r="AH78">
        <f t="shared" si="66"/>
        <v>-27.488032251442739</v>
      </c>
      <c r="AI78">
        <f t="shared" si="67"/>
        <v>-2.1461800168034393</v>
      </c>
      <c r="AJ78">
        <f t="shared" si="68"/>
        <v>157.23533392506943</v>
      </c>
      <c r="AK78">
        <v>0</v>
      </c>
      <c r="AL78">
        <v>0</v>
      </c>
      <c r="AM78">
        <f t="shared" si="69"/>
        <v>1</v>
      </c>
      <c r="AN78">
        <f t="shared" si="70"/>
        <v>0</v>
      </c>
      <c r="AO78">
        <f t="shared" si="71"/>
        <v>51229.506854153085</v>
      </c>
      <c r="AP78" t="s">
        <v>388</v>
      </c>
      <c r="AQ78">
        <v>10238.9</v>
      </c>
      <c r="AR78">
        <v>302.21199999999999</v>
      </c>
      <c r="AS78">
        <v>4052.3</v>
      </c>
      <c r="AT78">
        <f t="shared" si="72"/>
        <v>0.92542210596451402</v>
      </c>
      <c r="AU78">
        <v>-0.32343011824092399</v>
      </c>
      <c r="AV78" t="s">
        <v>706</v>
      </c>
      <c r="AW78">
        <v>10247.6</v>
      </c>
      <c r="AX78">
        <v>912.25</v>
      </c>
      <c r="AY78">
        <v>1348.92</v>
      </c>
      <c r="AZ78">
        <f t="shared" si="73"/>
        <v>0.32371823384633636</v>
      </c>
      <c r="BA78">
        <v>0.5</v>
      </c>
      <c r="BB78">
        <f t="shared" si="74"/>
        <v>1513.2522059379323</v>
      </c>
      <c r="BC78">
        <f t="shared" si="75"/>
        <v>35.861420520906719</v>
      </c>
      <c r="BD78">
        <f t="shared" si="76"/>
        <v>244.93366573514996</v>
      </c>
      <c r="BE78">
        <f t="shared" si="77"/>
        <v>2.3911976137989389E-2</v>
      </c>
      <c r="BF78">
        <f t="shared" si="78"/>
        <v>2.0041069892951398</v>
      </c>
      <c r="BG78">
        <f t="shared" si="79"/>
        <v>262.91602446437156</v>
      </c>
      <c r="BH78" t="s">
        <v>707</v>
      </c>
      <c r="BI78">
        <v>652.42999999999995</v>
      </c>
      <c r="BJ78">
        <f t="shared" si="80"/>
        <v>652.42999999999995</v>
      </c>
      <c r="BK78">
        <f t="shared" si="81"/>
        <v>0.516331583785547</v>
      </c>
      <c r="BL78">
        <f t="shared" si="82"/>
        <v>0.62695803241970449</v>
      </c>
      <c r="BM78">
        <f t="shared" si="83"/>
        <v>0.79514216720051056</v>
      </c>
      <c r="BN78">
        <f t="shared" si="84"/>
        <v>0.41718416215410603</v>
      </c>
      <c r="BO78">
        <f t="shared" si="85"/>
        <v>0.72088441657902425</v>
      </c>
      <c r="BP78">
        <f t="shared" si="86"/>
        <v>0.44839268741198984</v>
      </c>
      <c r="BQ78">
        <f t="shared" si="87"/>
        <v>0.5516073125880101</v>
      </c>
      <c r="BR78">
        <f t="shared" si="88"/>
        <v>1800.08</v>
      </c>
      <c r="BS78">
        <f t="shared" si="89"/>
        <v>1513.2522059379323</v>
      </c>
      <c r="BT78">
        <f t="shared" si="90"/>
        <v>0.84065830737407909</v>
      </c>
      <c r="BU78">
        <f t="shared" si="91"/>
        <v>0.16087053323197287</v>
      </c>
      <c r="BV78">
        <v>6</v>
      </c>
      <c r="BW78">
        <v>0.5</v>
      </c>
      <c r="BX78" t="s">
        <v>391</v>
      </c>
      <c r="BY78">
        <v>2</v>
      </c>
      <c r="BZ78">
        <v>1691781128</v>
      </c>
      <c r="CA78">
        <v>1153.6400000000001</v>
      </c>
      <c r="CB78">
        <v>1199.8800000000001</v>
      </c>
      <c r="CC78">
        <v>28.761900000000001</v>
      </c>
      <c r="CD78">
        <v>26.048500000000001</v>
      </c>
      <c r="CE78">
        <v>1153.9100000000001</v>
      </c>
      <c r="CF78">
        <v>28.6204</v>
      </c>
      <c r="CG78">
        <v>500.19400000000002</v>
      </c>
      <c r="CH78">
        <v>98.587699999999998</v>
      </c>
      <c r="CI78">
        <v>0.100338</v>
      </c>
      <c r="CJ78">
        <v>31.818100000000001</v>
      </c>
      <c r="CK78">
        <v>31.9938</v>
      </c>
      <c r="CL78">
        <v>999.9</v>
      </c>
      <c r="CM78">
        <v>0</v>
      </c>
      <c r="CN78">
        <v>0</v>
      </c>
      <c r="CO78">
        <v>9984.3799999999992</v>
      </c>
      <c r="CP78">
        <v>0</v>
      </c>
      <c r="CQ78">
        <v>1686.19</v>
      </c>
      <c r="CR78">
        <v>-46.237499999999997</v>
      </c>
      <c r="CS78">
        <v>1187.81</v>
      </c>
      <c r="CT78">
        <v>1231.97</v>
      </c>
      <c r="CU78">
        <v>2.7134299999999998</v>
      </c>
      <c r="CV78">
        <v>1199.8800000000001</v>
      </c>
      <c r="CW78">
        <v>26.048500000000001</v>
      </c>
      <c r="CX78">
        <v>2.8355700000000001</v>
      </c>
      <c r="CY78">
        <v>2.56806</v>
      </c>
      <c r="CZ78">
        <v>23.092600000000001</v>
      </c>
      <c r="DA78">
        <v>21.464400000000001</v>
      </c>
      <c r="DB78">
        <v>1800.08</v>
      </c>
      <c r="DC78">
        <v>0.977993</v>
      </c>
      <c r="DD78">
        <v>2.2006999999999999E-2</v>
      </c>
      <c r="DE78">
        <v>0</v>
      </c>
      <c r="DF78">
        <v>912.47199999999998</v>
      </c>
      <c r="DG78">
        <v>5.0009800000000002</v>
      </c>
      <c r="DH78">
        <v>19181.2</v>
      </c>
      <c r="DI78">
        <v>16376.5</v>
      </c>
      <c r="DJ78">
        <v>49.25</v>
      </c>
      <c r="DK78">
        <v>50.686999999999998</v>
      </c>
      <c r="DL78">
        <v>49.625</v>
      </c>
      <c r="DM78">
        <v>49.375</v>
      </c>
      <c r="DN78">
        <v>50.436999999999998</v>
      </c>
      <c r="DO78">
        <v>1755.57</v>
      </c>
      <c r="DP78">
        <v>39.5</v>
      </c>
      <c r="DQ78">
        <v>0</v>
      </c>
      <c r="DR78">
        <v>187.799999952316</v>
      </c>
      <c r="DS78">
        <v>0</v>
      </c>
      <c r="DT78">
        <v>912.25</v>
      </c>
      <c r="DU78">
        <v>2.3592307832896999</v>
      </c>
      <c r="DV78">
        <v>-24.323077069554</v>
      </c>
      <c r="DW78">
        <v>19150.216</v>
      </c>
      <c r="DX78">
        <v>15</v>
      </c>
      <c r="DY78">
        <v>1691781085.5</v>
      </c>
      <c r="DZ78" t="s">
        <v>708</v>
      </c>
      <c r="EA78">
        <v>1691781085.5</v>
      </c>
      <c r="EB78">
        <v>1691781070.5</v>
      </c>
      <c r="EC78">
        <v>66</v>
      </c>
      <c r="ED78">
        <v>0.20799999999999999</v>
      </c>
      <c r="EE78">
        <v>1.2E-2</v>
      </c>
      <c r="EF78">
        <v>-0.28599999999999998</v>
      </c>
      <c r="EG78">
        <v>0.14199999999999999</v>
      </c>
      <c r="EH78">
        <v>1200</v>
      </c>
      <c r="EI78">
        <v>26</v>
      </c>
      <c r="EJ78">
        <v>0.12</v>
      </c>
      <c r="EK78">
        <v>0.03</v>
      </c>
      <c r="EL78">
        <v>35.933217346641598</v>
      </c>
      <c r="EM78">
        <v>-0.62364441646178004</v>
      </c>
      <c r="EN78">
        <v>0.164715612796556</v>
      </c>
      <c r="EO78">
        <v>1</v>
      </c>
      <c r="EP78">
        <v>0.12162225049234</v>
      </c>
      <c r="EQ78">
        <v>-1.1792373666666699E-2</v>
      </c>
      <c r="ER78">
        <v>3.1846688506326701E-3</v>
      </c>
      <c r="ES78">
        <v>1</v>
      </c>
      <c r="ET78">
        <v>2</v>
      </c>
      <c r="EU78">
        <v>2</v>
      </c>
      <c r="EV78" t="s">
        <v>393</v>
      </c>
      <c r="EW78">
        <v>2.96252</v>
      </c>
      <c r="EX78">
        <v>2.8405499999999999</v>
      </c>
      <c r="EY78">
        <v>0.19437199999999999</v>
      </c>
      <c r="EZ78">
        <v>0.200818</v>
      </c>
      <c r="FA78">
        <v>0.128051</v>
      </c>
      <c r="FB78">
        <v>0.120099</v>
      </c>
      <c r="FC78">
        <v>24173.599999999999</v>
      </c>
      <c r="FD78">
        <v>24461.7</v>
      </c>
      <c r="FE78">
        <v>27527.5</v>
      </c>
      <c r="FF78">
        <v>27889.8</v>
      </c>
      <c r="FG78">
        <v>30764.1</v>
      </c>
      <c r="FH78">
        <v>30074.2</v>
      </c>
      <c r="FI78">
        <v>38330.6</v>
      </c>
      <c r="FJ78">
        <v>37042.300000000003</v>
      </c>
      <c r="FK78">
        <v>2.0240200000000002</v>
      </c>
      <c r="FL78">
        <v>1.7209000000000001</v>
      </c>
      <c r="FM78">
        <v>9.6075199999999999E-2</v>
      </c>
      <c r="FN78">
        <v>0</v>
      </c>
      <c r="FO78">
        <v>30.433299999999999</v>
      </c>
      <c r="FP78">
        <v>999.9</v>
      </c>
      <c r="FQ78">
        <v>41.545999999999999</v>
      </c>
      <c r="FR78">
        <v>39.034999999999997</v>
      </c>
      <c r="FS78">
        <v>29.6677</v>
      </c>
      <c r="FT78">
        <v>61.502299999999998</v>
      </c>
      <c r="FU78">
        <v>33.673900000000003</v>
      </c>
      <c r="FV78">
        <v>1</v>
      </c>
      <c r="FW78">
        <v>0.35880299999999998</v>
      </c>
      <c r="FX78">
        <v>1.4219599999999999</v>
      </c>
      <c r="FY78">
        <v>20.250499999999999</v>
      </c>
      <c r="FZ78">
        <v>5.22403</v>
      </c>
      <c r="GA78">
        <v>12.0159</v>
      </c>
      <c r="GB78">
        <v>4.9992000000000001</v>
      </c>
      <c r="GC78">
        <v>3.2909999999999999</v>
      </c>
      <c r="GD78">
        <v>9999</v>
      </c>
      <c r="GE78">
        <v>288.5</v>
      </c>
      <c r="GF78">
        <v>9999</v>
      </c>
      <c r="GG78">
        <v>9999</v>
      </c>
      <c r="GH78">
        <v>1.87795</v>
      </c>
      <c r="GI78">
        <v>1.87178</v>
      </c>
      <c r="GJ78">
        <v>1.8739300000000001</v>
      </c>
      <c r="GK78">
        <v>1.87195</v>
      </c>
      <c r="GL78">
        <v>1.87225</v>
      </c>
      <c r="GM78">
        <v>1.87347</v>
      </c>
      <c r="GN78">
        <v>1.87378</v>
      </c>
      <c r="GO78">
        <v>1.87781</v>
      </c>
      <c r="GP78">
        <v>5</v>
      </c>
      <c r="GQ78">
        <v>0</v>
      </c>
      <c r="GR78">
        <v>0</v>
      </c>
      <c r="GS78">
        <v>0</v>
      </c>
      <c r="GT78" t="s">
        <v>394</v>
      </c>
      <c r="GU78" t="s">
        <v>395</v>
      </c>
      <c r="GV78" t="s">
        <v>396</v>
      </c>
      <c r="GW78" t="s">
        <v>396</v>
      </c>
      <c r="GX78" t="s">
        <v>396</v>
      </c>
      <c r="GY78" t="s">
        <v>396</v>
      </c>
      <c r="GZ78">
        <v>0</v>
      </c>
      <c r="HA78">
        <v>100</v>
      </c>
      <c r="HB78">
        <v>100</v>
      </c>
      <c r="HC78">
        <v>-0.27</v>
      </c>
      <c r="HD78">
        <v>0.14149999999999999</v>
      </c>
      <c r="HE78">
        <v>-0.143152495374024</v>
      </c>
      <c r="HF78">
        <v>7.2704984381113296E-4</v>
      </c>
      <c r="HG78">
        <v>-1.05877040029023E-6</v>
      </c>
      <c r="HH78">
        <v>2.9517966189716799E-10</v>
      </c>
      <c r="HI78">
        <v>0.141539999999999</v>
      </c>
      <c r="HJ78">
        <v>0</v>
      </c>
      <c r="HK78">
        <v>0</v>
      </c>
      <c r="HL78">
        <v>0</v>
      </c>
      <c r="HM78">
        <v>1</v>
      </c>
      <c r="HN78">
        <v>2242</v>
      </c>
      <c r="HO78">
        <v>1</v>
      </c>
      <c r="HP78">
        <v>25</v>
      </c>
      <c r="HQ78">
        <v>0.7</v>
      </c>
      <c r="HR78">
        <v>1</v>
      </c>
      <c r="HS78">
        <v>2.4658199999999999</v>
      </c>
      <c r="HT78">
        <v>2.63916</v>
      </c>
      <c r="HU78">
        <v>1.49536</v>
      </c>
      <c r="HV78">
        <v>2.2717299999999998</v>
      </c>
      <c r="HW78">
        <v>1.49658</v>
      </c>
      <c r="HX78">
        <v>2.6110799999999998</v>
      </c>
      <c r="HY78">
        <v>40.4</v>
      </c>
      <c r="HZ78">
        <v>23.833600000000001</v>
      </c>
      <c r="IA78">
        <v>18</v>
      </c>
      <c r="IB78">
        <v>503.56799999999998</v>
      </c>
      <c r="IC78">
        <v>443.80200000000002</v>
      </c>
      <c r="ID78">
        <v>28.133900000000001</v>
      </c>
      <c r="IE78">
        <v>31.931100000000001</v>
      </c>
      <c r="IF78">
        <v>30</v>
      </c>
      <c r="IG78">
        <v>31.739799999999999</v>
      </c>
      <c r="IH78">
        <v>31.689599999999999</v>
      </c>
      <c r="II78">
        <v>49.3947</v>
      </c>
      <c r="IJ78">
        <v>22.048999999999999</v>
      </c>
      <c r="IK78">
        <v>41.447000000000003</v>
      </c>
      <c r="IL78">
        <v>28.151499999999999</v>
      </c>
      <c r="IM78">
        <v>1200</v>
      </c>
      <c r="IN78">
        <v>25.9831</v>
      </c>
      <c r="IO78">
        <v>99.924899999999994</v>
      </c>
      <c r="IP78">
        <v>99.435299999999998</v>
      </c>
    </row>
    <row r="79" spans="1:250" x14ac:dyDescent="0.3">
      <c r="A79">
        <v>63</v>
      </c>
      <c r="B79">
        <v>1691781259.5</v>
      </c>
      <c r="C79">
        <v>14204.9000000954</v>
      </c>
      <c r="D79" t="s">
        <v>709</v>
      </c>
      <c r="E79" t="s">
        <v>710</v>
      </c>
      <c r="F79" t="s">
        <v>381</v>
      </c>
      <c r="G79" t="s">
        <v>640</v>
      </c>
      <c r="H79" t="s">
        <v>476</v>
      </c>
      <c r="I79" t="s">
        <v>34</v>
      </c>
      <c r="J79" t="s">
        <v>385</v>
      </c>
      <c r="K79" t="s">
        <v>559</v>
      </c>
      <c r="L79" t="s">
        <v>387</v>
      </c>
      <c r="M79">
        <v>1691781259.5</v>
      </c>
      <c r="N79">
        <f t="shared" si="46"/>
        <v>2.1881012253977933E-3</v>
      </c>
      <c r="O79">
        <f t="shared" si="47"/>
        <v>2.1881012253977934</v>
      </c>
      <c r="P79">
        <f t="shared" si="48"/>
        <v>37.507876668788356</v>
      </c>
      <c r="Q79">
        <f t="shared" si="49"/>
        <v>1451.13</v>
      </c>
      <c r="R79">
        <f t="shared" si="50"/>
        <v>850.67977350308581</v>
      </c>
      <c r="S79">
        <f t="shared" si="51"/>
        <v>83.951398813574116</v>
      </c>
      <c r="T79">
        <f t="shared" si="52"/>
        <v>143.208287248527</v>
      </c>
      <c r="U79">
        <f t="shared" si="53"/>
        <v>0.10854527508329723</v>
      </c>
      <c r="V79">
        <f t="shared" si="54"/>
        <v>2.9115314679718107</v>
      </c>
      <c r="W79">
        <f t="shared" si="55"/>
        <v>0.10634624762542196</v>
      </c>
      <c r="X79">
        <f t="shared" si="56"/>
        <v>6.6660268071380938E-2</v>
      </c>
      <c r="Y79">
        <f t="shared" si="57"/>
        <v>289.5740117545414</v>
      </c>
      <c r="Z79">
        <f t="shared" si="58"/>
        <v>33.006285266893457</v>
      </c>
      <c r="AA79">
        <f t="shared" si="59"/>
        <v>32.025700000000001</v>
      </c>
      <c r="AB79">
        <f t="shared" si="60"/>
        <v>4.7820336292550216</v>
      </c>
      <c r="AC79">
        <f t="shared" si="61"/>
        <v>59.717053699064593</v>
      </c>
      <c r="AD79">
        <f t="shared" si="62"/>
        <v>2.8298225200613398</v>
      </c>
      <c r="AE79">
        <f t="shared" si="63"/>
        <v>4.7387175769283907</v>
      </c>
      <c r="AF79">
        <f t="shared" si="64"/>
        <v>1.9522111091936818</v>
      </c>
      <c r="AG79">
        <f t="shared" si="65"/>
        <v>-96.495264040042684</v>
      </c>
      <c r="AH79">
        <f t="shared" si="66"/>
        <v>-25.22451405935864</v>
      </c>
      <c r="AI79">
        <f t="shared" si="67"/>
        <v>-1.9637156628644212</v>
      </c>
      <c r="AJ79">
        <f t="shared" si="68"/>
        <v>165.89051799227565</v>
      </c>
      <c r="AK79">
        <v>0</v>
      </c>
      <c r="AL79">
        <v>0</v>
      </c>
      <c r="AM79">
        <f t="shared" si="69"/>
        <v>1</v>
      </c>
      <c r="AN79">
        <f t="shared" si="70"/>
        <v>0</v>
      </c>
      <c r="AO79">
        <f t="shared" si="71"/>
        <v>51492.396813415115</v>
      </c>
      <c r="AP79" t="s">
        <v>388</v>
      </c>
      <c r="AQ79">
        <v>10238.9</v>
      </c>
      <c r="AR79">
        <v>302.21199999999999</v>
      </c>
      <c r="AS79">
        <v>4052.3</v>
      </c>
      <c r="AT79">
        <f t="shared" si="72"/>
        <v>0.92542210596451402</v>
      </c>
      <c r="AU79">
        <v>-0.32343011824092399</v>
      </c>
      <c r="AV79" t="s">
        <v>711</v>
      </c>
      <c r="AW79">
        <v>10247.200000000001</v>
      </c>
      <c r="AX79">
        <v>885.85136</v>
      </c>
      <c r="AY79">
        <v>1282.99</v>
      </c>
      <c r="AZ79">
        <f t="shared" si="73"/>
        <v>0.30954149291888478</v>
      </c>
      <c r="BA79">
        <v>0.5</v>
      </c>
      <c r="BB79">
        <f t="shared" si="74"/>
        <v>1513.2188993546847</v>
      </c>
      <c r="BC79">
        <f t="shared" si="75"/>
        <v>37.507876668788356</v>
      </c>
      <c r="BD79">
        <f t="shared" si="76"/>
        <v>234.20201860966037</v>
      </c>
      <c r="BE79">
        <f t="shared" si="77"/>
        <v>2.5000551343340026E-2</v>
      </c>
      <c r="BF79">
        <f t="shared" si="78"/>
        <v>2.158481359948246</v>
      </c>
      <c r="BG79">
        <f t="shared" si="79"/>
        <v>260.30879349293798</v>
      </c>
      <c r="BH79" t="s">
        <v>712</v>
      </c>
      <c r="BI79">
        <v>632.69000000000005</v>
      </c>
      <c r="BJ79">
        <f t="shared" si="80"/>
        <v>632.69000000000005</v>
      </c>
      <c r="BK79">
        <f t="shared" si="81"/>
        <v>0.50686287500292282</v>
      </c>
      <c r="BL79">
        <f t="shared" si="82"/>
        <v>0.61070066123327704</v>
      </c>
      <c r="BM79">
        <f t="shared" si="83"/>
        <v>0.80983211535818422</v>
      </c>
      <c r="BN79">
        <f t="shared" si="84"/>
        <v>0.40492205167734185</v>
      </c>
      <c r="BO79">
        <f t="shared" si="85"/>
        <v>0.73846533734675035</v>
      </c>
      <c r="BP79">
        <f t="shared" si="86"/>
        <v>0.43617272468338492</v>
      </c>
      <c r="BQ79">
        <f t="shared" si="87"/>
        <v>0.56382727531661514</v>
      </c>
      <c r="BR79">
        <f t="shared" si="88"/>
        <v>1800.04</v>
      </c>
      <c r="BS79">
        <f t="shared" si="89"/>
        <v>1513.2188993546847</v>
      </c>
      <c r="BT79">
        <f t="shared" si="90"/>
        <v>0.84065848500849127</v>
      </c>
      <c r="BU79">
        <f t="shared" si="91"/>
        <v>0.1608708760663882</v>
      </c>
      <c r="BV79">
        <v>6</v>
      </c>
      <c r="BW79">
        <v>0.5</v>
      </c>
      <c r="BX79" t="s">
        <v>391</v>
      </c>
      <c r="BY79">
        <v>2</v>
      </c>
      <c r="BZ79">
        <v>1691781259.5</v>
      </c>
      <c r="CA79">
        <v>1451.13</v>
      </c>
      <c r="CB79">
        <v>1499.93</v>
      </c>
      <c r="CC79">
        <v>28.674600000000002</v>
      </c>
      <c r="CD79">
        <v>26.1252</v>
      </c>
      <c r="CE79">
        <v>1451.54</v>
      </c>
      <c r="CF79">
        <v>28.539400000000001</v>
      </c>
      <c r="CG79">
        <v>500.202</v>
      </c>
      <c r="CH79">
        <v>98.587999999999994</v>
      </c>
      <c r="CI79">
        <v>9.94279E-2</v>
      </c>
      <c r="CJ79">
        <v>31.864999999999998</v>
      </c>
      <c r="CK79">
        <v>32.025700000000001</v>
      </c>
      <c r="CL79">
        <v>999.9</v>
      </c>
      <c r="CM79">
        <v>0</v>
      </c>
      <c r="CN79">
        <v>0</v>
      </c>
      <c r="CO79">
        <v>10039.4</v>
      </c>
      <c r="CP79">
        <v>0</v>
      </c>
      <c r="CQ79">
        <v>1684.75</v>
      </c>
      <c r="CR79">
        <v>-48.795699999999997</v>
      </c>
      <c r="CS79">
        <v>1493.97</v>
      </c>
      <c r="CT79">
        <v>1540.16</v>
      </c>
      <c r="CU79">
        <v>2.5494599999999998</v>
      </c>
      <c r="CV79">
        <v>1499.93</v>
      </c>
      <c r="CW79">
        <v>26.1252</v>
      </c>
      <c r="CX79">
        <v>2.8269700000000002</v>
      </c>
      <c r="CY79">
        <v>2.5756299999999999</v>
      </c>
      <c r="CZ79">
        <v>23.042400000000001</v>
      </c>
      <c r="DA79">
        <v>21.5124</v>
      </c>
      <c r="DB79">
        <v>1800.04</v>
      </c>
      <c r="DC79">
        <v>0.97799000000000003</v>
      </c>
      <c r="DD79">
        <v>2.2010399999999999E-2</v>
      </c>
      <c r="DE79">
        <v>0</v>
      </c>
      <c r="DF79">
        <v>884.69100000000003</v>
      </c>
      <c r="DG79">
        <v>5.0009800000000002</v>
      </c>
      <c r="DH79">
        <v>18634.3</v>
      </c>
      <c r="DI79">
        <v>16376.2</v>
      </c>
      <c r="DJ79">
        <v>49.311999999999998</v>
      </c>
      <c r="DK79">
        <v>50.625</v>
      </c>
      <c r="DL79">
        <v>49.75</v>
      </c>
      <c r="DM79">
        <v>49.686999999999998</v>
      </c>
      <c r="DN79">
        <v>50.436999999999998</v>
      </c>
      <c r="DO79">
        <v>1755.53</v>
      </c>
      <c r="DP79">
        <v>39.51</v>
      </c>
      <c r="DQ79">
        <v>0</v>
      </c>
      <c r="DR79">
        <v>131</v>
      </c>
      <c r="DS79">
        <v>0</v>
      </c>
      <c r="DT79">
        <v>885.85136</v>
      </c>
      <c r="DU79">
        <v>-11.011615400979601</v>
      </c>
      <c r="DV79">
        <v>-313.33846192525903</v>
      </c>
      <c r="DW79">
        <v>18661.648000000001</v>
      </c>
      <c r="DX79">
        <v>15</v>
      </c>
      <c r="DY79">
        <v>1691781209.5</v>
      </c>
      <c r="DZ79" t="s">
        <v>713</v>
      </c>
      <c r="EA79">
        <v>1691781209.5</v>
      </c>
      <c r="EB79">
        <v>1691781207</v>
      </c>
      <c r="EC79">
        <v>67</v>
      </c>
      <c r="ED79">
        <v>5.0000000000000001E-3</v>
      </c>
      <c r="EE79">
        <v>-6.0000000000000001E-3</v>
      </c>
      <c r="EF79">
        <v>-0.434</v>
      </c>
      <c r="EG79">
        <v>0.13500000000000001</v>
      </c>
      <c r="EH79">
        <v>1500</v>
      </c>
      <c r="EI79">
        <v>26</v>
      </c>
      <c r="EJ79">
        <v>0.08</v>
      </c>
      <c r="EK79">
        <v>0.04</v>
      </c>
      <c r="EL79">
        <v>37.844164377016597</v>
      </c>
      <c r="EM79">
        <v>-0.92431474354252596</v>
      </c>
      <c r="EN79">
        <v>0.19177400252502499</v>
      </c>
      <c r="EO79">
        <v>1</v>
      </c>
      <c r="EP79">
        <v>0.112778167599708</v>
      </c>
      <c r="EQ79">
        <v>-1.88919820428653E-2</v>
      </c>
      <c r="ER79">
        <v>2.82792290560687E-3</v>
      </c>
      <c r="ES79">
        <v>1</v>
      </c>
      <c r="ET79">
        <v>2</v>
      </c>
      <c r="EU79">
        <v>2</v>
      </c>
      <c r="EV79" t="s">
        <v>393</v>
      </c>
      <c r="EW79">
        <v>2.96258</v>
      </c>
      <c r="EX79">
        <v>2.8401200000000002</v>
      </c>
      <c r="EY79">
        <v>0.22392999999999999</v>
      </c>
      <c r="EZ79">
        <v>0.23016900000000001</v>
      </c>
      <c r="FA79">
        <v>0.127805</v>
      </c>
      <c r="FB79">
        <v>0.12034300000000001</v>
      </c>
      <c r="FC79">
        <v>23285.1</v>
      </c>
      <c r="FD79">
        <v>23561.8</v>
      </c>
      <c r="FE79">
        <v>27528.3</v>
      </c>
      <c r="FF79">
        <v>27890.7</v>
      </c>
      <c r="FG79">
        <v>30775.5</v>
      </c>
      <c r="FH79">
        <v>30067.7</v>
      </c>
      <c r="FI79">
        <v>38331.300000000003</v>
      </c>
      <c r="FJ79">
        <v>37042</v>
      </c>
      <c r="FK79">
        <v>2.0243199999999999</v>
      </c>
      <c r="FL79">
        <v>1.7235</v>
      </c>
      <c r="FM79">
        <v>0.105105</v>
      </c>
      <c r="FN79">
        <v>0</v>
      </c>
      <c r="FO79">
        <v>30.3185</v>
      </c>
      <c r="FP79">
        <v>999.9</v>
      </c>
      <c r="FQ79">
        <v>42.113</v>
      </c>
      <c r="FR79">
        <v>38.975000000000001</v>
      </c>
      <c r="FS79">
        <v>29.975999999999999</v>
      </c>
      <c r="FT79">
        <v>60.8523</v>
      </c>
      <c r="FU79">
        <v>33.709899999999998</v>
      </c>
      <c r="FV79">
        <v>1</v>
      </c>
      <c r="FW79">
        <v>0.35746899999999998</v>
      </c>
      <c r="FX79">
        <v>1.2859499999999999</v>
      </c>
      <c r="FY79">
        <v>20.2516</v>
      </c>
      <c r="FZ79">
        <v>5.2285199999999996</v>
      </c>
      <c r="GA79">
        <v>12.0159</v>
      </c>
      <c r="GB79">
        <v>4.9994500000000004</v>
      </c>
      <c r="GC79">
        <v>3.2909999999999999</v>
      </c>
      <c r="GD79">
        <v>9999</v>
      </c>
      <c r="GE79">
        <v>288.5</v>
      </c>
      <c r="GF79">
        <v>9999</v>
      </c>
      <c r="GG79">
        <v>9999</v>
      </c>
      <c r="GH79">
        <v>1.8779300000000001</v>
      </c>
      <c r="GI79">
        <v>1.87178</v>
      </c>
      <c r="GJ79">
        <v>1.87391</v>
      </c>
      <c r="GK79">
        <v>1.87195</v>
      </c>
      <c r="GL79">
        <v>1.8722399999999999</v>
      </c>
      <c r="GM79">
        <v>1.87347</v>
      </c>
      <c r="GN79">
        <v>1.87378</v>
      </c>
      <c r="GO79">
        <v>1.87775</v>
      </c>
      <c r="GP79">
        <v>5</v>
      </c>
      <c r="GQ79">
        <v>0</v>
      </c>
      <c r="GR79">
        <v>0</v>
      </c>
      <c r="GS79">
        <v>0</v>
      </c>
      <c r="GT79" t="s">
        <v>394</v>
      </c>
      <c r="GU79" t="s">
        <v>395</v>
      </c>
      <c r="GV79" t="s">
        <v>396</v>
      </c>
      <c r="GW79" t="s">
        <v>396</v>
      </c>
      <c r="GX79" t="s">
        <v>396</v>
      </c>
      <c r="GY79" t="s">
        <v>396</v>
      </c>
      <c r="GZ79">
        <v>0</v>
      </c>
      <c r="HA79">
        <v>100</v>
      </c>
      <c r="HB79">
        <v>100</v>
      </c>
      <c r="HC79">
        <v>-0.41</v>
      </c>
      <c r="HD79">
        <v>0.13519999999999999</v>
      </c>
      <c r="HE79">
        <v>-0.13852837904438201</v>
      </c>
      <c r="HF79">
        <v>7.2704984381113296E-4</v>
      </c>
      <c r="HG79">
        <v>-1.05877040029023E-6</v>
      </c>
      <c r="HH79">
        <v>2.9517966189716799E-10</v>
      </c>
      <c r="HI79">
        <v>0.13525999999999899</v>
      </c>
      <c r="HJ79">
        <v>0</v>
      </c>
      <c r="HK79">
        <v>0</v>
      </c>
      <c r="HL79">
        <v>0</v>
      </c>
      <c r="HM79">
        <v>1</v>
      </c>
      <c r="HN79">
        <v>2242</v>
      </c>
      <c r="HO79">
        <v>1</v>
      </c>
      <c r="HP79">
        <v>25</v>
      </c>
      <c r="HQ79">
        <v>0.8</v>
      </c>
      <c r="HR79">
        <v>0.9</v>
      </c>
      <c r="HS79">
        <v>2.9553199999999999</v>
      </c>
      <c r="HT79">
        <v>2.63794</v>
      </c>
      <c r="HU79">
        <v>1.49536</v>
      </c>
      <c r="HV79">
        <v>2.2729499999999998</v>
      </c>
      <c r="HW79">
        <v>1.49658</v>
      </c>
      <c r="HX79">
        <v>2.4255399999999998</v>
      </c>
      <c r="HY79">
        <v>40.3491</v>
      </c>
      <c r="HZ79">
        <v>23.816099999999999</v>
      </c>
      <c r="IA79">
        <v>18</v>
      </c>
      <c r="IB79">
        <v>503.68400000000003</v>
      </c>
      <c r="IC79">
        <v>445.55099999999999</v>
      </c>
      <c r="ID79">
        <v>28.3995</v>
      </c>
      <c r="IE79">
        <v>31.9087</v>
      </c>
      <c r="IF79">
        <v>30</v>
      </c>
      <c r="IG79">
        <v>31.731100000000001</v>
      </c>
      <c r="IH79">
        <v>31.686800000000002</v>
      </c>
      <c r="II79">
        <v>59.2164</v>
      </c>
      <c r="IJ79">
        <v>22.994499999999999</v>
      </c>
      <c r="IK79">
        <v>46.226700000000001</v>
      </c>
      <c r="IL79">
        <v>28.386500000000002</v>
      </c>
      <c r="IM79">
        <v>1500</v>
      </c>
      <c r="IN79">
        <v>26.074400000000001</v>
      </c>
      <c r="IO79">
        <v>99.927300000000002</v>
      </c>
      <c r="IP79">
        <v>99.436300000000003</v>
      </c>
    </row>
    <row r="80" spans="1:250" x14ac:dyDescent="0.3">
      <c r="A80">
        <v>64</v>
      </c>
      <c r="B80">
        <v>1691781406</v>
      </c>
      <c r="C80">
        <v>14351.4000000954</v>
      </c>
      <c r="D80" t="s">
        <v>714</v>
      </c>
      <c r="E80" t="s">
        <v>715</v>
      </c>
      <c r="F80" t="s">
        <v>381</v>
      </c>
      <c r="G80" t="s">
        <v>640</v>
      </c>
      <c r="H80" t="s">
        <v>476</v>
      </c>
      <c r="I80" t="s">
        <v>34</v>
      </c>
      <c r="J80" t="s">
        <v>385</v>
      </c>
      <c r="K80" t="s">
        <v>559</v>
      </c>
      <c r="L80" t="s">
        <v>387</v>
      </c>
      <c r="M80">
        <v>1691781406</v>
      </c>
      <c r="N80">
        <f t="shared" si="46"/>
        <v>1.851265960016911E-3</v>
      </c>
      <c r="O80">
        <f t="shared" si="47"/>
        <v>1.851265960016911</v>
      </c>
      <c r="P80">
        <f t="shared" si="48"/>
        <v>37.347400988797183</v>
      </c>
      <c r="Q80">
        <f t="shared" si="49"/>
        <v>1751.17</v>
      </c>
      <c r="R80">
        <f t="shared" si="50"/>
        <v>1047.7734936785278</v>
      </c>
      <c r="S80">
        <f t="shared" si="51"/>
        <v>103.40548957873129</v>
      </c>
      <c r="T80">
        <f t="shared" si="52"/>
        <v>172.82417648288501</v>
      </c>
      <c r="U80">
        <f t="shared" si="53"/>
        <v>9.2216884511486436E-2</v>
      </c>
      <c r="V80">
        <f t="shared" si="54"/>
        <v>2.9046004373592109</v>
      </c>
      <c r="W80">
        <f t="shared" si="55"/>
        <v>9.0620731933148263E-2</v>
      </c>
      <c r="X80">
        <f t="shared" si="56"/>
        <v>5.6779064207454599E-2</v>
      </c>
      <c r="Y80">
        <f t="shared" si="57"/>
        <v>289.57502875486358</v>
      </c>
      <c r="Z80">
        <f t="shared" si="58"/>
        <v>32.878807559737012</v>
      </c>
      <c r="AA80">
        <f t="shared" si="59"/>
        <v>31.968699999999998</v>
      </c>
      <c r="AB80">
        <f t="shared" si="60"/>
        <v>4.7666302212162854</v>
      </c>
      <c r="AC80">
        <f t="shared" si="61"/>
        <v>60.423263732281463</v>
      </c>
      <c r="AD80">
        <f t="shared" si="62"/>
        <v>2.8280804269679995</v>
      </c>
      <c r="AE80">
        <f t="shared" si="63"/>
        <v>4.6804496352570935</v>
      </c>
      <c r="AF80">
        <f t="shared" si="64"/>
        <v>1.9385497942482859</v>
      </c>
      <c r="AG80">
        <f t="shared" si="65"/>
        <v>-81.640828836745769</v>
      </c>
      <c r="AH80">
        <f t="shared" si="66"/>
        <v>-50.407228364930965</v>
      </c>
      <c r="AI80">
        <f t="shared" si="67"/>
        <v>-3.9282196549094706</v>
      </c>
      <c r="AJ80">
        <f t="shared" si="68"/>
        <v>153.59875189827738</v>
      </c>
      <c r="AK80">
        <v>0</v>
      </c>
      <c r="AL80">
        <v>0</v>
      </c>
      <c r="AM80">
        <f t="shared" si="69"/>
        <v>1</v>
      </c>
      <c r="AN80">
        <f t="shared" si="70"/>
        <v>0</v>
      </c>
      <c r="AO80">
        <f t="shared" si="71"/>
        <v>51333.747796776748</v>
      </c>
      <c r="AP80" t="s">
        <v>388</v>
      </c>
      <c r="AQ80">
        <v>10238.9</v>
      </c>
      <c r="AR80">
        <v>302.21199999999999</v>
      </c>
      <c r="AS80">
        <v>4052.3</v>
      </c>
      <c r="AT80">
        <f t="shared" si="72"/>
        <v>0.92542210596451402</v>
      </c>
      <c r="AU80">
        <v>-0.32343011824092399</v>
      </c>
      <c r="AV80" t="s">
        <v>716</v>
      </c>
      <c r="AW80">
        <v>10245.6</v>
      </c>
      <c r="AX80">
        <v>867.37865384615395</v>
      </c>
      <c r="AY80">
        <v>1238.97</v>
      </c>
      <c r="AZ80">
        <f t="shared" si="73"/>
        <v>0.29991956718390766</v>
      </c>
      <c r="BA80">
        <v>0.5</v>
      </c>
      <c r="BB80">
        <f t="shared" si="74"/>
        <v>1513.2269993548514</v>
      </c>
      <c r="BC80">
        <f t="shared" si="75"/>
        <v>37.347400988797183</v>
      </c>
      <c r="BD80">
        <f t="shared" si="76"/>
        <v>226.92319334875518</v>
      </c>
      <c r="BE80">
        <f t="shared" si="77"/>
        <v>2.4894368870697306E-2</v>
      </c>
      <c r="BF80">
        <f t="shared" si="78"/>
        <v>2.2707006626471986</v>
      </c>
      <c r="BG80">
        <f t="shared" si="79"/>
        <v>258.44574481823622</v>
      </c>
      <c r="BH80" t="s">
        <v>717</v>
      </c>
      <c r="BI80">
        <v>625.34</v>
      </c>
      <c r="BJ80">
        <f t="shared" si="80"/>
        <v>625.34</v>
      </c>
      <c r="BK80">
        <f t="shared" si="81"/>
        <v>0.49527430042696752</v>
      </c>
      <c r="BL80">
        <f t="shared" si="82"/>
        <v>0.60556254771416995</v>
      </c>
      <c r="BM80">
        <f t="shared" si="83"/>
        <v>0.82094042533323996</v>
      </c>
      <c r="BN80">
        <f t="shared" si="84"/>
        <v>0.39667806002601103</v>
      </c>
      <c r="BO80">
        <f t="shared" si="85"/>
        <v>0.75020372855250328</v>
      </c>
      <c r="BP80">
        <f t="shared" si="86"/>
        <v>0.4365826642244594</v>
      </c>
      <c r="BQ80">
        <f t="shared" si="87"/>
        <v>0.56341733577554054</v>
      </c>
      <c r="BR80">
        <f t="shared" si="88"/>
        <v>1800.05</v>
      </c>
      <c r="BS80">
        <f t="shared" si="89"/>
        <v>1513.2269993548514</v>
      </c>
      <c r="BT80">
        <f t="shared" si="90"/>
        <v>0.84065831468839836</v>
      </c>
      <c r="BU80">
        <f t="shared" si="91"/>
        <v>0.16087054734860898</v>
      </c>
      <c r="BV80">
        <v>6</v>
      </c>
      <c r="BW80">
        <v>0.5</v>
      </c>
      <c r="BX80" t="s">
        <v>391</v>
      </c>
      <c r="BY80">
        <v>2</v>
      </c>
      <c r="BZ80">
        <v>1691781406</v>
      </c>
      <c r="CA80">
        <v>1751.17</v>
      </c>
      <c r="CB80">
        <v>1799.86</v>
      </c>
      <c r="CC80">
        <v>28.655999999999999</v>
      </c>
      <c r="CD80">
        <v>26.498899999999999</v>
      </c>
      <c r="CE80">
        <v>1751.92</v>
      </c>
      <c r="CF80">
        <v>28.515499999999999</v>
      </c>
      <c r="CG80">
        <v>500.17599999999999</v>
      </c>
      <c r="CH80">
        <v>98.590699999999998</v>
      </c>
      <c r="CI80">
        <v>9.9990499999999996E-2</v>
      </c>
      <c r="CJ80">
        <v>31.646799999999999</v>
      </c>
      <c r="CK80">
        <v>31.968699999999998</v>
      </c>
      <c r="CL80">
        <v>999.9</v>
      </c>
      <c r="CM80">
        <v>0</v>
      </c>
      <c r="CN80">
        <v>0</v>
      </c>
      <c r="CO80">
        <v>9999.3799999999992</v>
      </c>
      <c r="CP80">
        <v>0</v>
      </c>
      <c r="CQ80">
        <v>1728.57</v>
      </c>
      <c r="CR80">
        <v>-48.6858</v>
      </c>
      <c r="CS80">
        <v>1802.83</v>
      </c>
      <c r="CT80">
        <v>1848.85</v>
      </c>
      <c r="CU80">
        <v>2.1571199999999999</v>
      </c>
      <c r="CV80">
        <v>1799.86</v>
      </c>
      <c r="CW80">
        <v>26.498899999999999</v>
      </c>
      <c r="CX80">
        <v>2.8252199999999998</v>
      </c>
      <c r="CY80">
        <v>2.6125500000000001</v>
      </c>
      <c r="CZ80">
        <v>23.0322</v>
      </c>
      <c r="DA80">
        <v>21.745200000000001</v>
      </c>
      <c r="DB80">
        <v>1800.05</v>
      </c>
      <c r="DC80">
        <v>0.97799700000000001</v>
      </c>
      <c r="DD80">
        <v>2.2003200000000001E-2</v>
      </c>
      <c r="DE80">
        <v>0</v>
      </c>
      <c r="DF80">
        <v>867.11500000000001</v>
      </c>
      <c r="DG80">
        <v>5.0009800000000002</v>
      </c>
      <c r="DH80">
        <v>18330.2</v>
      </c>
      <c r="DI80">
        <v>16376.3</v>
      </c>
      <c r="DJ80">
        <v>49.436999999999998</v>
      </c>
      <c r="DK80">
        <v>50.875</v>
      </c>
      <c r="DL80">
        <v>49.75</v>
      </c>
      <c r="DM80">
        <v>49.561999999999998</v>
      </c>
      <c r="DN80">
        <v>50.5</v>
      </c>
      <c r="DO80">
        <v>1755.55</v>
      </c>
      <c r="DP80">
        <v>39.5</v>
      </c>
      <c r="DQ80">
        <v>0</v>
      </c>
      <c r="DR80">
        <v>145.90000009536701</v>
      </c>
      <c r="DS80">
        <v>0</v>
      </c>
      <c r="DT80">
        <v>867.37865384615395</v>
      </c>
      <c r="DU80">
        <v>-0.25022223924154302</v>
      </c>
      <c r="DV80">
        <v>-121.49401732045</v>
      </c>
      <c r="DW80">
        <v>18353.980769230799</v>
      </c>
      <c r="DX80">
        <v>15</v>
      </c>
      <c r="DY80">
        <v>1691781361</v>
      </c>
      <c r="DZ80" t="s">
        <v>718</v>
      </c>
      <c r="EA80">
        <v>1691781361</v>
      </c>
      <c r="EB80">
        <v>1691781357.5</v>
      </c>
      <c r="EC80">
        <v>68</v>
      </c>
      <c r="ED80">
        <v>-0.218</v>
      </c>
      <c r="EE80">
        <v>5.0000000000000001E-3</v>
      </c>
      <c r="EF80">
        <v>-0.75700000000000001</v>
      </c>
      <c r="EG80">
        <v>0.14099999999999999</v>
      </c>
      <c r="EH80">
        <v>1800</v>
      </c>
      <c r="EI80">
        <v>27</v>
      </c>
      <c r="EJ80">
        <v>0.06</v>
      </c>
      <c r="EK80">
        <v>0.04</v>
      </c>
      <c r="EL80">
        <v>37.542344197830097</v>
      </c>
      <c r="EM80">
        <v>-0.68563169697426196</v>
      </c>
      <c r="EN80">
        <v>0.17615704087174899</v>
      </c>
      <c r="EO80">
        <v>1</v>
      </c>
      <c r="EP80">
        <v>9.2787185035016095E-2</v>
      </c>
      <c r="EQ80">
        <v>-7.6988733909288901E-3</v>
      </c>
      <c r="ER80">
        <v>1.48138428082116E-3</v>
      </c>
      <c r="ES80">
        <v>1</v>
      </c>
      <c r="ET80">
        <v>2</v>
      </c>
      <c r="EU80">
        <v>2</v>
      </c>
      <c r="EV80" t="s">
        <v>393</v>
      </c>
      <c r="EW80">
        <v>2.96245</v>
      </c>
      <c r="EX80">
        <v>2.8403299999999998</v>
      </c>
      <c r="EY80">
        <v>0.25039</v>
      </c>
      <c r="EZ80">
        <v>0.25622699999999998</v>
      </c>
      <c r="FA80">
        <v>0.127721</v>
      </c>
      <c r="FB80">
        <v>0.121512</v>
      </c>
      <c r="FC80">
        <v>22485.3</v>
      </c>
      <c r="FD80">
        <v>22757.7</v>
      </c>
      <c r="FE80">
        <v>27524.6</v>
      </c>
      <c r="FF80">
        <v>27886.400000000001</v>
      </c>
      <c r="FG80">
        <v>30776.9</v>
      </c>
      <c r="FH80">
        <v>30025.5</v>
      </c>
      <c r="FI80">
        <v>38326.699999999997</v>
      </c>
      <c r="FJ80">
        <v>37037</v>
      </c>
      <c r="FK80">
        <v>2.0238700000000001</v>
      </c>
      <c r="FL80">
        <v>1.72455</v>
      </c>
      <c r="FM80">
        <v>9.4041200000000005E-2</v>
      </c>
      <c r="FN80">
        <v>0</v>
      </c>
      <c r="FO80">
        <v>30.441299999999998</v>
      </c>
      <c r="FP80">
        <v>999.9</v>
      </c>
      <c r="FQ80">
        <v>43.005000000000003</v>
      </c>
      <c r="FR80">
        <v>38.893999999999998</v>
      </c>
      <c r="FS80">
        <v>30.474699999999999</v>
      </c>
      <c r="FT80">
        <v>61.332299999999996</v>
      </c>
      <c r="FU80">
        <v>33.826099999999997</v>
      </c>
      <c r="FV80">
        <v>1</v>
      </c>
      <c r="FW80">
        <v>0.36238599999999999</v>
      </c>
      <c r="FX80">
        <v>-0.35495599999999999</v>
      </c>
      <c r="FY80">
        <v>20.308599999999998</v>
      </c>
      <c r="FZ80">
        <v>5.2271700000000001</v>
      </c>
      <c r="GA80">
        <v>12.0159</v>
      </c>
      <c r="GB80">
        <v>4.9983500000000003</v>
      </c>
      <c r="GC80">
        <v>3.2910300000000001</v>
      </c>
      <c r="GD80">
        <v>9999</v>
      </c>
      <c r="GE80">
        <v>288.60000000000002</v>
      </c>
      <c r="GF80">
        <v>9999</v>
      </c>
      <c r="GG80">
        <v>9999</v>
      </c>
      <c r="GH80">
        <v>1.8776900000000001</v>
      </c>
      <c r="GI80">
        <v>1.87148</v>
      </c>
      <c r="GJ80">
        <v>1.8736299999999999</v>
      </c>
      <c r="GK80">
        <v>1.87165</v>
      </c>
      <c r="GL80">
        <v>1.87195</v>
      </c>
      <c r="GM80">
        <v>1.8732200000000001</v>
      </c>
      <c r="GN80">
        <v>1.87347</v>
      </c>
      <c r="GO80">
        <v>1.8775200000000001</v>
      </c>
      <c r="GP80">
        <v>5</v>
      </c>
      <c r="GQ80">
        <v>0</v>
      </c>
      <c r="GR80">
        <v>0</v>
      </c>
      <c r="GS80">
        <v>0</v>
      </c>
      <c r="GT80" t="s">
        <v>394</v>
      </c>
      <c r="GU80" t="s">
        <v>395</v>
      </c>
      <c r="GV80" t="s">
        <v>396</v>
      </c>
      <c r="GW80" t="s">
        <v>396</v>
      </c>
      <c r="GX80" t="s">
        <v>396</v>
      </c>
      <c r="GY80" t="s">
        <v>396</v>
      </c>
      <c r="GZ80">
        <v>0</v>
      </c>
      <c r="HA80">
        <v>100</v>
      </c>
      <c r="HB80">
        <v>100</v>
      </c>
      <c r="HC80">
        <v>-0.75</v>
      </c>
      <c r="HD80">
        <v>0.14050000000000001</v>
      </c>
      <c r="HE80">
        <v>-0.35667717194649101</v>
      </c>
      <c r="HF80">
        <v>7.2704984381113296E-4</v>
      </c>
      <c r="HG80">
        <v>-1.05877040029023E-6</v>
      </c>
      <c r="HH80">
        <v>2.9517966189716799E-10</v>
      </c>
      <c r="HI80">
        <v>0.14052380952380999</v>
      </c>
      <c r="HJ80">
        <v>0</v>
      </c>
      <c r="HK80">
        <v>0</v>
      </c>
      <c r="HL80">
        <v>0</v>
      </c>
      <c r="HM80">
        <v>1</v>
      </c>
      <c r="HN80">
        <v>2242</v>
      </c>
      <c r="HO80">
        <v>1</v>
      </c>
      <c r="HP80">
        <v>25</v>
      </c>
      <c r="HQ80">
        <v>0.8</v>
      </c>
      <c r="HR80">
        <v>0.8</v>
      </c>
      <c r="HS80">
        <v>3.4240699999999999</v>
      </c>
      <c r="HT80">
        <v>2.6220699999999999</v>
      </c>
      <c r="HU80">
        <v>1.49536</v>
      </c>
      <c r="HV80">
        <v>2.2766099999999998</v>
      </c>
      <c r="HW80">
        <v>1.49658</v>
      </c>
      <c r="HX80">
        <v>2.6135299999999999</v>
      </c>
      <c r="HY80">
        <v>40.222000000000001</v>
      </c>
      <c r="HZ80">
        <v>16.049600000000002</v>
      </c>
      <c r="IA80">
        <v>18</v>
      </c>
      <c r="IB80">
        <v>503.8</v>
      </c>
      <c r="IC80">
        <v>446.65100000000001</v>
      </c>
      <c r="ID80">
        <v>27.397600000000001</v>
      </c>
      <c r="IE80">
        <v>31.976500000000001</v>
      </c>
      <c r="IF80">
        <v>29.997299999999999</v>
      </c>
      <c r="IG80">
        <v>31.782299999999999</v>
      </c>
      <c r="IH80">
        <v>31.739000000000001</v>
      </c>
      <c r="II80">
        <v>68.582300000000004</v>
      </c>
      <c r="IJ80">
        <v>24.3142</v>
      </c>
      <c r="IK80">
        <v>52.434899999999999</v>
      </c>
      <c r="IL80">
        <v>27.6112</v>
      </c>
      <c r="IM80">
        <v>1800</v>
      </c>
      <c r="IN80">
        <v>26.373699999999999</v>
      </c>
      <c r="IO80">
        <v>99.914599999999993</v>
      </c>
      <c r="IP80">
        <v>99.421999999999997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  <row r="17" spans="1:2" x14ac:dyDescent="0.3">
      <c r="A17" t="s">
        <v>29</v>
      </c>
      <c r="B17" t="s">
        <v>30</v>
      </c>
    </row>
    <row r="18" spans="1:2" x14ac:dyDescent="0.3">
      <c r="A18" t="s">
        <v>31</v>
      </c>
      <c r="B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2023-08-10T14:18:28Z</dcterms:created>
  <dcterms:modified xsi:type="dcterms:W3CDTF">2023-08-11T00:37:13Z</dcterms:modified>
</cp:coreProperties>
</file>