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time 2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M82" i="1" l="1"/>
  <c r="Y82" i="1" s="1"/>
  <c r="CL82" i="1"/>
  <c r="CJ82" i="1"/>
  <c r="CK82" i="1" s="1"/>
  <c r="BB82" i="1" s="1"/>
  <c r="BO82" i="1"/>
  <c r="BN82" i="1"/>
  <c r="BM82" i="1"/>
  <c r="BL82" i="1"/>
  <c r="BP82" i="1" s="1"/>
  <c r="BQ82" i="1" s="1"/>
  <c r="BJ82" i="1"/>
  <c r="BK82" i="1" s="1"/>
  <c r="BG82" i="1"/>
  <c r="BF82" i="1"/>
  <c r="BD82" i="1"/>
  <c r="AZ82" i="1"/>
  <c r="AT82" i="1"/>
  <c r="AO82" i="1"/>
  <c r="AM82" i="1" s="1"/>
  <c r="AE82" i="1"/>
  <c r="AC82" i="1" s="1"/>
  <c r="AD82" i="1"/>
  <c r="V82" i="1"/>
  <c r="O82" i="1"/>
  <c r="N82" i="1" s="1"/>
  <c r="AG82" i="1" s="1"/>
  <c r="CM81" i="1"/>
  <c r="CL81" i="1"/>
  <c r="CK81" i="1" s="1"/>
  <c r="CJ81" i="1"/>
  <c r="BO81" i="1"/>
  <c r="BN81" i="1"/>
  <c r="BL81" i="1"/>
  <c r="BP81" i="1" s="1"/>
  <c r="BQ81" i="1" s="1"/>
  <c r="BJ81" i="1"/>
  <c r="BK81" i="1" s="1"/>
  <c r="BF81" i="1"/>
  <c r="BB81" i="1"/>
  <c r="BD81" i="1" s="1"/>
  <c r="AZ81" i="1"/>
  <c r="AT81" i="1"/>
  <c r="BG81" i="1" s="1"/>
  <c r="AO81" i="1"/>
  <c r="AM81" i="1"/>
  <c r="AE81" i="1"/>
  <c r="AD81" i="1"/>
  <c r="AC81" i="1"/>
  <c r="Y81" i="1"/>
  <c r="V81" i="1"/>
  <c r="CM80" i="1"/>
  <c r="CL80" i="1"/>
  <c r="CJ80" i="1"/>
  <c r="BO80" i="1"/>
  <c r="BN80" i="1"/>
  <c r="BJ80" i="1"/>
  <c r="BF80" i="1"/>
  <c r="BC80" i="1"/>
  <c r="AZ80" i="1"/>
  <c r="AT80" i="1"/>
  <c r="BG80" i="1" s="1"/>
  <c r="AO80" i="1"/>
  <c r="AN80" i="1"/>
  <c r="AM80" i="1"/>
  <c r="Q80" i="1" s="1"/>
  <c r="AE80" i="1"/>
  <c r="AD80" i="1"/>
  <c r="AC80" i="1" s="1"/>
  <c r="V80" i="1"/>
  <c r="T80" i="1"/>
  <c r="P80" i="1"/>
  <c r="O80" i="1"/>
  <c r="N80" i="1"/>
  <c r="CM79" i="1"/>
  <c r="CL79" i="1"/>
  <c r="CK79" i="1"/>
  <c r="BB79" i="1" s="1"/>
  <c r="CJ79" i="1"/>
  <c r="BO79" i="1"/>
  <c r="BN79" i="1"/>
  <c r="BK79" i="1"/>
  <c r="BJ79" i="1"/>
  <c r="BM79" i="1" s="1"/>
  <c r="BF79" i="1"/>
  <c r="AZ79" i="1"/>
  <c r="BD79" i="1" s="1"/>
  <c r="AT79" i="1"/>
  <c r="BG79" i="1" s="1"/>
  <c r="AO79" i="1"/>
  <c r="AN79" i="1"/>
  <c r="AM79" i="1"/>
  <c r="O79" i="1" s="1"/>
  <c r="AE79" i="1"/>
  <c r="AD79" i="1"/>
  <c r="AC79" i="1" s="1"/>
  <c r="Y79" i="1"/>
  <c r="V79" i="1"/>
  <c r="T79" i="1"/>
  <c r="Q79" i="1"/>
  <c r="P79" i="1"/>
  <c r="BC79" i="1" s="1"/>
  <c r="BE79" i="1" s="1"/>
  <c r="N79" i="1"/>
  <c r="CM78" i="1"/>
  <c r="CL78" i="1"/>
  <c r="CJ78" i="1"/>
  <c r="CK78" i="1" s="1"/>
  <c r="BB78" i="1" s="1"/>
  <c r="BO78" i="1"/>
  <c r="BN78" i="1"/>
  <c r="BJ78" i="1"/>
  <c r="BM78" i="1" s="1"/>
  <c r="BG78" i="1"/>
  <c r="BF78" i="1"/>
  <c r="BD78" i="1"/>
  <c r="AZ78" i="1"/>
  <c r="AT78" i="1"/>
  <c r="AO78" i="1"/>
  <c r="AM78" i="1" s="1"/>
  <c r="AE78" i="1"/>
  <c r="AD78" i="1"/>
  <c r="AC78" i="1" s="1"/>
  <c r="V78" i="1"/>
  <c r="O78" i="1"/>
  <c r="N78" i="1" s="1"/>
  <c r="AG78" i="1" s="1"/>
  <c r="CM77" i="1"/>
  <c r="CL77" i="1"/>
  <c r="CJ77" i="1"/>
  <c r="CK77" i="1" s="1"/>
  <c r="BB77" i="1" s="1"/>
  <c r="BD77" i="1" s="1"/>
  <c r="BO77" i="1"/>
  <c r="BN77" i="1"/>
  <c r="BL77" i="1"/>
  <c r="BP77" i="1" s="1"/>
  <c r="BQ77" i="1" s="1"/>
  <c r="BJ77" i="1"/>
  <c r="BK77" i="1" s="1"/>
  <c r="BF77" i="1"/>
  <c r="AZ77" i="1"/>
  <c r="AT77" i="1"/>
  <c r="BG77" i="1" s="1"/>
  <c r="AO77" i="1"/>
  <c r="AM77" i="1"/>
  <c r="AE77" i="1"/>
  <c r="AD77" i="1"/>
  <c r="AC77" i="1"/>
  <c r="V77" i="1"/>
  <c r="CM76" i="1"/>
  <c r="CL76" i="1"/>
  <c r="CJ76" i="1"/>
  <c r="BO76" i="1"/>
  <c r="BN76" i="1"/>
  <c r="BM76" i="1"/>
  <c r="BJ76" i="1"/>
  <c r="BF76" i="1"/>
  <c r="AZ76" i="1"/>
  <c r="AT76" i="1"/>
  <c r="BG76" i="1" s="1"/>
  <c r="AO76" i="1"/>
  <c r="AM76" i="1" s="1"/>
  <c r="AE76" i="1"/>
  <c r="AD76" i="1"/>
  <c r="AC76" i="1" s="1"/>
  <c r="V76" i="1"/>
  <c r="P76" i="1"/>
  <c r="BC76" i="1" s="1"/>
  <c r="CM75" i="1"/>
  <c r="CL75" i="1"/>
  <c r="CK75" i="1"/>
  <c r="BB75" i="1" s="1"/>
  <c r="CJ75" i="1"/>
  <c r="BO75" i="1"/>
  <c r="BN75" i="1"/>
  <c r="BK75" i="1"/>
  <c r="BJ75" i="1"/>
  <c r="BM75" i="1" s="1"/>
  <c r="BF75" i="1"/>
  <c r="AZ75" i="1"/>
  <c r="BD75" i="1" s="1"/>
  <c r="AT75" i="1"/>
  <c r="BG75" i="1" s="1"/>
  <c r="AO75" i="1"/>
  <c r="AN75" i="1"/>
  <c r="AM75" i="1"/>
  <c r="O75" i="1" s="1"/>
  <c r="AE75" i="1"/>
  <c r="AD75" i="1"/>
  <c r="AC75" i="1" s="1"/>
  <c r="Y75" i="1"/>
  <c r="V75" i="1"/>
  <c r="T75" i="1"/>
  <c r="Q75" i="1"/>
  <c r="P75" i="1"/>
  <c r="BC75" i="1" s="1"/>
  <c r="BE75" i="1" s="1"/>
  <c r="N75" i="1"/>
  <c r="CM74" i="1"/>
  <c r="CL74" i="1"/>
  <c r="CJ74" i="1"/>
  <c r="CK74" i="1" s="1"/>
  <c r="BB74" i="1" s="1"/>
  <c r="BD74" i="1" s="1"/>
  <c r="BO74" i="1"/>
  <c r="BN74" i="1"/>
  <c r="BJ74" i="1"/>
  <c r="BM74" i="1" s="1"/>
  <c r="BG74" i="1"/>
  <c r="BF74" i="1"/>
  <c r="AZ74" i="1"/>
  <c r="AT74" i="1"/>
  <c r="AO74" i="1"/>
  <c r="AM74" i="1" s="1"/>
  <c r="AE74" i="1"/>
  <c r="AD74" i="1"/>
  <c r="AC74" i="1" s="1"/>
  <c r="V74" i="1"/>
  <c r="O74" i="1"/>
  <c r="N74" i="1" s="1"/>
  <c r="AG74" i="1" s="1"/>
  <c r="CM73" i="1"/>
  <c r="CL73" i="1"/>
  <c r="CJ73" i="1"/>
  <c r="CK73" i="1" s="1"/>
  <c r="BB73" i="1" s="1"/>
  <c r="BD73" i="1" s="1"/>
  <c r="BO73" i="1"/>
  <c r="BN73" i="1"/>
  <c r="BL73" i="1"/>
  <c r="BP73" i="1" s="1"/>
  <c r="BQ73" i="1" s="1"/>
  <c r="BJ73" i="1"/>
  <c r="BK73" i="1" s="1"/>
  <c r="BF73" i="1"/>
  <c r="AZ73" i="1"/>
  <c r="AT73" i="1"/>
  <c r="BG73" i="1" s="1"/>
  <c r="AO73" i="1"/>
  <c r="AM73" i="1"/>
  <c r="AE73" i="1"/>
  <c r="AD73" i="1"/>
  <c r="AC73" i="1"/>
  <c r="V73" i="1"/>
  <c r="CM72" i="1"/>
  <c r="CL72" i="1"/>
  <c r="CJ72" i="1"/>
  <c r="BO72" i="1"/>
  <c r="BN72" i="1"/>
  <c r="BM72" i="1"/>
  <c r="BJ72" i="1"/>
  <c r="BF72" i="1"/>
  <c r="BC72" i="1"/>
  <c r="AZ72" i="1"/>
  <c r="AT72" i="1"/>
  <c r="BG72" i="1" s="1"/>
  <c r="AO72" i="1"/>
  <c r="AN72" i="1"/>
  <c r="AM72" i="1"/>
  <c r="Q72" i="1" s="1"/>
  <c r="AE72" i="1"/>
  <c r="AD72" i="1"/>
  <c r="AC72" i="1" s="1"/>
  <c r="V72" i="1"/>
  <c r="T72" i="1"/>
  <c r="P72" i="1"/>
  <c r="O72" i="1"/>
  <c r="N72" i="1"/>
  <c r="CM71" i="1"/>
  <c r="CL71" i="1"/>
  <c r="CK71" i="1"/>
  <c r="BB71" i="1" s="1"/>
  <c r="CJ71" i="1"/>
  <c r="BO71" i="1"/>
  <c r="BN71" i="1"/>
  <c r="BL71" i="1"/>
  <c r="BP71" i="1" s="1"/>
  <c r="BQ71" i="1" s="1"/>
  <c r="BJ71" i="1"/>
  <c r="BM71" i="1" s="1"/>
  <c r="BF71" i="1"/>
  <c r="AZ71" i="1"/>
  <c r="AT71" i="1"/>
  <c r="BG71" i="1" s="1"/>
  <c r="AO71" i="1"/>
  <c r="AN71" i="1"/>
  <c r="AM71" i="1"/>
  <c r="O71" i="1" s="1"/>
  <c r="AG71" i="1"/>
  <c r="AE71" i="1"/>
  <c r="AD71" i="1"/>
  <c r="AC71" i="1" s="1"/>
  <c r="Y71" i="1"/>
  <c r="V71" i="1"/>
  <c r="T71" i="1"/>
  <c r="Q71" i="1"/>
  <c r="P71" i="1"/>
  <c r="BC71" i="1" s="1"/>
  <c r="N71" i="1"/>
  <c r="CM70" i="1"/>
  <c r="CL70" i="1"/>
  <c r="CJ70" i="1"/>
  <c r="BO70" i="1"/>
  <c r="BN70" i="1"/>
  <c r="BJ70" i="1"/>
  <c r="BG70" i="1"/>
  <c r="BF70" i="1"/>
  <c r="AZ70" i="1"/>
  <c r="AT70" i="1"/>
  <c r="AO70" i="1"/>
  <c r="AM70" i="1" s="1"/>
  <c r="Q70" i="1" s="1"/>
  <c r="AN70" i="1"/>
  <c r="AE70" i="1"/>
  <c r="AD70" i="1"/>
  <c r="AC70" i="1" s="1"/>
  <c r="V70" i="1"/>
  <c r="T70" i="1"/>
  <c r="P70" i="1"/>
  <c r="BC70" i="1" s="1"/>
  <c r="O70" i="1"/>
  <c r="N70" i="1"/>
  <c r="AG70" i="1" s="1"/>
  <c r="CM69" i="1"/>
  <c r="CL69" i="1"/>
  <c r="CJ69" i="1"/>
  <c r="BP69" i="1"/>
  <c r="BQ69" i="1" s="1"/>
  <c r="BO69" i="1"/>
  <c r="BN69" i="1"/>
  <c r="BL69" i="1"/>
  <c r="BJ69" i="1"/>
  <c r="BK69" i="1" s="1"/>
  <c r="BF69" i="1"/>
  <c r="AZ69" i="1"/>
  <c r="AT69" i="1"/>
  <c r="BG69" i="1" s="1"/>
  <c r="AO69" i="1"/>
  <c r="AM69" i="1"/>
  <c r="AE69" i="1"/>
  <c r="AD69" i="1"/>
  <c r="AC69" i="1"/>
  <c r="V69" i="1"/>
  <c r="CM68" i="1"/>
  <c r="CL68" i="1"/>
  <c r="CJ68" i="1"/>
  <c r="BO68" i="1"/>
  <c r="BN68" i="1"/>
  <c r="BL68" i="1"/>
  <c r="BP68" i="1" s="1"/>
  <c r="BQ68" i="1" s="1"/>
  <c r="BJ68" i="1"/>
  <c r="BK68" i="1" s="1"/>
  <c r="BF68" i="1"/>
  <c r="AZ68" i="1"/>
  <c r="AT68" i="1"/>
  <c r="BG68" i="1" s="1"/>
  <c r="AO68" i="1"/>
  <c r="AM68" i="1" s="1"/>
  <c r="AE68" i="1"/>
  <c r="AD68" i="1"/>
  <c r="AC68" i="1" s="1"/>
  <c r="V68" i="1"/>
  <c r="T68" i="1"/>
  <c r="CM67" i="1"/>
  <c r="CL67" i="1"/>
  <c r="CJ67" i="1"/>
  <c r="BO67" i="1"/>
  <c r="BN67" i="1"/>
  <c r="BJ67" i="1"/>
  <c r="BF67" i="1"/>
  <c r="AZ67" i="1"/>
  <c r="AT67" i="1"/>
  <c r="BG67" i="1" s="1"/>
  <c r="AO67" i="1"/>
  <c r="AM67" i="1" s="1"/>
  <c r="O67" i="1" s="1"/>
  <c r="N67" i="1" s="1"/>
  <c r="AE67" i="1"/>
  <c r="AD67" i="1"/>
  <c r="AC67" i="1" s="1"/>
  <c r="Y67" i="1"/>
  <c r="V67" i="1"/>
  <c r="T67" i="1"/>
  <c r="P67" i="1"/>
  <c r="BC67" i="1" s="1"/>
  <c r="CM66" i="1"/>
  <c r="CL66" i="1"/>
  <c r="CJ66" i="1"/>
  <c r="BO66" i="1"/>
  <c r="BN66" i="1"/>
  <c r="BJ66" i="1"/>
  <c r="BF66" i="1"/>
  <c r="AZ66" i="1"/>
  <c r="AT66" i="1"/>
  <c r="BG66" i="1" s="1"/>
  <c r="AO66" i="1"/>
  <c r="AM66" i="1" s="1"/>
  <c r="Q66" i="1" s="1"/>
  <c r="AN66" i="1"/>
  <c r="AE66" i="1"/>
  <c r="AD66" i="1"/>
  <c r="V66" i="1"/>
  <c r="T66" i="1"/>
  <c r="O66" i="1"/>
  <c r="N66" i="1" s="1"/>
  <c r="CM65" i="1"/>
  <c r="CL65" i="1"/>
  <c r="CJ65" i="1"/>
  <c r="BP65" i="1"/>
  <c r="BQ65" i="1" s="1"/>
  <c r="BO65" i="1"/>
  <c r="BN65" i="1"/>
  <c r="BL65" i="1"/>
  <c r="BJ65" i="1"/>
  <c r="BF65" i="1"/>
  <c r="AZ65" i="1"/>
  <c r="AT65" i="1"/>
  <c r="BG65" i="1" s="1"/>
  <c r="AO65" i="1"/>
  <c r="AM65" i="1"/>
  <c r="AE65" i="1"/>
  <c r="AD65" i="1"/>
  <c r="AC65" i="1"/>
  <c r="V65" i="1"/>
  <c r="CM64" i="1"/>
  <c r="CL64" i="1"/>
  <c r="CJ64" i="1"/>
  <c r="BO64" i="1"/>
  <c r="BN64" i="1"/>
  <c r="BJ64" i="1"/>
  <c r="BF64" i="1"/>
  <c r="AZ64" i="1"/>
  <c r="AT64" i="1"/>
  <c r="BG64" i="1" s="1"/>
  <c r="AO64" i="1"/>
  <c r="AM64" i="1" s="1"/>
  <c r="T64" i="1" s="1"/>
  <c r="AN64" i="1"/>
  <c r="AE64" i="1"/>
  <c r="AD64" i="1"/>
  <c r="AC64" i="1" s="1"/>
  <c r="V64" i="1"/>
  <c r="Q64" i="1"/>
  <c r="P64" i="1"/>
  <c r="BC64" i="1" s="1"/>
  <c r="O64" i="1"/>
  <c r="N64" i="1"/>
  <c r="CM63" i="1"/>
  <c r="Y63" i="1" s="1"/>
  <c r="CL63" i="1"/>
  <c r="CJ63" i="1"/>
  <c r="CK63" i="1" s="1"/>
  <c r="BB63" i="1" s="1"/>
  <c r="BD63" i="1" s="1"/>
  <c r="BP63" i="1"/>
  <c r="BQ63" i="1" s="1"/>
  <c r="BO63" i="1"/>
  <c r="BN63" i="1"/>
  <c r="BM63" i="1"/>
  <c r="BL63" i="1"/>
  <c r="BJ63" i="1"/>
  <c r="BK63" i="1" s="1"/>
  <c r="BF63" i="1"/>
  <c r="AZ63" i="1"/>
  <c r="AT63" i="1"/>
  <c r="BG63" i="1" s="1"/>
  <c r="AO63" i="1"/>
  <c r="AM63" i="1" s="1"/>
  <c r="AE63" i="1"/>
  <c r="AD63" i="1"/>
  <c r="AC63" i="1" s="1"/>
  <c r="V63" i="1"/>
  <c r="CM62" i="1"/>
  <c r="CL62" i="1"/>
  <c r="CK62" i="1"/>
  <c r="BB62" i="1" s="1"/>
  <c r="CJ62" i="1"/>
  <c r="BO62" i="1"/>
  <c r="BN62" i="1"/>
  <c r="BL62" i="1"/>
  <c r="BP62" i="1" s="1"/>
  <c r="BQ62" i="1" s="1"/>
  <c r="BK62" i="1"/>
  <c r="BJ62" i="1"/>
  <c r="BM62" i="1" s="1"/>
  <c r="BF62" i="1"/>
  <c r="AZ62" i="1"/>
  <c r="BD62" i="1" s="1"/>
  <c r="AT62" i="1"/>
  <c r="BG62" i="1" s="1"/>
  <c r="AO62" i="1"/>
  <c r="AM62" i="1" s="1"/>
  <c r="Q62" i="1" s="1"/>
  <c r="AE62" i="1"/>
  <c r="AC62" i="1" s="1"/>
  <c r="AD62" i="1"/>
  <c r="Y62" i="1"/>
  <c r="V62" i="1"/>
  <c r="T62" i="1"/>
  <c r="CM61" i="1"/>
  <c r="CL61" i="1"/>
  <c r="CJ61" i="1"/>
  <c r="BO61" i="1"/>
  <c r="BN61" i="1"/>
  <c r="BM61" i="1"/>
  <c r="BL61" i="1"/>
  <c r="BP61" i="1" s="1"/>
  <c r="BQ61" i="1" s="1"/>
  <c r="BJ61" i="1"/>
  <c r="BK61" i="1" s="1"/>
  <c r="BG61" i="1"/>
  <c r="BF61" i="1"/>
  <c r="AZ61" i="1"/>
  <c r="AT61" i="1"/>
  <c r="AO61" i="1"/>
  <c r="AM61" i="1" s="1"/>
  <c r="O61" i="1" s="1"/>
  <c r="N61" i="1" s="1"/>
  <c r="AE61" i="1"/>
  <c r="AD61" i="1"/>
  <c r="Y61" i="1"/>
  <c r="V61" i="1"/>
  <c r="CM60" i="1"/>
  <c r="CL60" i="1"/>
  <c r="CJ60" i="1"/>
  <c r="BO60" i="1"/>
  <c r="BN60" i="1"/>
  <c r="BJ60" i="1"/>
  <c r="BF60" i="1"/>
  <c r="AZ60" i="1"/>
  <c r="AT60" i="1"/>
  <c r="BG60" i="1" s="1"/>
  <c r="AO60" i="1"/>
  <c r="AM60" i="1"/>
  <c r="AE60" i="1"/>
  <c r="AD60" i="1"/>
  <c r="AC60" i="1"/>
  <c r="V60" i="1"/>
  <c r="P60" i="1"/>
  <c r="BC60" i="1" s="1"/>
  <c r="CM59" i="1"/>
  <c r="Y59" i="1" s="1"/>
  <c r="CL59" i="1"/>
  <c r="CJ59" i="1"/>
  <c r="CK59" i="1" s="1"/>
  <c r="BB59" i="1" s="1"/>
  <c r="BD59" i="1" s="1"/>
  <c r="BP59" i="1"/>
  <c r="BQ59" i="1" s="1"/>
  <c r="BO59" i="1"/>
  <c r="BN59" i="1"/>
  <c r="BM59" i="1"/>
  <c r="BL59" i="1"/>
  <c r="BJ59" i="1"/>
  <c r="BK59" i="1" s="1"/>
  <c r="BF59" i="1"/>
  <c r="AZ59" i="1"/>
  <c r="AT59" i="1"/>
  <c r="BG59" i="1" s="1"/>
  <c r="AO59" i="1"/>
  <c r="AM59" i="1" s="1"/>
  <c r="AN59" i="1" s="1"/>
  <c r="AE59" i="1"/>
  <c r="AD59" i="1"/>
  <c r="AC59" i="1" s="1"/>
  <c r="V59" i="1"/>
  <c r="CM58" i="1"/>
  <c r="CL58" i="1"/>
  <c r="CK58" i="1"/>
  <c r="BB58" i="1" s="1"/>
  <c r="CJ58" i="1"/>
  <c r="BO58" i="1"/>
  <c r="BN58" i="1"/>
  <c r="BK58" i="1"/>
  <c r="BJ58" i="1"/>
  <c r="BM58" i="1" s="1"/>
  <c r="BF58" i="1"/>
  <c r="AZ58" i="1"/>
  <c r="BD58" i="1" s="1"/>
  <c r="AT58" i="1"/>
  <c r="BG58" i="1" s="1"/>
  <c r="AO58" i="1"/>
  <c r="AM58" i="1"/>
  <c r="O58" i="1" s="1"/>
  <c r="N58" i="1" s="1"/>
  <c r="AG58" i="1"/>
  <c r="AE58" i="1"/>
  <c r="AD58" i="1"/>
  <c r="AC58" i="1"/>
  <c r="Y58" i="1"/>
  <c r="Z58" i="1" s="1"/>
  <c r="AA58" i="1" s="1"/>
  <c r="AI58" i="1" s="1"/>
  <c r="V58" i="1"/>
  <c r="T58" i="1"/>
  <c r="Q58" i="1"/>
  <c r="P58" i="1"/>
  <c r="BC58" i="1" s="1"/>
  <c r="CM57" i="1"/>
  <c r="CL57" i="1"/>
  <c r="CJ57" i="1"/>
  <c r="BQ57" i="1"/>
  <c r="BO57" i="1"/>
  <c r="BN57" i="1"/>
  <c r="BM57" i="1"/>
  <c r="BL57" i="1"/>
  <c r="BP57" i="1" s="1"/>
  <c r="BJ57" i="1"/>
  <c r="BK57" i="1" s="1"/>
  <c r="BG57" i="1"/>
  <c r="BF57" i="1"/>
  <c r="AZ57" i="1"/>
  <c r="AT57" i="1"/>
  <c r="AO57" i="1"/>
  <c r="AM57" i="1" s="1"/>
  <c r="AE57" i="1"/>
  <c r="AD57" i="1"/>
  <c r="AC57" i="1" s="1"/>
  <c r="V57" i="1"/>
  <c r="O57" i="1"/>
  <c r="N57" i="1" s="1"/>
  <c r="AG57" i="1" s="1"/>
  <c r="CM56" i="1"/>
  <c r="CL56" i="1"/>
  <c r="CJ56" i="1"/>
  <c r="BO56" i="1"/>
  <c r="BN56" i="1"/>
  <c r="BJ56" i="1"/>
  <c r="BF56" i="1"/>
  <c r="AZ56" i="1"/>
  <c r="AT56" i="1"/>
  <c r="BG56" i="1" s="1"/>
  <c r="AO56" i="1"/>
  <c r="AM56" i="1"/>
  <c r="AE56" i="1"/>
  <c r="AD56" i="1"/>
  <c r="AC56" i="1"/>
  <c r="V56" i="1"/>
  <c r="T56" i="1"/>
  <c r="P56" i="1"/>
  <c r="BC56" i="1" s="1"/>
  <c r="CM55" i="1"/>
  <c r="CL55" i="1"/>
  <c r="CJ55" i="1"/>
  <c r="BO55" i="1"/>
  <c r="BN55" i="1"/>
  <c r="BM55" i="1"/>
  <c r="BL55" i="1"/>
  <c r="BP55" i="1" s="1"/>
  <c r="BQ55" i="1" s="1"/>
  <c r="BJ55" i="1"/>
  <c r="BK55" i="1" s="1"/>
  <c r="BG55" i="1"/>
  <c r="BF55" i="1"/>
  <c r="AZ55" i="1"/>
  <c r="AT55" i="1"/>
  <c r="AO55" i="1"/>
  <c r="AM55" i="1" s="1"/>
  <c r="AN55" i="1" s="1"/>
  <c r="AE55" i="1"/>
  <c r="AD55" i="1"/>
  <c r="AC55" i="1" s="1"/>
  <c r="V55" i="1"/>
  <c r="CM54" i="1"/>
  <c r="CL54" i="1"/>
  <c r="CK54" i="1"/>
  <c r="BB54" i="1" s="1"/>
  <c r="CJ54" i="1"/>
  <c r="BO54" i="1"/>
  <c r="BN54" i="1"/>
  <c r="BK54" i="1"/>
  <c r="BJ54" i="1"/>
  <c r="BF54" i="1"/>
  <c r="AZ54" i="1"/>
  <c r="BD54" i="1" s="1"/>
  <c r="AT54" i="1"/>
  <c r="BG54" i="1" s="1"/>
  <c r="AO54" i="1"/>
  <c r="AM54" i="1"/>
  <c r="O54" i="1" s="1"/>
  <c r="N54" i="1" s="1"/>
  <c r="AG54" i="1"/>
  <c r="AE54" i="1"/>
  <c r="AD54" i="1"/>
  <c r="AC54" i="1"/>
  <c r="AB54" i="1"/>
  <c r="AF54" i="1" s="1"/>
  <c r="Y54" i="1"/>
  <c r="Z54" i="1" s="1"/>
  <c r="AA54" i="1" s="1"/>
  <c r="AI54" i="1" s="1"/>
  <c r="V54" i="1"/>
  <c r="T54" i="1"/>
  <c r="Q54" i="1"/>
  <c r="P54" i="1"/>
  <c r="BC54" i="1" s="1"/>
  <c r="BE54" i="1" s="1"/>
  <c r="CM53" i="1"/>
  <c r="CL53" i="1"/>
  <c r="CJ53" i="1"/>
  <c r="BQ53" i="1"/>
  <c r="BP53" i="1"/>
  <c r="BO53" i="1"/>
  <c r="BN53" i="1"/>
  <c r="BM53" i="1"/>
  <c r="BL53" i="1"/>
  <c r="BJ53" i="1"/>
  <c r="BK53" i="1" s="1"/>
  <c r="BG53" i="1"/>
  <c r="BF53" i="1"/>
  <c r="AZ53" i="1"/>
  <c r="AT53" i="1"/>
  <c r="AO53" i="1"/>
  <c r="AM53" i="1" s="1"/>
  <c r="AN53" i="1" s="1"/>
  <c r="AE53" i="1"/>
  <c r="AD53" i="1"/>
  <c r="V53" i="1"/>
  <c r="O53" i="1"/>
  <c r="N53" i="1" s="1"/>
  <c r="CM52" i="1"/>
  <c r="CL52" i="1"/>
  <c r="CJ52" i="1"/>
  <c r="CK52" i="1" s="1"/>
  <c r="BB52" i="1" s="1"/>
  <c r="BO52" i="1"/>
  <c r="BN52" i="1"/>
  <c r="BK52" i="1"/>
  <c r="BJ52" i="1"/>
  <c r="BF52" i="1"/>
  <c r="AZ52" i="1"/>
  <c r="AT52" i="1"/>
  <c r="BG52" i="1" s="1"/>
  <c r="AO52" i="1"/>
  <c r="AM52" i="1"/>
  <c r="AE52" i="1"/>
  <c r="AD52" i="1"/>
  <c r="AC52" i="1"/>
  <c r="Y52" i="1"/>
  <c r="V52" i="1"/>
  <c r="P52" i="1"/>
  <c r="BC52" i="1" s="1"/>
  <c r="BE52" i="1" s="1"/>
  <c r="CM51" i="1"/>
  <c r="CL51" i="1"/>
  <c r="CJ51" i="1"/>
  <c r="BO51" i="1"/>
  <c r="BN51" i="1"/>
  <c r="BM51" i="1"/>
  <c r="BL51" i="1"/>
  <c r="BP51" i="1" s="1"/>
  <c r="BQ51" i="1" s="1"/>
  <c r="BJ51" i="1"/>
  <c r="BK51" i="1" s="1"/>
  <c r="BF51" i="1"/>
  <c r="AZ51" i="1"/>
  <c r="AT51" i="1"/>
  <c r="BG51" i="1" s="1"/>
  <c r="AO51" i="1"/>
  <c r="AM51" i="1" s="1"/>
  <c r="AE51" i="1"/>
  <c r="AD51" i="1"/>
  <c r="V51" i="1"/>
  <c r="CM50" i="1"/>
  <c r="CL50" i="1"/>
  <c r="CK50" i="1"/>
  <c r="BB50" i="1" s="1"/>
  <c r="CJ50" i="1"/>
  <c r="Y50" i="1" s="1"/>
  <c r="BO50" i="1"/>
  <c r="BN50" i="1"/>
  <c r="BJ50" i="1"/>
  <c r="BG50" i="1"/>
  <c r="BF50" i="1"/>
  <c r="AZ50" i="1"/>
  <c r="BD50" i="1" s="1"/>
  <c r="AT50" i="1"/>
  <c r="AO50" i="1"/>
  <c r="AM50" i="1" s="1"/>
  <c r="AN50" i="1" s="1"/>
  <c r="AE50" i="1"/>
  <c r="AD50" i="1"/>
  <c r="AC50" i="1" s="1"/>
  <c r="V50" i="1"/>
  <c r="P50" i="1"/>
  <c r="BC50" i="1" s="1"/>
  <c r="BE50" i="1" s="1"/>
  <c r="CM49" i="1"/>
  <c r="CL49" i="1"/>
  <c r="CJ49" i="1"/>
  <c r="CK49" i="1" s="1"/>
  <c r="BB49" i="1" s="1"/>
  <c r="BD49" i="1" s="1"/>
  <c r="BO49" i="1"/>
  <c r="BN49" i="1"/>
  <c r="BM49" i="1"/>
  <c r="BJ49" i="1"/>
  <c r="BL49" i="1" s="1"/>
  <c r="BP49" i="1" s="1"/>
  <c r="BQ49" i="1" s="1"/>
  <c r="BG49" i="1"/>
  <c r="BF49" i="1"/>
  <c r="AZ49" i="1"/>
  <c r="AT49" i="1"/>
  <c r="AO49" i="1"/>
  <c r="AM49" i="1"/>
  <c r="AE49" i="1"/>
  <c r="AD49" i="1"/>
  <c r="AC49" i="1"/>
  <c r="V49" i="1"/>
  <c r="T49" i="1"/>
  <c r="CM48" i="1"/>
  <c r="Y48" i="1" s="1"/>
  <c r="CL48" i="1"/>
  <c r="CK48" i="1" s="1"/>
  <c r="BB48" i="1" s="1"/>
  <c r="BD48" i="1" s="1"/>
  <c r="CJ48" i="1"/>
  <c r="BO48" i="1"/>
  <c r="BN48" i="1"/>
  <c r="BM48" i="1"/>
  <c r="BL48" i="1"/>
  <c r="BP48" i="1" s="1"/>
  <c r="BQ48" i="1" s="1"/>
  <c r="BK48" i="1"/>
  <c r="BJ48" i="1"/>
  <c r="BF48" i="1"/>
  <c r="AZ48" i="1"/>
  <c r="AT48" i="1"/>
  <c r="BG48" i="1" s="1"/>
  <c r="AO48" i="1"/>
  <c r="AM48" i="1"/>
  <c r="P48" i="1" s="1"/>
  <c r="BC48" i="1" s="1"/>
  <c r="AE48" i="1"/>
  <c r="AD48" i="1"/>
  <c r="AC48" i="1"/>
  <c r="V48" i="1"/>
  <c r="T48" i="1"/>
  <c r="Q48" i="1"/>
  <c r="CM47" i="1"/>
  <c r="CL47" i="1"/>
  <c r="CJ47" i="1"/>
  <c r="BO47" i="1"/>
  <c r="BN47" i="1"/>
  <c r="BJ47" i="1"/>
  <c r="BM47" i="1" s="1"/>
  <c r="BF47" i="1"/>
  <c r="AZ47" i="1"/>
  <c r="AT47" i="1"/>
  <c r="BG47" i="1" s="1"/>
  <c r="AO47" i="1"/>
  <c r="AM47" i="1" s="1"/>
  <c r="AE47" i="1"/>
  <c r="AC47" i="1" s="1"/>
  <c r="AD47" i="1"/>
  <c r="Y47" i="1"/>
  <c r="V47" i="1"/>
  <c r="Q47" i="1"/>
  <c r="P47" i="1"/>
  <c r="BC47" i="1" s="1"/>
  <c r="CM46" i="1"/>
  <c r="CL46" i="1"/>
  <c r="CJ46" i="1"/>
  <c r="BO46" i="1"/>
  <c r="BN46" i="1"/>
  <c r="BJ46" i="1"/>
  <c r="BG46" i="1"/>
  <c r="BF46" i="1"/>
  <c r="AZ46" i="1"/>
  <c r="AT46" i="1"/>
  <c r="AO46" i="1"/>
  <c r="AM46" i="1" s="1"/>
  <c r="AN46" i="1" s="1"/>
  <c r="AE46" i="1"/>
  <c r="AD46" i="1"/>
  <c r="V46" i="1"/>
  <c r="P46" i="1"/>
  <c r="BC46" i="1" s="1"/>
  <c r="O46" i="1"/>
  <c r="N46" i="1"/>
  <c r="AG46" i="1" s="1"/>
  <c r="CM45" i="1"/>
  <c r="CL45" i="1"/>
  <c r="CJ45" i="1"/>
  <c r="CK45" i="1" s="1"/>
  <c r="BB45" i="1" s="1"/>
  <c r="BP45" i="1"/>
  <c r="BQ45" i="1" s="1"/>
  <c r="BO45" i="1"/>
  <c r="BN45" i="1"/>
  <c r="BM45" i="1"/>
  <c r="BJ45" i="1"/>
  <c r="BL45" i="1" s="1"/>
  <c r="BG45" i="1"/>
  <c r="BF45" i="1"/>
  <c r="BD45" i="1"/>
  <c r="AZ45" i="1"/>
  <c r="AT45" i="1"/>
  <c r="AO45" i="1"/>
  <c r="AN45" i="1"/>
  <c r="AM45" i="1"/>
  <c r="AE45" i="1"/>
  <c r="AD45" i="1"/>
  <c r="AC45" i="1" s="1"/>
  <c r="V45" i="1"/>
  <c r="T45" i="1"/>
  <c r="CM44" i="1"/>
  <c r="Y44" i="1" s="1"/>
  <c r="CL44" i="1"/>
  <c r="CK44" i="1"/>
  <c r="BB44" i="1" s="1"/>
  <c r="BD44" i="1" s="1"/>
  <c r="CJ44" i="1"/>
  <c r="BO44" i="1"/>
  <c r="BN44" i="1"/>
  <c r="BM44" i="1"/>
  <c r="BL44" i="1"/>
  <c r="BP44" i="1" s="1"/>
  <c r="BQ44" i="1" s="1"/>
  <c r="BK44" i="1"/>
  <c r="BJ44" i="1"/>
  <c r="BF44" i="1"/>
  <c r="AZ44" i="1"/>
  <c r="AT44" i="1"/>
  <c r="BG44" i="1" s="1"/>
  <c r="AO44" i="1"/>
  <c r="AM44" i="1"/>
  <c r="P44" i="1" s="1"/>
  <c r="BC44" i="1" s="1"/>
  <c r="BE44" i="1" s="1"/>
  <c r="AE44" i="1"/>
  <c r="AD44" i="1"/>
  <c r="AC44" i="1"/>
  <c r="V44" i="1"/>
  <c r="T44" i="1"/>
  <c r="Q44" i="1"/>
  <c r="CM43" i="1"/>
  <c r="CL43" i="1"/>
  <c r="CJ43" i="1"/>
  <c r="CK43" i="1" s="1"/>
  <c r="BB43" i="1" s="1"/>
  <c r="BO43" i="1"/>
  <c r="BN43" i="1"/>
  <c r="BM43" i="1"/>
  <c r="BL43" i="1"/>
  <c r="BP43" i="1" s="1"/>
  <c r="BQ43" i="1" s="1"/>
  <c r="BK43" i="1"/>
  <c r="BJ43" i="1"/>
  <c r="BF43" i="1"/>
  <c r="AZ43" i="1"/>
  <c r="AT43" i="1"/>
  <c r="BG43" i="1" s="1"/>
  <c r="AO43" i="1"/>
  <c r="AM43" i="1" s="1"/>
  <c r="O43" i="1" s="1"/>
  <c r="N43" i="1" s="1"/>
  <c r="AE43" i="1"/>
  <c r="AC43" i="1" s="1"/>
  <c r="AD43" i="1"/>
  <c r="V43" i="1"/>
  <c r="Q43" i="1"/>
  <c r="P43" i="1"/>
  <c r="BC43" i="1" s="1"/>
  <c r="BE43" i="1" s="1"/>
  <c r="CM42" i="1"/>
  <c r="CL42" i="1"/>
  <c r="CJ42" i="1"/>
  <c r="CK42" i="1" s="1"/>
  <c r="BB42" i="1" s="1"/>
  <c r="BP42" i="1"/>
  <c r="BQ42" i="1" s="1"/>
  <c r="BO42" i="1"/>
  <c r="BN42" i="1"/>
  <c r="BL42" i="1"/>
  <c r="BJ42" i="1"/>
  <c r="BM42" i="1" s="1"/>
  <c r="BF42" i="1"/>
  <c r="AZ42" i="1"/>
  <c r="AT42" i="1"/>
  <c r="BG42" i="1" s="1"/>
  <c r="AO42" i="1"/>
  <c r="AM42" i="1"/>
  <c r="T42" i="1" s="1"/>
  <c r="AG42" i="1"/>
  <c r="AE42" i="1"/>
  <c r="AD42" i="1"/>
  <c r="AC42" i="1" s="1"/>
  <c r="Y42" i="1"/>
  <c r="V42" i="1"/>
  <c r="O42" i="1"/>
  <c r="N42" i="1"/>
  <c r="CM41" i="1"/>
  <c r="CL41" i="1"/>
  <c r="CJ41" i="1"/>
  <c r="BO41" i="1"/>
  <c r="BN41" i="1"/>
  <c r="BJ41" i="1"/>
  <c r="BG41" i="1"/>
  <c r="BF41" i="1"/>
  <c r="AZ41" i="1"/>
  <c r="AT41" i="1"/>
  <c r="AO41" i="1"/>
  <c r="AM41" i="1" s="1"/>
  <c r="AE41" i="1"/>
  <c r="AD41" i="1"/>
  <c r="AC41" i="1"/>
  <c r="V41" i="1"/>
  <c r="CM40" i="1"/>
  <c r="CL40" i="1"/>
  <c r="CK40" i="1" s="1"/>
  <c r="BB40" i="1" s="1"/>
  <c r="BD40" i="1" s="1"/>
  <c r="CJ40" i="1"/>
  <c r="BP40" i="1"/>
  <c r="BQ40" i="1" s="1"/>
  <c r="BO40" i="1"/>
  <c r="BN40" i="1"/>
  <c r="BM40" i="1"/>
  <c r="BL40" i="1"/>
  <c r="BK40" i="1"/>
  <c r="BJ40" i="1"/>
  <c r="BF40" i="1"/>
  <c r="AZ40" i="1"/>
  <c r="AT40" i="1"/>
  <c r="BG40" i="1" s="1"/>
  <c r="AO40" i="1"/>
  <c r="AM40" i="1"/>
  <c r="AE40" i="1"/>
  <c r="AD40" i="1"/>
  <c r="AC40" i="1"/>
  <c r="Y40" i="1"/>
  <c r="V40" i="1"/>
  <c r="CM39" i="1"/>
  <c r="CL39" i="1"/>
  <c r="CK39" i="1"/>
  <c r="BB39" i="1" s="1"/>
  <c r="BD39" i="1" s="1"/>
  <c r="CJ39" i="1"/>
  <c r="BO39" i="1"/>
  <c r="BN39" i="1"/>
  <c r="BL39" i="1"/>
  <c r="BP39" i="1" s="1"/>
  <c r="BQ39" i="1" s="1"/>
  <c r="BJ39" i="1"/>
  <c r="BM39" i="1" s="1"/>
  <c r="BF39" i="1"/>
  <c r="AZ39" i="1"/>
  <c r="AT39" i="1"/>
  <c r="BG39" i="1" s="1"/>
  <c r="AO39" i="1"/>
  <c r="AM39" i="1" s="1"/>
  <c r="AN39" i="1" s="1"/>
  <c r="AE39" i="1"/>
  <c r="AD39" i="1"/>
  <c r="Y39" i="1"/>
  <c r="V39" i="1"/>
  <c r="P39" i="1"/>
  <c r="BC39" i="1" s="1"/>
  <c r="BE39" i="1" s="1"/>
  <c r="O39" i="1"/>
  <c r="N39" i="1" s="1"/>
  <c r="AG39" i="1" s="1"/>
  <c r="CM38" i="1"/>
  <c r="CL38" i="1"/>
  <c r="CJ38" i="1"/>
  <c r="CK38" i="1" s="1"/>
  <c r="BB38" i="1" s="1"/>
  <c r="BO38" i="1"/>
  <c r="BN38" i="1"/>
  <c r="BK38" i="1"/>
  <c r="BJ38" i="1"/>
  <c r="BM38" i="1" s="1"/>
  <c r="BG38" i="1"/>
  <c r="BF38" i="1"/>
  <c r="AZ38" i="1"/>
  <c r="AT38" i="1"/>
  <c r="AO38" i="1"/>
  <c r="AM38" i="1" s="1"/>
  <c r="AE38" i="1"/>
  <c r="AC38" i="1" s="1"/>
  <c r="AD38" i="1"/>
  <c r="Y38" i="1"/>
  <c r="V38" i="1"/>
  <c r="CM37" i="1"/>
  <c r="CL37" i="1"/>
  <c r="CJ37" i="1"/>
  <c r="BO37" i="1"/>
  <c r="BN37" i="1"/>
  <c r="BJ37" i="1"/>
  <c r="BF37" i="1"/>
  <c r="AZ37" i="1"/>
  <c r="AT37" i="1"/>
  <c r="BG37" i="1" s="1"/>
  <c r="AO37" i="1"/>
  <c r="AM37" i="1" s="1"/>
  <c r="AE37" i="1"/>
  <c r="AD37" i="1"/>
  <c r="AC37" i="1" s="1"/>
  <c r="V37" i="1"/>
  <c r="CM36" i="1"/>
  <c r="Y36" i="1" s="1"/>
  <c r="CL36" i="1"/>
  <c r="CK36" i="1"/>
  <c r="BB36" i="1" s="1"/>
  <c r="CJ36" i="1"/>
  <c r="BO36" i="1"/>
  <c r="BN36" i="1"/>
  <c r="BM36" i="1"/>
  <c r="BK36" i="1"/>
  <c r="BJ36" i="1"/>
  <c r="BL36" i="1" s="1"/>
  <c r="BP36" i="1" s="1"/>
  <c r="BQ36" i="1" s="1"/>
  <c r="BG36" i="1"/>
  <c r="BF36" i="1"/>
  <c r="BD36" i="1"/>
  <c r="AZ36" i="1"/>
  <c r="AT36" i="1"/>
  <c r="AO36" i="1"/>
  <c r="AM36" i="1" s="1"/>
  <c r="AE36" i="1"/>
  <c r="AC36" i="1" s="1"/>
  <c r="AD36" i="1"/>
  <c r="V36" i="1"/>
  <c r="CM35" i="1"/>
  <c r="CL35" i="1"/>
  <c r="CK35" i="1" s="1"/>
  <c r="BB35" i="1" s="1"/>
  <c r="CJ35" i="1"/>
  <c r="BO35" i="1"/>
  <c r="BN35" i="1"/>
  <c r="BM35" i="1"/>
  <c r="BL35" i="1"/>
  <c r="BP35" i="1" s="1"/>
  <c r="BQ35" i="1" s="1"/>
  <c r="BK35" i="1"/>
  <c r="BJ35" i="1"/>
  <c r="BG35" i="1"/>
  <c r="BF35" i="1"/>
  <c r="AZ35" i="1"/>
  <c r="AT35" i="1"/>
  <c r="AO35" i="1"/>
  <c r="AM35" i="1" s="1"/>
  <c r="AE35" i="1"/>
  <c r="AC35" i="1" s="1"/>
  <c r="AD35" i="1"/>
  <c r="Y35" i="1"/>
  <c r="V35" i="1"/>
  <c r="CM34" i="1"/>
  <c r="CL34" i="1"/>
  <c r="CJ34" i="1"/>
  <c r="BO34" i="1"/>
  <c r="BN34" i="1"/>
  <c r="BJ34" i="1"/>
  <c r="BF34" i="1"/>
  <c r="AZ34" i="1"/>
  <c r="AT34" i="1"/>
  <c r="BG34" i="1" s="1"/>
  <c r="AO34" i="1"/>
  <c r="AM34" i="1" s="1"/>
  <c r="AE34" i="1"/>
  <c r="AC34" i="1" s="1"/>
  <c r="AD34" i="1"/>
  <c r="V34" i="1"/>
  <c r="CM33" i="1"/>
  <c r="Y33" i="1" s="1"/>
  <c r="CL33" i="1"/>
  <c r="CK33" i="1" s="1"/>
  <c r="BB33" i="1" s="1"/>
  <c r="CJ33" i="1"/>
  <c r="BP33" i="1"/>
  <c r="BQ33" i="1" s="1"/>
  <c r="BO33" i="1"/>
  <c r="BN33" i="1"/>
  <c r="BM33" i="1"/>
  <c r="BL33" i="1"/>
  <c r="BK33" i="1"/>
  <c r="BJ33" i="1"/>
  <c r="BG33" i="1"/>
  <c r="BF33" i="1"/>
  <c r="AZ33" i="1"/>
  <c r="AT33" i="1"/>
  <c r="AO33" i="1"/>
  <c r="AN33" i="1"/>
  <c r="AM33" i="1"/>
  <c r="T33" i="1" s="1"/>
  <c r="AE33" i="1"/>
  <c r="AD33" i="1"/>
  <c r="AC33" i="1" s="1"/>
  <c r="V33" i="1"/>
  <c r="CM32" i="1"/>
  <c r="Y32" i="1" s="1"/>
  <c r="CL32" i="1"/>
  <c r="CK32" i="1"/>
  <c r="BB32" i="1" s="1"/>
  <c r="CJ32" i="1"/>
  <c r="BO32" i="1"/>
  <c r="BN32" i="1"/>
  <c r="BM32" i="1"/>
  <c r="BK32" i="1"/>
  <c r="BJ32" i="1"/>
  <c r="BL32" i="1" s="1"/>
  <c r="BP32" i="1" s="1"/>
  <c r="BQ32" i="1" s="1"/>
  <c r="BF32" i="1"/>
  <c r="BD32" i="1"/>
  <c r="AZ32" i="1"/>
  <c r="AT32" i="1"/>
  <c r="BG32" i="1" s="1"/>
  <c r="AO32" i="1"/>
  <c r="AM32" i="1" s="1"/>
  <c r="AE32" i="1"/>
  <c r="AC32" i="1" s="1"/>
  <c r="AD32" i="1"/>
  <c r="V32" i="1"/>
  <c r="T32" i="1"/>
  <c r="CM31" i="1"/>
  <c r="CL31" i="1"/>
  <c r="CK31" i="1" s="1"/>
  <c r="BB31" i="1" s="1"/>
  <c r="CJ31" i="1"/>
  <c r="BO31" i="1"/>
  <c r="BN31" i="1"/>
  <c r="BM31" i="1"/>
  <c r="BL31" i="1"/>
  <c r="BP31" i="1" s="1"/>
  <c r="BQ31" i="1" s="1"/>
  <c r="BK31" i="1"/>
  <c r="BJ31" i="1"/>
  <c r="BG31" i="1"/>
  <c r="BF31" i="1"/>
  <c r="AZ31" i="1"/>
  <c r="AT31" i="1"/>
  <c r="AO31" i="1"/>
  <c r="AM31" i="1" s="1"/>
  <c r="AE31" i="1"/>
  <c r="AC31" i="1" s="1"/>
  <c r="AD31" i="1"/>
  <c r="Y31" i="1"/>
  <c r="V31" i="1"/>
  <c r="Q31" i="1"/>
  <c r="CM30" i="1"/>
  <c r="CL30" i="1"/>
  <c r="CJ30" i="1"/>
  <c r="BO30" i="1"/>
  <c r="BN30" i="1"/>
  <c r="BJ30" i="1"/>
  <c r="BF30" i="1"/>
  <c r="AZ30" i="1"/>
  <c r="AT30" i="1"/>
  <c r="BG30" i="1" s="1"/>
  <c r="AO30" i="1"/>
  <c r="AM30" i="1" s="1"/>
  <c r="AE30" i="1"/>
  <c r="AC30" i="1" s="1"/>
  <c r="AD30" i="1"/>
  <c r="V30" i="1"/>
  <c r="O30" i="1"/>
  <c r="N30" i="1" s="1"/>
  <c r="AG30" i="1" s="1"/>
  <c r="CM29" i="1"/>
  <c r="Y29" i="1" s="1"/>
  <c r="CL29" i="1"/>
  <c r="CK29" i="1" s="1"/>
  <c r="BB29" i="1" s="1"/>
  <c r="CJ29" i="1"/>
  <c r="BP29" i="1"/>
  <c r="BQ29" i="1" s="1"/>
  <c r="BO29" i="1"/>
  <c r="BN29" i="1"/>
  <c r="BM29" i="1"/>
  <c r="BL29" i="1"/>
  <c r="BK29" i="1"/>
  <c r="BJ29" i="1"/>
  <c r="BF29" i="1"/>
  <c r="AZ29" i="1"/>
  <c r="BD29" i="1" s="1"/>
  <c r="AT29" i="1"/>
  <c r="BG29" i="1" s="1"/>
  <c r="AO29" i="1"/>
  <c r="AN29" i="1"/>
  <c r="AM29" i="1"/>
  <c r="AE29" i="1"/>
  <c r="AD29" i="1"/>
  <c r="AC29" i="1"/>
  <c r="V29" i="1"/>
  <c r="CM28" i="1"/>
  <c r="Y28" i="1" s="1"/>
  <c r="CL28" i="1"/>
  <c r="CK28" i="1"/>
  <c r="BB28" i="1" s="1"/>
  <c r="CJ28" i="1"/>
  <c r="BO28" i="1"/>
  <c r="BN28" i="1"/>
  <c r="BM28" i="1"/>
  <c r="BK28" i="1"/>
  <c r="BJ28" i="1"/>
  <c r="BL28" i="1" s="1"/>
  <c r="BP28" i="1" s="1"/>
  <c r="BQ28" i="1" s="1"/>
  <c r="BF28" i="1"/>
  <c r="BD28" i="1"/>
  <c r="AZ28" i="1"/>
  <c r="AT28" i="1"/>
  <c r="BG28" i="1" s="1"/>
  <c r="AO28" i="1"/>
  <c r="AM28" i="1" s="1"/>
  <c r="AE28" i="1"/>
  <c r="AC28" i="1" s="1"/>
  <c r="AD28" i="1"/>
  <c r="V28" i="1"/>
  <c r="T28" i="1"/>
  <c r="CM27" i="1"/>
  <c r="CL27" i="1"/>
  <c r="CK27" i="1"/>
  <c r="BB27" i="1" s="1"/>
  <c r="CJ27" i="1"/>
  <c r="BO27" i="1"/>
  <c r="BN27" i="1"/>
  <c r="BM27" i="1"/>
  <c r="BL27" i="1"/>
  <c r="BP27" i="1" s="1"/>
  <c r="BQ27" i="1" s="1"/>
  <c r="BK27" i="1"/>
  <c r="BJ27" i="1"/>
  <c r="BG27" i="1"/>
  <c r="BF27" i="1"/>
  <c r="AZ27" i="1"/>
  <c r="AT27" i="1"/>
  <c r="AO27" i="1"/>
  <c r="AM27" i="1" s="1"/>
  <c r="AE27" i="1"/>
  <c r="AD27" i="1"/>
  <c r="AC27" i="1" s="1"/>
  <c r="Y27" i="1"/>
  <c r="V27" i="1"/>
  <c r="Q27" i="1"/>
  <c r="CM26" i="1"/>
  <c r="CL26" i="1"/>
  <c r="CJ26" i="1"/>
  <c r="BO26" i="1"/>
  <c r="BN26" i="1"/>
  <c r="BJ26" i="1"/>
  <c r="BG26" i="1"/>
  <c r="BF26" i="1"/>
  <c r="AZ26" i="1"/>
  <c r="AT26" i="1"/>
  <c r="AO26" i="1"/>
  <c r="AM26" i="1" s="1"/>
  <c r="AE26" i="1"/>
  <c r="AC26" i="1" s="1"/>
  <c r="AD26" i="1"/>
  <c r="V26" i="1"/>
  <c r="CM25" i="1"/>
  <c r="Y25" i="1" s="1"/>
  <c r="CL25" i="1"/>
  <c r="CK25" i="1" s="1"/>
  <c r="BB25" i="1" s="1"/>
  <c r="CJ25" i="1"/>
  <c r="BO25" i="1"/>
  <c r="BN25" i="1"/>
  <c r="BM25" i="1"/>
  <c r="BL25" i="1"/>
  <c r="BP25" i="1" s="1"/>
  <c r="BQ25" i="1" s="1"/>
  <c r="BK25" i="1"/>
  <c r="BJ25" i="1"/>
  <c r="BF25" i="1"/>
  <c r="AZ25" i="1"/>
  <c r="AT25" i="1"/>
  <c r="BG25" i="1" s="1"/>
  <c r="AO25" i="1"/>
  <c r="AN25" i="1"/>
  <c r="AM25" i="1"/>
  <c r="AE25" i="1"/>
  <c r="AD25" i="1"/>
  <c r="AC25" i="1"/>
  <c r="V25" i="1"/>
  <c r="CM24" i="1"/>
  <c r="Y24" i="1" s="1"/>
  <c r="CL24" i="1"/>
  <c r="CJ24" i="1"/>
  <c r="CK24" i="1" s="1"/>
  <c r="BB24" i="1" s="1"/>
  <c r="BD24" i="1" s="1"/>
  <c r="BO24" i="1"/>
  <c r="BN24" i="1"/>
  <c r="BL24" i="1"/>
  <c r="BP24" i="1" s="1"/>
  <c r="BQ24" i="1" s="1"/>
  <c r="BK24" i="1"/>
  <c r="BJ24" i="1"/>
  <c r="BM24" i="1" s="1"/>
  <c r="BF24" i="1"/>
  <c r="AZ24" i="1"/>
  <c r="AT24" i="1"/>
  <c r="BG24" i="1" s="1"/>
  <c r="AO24" i="1"/>
  <c r="AM24" i="1" s="1"/>
  <c r="AE24" i="1"/>
  <c r="AD24" i="1"/>
  <c r="AC24" i="1" s="1"/>
  <c r="V24" i="1"/>
  <c r="CM23" i="1"/>
  <c r="CL23" i="1"/>
  <c r="CK23" i="1"/>
  <c r="BB23" i="1" s="1"/>
  <c r="BD23" i="1" s="1"/>
  <c r="CJ23" i="1"/>
  <c r="BO23" i="1"/>
  <c r="BN23" i="1"/>
  <c r="BM23" i="1"/>
  <c r="BL23" i="1"/>
  <c r="BP23" i="1" s="1"/>
  <c r="BQ23" i="1" s="1"/>
  <c r="BK23" i="1"/>
  <c r="BJ23" i="1"/>
  <c r="BG23" i="1"/>
  <c r="BF23" i="1"/>
  <c r="AZ23" i="1"/>
  <c r="AT23" i="1"/>
  <c r="AO23" i="1"/>
  <c r="AM23" i="1" s="1"/>
  <c r="AE23" i="1"/>
  <c r="AC23" i="1" s="1"/>
  <c r="AD23" i="1"/>
  <c r="Y23" i="1"/>
  <c r="V23" i="1"/>
  <c r="CM22" i="1"/>
  <c r="CL22" i="1"/>
  <c r="CJ22" i="1"/>
  <c r="CK22" i="1" s="1"/>
  <c r="BB22" i="1" s="1"/>
  <c r="BD22" i="1" s="1"/>
  <c r="BO22" i="1"/>
  <c r="BN22" i="1"/>
  <c r="BM22" i="1"/>
  <c r="BL22" i="1"/>
  <c r="BP22" i="1" s="1"/>
  <c r="BQ22" i="1" s="1"/>
  <c r="BJ22" i="1"/>
  <c r="BK22" i="1" s="1"/>
  <c r="BF22" i="1"/>
  <c r="AZ22" i="1"/>
  <c r="AT22" i="1"/>
  <c r="BG22" i="1" s="1"/>
  <c r="AO22" i="1"/>
  <c r="AM22" i="1"/>
  <c r="Q22" i="1" s="1"/>
  <c r="AE22" i="1"/>
  <c r="AD22" i="1"/>
  <c r="AC22" i="1"/>
  <c r="V22" i="1"/>
  <c r="CM21" i="1"/>
  <c r="CL21" i="1"/>
  <c r="CJ21" i="1"/>
  <c r="CK21" i="1" s="1"/>
  <c r="BB21" i="1" s="1"/>
  <c r="BO21" i="1"/>
  <c r="BN21" i="1"/>
  <c r="BJ21" i="1"/>
  <c r="BM21" i="1" s="1"/>
  <c r="BF21" i="1"/>
  <c r="AZ21" i="1"/>
  <c r="AT21" i="1"/>
  <c r="BG21" i="1" s="1"/>
  <c r="AO21" i="1"/>
  <c r="AM21" i="1"/>
  <c r="O21" i="1" s="1"/>
  <c r="N21" i="1" s="1"/>
  <c r="AE21" i="1"/>
  <c r="AD21" i="1"/>
  <c r="AC21" i="1"/>
  <c r="V21" i="1"/>
  <c r="Q21" i="1"/>
  <c r="P21" i="1"/>
  <c r="BC21" i="1" s="1"/>
  <c r="BE21" i="1" s="1"/>
  <c r="CM20" i="1"/>
  <c r="CL20" i="1"/>
  <c r="CK20" i="1"/>
  <c r="BB20" i="1" s="1"/>
  <c r="CJ20" i="1"/>
  <c r="BP20" i="1"/>
  <c r="BQ20" i="1" s="1"/>
  <c r="BO20" i="1"/>
  <c r="BN20" i="1"/>
  <c r="BM20" i="1"/>
  <c r="BL20" i="1"/>
  <c r="BK20" i="1"/>
  <c r="BJ20" i="1"/>
  <c r="BG20" i="1"/>
  <c r="BF20" i="1"/>
  <c r="AZ20" i="1"/>
  <c r="BD20" i="1" s="1"/>
  <c r="AT20" i="1"/>
  <c r="AO20" i="1"/>
  <c r="AM20" i="1" s="1"/>
  <c r="AE20" i="1"/>
  <c r="AD20" i="1"/>
  <c r="AC20" i="1" s="1"/>
  <c r="Y20" i="1"/>
  <c r="V20" i="1"/>
  <c r="CM19" i="1"/>
  <c r="CL19" i="1"/>
  <c r="CK19" i="1" s="1"/>
  <c r="BB19" i="1" s="1"/>
  <c r="BD19" i="1" s="1"/>
  <c r="CJ19" i="1"/>
  <c r="BO19" i="1"/>
  <c r="BN19" i="1"/>
  <c r="BL19" i="1"/>
  <c r="BP19" i="1" s="1"/>
  <c r="BQ19" i="1" s="1"/>
  <c r="BK19" i="1"/>
  <c r="BJ19" i="1"/>
  <c r="BM19" i="1" s="1"/>
  <c r="BG19" i="1"/>
  <c r="BF19" i="1"/>
  <c r="AZ19" i="1"/>
  <c r="AT19" i="1"/>
  <c r="AO19" i="1"/>
  <c r="AM19" i="1" s="1"/>
  <c r="AE19" i="1"/>
  <c r="AC19" i="1" s="1"/>
  <c r="AD19" i="1"/>
  <c r="Y19" i="1"/>
  <c r="V19" i="1"/>
  <c r="AN26" i="1" l="1"/>
  <c r="T26" i="1"/>
  <c r="Q26" i="1"/>
  <c r="P26" i="1"/>
  <c r="BC26" i="1" s="1"/>
  <c r="O26" i="1"/>
  <c r="N26" i="1" s="1"/>
  <c r="Z24" i="1"/>
  <c r="AA24" i="1" s="1"/>
  <c r="AG21" i="1"/>
  <c r="Q23" i="1"/>
  <c r="O23" i="1"/>
  <c r="N23" i="1" s="1"/>
  <c r="P23" i="1"/>
  <c r="BC23" i="1" s="1"/>
  <c r="BE23" i="1" s="1"/>
  <c r="AN23" i="1"/>
  <c r="T23" i="1"/>
  <c r="T20" i="1"/>
  <c r="AN20" i="1"/>
  <c r="Q20" i="1"/>
  <c r="P20" i="1"/>
  <c r="BC20" i="1" s="1"/>
  <c r="BE20" i="1" s="1"/>
  <c r="O20" i="1"/>
  <c r="N20" i="1" s="1"/>
  <c r="Z20" i="1" s="1"/>
  <c r="AA20" i="1" s="1"/>
  <c r="AN24" i="1"/>
  <c r="T24" i="1"/>
  <c r="Q24" i="1"/>
  <c r="P24" i="1"/>
  <c r="BC24" i="1" s="1"/>
  <c r="BE24" i="1" s="1"/>
  <c r="O24" i="1"/>
  <c r="N24" i="1" s="1"/>
  <c r="O19" i="1"/>
  <c r="N19" i="1" s="1"/>
  <c r="Q19" i="1"/>
  <c r="P19" i="1"/>
  <c r="BC19" i="1" s="1"/>
  <c r="BE19" i="1" s="1"/>
  <c r="T19" i="1"/>
  <c r="AN19" i="1"/>
  <c r="BD21" i="1"/>
  <c r="Z28" i="1"/>
  <c r="AA28" i="1" s="1"/>
  <c r="AN30" i="1"/>
  <c r="T30" i="1"/>
  <c r="Q30" i="1"/>
  <c r="Y21" i="1"/>
  <c r="BK21" i="1"/>
  <c r="BD25" i="1"/>
  <c r="BM26" i="1"/>
  <c r="BL26" i="1"/>
  <c r="BP26" i="1" s="1"/>
  <c r="BQ26" i="1" s="1"/>
  <c r="BK26" i="1"/>
  <c r="P27" i="1"/>
  <c r="BC27" i="1" s="1"/>
  <c r="BE27" i="1" s="1"/>
  <c r="O27" i="1"/>
  <c r="N27" i="1" s="1"/>
  <c r="Z27" i="1" s="1"/>
  <c r="AA27" i="1" s="1"/>
  <c r="AN27" i="1"/>
  <c r="T27" i="1"/>
  <c r="P30" i="1"/>
  <c r="BC30" i="1" s="1"/>
  <c r="CK30" i="1"/>
  <c r="BB30" i="1" s="1"/>
  <c r="BD30" i="1" s="1"/>
  <c r="Y30" i="1"/>
  <c r="Q32" i="1"/>
  <c r="P32" i="1"/>
  <c r="BC32" i="1" s="1"/>
  <c r="BE32" i="1" s="1"/>
  <c r="O32" i="1"/>
  <c r="N32" i="1" s="1"/>
  <c r="AN32" i="1"/>
  <c r="CK34" i="1"/>
  <c r="BB34" i="1" s="1"/>
  <c r="BD34" i="1" s="1"/>
  <c r="Y34" i="1"/>
  <c r="Q36" i="1"/>
  <c r="P36" i="1"/>
  <c r="BC36" i="1" s="1"/>
  <c r="BE36" i="1" s="1"/>
  <c r="O36" i="1"/>
  <c r="N36" i="1" s="1"/>
  <c r="AN36" i="1"/>
  <c r="BL21" i="1"/>
  <c r="BP21" i="1" s="1"/>
  <c r="BQ21" i="1" s="1"/>
  <c r="T22" i="1"/>
  <c r="Q28" i="1"/>
  <c r="P28" i="1"/>
  <c r="BC28" i="1" s="1"/>
  <c r="BE28" i="1" s="1"/>
  <c r="O28" i="1"/>
  <c r="N28" i="1" s="1"/>
  <c r="AN28" i="1"/>
  <c r="O34" i="1"/>
  <c r="N34" i="1" s="1"/>
  <c r="AN34" i="1"/>
  <c r="T34" i="1"/>
  <c r="Q34" i="1"/>
  <c r="T36" i="1"/>
  <c r="T38" i="1"/>
  <c r="Q38" i="1"/>
  <c r="AN38" i="1"/>
  <c r="P38" i="1"/>
  <c r="BC38" i="1" s="1"/>
  <c r="BE38" i="1" s="1"/>
  <c r="O38" i="1"/>
  <c r="N38" i="1" s="1"/>
  <c r="Z39" i="1"/>
  <c r="AA39" i="1" s="1"/>
  <c r="P40" i="1"/>
  <c r="BC40" i="1" s="1"/>
  <c r="BE40" i="1" s="1"/>
  <c r="O40" i="1"/>
  <c r="N40" i="1" s="1"/>
  <c r="Q40" i="1"/>
  <c r="T40" i="1"/>
  <c r="AN40" i="1"/>
  <c r="BM46" i="1"/>
  <c r="BL46" i="1"/>
  <c r="BP46" i="1" s="1"/>
  <c r="BQ46" i="1" s="1"/>
  <c r="BK46" i="1"/>
  <c r="Z67" i="1"/>
  <c r="AA67" i="1" s="1"/>
  <c r="AH36" i="1"/>
  <c r="T21" i="1"/>
  <c r="AN22" i="1"/>
  <c r="P31" i="1"/>
  <c r="BC31" i="1" s="1"/>
  <c r="BE31" i="1" s="1"/>
  <c r="O31" i="1"/>
  <c r="N31" i="1" s="1"/>
  <c r="AN31" i="1"/>
  <c r="T31" i="1"/>
  <c r="AH32" i="1"/>
  <c r="P34" i="1"/>
  <c r="BC34" i="1" s="1"/>
  <c r="BL41" i="1"/>
  <c r="BP41" i="1" s="1"/>
  <c r="BQ41" i="1" s="1"/>
  <c r="BK41" i="1"/>
  <c r="BM41" i="1"/>
  <c r="Q35" i="1"/>
  <c r="P35" i="1"/>
  <c r="BC35" i="1" s="1"/>
  <c r="BE35" i="1" s="1"/>
  <c r="O35" i="1"/>
  <c r="N35" i="1" s="1"/>
  <c r="AN35" i="1"/>
  <c r="T35" i="1"/>
  <c r="O22" i="1"/>
  <c r="N22" i="1" s="1"/>
  <c r="T25" i="1"/>
  <c r="Q25" i="1"/>
  <c r="P25" i="1"/>
  <c r="BC25" i="1" s="1"/>
  <c r="BE25" i="1" s="1"/>
  <c r="O25" i="1"/>
  <c r="N25" i="1" s="1"/>
  <c r="CK26" i="1"/>
  <c r="BB26" i="1" s="1"/>
  <c r="BD26" i="1" s="1"/>
  <c r="Y26" i="1"/>
  <c r="BM30" i="1"/>
  <c r="BL30" i="1"/>
  <c r="BP30" i="1" s="1"/>
  <c r="BQ30" i="1" s="1"/>
  <c r="BK30" i="1"/>
  <c r="BD35" i="1"/>
  <c r="Z40" i="1"/>
  <c r="AA40" i="1" s="1"/>
  <c r="CK47" i="1"/>
  <c r="BB47" i="1" s="1"/>
  <c r="BE47" i="1" s="1"/>
  <c r="BD27" i="1"/>
  <c r="AN21" i="1"/>
  <c r="P22" i="1"/>
  <c r="BC22" i="1" s="1"/>
  <c r="BE22" i="1" s="1"/>
  <c r="BD31" i="1"/>
  <c r="Z32" i="1"/>
  <c r="AA32" i="1" s="1"/>
  <c r="BM34" i="1"/>
  <c r="BL34" i="1"/>
  <c r="BP34" i="1" s="1"/>
  <c r="BQ34" i="1" s="1"/>
  <c r="BK34" i="1"/>
  <c r="Z36" i="1"/>
  <c r="AA36" i="1" s="1"/>
  <c r="AG43" i="1"/>
  <c r="AH28" i="1"/>
  <c r="AN37" i="1"/>
  <c r="T37" i="1"/>
  <c r="Q37" i="1"/>
  <c r="P37" i="1"/>
  <c r="BC37" i="1" s="1"/>
  <c r="O37" i="1"/>
  <c r="N37" i="1" s="1"/>
  <c r="AG61" i="1"/>
  <c r="Z61" i="1"/>
  <c r="AA61" i="1" s="1"/>
  <c r="W61" i="1"/>
  <c r="U61" i="1" s="1"/>
  <c r="X61" i="1" s="1"/>
  <c r="R61" i="1" s="1"/>
  <c r="S61" i="1" s="1"/>
  <c r="Y22" i="1"/>
  <c r="T29" i="1"/>
  <c r="Q29" i="1"/>
  <c r="P29" i="1"/>
  <c r="BC29" i="1" s="1"/>
  <c r="BE29" i="1" s="1"/>
  <c r="O29" i="1"/>
  <c r="N29" i="1" s="1"/>
  <c r="Z29" i="1"/>
  <c r="AA29" i="1" s="1"/>
  <c r="BD33" i="1"/>
  <c r="BK37" i="1"/>
  <c r="BM37" i="1"/>
  <c r="BL37" i="1"/>
  <c r="BP37" i="1" s="1"/>
  <c r="BQ37" i="1" s="1"/>
  <c r="Q41" i="1"/>
  <c r="AN41" i="1"/>
  <c r="P41" i="1"/>
  <c r="BC41" i="1" s="1"/>
  <c r="BE41" i="1" s="1"/>
  <c r="O41" i="1"/>
  <c r="N41" i="1" s="1"/>
  <c r="T41" i="1"/>
  <c r="BE48" i="1"/>
  <c r="O33" i="1"/>
  <c r="N33" i="1" s="1"/>
  <c r="Q39" i="1"/>
  <c r="BD43" i="1"/>
  <c r="Q51" i="1"/>
  <c r="AN51" i="1"/>
  <c r="P51" i="1"/>
  <c r="BC51" i="1" s="1"/>
  <c r="O51" i="1"/>
  <c r="N51" i="1" s="1"/>
  <c r="Q69" i="1"/>
  <c r="P69" i="1"/>
  <c r="BC69" i="1" s="1"/>
  <c r="O69" i="1"/>
  <c r="N69" i="1" s="1"/>
  <c r="T69" i="1"/>
  <c r="AN69" i="1"/>
  <c r="P33" i="1"/>
  <c r="BC33" i="1" s="1"/>
  <c r="BE33" i="1" s="1"/>
  <c r="BK47" i="1"/>
  <c r="Q49" i="1"/>
  <c r="P49" i="1"/>
  <c r="BC49" i="1" s="1"/>
  <c r="BE49" i="1" s="1"/>
  <c r="O49" i="1"/>
  <c r="N49" i="1" s="1"/>
  <c r="BM50" i="1"/>
  <c r="BL50" i="1"/>
  <c r="BP50" i="1" s="1"/>
  <c r="BQ50" i="1" s="1"/>
  <c r="BK50" i="1"/>
  <c r="Q33" i="1"/>
  <c r="P42" i="1"/>
  <c r="BC42" i="1" s="1"/>
  <c r="BE42" i="1" s="1"/>
  <c r="Z42" i="1"/>
  <c r="AA42" i="1" s="1"/>
  <c r="AN42" i="1"/>
  <c r="BE46" i="1"/>
  <c r="T46" i="1"/>
  <c r="Q46" i="1"/>
  <c r="BL47" i="1"/>
  <c r="BP47" i="1" s="1"/>
  <c r="BQ47" i="1" s="1"/>
  <c r="AN49" i="1"/>
  <c r="O52" i="1"/>
  <c r="N52" i="1" s="1"/>
  <c r="AN52" i="1"/>
  <c r="T52" i="1"/>
  <c r="Q52" i="1"/>
  <c r="BE64" i="1"/>
  <c r="T39" i="1"/>
  <c r="AC39" i="1"/>
  <c r="BK39" i="1"/>
  <c r="Q42" i="1"/>
  <c r="BK42" i="1"/>
  <c r="O47" i="1"/>
  <c r="N47" i="1" s="1"/>
  <c r="AN47" i="1"/>
  <c r="T47" i="1"/>
  <c r="O50" i="1"/>
  <c r="N50" i="1" s="1"/>
  <c r="T51" i="1"/>
  <c r="Q63" i="1"/>
  <c r="P63" i="1"/>
  <c r="BC63" i="1" s="1"/>
  <c r="BE63" i="1" s="1"/>
  <c r="O63" i="1"/>
  <c r="N63" i="1" s="1"/>
  <c r="T63" i="1"/>
  <c r="AN63" i="1"/>
  <c r="CK46" i="1"/>
  <c r="BB46" i="1" s="1"/>
  <c r="BD46" i="1" s="1"/>
  <c r="Y46" i="1"/>
  <c r="T50" i="1"/>
  <c r="Q50" i="1"/>
  <c r="BL38" i="1"/>
  <c r="BP38" i="1" s="1"/>
  <c r="BQ38" i="1" s="1"/>
  <c r="W39" i="1"/>
  <c r="U39" i="1" s="1"/>
  <c r="X39" i="1" s="1"/>
  <c r="CK41" i="1"/>
  <c r="BB41" i="1" s="1"/>
  <c r="BD41" i="1" s="1"/>
  <c r="Y41" i="1"/>
  <c r="BD42" i="1"/>
  <c r="Y43" i="1"/>
  <c r="BD47" i="1"/>
  <c r="Z50" i="1"/>
  <c r="AA50" i="1" s="1"/>
  <c r="BD52" i="1"/>
  <c r="Z71" i="1"/>
  <c r="AA71" i="1" s="1"/>
  <c r="CK37" i="1"/>
  <c r="BB37" i="1" s="1"/>
  <c r="BD37" i="1" s="1"/>
  <c r="Y37" i="1"/>
  <c r="BD38" i="1"/>
  <c r="AN43" i="1"/>
  <c r="T43" i="1"/>
  <c r="Q45" i="1"/>
  <c r="P45" i="1"/>
  <c r="BC45" i="1" s="1"/>
  <c r="BE45" i="1" s="1"/>
  <c r="O45" i="1"/>
  <c r="N45" i="1" s="1"/>
  <c r="AC46" i="1"/>
  <c r="Z52" i="1"/>
  <c r="AA52" i="1" s="1"/>
  <c r="AG53" i="1"/>
  <c r="BE56" i="1"/>
  <c r="AC51" i="1"/>
  <c r="CK53" i="1"/>
  <c r="BB53" i="1" s="1"/>
  <c r="BD53" i="1" s="1"/>
  <c r="W54" i="1"/>
  <c r="U54" i="1" s="1"/>
  <c r="X54" i="1" s="1"/>
  <c r="R54" i="1" s="1"/>
  <c r="S54" i="1" s="1"/>
  <c r="BM56" i="1"/>
  <c r="BL56" i="1"/>
  <c r="BP56" i="1" s="1"/>
  <c r="BQ56" i="1" s="1"/>
  <c r="BK56" i="1"/>
  <c r="AH58" i="1"/>
  <c r="AJ58" i="1" s="1"/>
  <c r="W58" i="1"/>
  <c r="U58" i="1" s="1"/>
  <c r="X58" i="1" s="1"/>
  <c r="R58" i="1" s="1"/>
  <c r="S58" i="1" s="1"/>
  <c r="AG66" i="1"/>
  <c r="Q55" i="1"/>
  <c r="P55" i="1"/>
  <c r="BC55" i="1" s="1"/>
  <c r="O55" i="1"/>
  <c r="N55" i="1" s="1"/>
  <c r="T55" i="1"/>
  <c r="AN61" i="1"/>
  <c r="T61" i="1"/>
  <c r="Q61" i="1"/>
  <c r="P61" i="1"/>
  <c r="BC61" i="1" s="1"/>
  <c r="BE61" i="1" s="1"/>
  <c r="P62" i="1"/>
  <c r="BC62" i="1" s="1"/>
  <c r="BE62" i="1" s="1"/>
  <c r="O62" i="1"/>
  <c r="N62" i="1" s="1"/>
  <c r="AN62" i="1"/>
  <c r="BM67" i="1"/>
  <c r="BL67" i="1"/>
  <c r="BP67" i="1" s="1"/>
  <c r="BQ67" i="1" s="1"/>
  <c r="BK67" i="1"/>
  <c r="Q56" i="1"/>
  <c r="O56" i="1"/>
  <c r="N56" i="1" s="1"/>
  <c r="AN56" i="1"/>
  <c r="CK57" i="1"/>
  <c r="BB57" i="1" s="1"/>
  <c r="BD57" i="1" s="1"/>
  <c r="AB58" i="1"/>
  <c r="AF58" i="1" s="1"/>
  <c r="BM60" i="1"/>
  <c r="BL60" i="1"/>
  <c r="BP60" i="1" s="1"/>
  <c r="BQ60" i="1" s="1"/>
  <c r="BK60" i="1"/>
  <c r="Q65" i="1"/>
  <c r="O65" i="1"/>
  <c r="N65" i="1" s="1"/>
  <c r="T65" i="1"/>
  <c r="P65" i="1"/>
  <c r="BC65" i="1" s="1"/>
  <c r="BE65" i="1" s="1"/>
  <c r="AN65" i="1"/>
  <c r="AN44" i="1"/>
  <c r="AN48" i="1"/>
  <c r="T53" i="1"/>
  <c r="Q53" i="1"/>
  <c r="P53" i="1"/>
  <c r="BC53" i="1" s="1"/>
  <c r="BE53" i="1" s="1"/>
  <c r="CK56" i="1"/>
  <c r="BB56" i="1" s="1"/>
  <c r="BD56" i="1" s="1"/>
  <c r="Y56" i="1"/>
  <c r="Z62" i="1"/>
  <c r="AA62" i="1" s="1"/>
  <c r="O44" i="1"/>
  <c r="N44" i="1" s="1"/>
  <c r="Y45" i="1"/>
  <c r="BK45" i="1"/>
  <c r="O48" i="1"/>
  <c r="N48" i="1" s="1"/>
  <c r="Z48" i="1" s="1"/>
  <c r="AA48" i="1" s="1"/>
  <c r="Y49" i="1"/>
  <c r="BK49" i="1"/>
  <c r="T60" i="1"/>
  <c r="Q60" i="1"/>
  <c r="O60" i="1"/>
  <c r="N60" i="1" s="1"/>
  <c r="AN60" i="1"/>
  <c r="BK64" i="1"/>
  <c r="BM64" i="1"/>
  <c r="BL64" i="1"/>
  <c r="BP64" i="1" s="1"/>
  <c r="BQ64" i="1" s="1"/>
  <c r="W67" i="1"/>
  <c r="U67" i="1" s="1"/>
  <c r="X67" i="1" s="1"/>
  <c r="R67" i="1" s="1"/>
  <c r="S67" i="1" s="1"/>
  <c r="AG67" i="1"/>
  <c r="BE58" i="1"/>
  <c r="CK60" i="1"/>
  <c r="BB60" i="1" s="1"/>
  <c r="Y60" i="1"/>
  <c r="CK61" i="1"/>
  <c r="BB61" i="1" s="1"/>
  <c r="BD61" i="1" s="1"/>
  <c r="BM66" i="1"/>
  <c r="BK66" i="1"/>
  <c r="BL66" i="1"/>
  <c r="BP66" i="1" s="1"/>
  <c r="BQ66" i="1" s="1"/>
  <c r="CK67" i="1"/>
  <c r="BB67" i="1" s="1"/>
  <c r="BD67" i="1" s="1"/>
  <c r="CK51" i="1"/>
  <c r="BB51" i="1" s="1"/>
  <c r="BD51" i="1" s="1"/>
  <c r="BM52" i="1"/>
  <c r="BL52" i="1"/>
  <c r="BP52" i="1" s="1"/>
  <c r="BQ52" i="1" s="1"/>
  <c r="AC53" i="1"/>
  <c r="AH54" i="1"/>
  <c r="AJ54" i="1" s="1"/>
  <c r="BM54" i="1"/>
  <c r="BL54" i="1"/>
  <c r="BP54" i="1" s="1"/>
  <c r="BQ54" i="1" s="1"/>
  <c r="CK55" i="1"/>
  <c r="BB55" i="1" s="1"/>
  <c r="BD55" i="1" s="1"/>
  <c r="AN57" i="1"/>
  <c r="T57" i="1"/>
  <c r="Q57" i="1"/>
  <c r="P57" i="1"/>
  <c r="BC57" i="1" s="1"/>
  <c r="BE57" i="1" s="1"/>
  <c r="Q59" i="1"/>
  <c r="P59" i="1"/>
  <c r="BC59" i="1" s="1"/>
  <c r="BE59" i="1" s="1"/>
  <c r="O59" i="1"/>
  <c r="N59" i="1" s="1"/>
  <c r="T59" i="1"/>
  <c r="AC61" i="1"/>
  <c r="AH67" i="1"/>
  <c r="BE70" i="1"/>
  <c r="AH71" i="1"/>
  <c r="AG75" i="1"/>
  <c r="AG79" i="1"/>
  <c r="BL58" i="1"/>
  <c r="BP58" i="1" s="1"/>
  <c r="BQ58" i="1" s="1"/>
  <c r="AG64" i="1"/>
  <c r="CK64" i="1"/>
  <c r="BB64" i="1" s="1"/>
  <c r="BD64" i="1" s="1"/>
  <c r="Y64" i="1"/>
  <c r="CK65" i="1"/>
  <c r="BB65" i="1" s="1"/>
  <c r="BD65" i="1" s="1"/>
  <c r="Y65" i="1"/>
  <c r="CK66" i="1"/>
  <c r="BB66" i="1" s="1"/>
  <c r="BD66" i="1" s="1"/>
  <c r="Y66" i="1"/>
  <c r="CK68" i="1"/>
  <c r="BB68" i="1" s="1"/>
  <c r="BD68" i="1" s="1"/>
  <c r="Y68" i="1"/>
  <c r="CK70" i="1"/>
  <c r="BB70" i="1" s="1"/>
  <c r="BD70" i="1" s="1"/>
  <c r="Y70" i="1"/>
  <c r="O76" i="1"/>
  <c r="N76" i="1" s="1"/>
  <c r="AN76" i="1"/>
  <c r="T76" i="1"/>
  <c r="Q76" i="1"/>
  <c r="Q82" i="1"/>
  <c r="P82" i="1"/>
  <c r="BC82" i="1" s="1"/>
  <c r="BE82" i="1" s="1"/>
  <c r="AN82" i="1"/>
  <c r="Y53" i="1"/>
  <c r="Y57" i="1"/>
  <c r="BK71" i="1"/>
  <c r="CK72" i="1"/>
  <c r="BB72" i="1" s="1"/>
  <c r="BD72" i="1" s="1"/>
  <c r="Y72" i="1"/>
  <c r="CK76" i="1"/>
  <c r="BB76" i="1" s="1"/>
  <c r="BD76" i="1" s="1"/>
  <c r="Y76" i="1"/>
  <c r="T82" i="1"/>
  <c r="Q74" i="1"/>
  <c r="P74" i="1"/>
  <c r="BC74" i="1" s="1"/>
  <c r="BE74" i="1" s="1"/>
  <c r="AN74" i="1"/>
  <c r="Q78" i="1"/>
  <c r="P78" i="1"/>
  <c r="BC78" i="1" s="1"/>
  <c r="BE78" i="1" s="1"/>
  <c r="AN78" i="1"/>
  <c r="BL80" i="1"/>
  <c r="BP80" i="1" s="1"/>
  <c r="BQ80" i="1" s="1"/>
  <c r="BK80" i="1"/>
  <c r="Q81" i="1"/>
  <c r="P81" i="1"/>
  <c r="BC81" i="1" s="1"/>
  <c r="BE81" i="1" s="1"/>
  <c r="O81" i="1"/>
  <c r="N81" i="1" s="1"/>
  <c r="AN81" i="1"/>
  <c r="T81" i="1"/>
  <c r="AH82" i="1"/>
  <c r="BK65" i="1"/>
  <c r="BM65" i="1"/>
  <c r="AN67" i="1"/>
  <c r="BM70" i="1"/>
  <c r="BL70" i="1"/>
  <c r="BP70" i="1" s="1"/>
  <c r="BQ70" i="1" s="1"/>
  <c r="BK70" i="1"/>
  <c r="W71" i="1"/>
  <c r="U71" i="1" s="1"/>
  <c r="X71" i="1" s="1"/>
  <c r="R71" i="1" s="1"/>
  <c r="S71" i="1" s="1"/>
  <c r="BE72" i="1"/>
  <c r="T74" i="1"/>
  <c r="T78" i="1"/>
  <c r="BM80" i="1"/>
  <c r="AN54" i="1"/>
  <c r="AN58" i="1"/>
  <c r="BE67" i="1"/>
  <c r="O68" i="1"/>
  <c r="N68" i="1" s="1"/>
  <c r="AN68" i="1"/>
  <c r="Q68" i="1"/>
  <c r="BE71" i="1"/>
  <c r="Q73" i="1"/>
  <c r="P73" i="1"/>
  <c r="BC73" i="1" s="1"/>
  <c r="BE73" i="1" s="1"/>
  <c r="O73" i="1"/>
  <c r="N73" i="1" s="1"/>
  <c r="AN73" i="1"/>
  <c r="T73" i="1"/>
  <c r="Z75" i="1"/>
  <c r="AA75" i="1" s="1"/>
  <c r="Q77" i="1"/>
  <c r="P77" i="1"/>
  <c r="BC77" i="1" s="1"/>
  <c r="BE77" i="1" s="1"/>
  <c r="O77" i="1"/>
  <c r="N77" i="1" s="1"/>
  <c r="AN77" i="1"/>
  <c r="T77" i="1"/>
  <c r="Z79" i="1"/>
  <c r="AA79" i="1" s="1"/>
  <c r="Y51" i="1"/>
  <c r="Y55" i="1"/>
  <c r="P66" i="1"/>
  <c r="BC66" i="1" s="1"/>
  <c r="AC66" i="1"/>
  <c r="Q67" i="1"/>
  <c r="P68" i="1"/>
  <c r="BC68" i="1" s="1"/>
  <c r="BE68" i="1" s="1"/>
  <c r="BM68" i="1"/>
  <c r="CK69" i="1"/>
  <c r="BB69" i="1" s="1"/>
  <c r="BD69" i="1" s="1"/>
  <c r="BD71" i="1"/>
  <c r="BL72" i="1"/>
  <c r="BP72" i="1" s="1"/>
  <c r="BQ72" i="1" s="1"/>
  <c r="BK72" i="1"/>
  <c r="BL76" i="1"/>
  <c r="BP76" i="1" s="1"/>
  <c r="BQ76" i="1" s="1"/>
  <c r="BK76" i="1"/>
  <c r="CK80" i="1"/>
  <c r="BB80" i="1" s="1"/>
  <c r="BD80" i="1" s="1"/>
  <c r="Y80" i="1"/>
  <c r="Z82" i="1"/>
  <c r="AA82" i="1" s="1"/>
  <c r="W82" i="1" s="1"/>
  <c r="U82" i="1" s="1"/>
  <c r="X82" i="1" s="1"/>
  <c r="R82" i="1" s="1"/>
  <c r="S82" i="1" s="1"/>
  <c r="BM69" i="1"/>
  <c r="AG72" i="1"/>
  <c r="BM73" i="1"/>
  <c r="BM77" i="1"/>
  <c r="AG80" i="1"/>
  <c r="BM81" i="1"/>
  <c r="BL75" i="1"/>
  <c r="BP75" i="1" s="1"/>
  <c r="BQ75" i="1" s="1"/>
  <c r="BL79" i="1"/>
  <c r="BP79" i="1" s="1"/>
  <c r="BQ79" i="1" s="1"/>
  <c r="Y74" i="1"/>
  <c r="BK74" i="1"/>
  <c r="Y78" i="1"/>
  <c r="BK78" i="1"/>
  <c r="BL74" i="1"/>
  <c r="BP74" i="1" s="1"/>
  <c r="BQ74" i="1" s="1"/>
  <c r="BL78" i="1"/>
  <c r="BP78" i="1" s="1"/>
  <c r="BQ78" i="1" s="1"/>
  <c r="Y69" i="1"/>
  <c r="Y73" i="1"/>
  <c r="Y77" i="1"/>
  <c r="AB27" i="1" l="1"/>
  <c r="AF27" i="1" s="1"/>
  <c r="AI27" i="1"/>
  <c r="AH27" i="1"/>
  <c r="AI48" i="1"/>
  <c r="AH48" i="1"/>
  <c r="AB48" i="1"/>
  <c r="AF48" i="1" s="1"/>
  <c r="AB20" i="1"/>
  <c r="AF20" i="1" s="1"/>
  <c r="AI20" i="1"/>
  <c r="AH20" i="1"/>
  <c r="Z55" i="1"/>
  <c r="AA55" i="1" s="1"/>
  <c r="AB29" i="1"/>
  <c r="AF29" i="1" s="1"/>
  <c r="AI29" i="1"/>
  <c r="AB24" i="1"/>
  <c r="AF24" i="1" s="1"/>
  <c r="AI24" i="1"/>
  <c r="Z51" i="1"/>
  <c r="AA51" i="1" s="1"/>
  <c r="Z72" i="1"/>
  <c r="AA72" i="1" s="1"/>
  <c r="BE80" i="1"/>
  <c r="W44" i="1"/>
  <c r="U44" i="1" s="1"/>
  <c r="X44" i="1" s="1"/>
  <c r="R44" i="1" s="1"/>
  <c r="S44" i="1" s="1"/>
  <c r="AG44" i="1"/>
  <c r="AG65" i="1"/>
  <c r="AG55" i="1"/>
  <c r="AB61" i="1"/>
  <c r="AF61" i="1" s="1"/>
  <c r="AI61" i="1"/>
  <c r="AH61" i="1"/>
  <c r="AB39" i="1"/>
  <c r="AF39" i="1" s="1"/>
  <c r="AI39" i="1"/>
  <c r="AH39" i="1"/>
  <c r="Z44" i="1"/>
  <c r="AA44" i="1" s="1"/>
  <c r="Z19" i="1"/>
  <c r="AA19" i="1" s="1"/>
  <c r="W19" i="1"/>
  <c r="U19" i="1" s="1"/>
  <c r="X19" i="1" s="1"/>
  <c r="R19" i="1" s="1"/>
  <c r="S19" i="1" s="1"/>
  <c r="AG19" i="1"/>
  <c r="AG23" i="1"/>
  <c r="Z45" i="1"/>
  <c r="AA45" i="1" s="1"/>
  <c r="AG63" i="1"/>
  <c r="AI40" i="1"/>
  <c r="AH40" i="1"/>
  <c r="AB40" i="1"/>
  <c r="AF40" i="1" s="1"/>
  <c r="Z30" i="1"/>
  <c r="AA30" i="1" s="1"/>
  <c r="AB79" i="1"/>
  <c r="AF79" i="1" s="1"/>
  <c r="AI79" i="1"/>
  <c r="AB75" i="1"/>
  <c r="AF75" i="1" s="1"/>
  <c r="AI75" i="1"/>
  <c r="Z66" i="1"/>
  <c r="AA66" i="1" s="1"/>
  <c r="AG56" i="1"/>
  <c r="W62" i="1"/>
  <c r="U62" i="1" s="1"/>
  <c r="X62" i="1" s="1"/>
  <c r="R62" i="1" s="1"/>
  <c r="S62" i="1" s="1"/>
  <c r="AG62" i="1"/>
  <c r="BE55" i="1"/>
  <c r="Z41" i="1"/>
  <c r="AA41" i="1" s="1"/>
  <c r="AG29" i="1"/>
  <c r="W29" i="1"/>
  <c r="U29" i="1" s="1"/>
  <c r="X29" i="1" s="1"/>
  <c r="R29" i="1" s="1"/>
  <c r="S29" i="1" s="1"/>
  <c r="AI32" i="1"/>
  <c r="AB32" i="1"/>
  <c r="AF32" i="1" s="1"/>
  <c r="BE34" i="1"/>
  <c r="Z34" i="1"/>
  <c r="AA34" i="1" s="1"/>
  <c r="BE30" i="1"/>
  <c r="Z23" i="1"/>
  <c r="AA23" i="1" s="1"/>
  <c r="W47" i="1"/>
  <c r="U47" i="1" s="1"/>
  <c r="X47" i="1" s="1"/>
  <c r="R47" i="1" s="1"/>
  <c r="S47" i="1" s="1"/>
  <c r="AG47" i="1"/>
  <c r="AG81" i="1"/>
  <c r="Z81" i="1"/>
  <c r="AA81" i="1" s="1"/>
  <c r="AB42" i="1"/>
  <c r="AF42" i="1" s="1"/>
  <c r="AI42" i="1"/>
  <c r="W42" i="1"/>
  <c r="U42" i="1" s="1"/>
  <c r="X42" i="1" s="1"/>
  <c r="R42" i="1" s="1"/>
  <c r="S42" i="1" s="1"/>
  <c r="AB28" i="1"/>
  <c r="AF28" i="1" s="1"/>
  <c r="AI28" i="1"/>
  <c r="Z78" i="1"/>
  <c r="AA78" i="1" s="1"/>
  <c r="R39" i="1"/>
  <c r="S39" i="1" s="1"/>
  <c r="AG50" i="1"/>
  <c r="W50" i="1"/>
  <c r="U50" i="1" s="1"/>
  <c r="X50" i="1" s="1"/>
  <c r="R50" i="1" s="1"/>
  <c r="S50" i="1" s="1"/>
  <c r="W52" i="1"/>
  <c r="U52" i="1" s="1"/>
  <c r="X52" i="1" s="1"/>
  <c r="R52" i="1" s="1"/>
  <c r="S52" i="1" s="1"/>
  <c r="AG52" i="1"/>
  <c r="BE69" i="1"/>
  <c r="AG33" i="1"/>
  <c r="BE37" i="1"/>
  <c r="AG22" i="1"/>
  <c r="Z33" i="1"/>
  <c r="AA33" i="1" s="1"/>
  <c r="W34" i="1"/>
  <c r="U34" i="1" s="1"/>
  <c r="X34" i="1" s="1"/>
  <c r="R34" i="1" s="1"/>
  <c r="S34" i="1" s="1"/>
  <c r="AG34" i="1"/>
  <c r="BE26" i="1"/>
  <c r="Z68" i="1"/>
  <c r="AA68" i="1" s="1"/>
  <c r="Z43" i="1"/>
  <c r="AA43" i="1" s="1"/>
  <c r="AG20" i="1"/>
  <c r="W20" i="1"/>
  <c r="U20" i="1" s="1"/>
  <c r="X20" i="1" s="1"/>
  <c r="R20" i="1" s="1"/>
  <c r="S20" i="1" s="1"/>
  <c r="Z60" i="1"/>
  <c r="AA60" i="1" s="1"/>
  <c r="AB50" i="1"/>
  <c r="AF50" i="1" s="1"/>
  <c r="AI50" i="1"/>
  <c r="AG49" i="1"/>
  <c r="AH29" i="1"/>
  <c r="AG38" i="1"/>
  <c r="AG24" i="1"/>
  <c r="W24" i="1"/>
  <c r="U24" i="1" s="1"/>
  <c r="X24" i="1" s="1"/>
  <c r="R24" i="1" s="1"/>
  <c r="S24" i="1" s="1"/>
  <c r="AH79" i="1"/>
  <c r="Z57" i="1"/>
  <c r="AA57" i="1" s="1"/>
  <c r="Z65" i="1"/>
  <c r="AA65" i="1" s="1"/>
  <c r="W65" i="1" s="1"/>
  <c r="U65" i="1" s="1"/>
  <c r="X65" i="1" s="1"/>
  <c r="R65" i="1" s="1"/>
  <c r="S65" i="1" s="1"/>
  <c r="W79" i="1"/>
  <c r="U79" i="1" s="1"/>
  <c r="X79" i="1" s="1"/>
  <c r="R79" i="1" s="1"/>
  <c r="S79" i="1" s="1"/>
  <c r="BD60" i="1"/>
  <c r="BE60" i="1"/>
  <c r="AI52" i="1"/>
  <c r="AB52" i="1"/>
  <c r="AF52" i="1" s="1"/>
  <c r="Z53" i="1"/>
  <c r="AA53" i="1" s="1"/>
  <c r="AG76" i="1"/>
  <c r="AG59" i="1"/>
  <c r="BE76" i="1"/>
  <c r="Z49" i="1"/>
  <c r="AA49" i="1" s="1"/>
  <c r="W49" i="1" s="1"/>
  <c r="U49" i="1" s="1"/>
  <c r="X49" i="1" s="1"/>
  <c r="R49" i="1" s="1"/>
  <c r="S49" i="1" s="1"/>
  <c r="Z59" i="1"/>
  <c r="AA59" i="1" s="1"/>
  <c r="Z37" i="1"/>
  <c r="AA37" i="1" s="1"/>
  <c r="AH50" i="1"/>
  <c r="AI36" i="1"/>
  <c r="AB36" i="1"/>
  <c r="AF36" i="1" s="1"/>
  <c r="AG36" i="1"/>
  <c r="W36" i="1"/>
  <c r="U36" i="1" s="1"/>
  <c r="X36" i="1" s="1"/>
  <c r="R36" i="1" s="1"/>
  <c r="S36" i="1" s="1"/>
  <c r="AG32" i="1"/>
  <c r="W32" i="1"/>
  <c r="U32" i="1" s="1"/>
  <c r="X32" i="1" s="1"/>
  <c r="R32" i="1" s="1"/>
  <c r="S32" i="1" s="1"/>
  <c r="Z21" i="1"/>
  <c r="AA21" i="1" s="1"/>
  <c r="AH24" i="1"/>
  <c r="AI62" i="1"/>
  <c r="AB62" i="1"/>
  <c r="AF62" i="1" s="1"/>
  <c r="AH62" i="1"/>
  <c r="Z46" i="1"/>
  <c r="AA46" i="1" s="1"/>
  <c r="AG69" i="1"/>
  <c r="W69" i="1"/>
  <c r="U69" i="1" s="1"/>
  <c r="X69" i="1" s="1"/>
  <c r="R69" i="1" s="1"/>
  <c r="S69" i="1" s="1"/>
  <c r="AG37" i="1"/>
  <c r="AG26" i="1"/>
  <c r="Z77" i="1"/>
  <c r="AA77" i="1" s="1"/>
  <c r="Z74" i="1"/>
  <c r="AA74" i="1" s="1"/>
  <c r="W68" i="1"/>
  <c r="U68" i="1" s="1"/>
  <c r="X68" i="1" s="1"/>
  <c r="R68" i="1" s="1"/>
  <c r="S68" i="1" s="1"/>
  <c r="AG68" i="1"/>
  <c r="AH75" i="1"/>
  <c r="Z70" i="1"/>
  <c r="AA70" i="1" s="1"/>
  <c r="Z64" i="1"/>
  <c r="AA64" i="1" s="1"/>
  <c r="W75" i="1"/>
  <c r="U75" i="1" s="1"/>
  <c r="X75" i="1" s="1"/>
  <c r="R75" i="1" s="1"/>
  <c r="S75" i="1" s="1"/>
  <c r="AH52" i="1"/>
  <c r="Z63" i="1"/>
  <c r="AA63" i="1" s="1"/>
  <c r="AG48" i="1"/>
  <c r="W48" i="1"/>
  <c r="U48" i="1" s="1"/>
  <c r="X48" i="1" s="1"/>
  <c r="R48" i="1" s="1"/>
  <c r="S48" i="1" s="1"/>
  <c r="Z56" i="1"/>
  <c r="AA56" i="1" s="1"/>
  <c r="W56" i="1" s="1"/>
  <c r="U56" i="1" s="1"/>
  <c r="X56" i="1" s="1"/>
  <c r="R56" i="1" s="1"/>
  <c r="S56" i="1" s="1"/>
  <c r="AG45" i="1"/>
  <c r="W45" i="1"/>
  <c r="U45" i="1" s="1"/>
  <c r="X45" i="1" s="1"/>
  <c r="R45" i="1" s="1"/>
  <c r="S45" i="1" s="1"/>
  <c r="AG51" i="1"/>
  <c r="W51" i="1"/>
  <c r="U51" i="1" s="1"/>
  <c r="X51" i="1" s="1"/>
  <c r="R51" i="1" s="1"/>
  <c r="S51" i="1" s="1"/>
  <c r="Z26" i="1"/>
  <c r="AA26" i="1" s="1"/>
  <c r="W26" i="1" s="1"/>
  <c r="U26" i="1" s="1"/>
  <c r="X26" i="1" s="1"/>
  <c r="R26" i="1" s="1"/>
  <c r="S26" i="1" s="1"/>
  <c r="AH42" i="1"/>
  <c r="AG31" i="1"/>
  <c r="Z31" i="1"/>
  <c r="AA31" i="1" s="1"/>
  <c r="W27" i="1"/>
  <c r="U27" i="1" s="1"/>
  <c r="X27" i="1" s="1"/>
  <c r="R27" i="1" s="1"/>
  <c r="S27" i="1" s="1"/>
  <c r="AG27" i="1"/>
  <c r="Z69" i="1"/>
  <c r="AA69" i="1" s="1"/>
  <c r="Z80" i="1"/>
  <c r="AA80" i="1" s="1"/>
  <c r="AG60" i="1"/>
  <c r="W60" i="1"/>
  <c r="U60" i="1" s="1"/>
  <c r="X60" i="1" s="1"/>
  <c r="R60" i="1" s="1"/>
  <c r="S60" i="1" s="1"/>
  <c r="AG25" i="1"/>
  <c r="W25" i="1"/>
  <c r="U25" i="1" s="1"/>
  <c r="X25" i="1" s="1"/>
  <c r="R25" i="1" s="1"/>
  <c r="S25" i="1" s="1"/>
  <c r="Z25" i="1"/>
  <c r="AA25" i="1" s="1"/>
  <c r="Z73" i="1"/>
  <c r="AA73" i="1" s="1"/>
  <c r="AI82" i="1"/>
  <c r="AJ82" i="1" s="1"/>
  <c r="AB82" i="1"/>
  <c r="AF82" i="1" s="1"/>
  <c r="BE66" i="1"/>
  <c r="AG77" i="1"/>
  <c r="AG73" i="1"/>
  <c r="Z76" i="1"/>
  <c r="AA76" i="1" s="1"/>
  <c r="AB71" i="1"/>
  <c r="AF71" i="1" s="1"/>
  <c r="AI71" i="1"/>
  <c r="AJ71" i="1" s="1"/>
  <c r="Z47" i="1"/>
  <c r="AA47" i="1" s="1"/>
  <c r="Z38" i="1"/>
  <c r="AA38" i="1" s="1"/>
  <c r="W38" i="1" s="1"/>
  <c r="U38" i="1" s="1"/>
  <c r="X38" i="1" s="1"/>
  <c r="R38" i="1" s="1"/>
  <c r="S38" i="1" s="1"/>
  <c r="BE51" i="1"/>
  <c r="AG41" i="1"/>
  <c r="W41" i="1"/>
  <c r="U41" i="1" s="1"/>
  <c r="X41" i="1" s="1"/>
  <c r="R41" i="1" s="1"/>
  <c r="S41" i="1" s="1"/>
  <c r="Z22" i="1"/>
  <c r="AA22" i="1" s="1"/>
  <c r="AG35" i="1"/>
  <c r="Z35" i="1"/>
  <c r="AA35" i="1" s="1"/>
  <c r="AI67" i="1"/>
  <c r="AJ67" i="1" s="1"/>
  <c r="AB67" i="1"/>
  <c r="AF67" i="1" s="1"/>
  <c r="W40" i="1"/>
  <c r="U40" i="1" s="1"/>
  <c r="X40" i="1" s="1"/>
  <c r="R40" i="1" s="1"/>
  <c r="S40" i="1" s="1"/>
  <c r="AG40" i="1"/>
  <c r="AG28" i="1"/>
  <c r="W28" i="1"/>
  <c r="U28" i="1" s="1"/>
  <c r="X28" i="1" s="1"/>
  <c r="R28" i="1" s="1"/>
  <c r="S28" i="1" s="1"/>
  <c r="AB31" i="1" l="1"/>
  <c r="AF31" i="1" s="1"/>
  <c r="AI31" i="1"/>
  <c r="AJ31" i="1" s="1"/>
  <c r="AH31" i="1"/>
  <c r="AI21" i="1"/>
  <c r="AB21" i="1"/>
  <c r="AF21" i="1" s="1"/>
  <c r="AH21" i="1"/>
  <c r="W21" i="1"/>
  <c r="U21" i="1" s="1"/>
  <c r="X21" i="1" s="1"/>
  <c r="R21" i="1" s="1"/>
  <c r="S21" i="1" s="1"/>
  <c r="AB60" i="1"/>
  <c r="AF60" i="1" s="1"/>
  <c r="AI60" i="1"/>
  <c r="AH60" i="1"/>
  <c r="AI78" i="1"/>
  <c r="AB78" i="1"/>
  <c r="AF78" i="1" s="1"/>
  <c r="AH78" i="1"/>
  <c r="W78" i="1"/>
  <c r="U78" i="1" s="1"/>
  <c r="X78" i="1" s="1"/>
  <c r="R78" i="1" s="1"/>
  <c r="S78" i="1" s="1"/>
  <c r="AJ20" i="1"/>
  <c r="AB22" i="1"/>
  <c r="AF22" i="1" s="1"/>
  <c r="AH22" i="1"/>
  <c r="AI22" i="1"/>
  <c r="AJ22" i="1" s="1"/>
  <c r="W31" i="1"/>
  <c r="U31" i="1" s="1"/>
  <c r="X31" i="1" s="1"/>
  <c r="R31" i="1" s="1"/>
  <c r="S31" i="1" s="1"/>
  <c r="AB64" i="1"/>
  <c r="AF64" i="1" s="1"/>
  <c r="AI64" i="1"/>
  <c r="AJ64" i="1" s="1"/>
  <c r="AH64" i="1"/>
  <c r="W64" i="1"/>
  <c r="U64" i="1" s="1"/>
  <c r="X64" i="1" s="1"/>
  <c r="R64" i="1" s="1"/>
  <c r="S64" i="1" s="1"/>
  <c r="AI74" i="1"/>
  <c r="AJ74" i="1" s="1"/>
  <c r="AB74" i="1"/>
  <c r="AF74" i="1" s="1"/>
  <c r="W74" i="1"/>
  <c r="U74" i="1" s="1"/>
  <c r="X74" i="1" s="1"/>
  <c r="R74" i="1" s="1"/>
  <c r="S74" i="1" s="1"/>
  <c r="AH74" i="1"/>
  <c r="AB37" i="1"/>
  <c r="AF37" i="1" s="1"/>
  <c r="AI37" i="1"/>
  <c r="AJ37" i="1" s="1"/>
  <c r="AH37" i="1"/>
  <c r="AJ28" i="1"/>
  <c r="AJ32" i="1"/>
  <c r="AB30" i="1"/>
  <c r="AF30" i="1" s="1"/>
  <c r="AI30" i="1"/>
  <c r="AJ30" i="1" s="1"/>
  <c r="AH30" i="1"/>
  <c r="W30" i="1"/>
  <c r="U30" i="1" s="1"/>
  <c r="X30" i="1" s="1"/>
  <c r="R30" i="1" s="1"/>
  <c r="S30" i="1" s="1"/>
  <c r="AI45" i="1"/>
  <c r="AJ45" i="1" s="1"/>
  <c r="AB45" i="1"/>
  <c r="AF45" i="1" s="1"/>
  <c r="AH45" i="1"/>
  <c r="AJ39" i="1"/>
  <c r="AJ24" i="1"/>
  <c r="AI65" i="1"/>
  <c r="AB65" i="1"/>
  <c r="AF65" i="1" s="1"/>
  <c r="AH65" i="1"/>
  <c r="AB57" i="1"/>
  <c r="AF57" i="1" s="1"/>
  <c r="AI57" i="1"/>
  <c r="AH57" i="1"/>
  <c r="W57" i="1"/>
  <c r="U57" i="1" s="1"/>
  <c r="X57" i="1" s="1"/>
  <c r="R57" i="1" s="1"/>
  <c r="S57" i="1" s="1"/>
  <c r="AB43" i="1"/>
  <c r="AF43" i="1" s="1"/>
  <c r="AI43" i="1"/>
  <c r="AJ43" i="1" s="1"/>
  <c r="AH43" i="1"/>
  <c r="W43" i="1"/>
  <c r="U43" i="1" s="1"/>
  <c r="X43" i="1" s="1"/>
  <c r="R43" i="1" s="1"/>
  <c r="S43" i="1" s="1"/>
  <c r="W22" i="1"/>
  <c r="U22" i="1" s="1"/>
  <c r="X22" i="1" s="1"/>
  <c r="R22" i="1" s="1"/>
  <c r="S22" i="1" s="1"/>
  <c r="AJ42" i="1"/>
  <c r="AI66" i="1"/>
  <c r="AJ66" i="1" s="1"/>
  <c r="AB66" i="1"/>
  <c r="AF66" i="1" s="1"/>
  <c r="AH66" i="1"/>
  <c r="W66" i="1"/>
  <c r="U66" i="1" s="1"/>
  <c r="X66" i="1" s="1"/>
  <c r="R66" i="1" s="1"/>
  <c r="S66" i="1" s="1"/>
  <c r="AJ61" i="1"/>
  <c r="AJ48" i="1"/>
  <c r="AB80" i="1"/>
  <c r="AF80" i="1" s="1"/>
  <c r="AH80" i="1"/>
  <c r="AI80" i="1"/>
  <c r="AJ80" i="1" s="1"/>
  <c r="W80" i="1"/>
  <c r="U80" i="1" s="1"/>
  <c r="X80" i="1" s="1"/>
  <c r="R80" i="1" s="1"/>
  <c r="S80" i="1" s="1"/>
  <c r="AB77" i="1"/>
  <c r="AF77" i="1" s="1"/>
  <c r="AI77" i="1"/>
  <c r="AJ77" i="1" s="1"/>
  <c r="AH77" i="1"/>
  <c r="AB73" i="1"/>
  <c r="AF73" i="1" s="1"/>
  <c r="AI73" i="1"/>
  <c r="AJ73" i="1" s="1"/>
  <c r="AH73" i="1"/>
  <c r="AB59" i="1"/>
  <c r="AF59" i="1" s="1"/>
  <c r="AI59" i="1"/>
  <c r="AJ59" i="1" s="1"/>
  <c r="AH59" i="1"/>
  <c r="AB53" i="1"/>
  <c r="AF53" i="1" s="1"/>
  <c r="AH53" i="1"/>
  <c r="AI53" i="1"/>
  <c r="AJ53" i="1" s="1"/>
  <c r="W53" i="1"/>
  <c r="U53" i="1" s="1"/>
  <c r="X53" i="1" s="1"/>
  <c r="R53" i="1" s="1"/>
  <c r="S53" i="1" s="1"/>
  <c r="AB33" i="1"/>
  <c r="AF33" i="1" s="1"/>
  <c r="AI33" i="1"/>
  <c r="AH33" i="1"/>
  <c r="AI70" i="1"/>
  <c r="AB70" i="1"/>
  <c r="AF70" i="1" s="1"/>
  <c r="AH70" i="1"/>
  <c r="W70" i="1"/>
  <c r="U70" i="1" s="1"/>
  <c r="X70" i="1" s="1"/>
  <c r="R70" i="1" s="1"/>
  <c r="S70" i="1" s="1"/>
  <c r="AB25" i="1"/>
  <c r="AF25" i="1" s="1"/>
  <c r="AI25" i="1"/>
  <c r="AH25" i="1"/>
  <c r="AI49" i="1"/>
  <c r="AJ49" i="1" s="1"/>
  <c r="AB49" i="1"/>
  <c r="AF49" i="1" s="1"/>
  <c r="AH49" i="1"/>
  <c r="AB34" i="1"/>
  <c r="AF34" i="1" s="1"/>
  <c r="AI34" i="1"/>
  <c r="AH34" i="1"/>
  <c r="AB41" i="1"/>
  <c r="AF41" i="1" s="1"/>
  <c r="AI41" i="1"/>
  <c r="AH41" i="1"/>
  <c r="AJ75" i="1"/>
  <c r="AJ40" i="1"/>
  <c r="AB72" i="1"/>
  <c r="AF72" i="1" s="1"/>
  <c r="AH72" i="1"/>
  <c r="AI72" i="1"/>
  <c r="AJ72" i="1" s="1"/>
  <c r="W72" i="1"/>
  <c r="U72" i="1" s="1"/>
  <c r="X72" i="1" s="1"/>
  <c r="R72" i="1" s="1"/>
  <c r="S72" i="1" s="1"/>
  <c r="AB55" i="1"/>
  <c r="AF55" i="1" s="1"/>
  <c r="AI55" i="1"/>
  <c r="AJ55" i="1" s="1"/>
  <c r="AH55" i="1"/>
  <c r="AB76" i="1"/>
  <c r="AF76" i="1" s="1"/>
  <c r="AH76" i="1"/>
  <c r="AI76" i="1"/>
  <c r="AJ76" i="1" s="1"/>
  <c r="AB46" i="1"/>
  <c r="AF46" i="1" s="1"/>
  <c r="AI46" i="1"/>
  <c r="W46" i="1"/>
  <c r="U46" i="1" s="1"/>
  <c r="X46" i="1" s="1"/>
  <c r="R46" i="1" s="1"/>
  <c r="S46" i="1" s="1"/>
  <c r="AH46" i="1"/>
  <c r="W76" i="1"/>
  <c r="U76" i="1" s="1"/>
  <c r="X76" i="1" s="1"/>
  <c r="R76" i="1" s="1"/>
  <c r="S76" i="1" s="1"/>
  <c r="AI23" i="1"/>
  <c r="AJ23" i="1" s="1"/>
  <c r="AH23" i="1"/>
  <c r="AB23" i="1"/>
  <c r="AF23" i="1" s="1"/>
  <c r="W23" i="1"/>
  <c r="U23" i="1" s="1"/>
  <c r="X23" i="1" s="1"/>
  <c r="R23" i="1" s="1"/>
  <c r="S23" i="1" s="1"/>
  <c r="W73" i="1"/>
  <c r="U73" i="1" s="1"/>
  <c r="X73" i="1" s="1"/>
  <c r="R73" i="1" s="1"/>
  <c r="S73" i="1" s="1"/>
  <c r="AB63" i="1"/>
  <c r="AF63" i="1" s="1"/>
  <c r="AI63" i="1"/>
  <c r="AJ63" i="1" s="1"/>
  <c r="AH63" i="1"/>
  <c r="W37" i="1"/>
  <c r="U37" i="1" s="1"/>
  <c r="X37" i="1" s="1"/>
  <c r="R37" i="1" s="1"/>
  <c r="S37" i="1" s="1"/>
  <c r="AJ62" i="1"/>
  <c r="AJ52" i="1"/>
  <c r="AJ50" i="1"/>
  <c r="AB68" i="1"/>
  <c r="AF68" i="1" s="1"/>
  <c r="AH68" i="1"/>
  <c r="AI68" i="1"/>
  <c r="AJ68" i="1" s="1"/>
  <c r="AB81" i="1"/>
  <c r="AF81" i="1" s="1"/>
  <c r="AI81" i="1"/>
  <c r="AJ81" i="1" s="1"/>
  <c r="AH81" i="1"/>
  <c r="W63" i="1"/>
  <c r="U63" i="1" s="1"/>
  <c r="X63" i="1" s="1"/>
  <c r="R63" i="1" s="1"/>
  <c r="S63" i="1" s="1"/>
  <c r="AI19" i="1"/>
  <c r="AJ19" i="1" s="1"/>
  <c r="AH19" i="1"/>
  <c r="AB19" i="1"/>
  <c r="AF19" i="1" s="1"/>
  <c r="W55" i="1"/>
  <c r="U55" i="1" s="1"/>
  <c r="X55" i="1" s="1"/>
  <c r="R55" i="1" s="1"/>
  <c r="S55" i="1" s="1"/>
  <c r="AJ27" i="1"/>
  <c r="AB56" i="1"/>
  <c r="AF56" i="1" s="1"/>
  <c r="AI56" i="1"/>
  <c r="AH56" i="1"/>
  <c r="AJ29" i="1"/>
  <c r="AI69" i="1"/>
  <c r="AB69" i="1"/>
  <c r="AF69" i="1" s="1"/>
  <c r="AH69" i="1"/>
  <c r="AB26" i="1"/>
  <c r="AF26" i="1" s="1"/>
  <c r="AI26" i="1"/>
  <c r="AJ26" i="1" s="1"/>
  <c r="AH26" i="1"/>
  <c r="AB35" i="1"/>
  <c r="AF35" i="1" s="1"/>
  <c r="AI35" i="1"/>
  <c r="AJ35" i="1" s="1"/>
  <c r="AH35" i="1"/>
  <c r="AB38" i="1"/>
  <c r="AF38" i="1" s="1"/>
  <c r="AI38" i="1"/>
  <c r="AJ38" i="1" s="1"/>
  <c r="AH38" i="1"/>
  <c r="W77" i="1"/>
  <c r="U77" i="1" s="1"/>
  <c r="X77" i="1" s="1"/>
  <c r="R77" i="1" s="1"/>
  <c r="S77" i="1" s="1"/>
  <c r="W35" i="1"/>
  <c r="U35" i="1" s="1"/>
  <c r="X35" i="1" s="1"/>
  <c r="R35" i="1" s="1"/>
  <c r="S35" i="1" s="1"/>
  <c r="AB47" i="1"/>
  <c r="AF47" i="1" s="1"/>
  <c r="AI47" i="1"/>
  <c r="AJ47" i="1" s="1"/>
  <c r="AH47" i="1"/>
  <c r="AJ36" i="1"/>
  <c r="W59" i="1"/>
  <c r="U59" i="1" s="1"/>
  <c r="X59" i="1" s="1"/>
  <c r="R59" i="1" s="1"/>
  <c r="S59" i="1" s="1"/>
  <c r="W33" i="1"/>
  <c r="U33" i="1" s="1"/>
  <c r="X33" i="1" s="1"/>
  <c r="R33" i="1" s="1"/>
  <c r="S33" i="1" s="1"/>
  <c r="W81" i="1"/>
  <c r="U81" i="1" s="1"/>
  <c r="X81" i="1" s="1"/>
  <c r="R81" i="1" s="1"/>
  <c r="S81" i="1" s="1"/>
  <c r="AJ79" i="1"/>
  <c r="AI44" i="1"/>
  <c r="AH44" i="1"/>
  <c r="AB44" i="1"/>
  <c r="AF44" i="1" s="1"/>
  <c r="AI51" i="1"/>
  <c r="AJ51" i="1" s="1"/>
  <c r="AB51" i="1"/>
  <c r="AF51" i="1" s="1"/>
  <c r="AH51" i="1"/>
  <c r="AJ41" i="1" l="1"/>
  <c r="AJ33" i="1"/>
  <c r="AJ69" i="1"/>
  <c r="AJ46" i="1"/>
  <c r="AJ25" i="1"/>
  <c r="AJ57" i="1"/>
  <c r="AJ44" i="1"/>
  <c r="AJ21" i="1"/>
  <c r="AJ34" i="1"/>
  <c r="AJ56" i="1"/>
  <c r="AJ78" i="1"/>
  <c r="AJ65" i="1"/>
  <c r="AJ70" i="1"/>
  <c r="AJ60" i="1"/>
</calcChain>
</file>

<file path=xl/sharedStrings.xml><?xml version="1.0" encoding="utf-8"?>
<sst xmlns="http://schemas.openxmlformats.org/spreadsheetml/2006/main" count="2785" uniqueCount="735">
  <si>
    <t>File opened</t>
  </si>
  <si>
    <t>2023-08-10 09:25:02</t>
  </si>
  <si>
    <t>Console s/n</t>
  </si>
  <si>
    <t>68C-022472</t>
  </si>
  <si>
    <t>Console ver</t>
  </si>
  <si>
    <t>Bluestem v.2.0.02</t>
  </si>
  <si>
    <t>Scripts ver</t>
  </si>
  <si>
    <t>2021.06  2.0.01, June 2021</t>
  </si>
  <si>
    <t>Head s/n</t>
  </si>
  <si>
    <t>68H-422462</t>
  </si>
  <si>
    <t>Head ver</t>
  </si>
  <si>
    <t>1.4.7</t>
  </si>
  <si>
    <t>Head cal</t>
  </si>
  <si>
    <t>{"oxygen": "21", "co2azero": "0.933943", "co2aspan1": "1.00149", "co2aspan2": "-0.0286952", "co2aspan2a": "0.311517", "co2aspan2b": "0.309197", "co2aspanconc1": "2490", "co2aspanconc2": "309.1", "co2bzero": "1.13188", "co2bspan1": "1.00132", "co2bspan2": "-0.0292981", "co2bspan2a": "0.308164", "co2bspan2b": "0.30579", "co2bspanconc1": "2490", "co2bspanconc2": "309.1", "h2oazero": "1.03668", "h2oaspan1": "1.00658", "h2oaspan2": "0", "h2oaspan2a": "0.0712022", "h2oaspan2b": "0.0716706", "h2oaspanconc1": "12.54", "h2oaspanconc2": "0", "h2obzero": "1.04434", "h2obspan1": "1.00365", "h2obspan2": "0", "h2obspan2a": "0.0687392", "h2obspan2b": "0.0689903", "h2obspanconc1": "12.54", "h2obspanconc2": "0", "tazero": "0.0761814", "tbzero": "0.12994", "flowmeterzero": "1.00104", "flowazero": "0.31994", "flowbzero": "0.30367", "chamberpressurezero": "2.55079", "ssa_ref": "39026.9", "ssb_ref": "35024.5"}</t>
  </si>
  <si>
    <t>Chamber type</t>
  </si>
  <si>
    <t>6800-01A</t>
  </si>
  <si>
    <t>Chamber s/n</t>
  </si>
  <si>
    <t>MPF-842142</t>
  </si>
  <si>
    <t>Chamber rev</t>
  </si>
  <si>
    <t>01</t>
  </si>
  <si>
    <t>Chamber cal</t>
  </si>
  <si>
    <t>0</t>
  </si>
  <si>
    <t>Fluorometer</t>
  </si>
  <si>
    <t>Flr. Version</t>
  </si>
  <si>
    <t>09:25:02</t>
  </si>
  <si>
    <t>Stability Definition:	A (GasEx): Slp&lt;1 Std&lt;0.2 Per=30	gsw (GasEx): Slp&lt;0.2 Std&lt;0.02 Per=30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</si>
  <si>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</si>
  <si>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</si>
  <si>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</si>
  <si>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</si>
  <si>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</si>
  <si>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</si>
  <si>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</si>
  <si>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</si>
  <si>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</si>
  <si>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</si>
  <si>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</si>
  <si>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</si>
  <si>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</si>
  <si>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</si>
  <si>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</si>
  <si>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</si>
  <si>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</si>
  <si>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</si>
  <si>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</si>
  <si>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</si>
  <si>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</si>
  <si>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</si>
  <si>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</si>
  <si>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</si>
  <si>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</si>
  <si>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</si>
  <si>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</si>
  <si>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</si>
  <si>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</si>
  <si>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</si>
  <si>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</si>
  <si>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</si>
  <si>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</si>
  <si>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</si>
  <si>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</si>
  <si>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</si>
  <si>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</si>
  <si>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</si>
  <si>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</si>
  <si>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</si>
  <si>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</si>
  <si>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</si>
  <si>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</si>
  <si>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</si>
  <si>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</si>
  <si>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</si>
  <si>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</si>
  <si>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</si>
  <si>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</si>
  <si>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</si>
  <si>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</si>
  <si>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</si>
  <si>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</si>
  <si>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3.26025 71.7769 374.099 618.728 872.424 1072.98 1249.26 1398.92</t>
  </si>
  <si>
    <t>Fs_true</t>
  </si>
  <si>
    <t>0.706396 101.509 401.028 601.271 801.188 1002.5 1201.22 1402.25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</si>
  <si>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</si>
  <si>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</si>
  <si>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</si>
  <si>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</si>
  <si>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</si>
  <si>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</si>
  <si>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</si>
  <si>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</si>
  <si>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</si>
  <si>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</si>
  <si>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</si>
  <si>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</si>
  <si>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</si>
  <si>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</si>
  <si>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</si>
  <si>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</si>
  <si>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</si>
  <si>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</si>
  <si>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</si>
  <si>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</si>
  <si>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</si>
  <si>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</si>
  <si>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</si>
  <si>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</si>
  <si>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</si>
  <si>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</si>
  <si>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</si>
  <si>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leaf</t>
  </si>
  <si>
    <t>spad</t>
  </si>
  <si>
    <t>replicate</t>
  </si>
  <si>
    <t>species</t>
  </si>
  <si>
    <t>plot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</si>
  <si>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</si>
  <si>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</si>
  <si>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</si>
  <si>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</si>
  <si>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</si>
  <si>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</si>
  <si>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</si>
  <si>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</si>
  <si>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</si>
  <si>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</si>
  <si>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</si>
  <si>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</si>
  <si>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</si>
  <si>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</si>
  <si>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</si>
  <si>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</si>
  <si>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</si>
  <si>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</si>
  <si>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</si>
  <si>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</si>
  <si>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</si>
  <si>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</si>
  <si>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</si>
  <si>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</si>
  <si>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</si>
  <si>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</si>
  <si>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</si>
  <si>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</si>
  <si>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</si>
  <si>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</si>
  <si>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</si>
  <si>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</si>
  <si>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</si>
  <si>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</si>
  <si>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</si>
  <si>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</si>
  <si>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</si>
  <si>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</si>
  <si>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</si>
  <si>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</si>
  <si>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</si>
  <si>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</si>
  <si>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</si>
  <si>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</si>
  <si>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</si>
  <si>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</si>
  <si>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</si>
  <si>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</si>
  <si>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</si>
  <si>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</si>
  <si>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</si>
  <si>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</si>
  <si>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</si>
  <si>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</si>
  <si>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</si>
  <si>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</si>
  <si>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</si>
  <si>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</si>
  <si>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</si>
  <si>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</si>
  <si>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</si>
  <si>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</si>
  <si>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</si>
  <si>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</si>
  <si>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</si>
  <si>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</si>
  <si>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</si>
  <si>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</si>
  <si>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</si>
  <si>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</si>
  <si>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</si>
  <si>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</si>
  <si>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</si>
  <si>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</si>
  <si>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</si>
  <si>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</si>
  <si>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</si>
  <si>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</si>
  <si>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</si>
  <si>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</si>
  <si>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</si>
  <si>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</si>
  <si>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</si>
  <si>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</si>
  <si>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</si>
  <si>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</si>
  <si>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</si>
  <si>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</si>
  <si>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</si>
  <si>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</si>
  <si>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</si>
  <si>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</si>
  <si>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</si>
  <si>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</si>
  <si>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</si>
  <si>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</si>
  <si>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</si>
  <si>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</si>
  <si>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</si>
  <si>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</si>
  <si>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</si>
  <si>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</si>
  <si>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</si>
  <si>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</si>
  <si>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</si>
  <si>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</si>
  <si>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</si>
  <si>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</si>
  <si>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</si>
  <si>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</si>
  <si>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</si>
  <si>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</si>
  <si>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</si>
  <si>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</si>
  <si>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</si>
  <si>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</si>
  <si>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</si>
  <si>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</si>
  <si>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</si>
  <si>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</si>
  <si>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</si>
  <si>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</si>
  <si>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</si>
  <si>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</si>
  <si>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</si>
  <si>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</si>
  <si>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</si>
  <si>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</si>
  <si>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</si>
  <si>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</si>
  <si>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</si>
  <si>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</si>
  <si>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</si>
  <si>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</si>
  <si>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</si>
  <si>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</si>
  <si>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</si>
  <si>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</si>
  <si>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</si>
  <si>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</si>
  <si>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</si>
  <si>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</si>
  <si>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</si>
  <si>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</si>
  <si>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</si>
  <si>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</si>
  <si>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</si>
  <si>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</si>
  <si>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</si>
  <si>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</si>
  <si>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</si>
  <si>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</si>
  <si>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</si>
  <si>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</si>
  <si>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</si>
  <si>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</si>
  <si>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</si>
  <si>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</si>
  <si>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</si>
  <si>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</si>
  <si>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</si>
  <si>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</si>
  <si>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</si>
  <si>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</si>
  <si>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</si>
  <si>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</si>
  <si>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</si>
  <si>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</si>
  <si>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</si>
  <si>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</si>
  <si>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</si>
  <si>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</si>
  <si>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</si>
  <si>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</si>
  <si>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</si>
  <si>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</si>
  <si>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</si>
  <si>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</si>
  <si>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</si>
  <si>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</si>
  <si>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</si>
  <si>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</si>
  <si>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</si>
  <si>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</si>
  <si>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</si>
  <si>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</si>
  <si>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</si>
  <si>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</si>
  <si>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</si>
  <si>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</si>
  <si>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</si>
  <si>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</si>
  <si>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</si>
  <si>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</si>
  <si>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</si>
  <si>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</si>
  <si>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</si>
  <si>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</si>
  <si>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</si>
  <si>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</si>
  <si>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</si>
  <si>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</si>
  <si>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</si>
  <si>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</si>
  <si>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</si>
  <si>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</si>
  <si>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</si>
  <si>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</si>
  <si>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</si>
  <si>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</si>
  <si>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</si>
  <si>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</si>
  <si>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</si>
  <si>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</si>
  <si>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</si>
  <si>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</si>
  <si>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</si>
  <si>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</si>
  <si>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</si>
  <si>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</si>
  <si>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</si>
  <si>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</si>
  <si>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</si>
  <si>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</si>
  <si>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</si>
  <si>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</si>
  <si>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</si>
  <si>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</si>
  <si>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</si>
  <si>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</si>
  <si>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</si>
  <si>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</si>
  <si>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</si>
  <si>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</si>
  <si>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</si>
  <si>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</si>
  <si>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</si>
  <si>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</si>
  <si>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</si>
  <si>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</si>
  <si>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</si>
  <si>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</si>
  <si>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</si>
  <si>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</si>
  <si>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</si>
  <si>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</si>
  <si>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</si>
  <si>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</si>
  <si>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</si>
  <si>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</si>
  <si>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</si>
  <si>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</si>
  <si>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</si>
  <si>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</si>
  <si>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</si>
  <si>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</si>
  <si>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</si>
  <si>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</si>
  <si>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</si>
  <si>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</si>
  <si>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</si>
  <si>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</si>
  <si>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</si>
  <si>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</si>
  <si>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</si>
  <si>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</si>
  <si>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</si>
  <si>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</si>
  <si>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</si>
  <si>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</si>
  <si>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</si>
  <si>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</si>
  <si>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</si>
  <si>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</si>
  <si>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</si>
  <si>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</si>
  <si>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</si>
  <si>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</si>
  <si>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20230811 10:08:51</t>
  </si>
  <si>
    <t>10:08:51</t>
  </si>
  <si>
    <t>none</t>
  </si>
  <si>
    <t>12</t>
  </si>
  <si>
    <t>38.4</t>
  </si>
  <si>
    <t>1</t>
  </si>
  <si>
    <t>soybean ld10</t>
  </si>
  <si>
    <t>6</t>
  </si>
  <si>
    <t>mcgrath2</t>
  </si>
  <si>
    <t>-</t>
  </si>
  <si>
    <t>MPF-895-20230810-10_08_31</t>
  </si>
  <si>
    <t>DARK-896-20230810-10_08_38</t>
  </si>
  <si>
    <t>0: Broadleaf</t>
  </si>
  <si>
    <t>10:08:10</t>
  </si>
  <si>
    <t>2/2</t>
  </si>
  <si>
    <t>11111111</t>
  </si>
  <si>
    <t>oooooooo</t>
  </si>
  <si>
    <t>off</t>
  </si>
  <si>
    <t>20230811 10:11:04</t>
  </si>
  <si>
    <t>10:11:04</t>
  </si>
  <si>
    <t>MPF-897-20230810-10_10_44</t>
  </si>
  <si>
    <t>DARK-898-20230810-10_10_51</t>
  </si>
  <si>
    <t>10:10:27</t>
  </si>
  <si>
    <t>20230811 10:12:58</t>
  </si>
  <si>
    <t>10:12:58</t>
  </si>
  <si>
    <t>MPF-899-20230810-10_12_38</t>
  </si>
  <si>
    <t>DARK-900-20230810-10_12_45</t>
  </si>
  <si>
    <t>10:12:21</t>
  </si>
  <si>
    <t>20230811 10:15:06</t>
  </si>
  <si>
    <t>10:15:06</t>
  </si>
  <si>
    <t>MPF-901-20230810-10_14_46</t>
  </si>
  <si>
    <t>DARK-902-20230810-10_14_53</t>
  </si>
  <si>
    <t>10:14:28</t>
  </si>
  <si>
    <t>20230811 10:17:09</t>
  </si>
  <si>
    <t>10:17:09</t>
  </si>
  <si>
    <t>MPF-903-20230810-10_16_49</t>
  </si>
  <si>
    <t>DARK-904-20230810-10_16_56</t>
  </si>
  <si>
    <t>10:16:30</t>
  </si>
  <si>
    <t>20230811 10:19:07</t>
  </si>
  <si>
    <t>10:19:07</t>
  </si>
  <si>
    <t>MPF-905-20230810-10_18_47</t>
  </si>
  <si>
    <t>DARK-906-20230810-10_18_54</t>
  </si>
  <si>
    <t>10:18:26</t>
  </si>
  <si>
    <t>20230811 10:21:01</t>
  </si>
  <si>
    <t>10:21:01</t>
  </si>
  <si>
    <t>MPF-907-20230810-10_20_41</t>
  </si>
  <si>
    <t>DARK-908-20230810-10_20_48</t>
  </si>
  <si>
    <t>10:20:20</t>
  </si>
  <si>
    <t>20230811 10:23:23</t>
  </si>
  <si>
    <t>10:23:23</t>
  </si>
  <si>
    <t>MPF-909-20230810-10_23_03</t>
  </si>
  <si>
    <t>DARK-910-20230810-10_23_10</t>
  </si>
  <si>
    <t>10:22:42</t>
  </si>
  <si>
    <t>20230811 10:25:50</t>
  </si>
  <si>
    <t>10:25:50</t>
  </si>
  <si>
    <t>MPF-911-20230810-10_25_30</t>
  </si>
  <si>
    <t>DARK-912-20230810-10_25_37</t>
  </si>
  <si>
    <t>10:25:09</t>
  </si>
  <si>
    <t>20230811 10:27:53</t>
  </si>
  <si>
    <t>10:27:53</t>
  </si>
  <si>
    <t>MPF-913-20230810-10_27_33</t>
  </si>
  <si>
    <t>DARK-914-20230810-10_27_40</t>
  </si>
  <si>
    <t>10:27:13</t>
  </si>
  <si>
    <t>20230811 10:30:04</t>
  </si>
  <si>
    <t>10:30:04</t>
  </si>
  <si>
    <t>MPF-915-20230810-10_29_44</t>
  </si>
  <si>
    <t>DARK-916-20230810-10_29_50</t>
  </si>
  <si>
    <t>10:29:21</t>
  </si>
  <si>
    <t>20230811 10:33:12</t>
  </si>
  <si>
    <t>10:33:12</t>
  </si>
  <si>
    <t>MPF-917-20230810-10_32_53</t>
  </si>
  <si>
    <t>DARK-918-20230810-10_32_59</t>
  </si>
  <si>
    <t>10:31:24</t>
  </si>
  <si>
    <t>1/2</t>
  </si>
  <si>
    <t>20230811 10:36:21</t>
  </si>
  <si>
    <t>10:36:21</t>
  </si>
  <si>
    <t>MPF-919-20230810-10_36_01</t>
  </si>
  <si>
    <t>DARK-920-20230810-10_36_08</t>
  </si>
  <si>
    <t>10:34:21</t>
  </si>
  <si>
    <t>20230811 10:39:29</t>
  </si>
  <si>
    <t>10:39:29</t>
  </si>
  <si>
    <t>MPF-921-20230810-10_39_10</t>
  </si>
  <si>
    <t>DARK-922-20230810-10_39_16</t>
  </si>
  <si>
    <t>10:37:40</t>
  </si>
  <si>
    <t>20230811 10:42:19</t>
  </si>
  <si>
    <t>10:42:19</t>
  </si>
  <si>
    <t>MPF-923-20230810-10_42_00</t>
  </si>
  <si>
    <t>DARK-924-20230810-10_42_06</t>
  </si>
  <si>
    <t>10:41:35</t>
  </si>
  <si>
    <t>20230811 10:44:21</t>
  </si>
  <si>
    <t>10:44:21</t>
  </si>
  <si>
    <t>MPF-925-20230810-10_44_02</t>
  </si>
  <si>
    <t>DARK-926-20230810-10_44_08</t>
  </si>
  <si>
    <t>10:43:45</t>
  </si>
  <si>
    <t>20230811 11:16:17</t>
  </si>
  <si>
    <t>11:16:17</t>
  </si>
  <si>
    <t>8</t>
  </si>
  <si>
    <t>51.6</t>
  </si>
  <si>
    <t>2</t>
  </si>
  <si>
    <t>MPF-927-20230810-11_15_58</t>
  </si>
  <si>
    <t>DARK-928-20230810-11_16_04</t>
  </si>
  <si>
    <t>11:15:36</t>
  </si>
  <si>
    <t>20230811 11:18:28</t>
  </si>
  <si>
    <t>11:18:28</t>
  </si>
  <si>
    <t>MPF-929-20230810-11_18_09</t>
  </si>
  <si>
    <t>DARK-930-20230810-11_18_15</t>
  </si>
  <si>
    <t>11:17:47</t>
  </si>
  <si>
    <t>20230811 11:20:36</t>
  </si>
  <si>
    <t>11:20:36</t>
  </si>
  <si>
    <t>MPF-931-20230810-11_20_17</t>
  </si>
  <si>
    <t>DARK-932-20230810-11_20_23</t>
  </si>
  <si>
    <t>11:19:55</t>
  </si>
  <si>
    <t>20230811 11:22:55</t>
  </si>
  <si>
    <t>11:22:55</t>
  </si>
  <si>
    <t>MPF-933-20230810-11_22_36</t>
  </si>
  <si>
    <t>DARK-934-20230810-11_22_42</t>
  </si>
  <si>
    <t>11:22:15</t>
  </si>
  <si>
    <t>20230811 11:25:00</t>
  </si>
  <si>
    <t>11:25:00</t>
  </si>
  <si>
    <t>MPF-935-20230810-11_24_41</t>
  </si>
  <si>
    <t>DARK-936-20230810-11_24_47</t>
  </si>
  <si>
    <t>11:24:20</t>
  </si>
  <si>
    <t>20230811 11:27:07</t>
  </si>
  <si>
    <t>11:27:07</t>
  </si>
  <si>
    <t>MPF-937-20230810-11_26_48</t>
  </si>
  <si>
    <t>DARK-938-20230810-11_26_54</t>
  </si>
  <si>
    <t>11:26:27</t>
  </si>
  <si>
    <t>20230811 11:29:20</t>
  </si>
  <si>
    <t>11:29:20</t>
  </si>
  <si>
    <t>MPF-939-20230810-11_29_01</t>
  </si>
  <si>
    <t>DARK-940-20230810-11_29_07</t>
  </si>
  <si>
    <t>11:28:39</t>
  </si>
  <si>
    <t>20230811 11:31:23</t>
  </si>
  <si>
    <t>11:31:23</t>
  </si>
  <si>
    <t>MPF-941-20230810-11_31_04</t>
  </si>
  <si>
    <t>DARK-942-20230810-11_31_10</t>
  </si>
  <si>
    <t>11:30:43</t>
  </si>
  <si>
    <t>20230811 11:33:43</t>
  </si>
  <si>
    <t>11:33:43</t>
  </si>
  <si>
    <t>MPF-943-20230810-11_33_24</t>
  </si>
  <si>
    <t>DARK-944-20230810-11_33_30</t>
  </si>
  <si>
    <t>11:32:52</t>
  </si>
  <si>
    <t>20230811 11:36:24</t>
  </si>
  <si>
    <t>11:36:24</t>
  </si>
  <si>
    <t>MPF-945-20230810-11_36_05</t>
  </si>
  <si>
    <t>DARK-946-20230810-11_36_11</t>
  </si>
  <si>
    <t>11:35:45</t>
  </si>
  <si>
    <t>20230811 11:38:40</t>
  </si>
  <si>
    <t>11:38:40</t>
  </si>
  <si>
    <t>MPF-947-20230810-11_38_21</t>
  </si>
  <si>
    <t>DARK-948-20230810-11_38_27</t>
  </si>
  <si>
    <t>11:37:54</t>
  </si>
  <si>
    <t>20230811 11:41:49</t>
  </si>
  <si>
    <t>11:41:49</t>
  </si>
  <si>
    <t>MPF-949-20230810-11_41_30</t>
  </si>
  <si>
    <t>DARK-950-20230810-11_41_36</t>
  </si>
  <si>
    <t>11:42:26</t>
  </si>
  <si>
    <t>20230811 11:44:50</t>
  </si>
  <si>
    <t>11:44:50</t>
  </si>
  <si>
    <t>MPF-951-20230810-11_44_30</t>
  </si>
  <si>
    <t>DARK-952-20230810-11_44_37</t>
  </si>
  <si>
    <t>11:43:35</t>
  </si>
  <si>
    <t>20230811 11:47:56</t>
  </si>
  <si>
    <t>11:47:56</t>
  </si>
  <si>
    <t>MPF-953-20230810-11_47_36</t>
  </si>
  <si>
    <t>DARK-954-20230810-11_47_43</t>
  </si>
  <si>
    <t>11:46:07</t>
  </si>
  <si>
    <t>20230811 11:51:04</t>
  </si>
  <si>
    <t>11:51:04</t>
  </si>
  <si>
    <t>MPF-955-20230810-11_50_45</t>
  </si>
  <si>
    <t>DARK-956-20230810-11_50_51</t>
  </si>
  <si>
    <t>11:49:54</t>
  </si>
  <si>
    <t>20230811 11:54:13</t>
  </si>
  <si>
    <t>11:54:13</t>
  </si>
  <si>
    <t>MPF-957-20230810-11_53_53</t>
  </si>
  <si>
    <t>DARK-958-20230810-11_54_00</t>
  </si>
  <si>
    <t>11:52:42</t>
  </si>
  <si>
    <t>20230811 12:26:26</t>
  </si>
  <si>
    <t>12:26:26</t>
  </si>
  <si>
    <t>10</t>
  </si>
  <si>
    <t>43.3</t>
  </si>
  <si>
    <t>3</t>
  </si>
  <si>
    <t>5</t>
  </si>
  <si>
    <t>MPF-959-20230810-12_26_06</t>
  </si>
  <si>
    <t>DARK-960-20230810-12_26_13</t>
  </si>
  <si>
    <t>12:25:46</t>
  </si>
  <si>
    <t>20230811 12:28:18</t>
  </si>
  <si>
    <t>12:28:18</t>
  </si>
  <si>
    <t>MPF-961-20230810-12_27_58</t>
  </si>
  <si>
    <t>DARK-962-20230810-12_28_05</t>
  </si>
  <si>
    <t>12:27:42</t>
  </si>
  <si>
    <t>20230811 12:30:14</t>
  </si>
  <si>
    <t>12:30:14</t>
  </si>
  <si>
    <t>MPF-963-20230810-12_29_54</t>
  </si>
  <si>
    <t>DARK-964-20230810-12_30_01</t>
  </si>
  <si>
    <t>12:29:34</t>
  </si>
  <si>
    <t>20230811 12:32:09</t>
  </si>
  <si>
    <t>12:32:09</t>
  </si>
  <si>
    <t>MPF-965-20230810-12_31_49</t>
  </si>
  <si>
    <t>DARK-966-20230810-12_31_56</t>
  </si>
  <si>
    <t>12:31:31</t>
  </si>
  <si>
    <t>20230811 12:34:28</t>
  </si>
  <si>
    <t>12:34:28</t>
  </si>
  <si>
    <t>MPF-967-20230810-12_34_08</t>
  </si>
  <si>
    <t>DARK-968-20230810-12_34_15</t>
  </si>
  <si>
    <t>12:33:49</t>
  </si>
  <si>
    <t>20230811 12:36:31</t>
  </si>
  <si>
    <t>12:36:31</t>
  </si>
  <si>
    <t>MPF-969-20230810-12_36_11</t>
  </si>
  <si>
    <t>DARK-970-20230810-12_36_18</t>
  </si>
  <si>
    <t>12:35:52</t>
  </si>
  <si>
    <t>20230811 12:38:27</t>
  </si>
  <si>
    <t>12:38:27</t>
  </si>
  <si>
    <t>MPF-971-20230810-12_38_07</t>
  </si>
  <si>
    <t>DARK-972-20230810-12_38_14</t>
  </si>
  <si>
    <t>12:37:48</t>
  </si>
  <si>
    <t>20230811 12:40:39</t>
  </si>
  <si>
    <t>12:40:39</t>
  </si>
  <si>
    <t>MPF-973-20230810-12_40_20</t>
  </si>
  <si>
    <t>DARK-974-20230810-12_40_26</t>
  </si>
  <si>
    <t>12:39:59</t>
  </si>
  <si>
    <t>20230811 12:42:54</t>
  </si>
  <si>
    <t>12:42:54</t>
  </si>
  <si>
    <t>MPF-975-20230810-12_42_35</t>
  </si>
  <si>
    <t>DARK-976-20230810-12_42_41</t>
  </si>
  <si>
    <t>12:42:15</t>
  </si>
  <si>
    <t>20230811 12:44:33</t>
  </si>
  <si>
    <t>12:44:33</t>
  </si>
  <si>
    <t>MPF-977-20230810-12_44_13</t>
  </si>
  <si>
    <t>DARK-978-20230810-12_44_20</t>
  </si>
  <si>
    <t>12:45:09</t>
  </si>
  <si>
    <t>20230811 12:47:51</t>
  </si>
  <si>
    <t>12:47:51</t>
  </si>
  <si>
    <t>MPF-979-20230810-12_47_32</t>
  </si>
  <si>
    <t>DARK-980-20230810-12_47_38</t>
  </si>
  <si>
    <t>12:46:16</t>
  </si>
  <si>
    <t>20230811 12:50:55</t>
  </si>
  <si>
    <t>12:50:55</t>
  </si>
  <si>
    <t>MPF-981-20230810-12_50_36</t>
  </si>
  <si>
    <t>DARK-982-20230810-12_50_42</t>
  </si>
  <si>
    <t>12:49:05</t>
  </si>
  <si>
    <t>20230811 12:54:04</t>
  </si>
  <si>
    <t>12:54:04</t>
  </si>
  <si>
    <t>MPF-983-20230810-12_53_44</t>
  </si>
  <si>
    <t>DARK-984-20230810-12_53_51</t>
  </si>
  <si>
    <t>12:52:04</t>
  </si>
  <si>
    <t>20230811 12:56:12</t>
  </si>
  <si>
    <t>12:56:12</t>
  </si>
  <si>
    <t>MPF-985-20230810-12_55_53</t>
  </si>
  <si>
    <t>DARK-986-20230810-12_55_59</t>
  </si>
  <si>
    <t>12:55:25</t>
  </si>
  <si>
    <t>20230811 12:58:30</t>
  </si>
  <si>
    <t>12:58:30</t>
  </si>
  <si>
    <t>MPF-987-20230810-12_58_11</t>
  </si>
  <si>
    <t>DARK-988-20230810-12_58_17</t>
  </si>
  <si>
    <t>12:59:03</t>
  </si>
  <si>
    <t>20230811 13:00:59</t>
  </si>
  <si>
    <t>13:00:59</t>
  </si>
  <si>
    <t>MPF-989-20230810-13_00_40</t>
  </si>
  <si>
    <t>DARK-990-20230810-13_00_46</t>
  </si>
  <si>
    <t>13:00:22</t>
  </si>
  <si>
    <t>20230811 13:41:18</t>
  </si>
  <si>
    <t>13:41:18</t>
  </si>
  <si>
    <t>49.4</t>
  </si>
  <si>
    <t>4</t>
  </si>
  <si>
    <t>MPF-991-20230810-13_40_58</t>
  </si>
  <si>
    <t>DARK-992-20230810-13_41_05</t>
  </si>
  <si>
    <t>13:40:37</t>
  </si>
  <si>
    <t>20230811 13:43:24</t>
  </si>
  <si>
    <t>13:43:24</t>
  </si>
  <si>
    <t>MPF-993-20230810-13_43_04</t>
  </si>
  <si>
    <t>DARK-994-20230810-13_43_11</t>
  </si>
  <si>
    <t>13:42:44</t>
  </si>
  <si>
    <t>20230811 13:45:17</t>
  </si>
  <si>
    <t>13:45:17</t>
  </si>
  <si>
    <t>MPF-995-20230810-13_44_57</t>
  </si>
  <si>
    <t>DARK-996-20230810-13_45_04</t>
  </si>
  <si>
    <t>13:44:38</t>
  </si>
  <si>
    <t>20230811 13:47:17</t>
  </si>
  <si>
    <t>13:47:17</t>
  </si>
  <si>
    <t>MPF-997-20230810-13_46_57</t>
  </si>
  <si>
    <t>DARK-998-20230810-13_47_04</t>
  </si>
  <si>
    <t>13:46:38</t>
  </si>
  <si>
    <t>20230811 13:49:15</t>
  </si>
  <si>
    <t>13:49:15</t>
  </si>
  <si>
    <t>MPF-999-20230810-13_48_55</t>
  </si>
  <si>
    <t>DARK-1000-20230810-13_49_02</t>
  </si>
  <si>
    <t>13:48:34</t>
  </si>
  <si>
    <t>20230811 13:51:20</t>
  </si>
  <si>
    <t>13:51:20</t>
  </si>
  <si>
    <t>MPF-1001-20230810-13_51_00</t>
  </si>
  <si>
    <t>DARK-1002-20230810-13_51_07</t>
  </si>
  <si>
    <t>13:50:40</t>
  </si>
  <si>
    <t>20230811 13:53:27</t>
  </si>
  <si>
    <t>13:53:27</t>
  </si>
  <si>
    <t>MPF-1003-20230810-13_53_07</t>
  </si>
  <si>
    <t>DARK-1004-20230810-13_53_14</t>
  </si>
  <si>
    <t>13:52:46</t>
  </si>
  <si>
    <t>20230811 13:55:28</t>
  </si>
  <si>
    <t>13:55:28</t>
  </si>
  <si>
    <t>MPF-1005-20230810-13_55_08</t>
  </si>
  <si>
    <t>DARK-1006-20230810-13_55_15</t>
  </si>
  <si>
    <t>13:54:47</t>
  </si>
  <si>
    <t>20230811 13:57:36</t>
  </si>
  <si>
    <t>13:57:36</t>
  </si>
  <si>
    <t>MPF-1007-20230810-13_57_16</t>
  </si>
  <si>
    <t>DARK-1008-20230810-13_57_23</t>
  </si>
  <si>
    <t>13:56:54</t>
  </si>
  <si>
    <t>20230811 13:59:20</t>
  </si>
  <si>
    <t>13:59:20</t>
  </si>
  <si>
    <t>MPF-1009-20230810-13_59_00</t>
  </si>
  <si>
    <t>DARK-1010-20230810-13_59_07</t>
  </si>
  <si>
    <t>13:59:52</t>
  </si>
  <si>
    <t>20230811 14:02:53</t>
  </si>
  <si>
    <t>14:02:53</t>
  </si>
  <si>
    <t>MPF-1011-20230810-14_02_33</t>
  </si>
  <si>
    <t>DARK-1012-20230810-14_02_40</t>
  </si>
  <si>
    <t>14:01:02</t>
  </si>
  <si>
    <t>20230811 14:06:01</t>
  </si>
  <si>
    <t>14:06:01</t>
  </si>
  <si>
    <t>MPF-1013-20230810-14_05_42</t>
  </si>
  <si>
    <t>DARK-1014-20230810-14_05_48</t>
  </si>
  <si>
    <t>14:05:07</t>
  </si>
  <si>
    <t>20230811 14:08:02</t>
  </si>
  <si>
    <t>14:08:02</t>
  </si>
  <si>
    <t>MPF-1015-20230810-14_07_43</t>
  </si>
  <si>
    <t>DARK-1016-20230810-14_07_49</t>
  </si>
  <si>
    <t>14:07:25</t>
  </si>
  <si>
    <t>20230811 14:10:30</t>
  </si>
  <si>
    <t>14:10:30</t>
  </si>
  <si>
    <t>MPF-1017-20230810-14_10_11</t>
  </si>
  <si>
    <t>DARK-1018-20230810-14_10_17</t>
  </si>
  <si>
    <t>14:09:30</t>
  </si>
  <si>
    <t>20230811 14:12:55</t>
  </si>
  <si>
    <t>14:12:55</t>
  </si>
  <si>
    <t>MPF-1019-20230810-14_12_36</t>
  </si>
  <si>
    <t>DARK-1020-20230810-14_12_42</t>
  </si>
  <si>
    <t>14:11:49</t>
  </si>
  <si>
    <t>20230811 14:16:03</t>
  </si>
  <si>
    <t>14:16:03</t>
  </si>
  <si>
    <t>MPF-1021-20230810-14_15_44</t>
  </si>
  <si>
    <t>DARK-1022-20230810-14_15_50</t>
  </si>
  <si>
    <t>14:14:37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</si>
</sst>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G82"/>
  <sheetViews>
    <sheetView tabSelected="1" topLeftCell="A16" workbookViewId="0"/>
  </sheetViews>
  <sheetFormatPr defaultRowHeight="14.4" x14ac:dyDescent="0.3"/>
  <sheetData>
    <row r="2" spans="1:267" x14ac:dyDescent="0.3">
      <c r="A2" t="s">
        <v>26</v>
      </c>
      <c r="B2" t="s">
        <v>27</v>
      </c>
      <c r="C2" t="s">
        <v>28</v>
      </c>
    </row>
    <row r="3" spans="1:267" x14ac:dyDescent="0.3">
      <c r="B3">
        <v>4</v>
      </c>
      <c r="C3">
        <v>21</v>
      </c>
    </row>
    <row r="4" spans="1:267" x14ac:dyDescent="0.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267" x14ac:dyDescent="0.3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7" x14ac:dyDescent="0.3">
      <c r="A6" t="s">
        <v>41</v>
      </c>
      <c r="B6" t="s">
        <v>42</v>
      </c>
    </row>
    <row r="7" spans="1:267" x14ac:dyDescent="0.3">
      <c r="B7">
        <v>2</v>
      </c>
    </row>
    <row r="8" spans="1:267" x14ac:dyDescent="0.3">
      <c r="A8" t="s">
        <v>43</v>
      </c>
      <c r="B8" t="s">
        <v>44</v>
      </c>
      <c r="C8" t="s">
        <v>45</v>
      </c>
      <c r="D8" t="s">
        <v>46</v>
      </c>
      <c r="E8" t="s">
        <v>47</v>
      </c>
    </row>
    <row r="9" spans="1:267" x14ac:dyDescent="0.3">
      <c r="B9">
        <v>0</v>
      </c>
      <c r="C9">
        <v>1</v>
      </c>
      <c r="D9">
        <v>0</v>
      </c>
      <c r="E9">
        <v>0</v>
      </c>
    </row>
    <row r="10" spans="1:267" x14ac:dyDescent="0.3">
      <c r="A10" t="s">
        <v>48</v>
      </c>
      <c r="B10" t="s">
        <v>49</v>
      </c>
      <c r="C10" t="s">
        <v>51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59</v>
      </c>
      <c r="K10" t="s">
        <v>60</v>
      </c>
      <c r="L10" t="s">
        <v>61</v>
      </c>
      <c r="M10" t="s">
        <v>62</v>
      </c>
      <c r="N10" t="s">
        <v>63</v>
      </c>
      <c r="O10" t="s">
        <v>64</v>
      </c>
      <c r="P10" t="s">
        <v>65</v>
      </c>
      <c r="Q10" t="s">
        <v>66</v>
      </c>
    </row>
    <row r="11" spans="1:267" x14ac:dyDescent="0.3">
      <c r="B11" t="s">
        <v>50</v>
      </c>
      <c r="C11" t="s">
        <v>52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67" x14ac:dyDescent="0.3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</row>
    <row r="13" spans="1:267" x14ac:dyDescent="0.3">
      <c r="B13">
        <v>0</v>
      </c>
      <c r="C13">
        <v>0</v>
      </c>
      <c r="D13">
        <v>0</v>
      </c>
      <c r="E13">
        <v>0</v>
      </c>
      <c r="F13">
        <v>1</v>
      </c>
    </row>
    <row r="14" spans="1:267" x14ac:dyDescent="0.3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t="s">
        <v>78</v>
      </c>
      <c r="G14" t="s">
        <v>80</v>
      </c>
      <c r="H14" t="s">
        <v>82</v>
      </c>
    </row>
    <row r="15" spans="1:267" x14ac:dyDescent="0.3">
      <c r="B15">
        <v>-6276</v>
      </c>
      <c r="C15">
        <v>6.6</v>
      </c>
      <c r="D15">
        <v>1.7090000000000001E-5</v>
      </c>
      <c r="E15">
        <v>3.11</v>
      </c>
      <c r="F15" t="s">
        <v>79</v>
      </c>
      <c r="G15" t="s">
        <v>81</v>
      </c>
      <c r="H15">
        <v>0</v>
      </c>
    </row>
    <row r="16" spans="1:267" x14ac:dyDescent="0.3">
      <c r="A16" t="s">
        <v>83</v>
      </c>
      <c r="B16" t="s">
        <v>83</v>
      </c>
      <c r="C16" t="s">
        <v>83</v>
      </c>
      <c r="D16" t="s">
        <v>83</v>
      </c>
      <c r="E16" t="s">
        <v>83</v>
      </c>
      <c r="F16" t="s">
        <v>83</v>
      </c>
      <c r="G16" t="s">
        <v>84</v>
      </c>
      <c r="H16" t="s">
        <v>84</v>
      </c>
      <c r="I16" t="s">
        <v>84</v>
      </c>
      <c r="J16" t="s">
        <v>84</v>
      </c>
      <c r="K16" t="s">
        <v>84</v>
      </c>
      <c r="L16" t="s">
        <v>84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85</v>
      </c>
      <c r="AF16" t="s">
        <v>85</v>
      </c>
      <c r="AG16" t="s">
        <v>85</v>
      </c>
      <c r="AH16" t="s">
        <v>85</v>
      </c>
      <c r="AI16" t="s">
        <v>85</v>
      </c>
      <c r="AJ16" t="s">
        <v>85</v>
      </c>
      <c r="AK16" t="s">
        <v>86</v>
      </c>
      <c r="AL16" t="s">
        <v>86</v>
      </c>
      <c r="AM16" t="s">
        <v>86</v>
      </c>
      <c r="AN16" t="s">
        <v>86</v>
      </c>
      <c r="AO16" t="s">
        <v>86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  <c r="BF16" t="s">
        <v>87</v>
      </c>
      <c r="BG16" t="s">
        <v>87</v>
      </c>
      <c r="BH16" t="s">
        <v>87</v>
      </c>
      <c r="BI16" t="s">
        <v>87</v>
      </c>
      <c r="BJ16" t="s">
        <v>87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 t="s">
        <v>87</v>
      </c>
      <c r="BR16" t="s">
        <v>88</v>
      </c>
      <c r="BS16" t="s">
        <v>88</v>
      </c>
      <c r="BT16" t="s">
        <v>88</v>
      </c>
      <c r="BU16" t="s">
        <v>88</v>
      </c>
      <c r="BV16" t="s">
        <v>88</v>
      </c>
      <c r="BW16" t="s">
        <v>88</v>
      </c>
      <c r="BX16" t="s">
        <v>88</v>
      </c>
      <c r="BY16" t="s">
        <v>88</v>
      </c>
      <c r="BZ16" t="s">
        <v>89</v>
      </c>
      <c r="CA16" t="s">
        <v>89</v>
      </c>
      <c r="CB16" t="s">
        <v>89</v>
      </c>
      <c r="CC16" t="s">
        <v>89</v>
      </c>
      <c r="CD16" t="s">
        <v>89</v>
      </c>
      <c r="CE16" t="s">
        <v>89</v>
      </c>
      <c r="CF16" t="s">
        <v>89</v>
      </c>
      <c r="CG16" t="s">
        <v>89</v>
      </c>
      <c r="CH16" t="s">
        <v>89</v>
      </c>
      <c r="CI16" t="s">
        <v>89</v>
      </c>
      <c r="CJ16" t="s">
        <v>90</v>
      </c>
      <c r="CK16" t="s">
        <v>90</v>
      </c>
      <c r="CL16" t="s">
        <v>90</v>
      </c>
      <c r="CM16" t="s">
        <v>90</v>
      </c>
      <c r="CN16" t="s">
        <v>41</v>
      </c>
      <c r="CO16" t="s">
        <v>41</v>
      </c>
      <c r="CP16" t="s">
        <v>41</v>
      </c>
      <c r="CQ16" t="s">
        <v>91</v>
      </c>
      <c r="CR16" t="s">
        <v>91</v>
      </c>
      <c r="CS16" t="s">
        <v>91</v>
      </c>
      <c r="CT16" t="s">
        <v>91</v>
      </c>
      <c r="CU16" t="s">
        <v>91</v>
      </c>
      <c r="CV16" t="s">
        <v>91</v>
      </c>
      <c r="CW16" t="s">
        <v>91</v>
      </c>
      <c r="CX16" t="s">
        <v>91</v>
      </c>
      <c r="CY16" t="s">
        <v>91</v>
      </c>
      <c r="CZ16" t="s">
        <v>91</v>
      </c>
      <c r="DA16" t="s">
        <v>91</v>
      </c>
      <c r="DB16" t="s">
        <v>91</v>
      </c>
      <c r="DC16" t="s">
        <v>91</v>
      </c>
      <c r="DD16" t="s">
        <v>91</v>
      </c>
      <c r="DE16" t="s">
        <v>91</v>
      </c>
      <c r="DF16" t="s">
        <v>91</v>
      </c>
      <c r="DG16" t="s">
        <v>91</v>
      </c>
      <c r="DH16" t="s">
        <v>91</v>
      </c>
      <c r="DI16" t="s">
        <v>92</v>
      </c>
      <c r="DJ16" t="s">
        <v>92</v>
      </c>
      <c r="DK16" t="s">
        <v>92</v>
      </c>
      <c r="DL16" t="s">
        <v>92</v>
      </c>
      <c r="DM16" t="s">
        <v>92</v>
      </c>
      <c r="DN16" t="s">
        <v>92</v>
      </c>
      <c r="DO16" t="s">
        <v>92</v>
      </c>
      <c r="DP16" t="s">
        <v>92</v>
      </c>
      <c r="DQ16" t="s">
        <v>92</v>
      </c>
      <c r="DR16" t="s">
        <v>92</v>
      </c>
      <c r="DS16" t="s">
        <v>93</v>
      </c>
      <c r="DT16" t="s">
        <v>93</v>
      </c>
      <c r="DU16" t="s">
        <v>93</v>
      </c>
      <c r="DV16" t="s">
        <v>93</v>
      </c>
      <c r="DW16" t="s">
        <v>93</v>
      </c>
      <c r="DX16" t="s">
        <v>93</v>
      </c>
      <c r="DY16" t="s">
        <v>93</v>
      </c>
      <c r="DZ16" t="s">
        <v>93</v>
      </c>
      <c r="EA16" t="s">
        <v>93</v>
      </c>
      <c r="EB16" t="s">
        <v>93</v>
      </c>
      <c r="EC16" t="s">
        <v>93</v>
      </c>
      <c r="ED16" t="s">
        <v>93</v>
      </c>
      <c r="EE16" t="s">
        <v>93</v>
      </c>
      <c r="EF16" t="s">
        <v>93</v>
      </c>
      <c r="EG16" t="s">
        <v>93</v>
      </c>
      <c r="EH16" t="s">
        <v>93</v>
      </c>
      <c r="EI16" t="s">
        <v>93</v>
      </c>
      <c r="EJ16" t="s">
        <v>93</v>
      </c>
      <c r="EK16" t="s">
        <v>94</v>
      </c>
      <c r="EL16" t="s">
        <v>94</v>
      </c>
      <c r="EM16" t="s">
        <v>94</v>
      </c>
      <c r="EN16" t="s">
        <v>94</v>
      </c>
      <c r="EO16" t="s">
        <v>94</v>
      </c>
      <c r="EP16" t="s">
        <v>95</v>
      </c>
      <c r="EQ16" t="s">
        <v>95</v>
      </c>
      <c r="ER16" t="s">
        <v>95</v>
      </c>
      <c r="ES16" t="s">
        <v>95</v>
      </c>
      <c r="ET16" t="s">
        <v>95</v>
      </c>
      <c r="EU16" t="s">
        <v>95</v>
      </c>
      <c r="EV16" t="s">
        <v>95</v>
      </c>
      <c r="EW16" t="s">
        <v>95</v>
      </c>
      <c r="EX16" t="s">
        <v>95</v>
      </c>
      <c r="EY16" t="s">
        <v>95</v>
      </c>
      <c r="EZ16" t="s">
        <v>95</v>
      </c>
      <c r="FA16" t="s">
        <v>95</v>
      </c>
      <c r="FB16" t="s">
        <v>95</v>
      </c>
      <c r="FC16" t="s">
        <v>96</v>
      </c>
      <c r="FD16" t="s">
        <v>96</v>
      </c>
      <c r="FE16" t="s">
        <v>96</v>
      </c>
      <c r="FF16" t="s">
        <v>96</v>
      </c>
      <c r="FG16" t="s">
        <v>96</v>
      </c>
      <c r="FH16" t="s">
        <v>96</v>
      </c>
      <c r="FI16" t="s">
        <v>96</v>
      </c>
      <c r="FJ16" t="s">
        <v>96</v>
      </c>
      <c r="FK16" t="s">
        <v>96</v>
      </c>
      <c r="FL16" t="s">
        <v>96</v>
      </c>
      <c r="FM16" t="s">
        <v>96</v>
      </c>
      <c r="FN16" t="s">
        <v>97</v>
      </c>
      <c r="FO16" t="s">
        <v>97</v>
      </c>
      <c r="FP16" t="s">
        <v>97</v>
      </c>
      <c r="FQ16" t="s">
        <v>97</v>
      </c>
      <c r="FR16" t="s">
        <v>97</v>
      </c>
      <c r="FS16" t="s">
        <v>97</v>
      </c>
      <c r="FT16" t="s">
        <v>97</v>
      </c>
      <c r="FU16" t="s">
        <v>97</v>
      </c>
      <c r="FV16" t="s">
        <v>97</v>
      </c>
      <c r="FW16" t="s">
        <v>97</v>
      </c>
      <c r="FX16" t="s">
        <v>97</v>
      </c>
      <c r="FY16" t="s">
        <v>97</v>
      </c>
      <c r="FZ16" t="s">
        <v>97</v>
      </c>
      <c r="GA16" t="s">
        <v>97</v>
      </c>
      <c r="GB16" t="s">
        <v>97</v>
      </c>
      <c r="GC16" t="s">
        <v>97</v>
      </c>
      <c r="GD16" t="s">
        <v>97</v>
      </c>
      <c r="GE16" t="s">
        <v>97</v>
      </c>
      <c r="GF16" t="s">
        <v>98</v>
      </c>
      <c r="GG16" t="s">
        <v>98</v>
      </c>
      <c r="GH16" t="s">
        <v>98</v>
      </c>
      <c r="GI16" t="s">
        <v>98</v>
      </c>
      <c r="GJ16" t="s">
        <v>98</v>
      </c>
      <c r="GK16" t="s">
        <v>98</v>
      </c>
      <c r="GL16" t="s">
        <v>98</v>
      </c>
      <c r="GM16" t="s">
        <v>98</v>
      </c>
      <c r="GN16" t="s">
        <v>98</v>
      </c>
      <c r="GO16" t="s">
        <v>98</v>
      </c>
      <c r="GP16" t="s">
        <v>98</v>
      </c>
      <c r="GQ16" t="s">
        <v>98</v>
      </c>
      <c r="GR16" t="s">
        <v>98</v>
      </c>
      <c r="GS16" t="s">
        <v>98</v>
      </c>
      <c r="GT16" t="s">
        <v>98</v>
      </c>
      <c r="GU16" t="s">
        <v>98</v>
      </c>
      <c r="GV16" t="s">
        <v>98</v>
      </c>
      <c r="GW16" t="s">
        <v>98</v>
      </c>
      <c r="GX16" t="s">
        <v>98</v>
      </c>
      <c r="GY16" t="s">
        <v>99</v>
      </c>
      <c r="GZ16" t="s">
        <v>99</v>
      </c>
      <c r="HA16" t="s">
        <v>99</v>
      </c>
      <c r="HB16" t="s">
        <v>99</v>
      </c>
      <c r="HC16" t="s">
        <v>99</v>
      </c>
      <c r="HD16" t="s">
        <v>99</v>
      </c>
      <c r="HE16" t="s">
        <v>99</v>
      </c>
      <c r="HF16" t="s">
        <v>99</v>
      </c>
      <c r="HG16" t="s">
        <v>99</v>
      </c>
      <c r="HH16" t="s">
        <v>99</v>
      </c>
      <c r="HI16" t="s">
        <v>99</v>
      </c>
      <c r="HJ16" t="s">
        <v>99</v>
      </c>
      <c r="HK16" t="s">
        <v>99</v>
      </c>
      <c r="HL16" t="s">
        <v>99</v>
      </c>
      <c r="HM16" t="s">
        <v>99</v>
      </c>
      <c r="HN16" t="s">
        <v>99</v>
      </c>
      <c r="HO16" t="s">
        <v>99</v>
      </c>
      <c r="HP16" t="s">
        <v>99</v>
      </c>
      <c r="HQ16" t="s">
        <v>99</v>
      </c>
      <c r="HR16" t="s">
        <v>100</v>
      </c>
      <c r="HS16" t="s">
        <v>100</v>
      </c>
      <c r="HT16" t="s">
        <v>100</v>
      </c>
      <c r="HU16" t="s">
        <v>100</v>
      </c>
      <c r="HV16" t="s">
        <v>100</v>
      </c>
      <c r="HW16" t="s">
        <v>100</v>
      </c>
      <c r="HX16" t="s">
        <v>100</v>
      </c>
      <c r="HY16" t="s">
        <v>100</v>
      </c>
      <c r="HZ16" t="s">
        <v>100</v>
      </c>
      <c r="IA16" t="s">
        <v>100</v>
      </c>
      <c r="IB16" t="s">
        <v>100</v>
      </c>
      <c r="IC16" t="s">
        <v>100</v>
      </c>
      <c r="ID16" t="s">
        <v>100</v>
      </c>
      <c r="IE16" t="s">
        <v>100</v>
      </c>
      <c r="IF16" t="s">
        <v>100</v>
      </c>
      <c r="IG16" t="s">
        <v>100</v>
      </c>
      <c r="IH16" t="s">
        <v>100</v>
      </c>
      <c r="II16" t="s">
        <v>100</v>
      </c>
      <c r="IJ16" t="s">
        <v>101</v>
      </c>
      <c r="IK16" t="s">
        <v>101</v>
      </c>
      <c r="IL16" t="s">
        <v>101</v>
      </c>
      <c r="IM16" t="s">
        <v>101</v>
      </c>
      <c r="IN16" t="s">
        <v>101</v>
      </c>
      <c r="IO16" t="s">
        <v>101</v>
      </c>
      <c r="IP16" t="s">
        <v>101</v>
      </c>
      <c r="IQ16" t="s">
        <v>101</v>
      </c>
      <c r="IR16" t="s">
        <v>102</v>
      </c>
      <c r="IS16" t="s">
        <v>102</v>
      </c>
      <c r="IT16" t="s">
        <v>102</v>
      </c>
      <c r="IU16" t="s">
        <v>102</v>
      </c>
      <c r="IV16" t="s">
        <v>102</v>
      </c>
      <c r="IW16" t="s">
        <v>102</v>
      </c>
      <c r="IX16" t="s">
        <v>102</v>
      </c>
      <c r="IY16" t="s">
        <v>102</v>
      </c>
      <c r="IZ16" t="s">
        <v>102</v>
      </c>
      <c r="JA16" t="s">
        <v>102</v>
      </c>
      <c r="JB16" t="s">
        <v>102</v>
      </c>
      <c r="JC16" t="s">
        <v>102</v>
      </c>
      <c r="JD16" t="s">
        <v>102</v>
      </c>
      <c r="JE16" t="s">
        <v>102</v>
      </c>
      <c r="JF16" t="s">
        <v>102</v>
      </c>
      <c r="JG16" t="s">
        <v>102</v>
      </c>
    </row>
    <row r="17" spans="1:267" x14ac:dyDescent="0.3">
      <c r="A17" t="s">
        <v>103</v>
      </c>
      <c r="B17" t="s">
        <v>104</v>
      </c>
      <c r="C17" t="s">
        <v>105</v>
      </c>
      <c r="D17" t="s">
        <v>106</v>
      </c>
      <c r="E17" t="s">
        <v>107</v>
      </c>
      <c r="F17" t="s">
        <v>108</v>
      </c>
      <c r="G17" t="s">
        <v>109</v>
      </c>
      <c r="H17" t="s">
        <v>110</v>
      </c>
      <c r="I17" t="s">
        <v>111</v>
      </c>
      <c r="J17" t="s">
        <v>112</v>
      </c>
      <c r="K17" t="s">
        <v>113</v>
      </c>
      <c r="L17" t="s">
        <v>114</v>
      </c>
      <c r="M17" t="s">
        <v>115</v>
      </c>
      <c r="N17" t="s">
        <v>116</v>
      </c>
      <c r="O17" t="s">
        <v>117</v>
      </c>
      <c r="P17" t="s">
        <v>118</v>
      </c>
      <c r="Q17" t="s">
        <v>119</v>
      </c>
      <c r="R17" t="s">
        <v>120</v>
      </c>
      <c r="S17" t="s">
        <v>121</v>
      </c>
      <c r="T17" t="s">
        <v>122</v>
      </c>
      <c r="U17" t="s">
        <v>123</v>
      </c>
      <c r="V17" t="s">
        <v>124</v>
      </c>
      <c r="W17" t="s">
        <v>125</v>
      </c>
      <c r="X17" t="s">
        <v>126</v>
      </c>
      <c r="Y17" t="s">
        <v>127</v>
      </c>
      <c r="Z17" t="s">
        <v>128</v>
      </c>
      <c r="AA17" t="s">
        <v>129</v>
      </c>
      <c r="AB17" t="s">
        <v>130</v>
      </c>
      <c r="AC17" t="s">
        <v>131</v>
      </c>
      <c r="AD17" t="s">
        <v>132</v>
      </c>
      <c r="AE17" t="s">
        <v>133</v>
      </c>
      <c r="AF17" t="s">
        <v>134</v>
      </c>
      <c r="AG17" t="s">
        <v>135</v>
      </c>
      <c r="AH17" t="s">
        <v>136</v>
      </c>
      <c r="AI17" t="s">
        <v>137</v>
      </c>
      <c r="AJ17" t="s">
        <v>138</v>
      </c>
      <c r="AK17" t="s">
        <v>86</v>
      </c>
      <c r="AL17" t="s">
        <v>139</v>
      </c>
      <c r="AM17" t="s">
        <v>140</v>
      </c>
      <c r="AN17" t="s">
        <v>141</v>
      </c>
      <c r="AO17" t="s">
        <v>142</v>
      </c>
      <c r="AP17" t="s">
        <v>143</v>
      </c>
      <c r="AQ17" t="s">
        <v>144</v>
      </c>
      <c r="AR17" t="s">
        <v>145</v>
      </c>
      <c r="AS17" t="s">
        <v>146</v>
      </c>
      <c r="AT17" t="s">
        <v>147</v>
      </c>
      <c r="AU17" t="s">
        <v>148</v>
      </c>
      <c r="AV17" t="s">
        <v>149</v>
      </c>
      <c r="AW17" t="s">
        <v>150</v>
      </c>
      <c r="AX17" t="s">
        <v>151</v>
      </c>
      <c r="AY17" t="s">
        <v>152</v>
      </c>
      <c r="AZ17" t="s">
        <v>153</v>
      </c>
      <c r="BA17" t="s">
        <v>154</v>
      </c>
      <c r="BB17" t="s">
        <v>155</v>
      </c>
      <c r="BC17" t="s">
        <v>156</v>
      </c>
      <c r="BD17" t="s">
        <v>157</v>
      </c>
      <c r="BE17" t="s">
        <v>158</v>
      </c>
      <c r="BF17" t="s">
        <v>159</v>
      </c>
      <c r="BG17" t="s">
        <v>160</v>
      </c>
      <c r="BH17" t="s">
        <v>161</v>
      </c>
      <c r="BI17" t="s">
        <v>162</v>
      </c>
      <c r="BJ17" t="s">
        <v>163</v>
      </c>
      <c r="BK17" t="s">
        <v>164</v>
      </c>
      <c r="BL17" t="s">
        <v>165</v>
      </c>
      <c r="BM17" t="s">
        <v>166</v>
      </c>
      <c r="BN17" t="s">
        <v>167</v>
      </c>
      <c r="BO17" t="s">
        <v>168</v>
      </c>
      <c r="BP17" t="s">
        <v>169</v>
      </c>
      <c r="BQ17" t="s">
        <v>170</v>
      </c>
      <c r="BR17" t="s">
        <v>171</v>
      </c>
      <c r="BS17" t="s">
        <v>172</v>
      </c>
      <c r="BT17" t="s">
        <v>173</v>
      </c>
      <c r="BU17" t="s">
        <v>174</v>
      </c>
      <c r="BV17" t="s">
        <v>175</v>
      </c>
      <c r="BW17" t="s">
        <v>176</v>
      </c>
      <c r="BX17" t="s">
        <v>177</v>
      </c>
      <c r="BY17" t="s">
        <v>178</v>
      </c>
      <c r="BZ17" t="s">
        <v>171</v>
      </c>
      <c r="CA17" t="s">
        <v>179</v>
      </c>
      <c r="CB17" t="s">
        <v>145</v>
      </c>
      <c r="CC17" t="s">
        <v>180</v>
      </c>
      <c r="CD17" t="s">
        <v>181</v>
      </c>
      <c r="CE17" t="s">
        <v>182</v>
      </c>
      <c r="CF17" t="s">
        <v>183</v>
      </c>
      <c r="CG17" t="s">
        <v>184</v>
      </c>
      <c r="CH17" t="s">
        <v>185</v>
      </c>
      <c r="CI17" t="s">
        <v>186</v>
      </c>
      <c r="CJ17" t="s">
        <v>187</v>
      </c>
      <c r="CK17" t="s">
        <v>188</v>
      </c>
      <c r="CL17" t="s">
        <v>189</v>
      </c>
      <c r="CM17" t="s">
        <v>190</v>
      </c>
      <c r="CN17" t="s">
        <v>191</v>
      </c>
      <c r="CO17" t="s">
        <v>192</v>
      </c>
      <c r="CP17" t="s">
        <v>193</v>
      </c>
      <c r="CQ17" t="s">
        <v>115</v>
      </c>
      <c r="CR17" t="s">
        <v>194</v>
      </c>
      <c r="CS17" t="s">
        <v>195</v>
      </c>
      <c r="CT17" t="s">
        <v>196</v>
      </c>
      <c r="CU17" t="s">
        <v>197</v>
      </c>
      <c r="CV17" t="s">
        <v>198</v>
      </c>
      <c r="CW17" t="s">
        <v>199</v>
      </c>
      <c r="CX17" t="s">
        <v>200</v>
      </c>
      <c r="CY17" t="s">
        <v>201</v>
      </c>
      <c r="CZ17" t="s">
        <v>202</v>
      </c>
      <c r="DA17" t="s">
        <v>203</v>
      </c>
      <c r="DB17" t="s">
        <v>204</v>
      </c>
      <c r="DC17" t="s">
        <v>205</v>
      </c>
      <c r="DD17" t="s">
        <v>206</v>
      </c>
      <c r="DE17" t="s">
        <v>207</v>
      </c>
      <c r="DF17" t="s">
        <v>208</v>
      </c>
      <c r="DG17" t="s">
        <v>209</v>
      </c>
      <c r="DH17" t="s">
        <v>210</v>
      </c>
      <c r="DI17" t="s">
        <v>211</v>
      </c>
      <c r="DJ17" t="s">
        <v>212</v>
      </c>
      <c r="DK17" t="s">
        <v>213</v>
      </c>
      <c r="DL17" t="s">
        <v>214</v>
      </c>
      <c r="DM17" t="s">
        <v>215</v>
      </c>
      <c r="DN17" t="s">
        <v>216</v>
      </c>
      <c r="DO17" t="s">
        <v>217</v>
      </c>
      <c r="DP17" t="s">
        <v>218</v>
      </c>
      <c r="DQ17" t="s">
        <v>219</v>
      </c>
      <c r="DR17" t="s">
        <v>220</v>
      </c>
      <c r="DS17" t="s">
        <v>221</v>
      </c>
      <c r="DT17" t="s">
        <v>222</v>
      </c>
      <c r="DU17" t="s">
        <v>223</v>
      </c>
      <c r="DV17" t="s">
        <v>224</v>
      </c>
      <c r="DW17" t="s">
        <v>225</v>
      </c>
      <c r="DX17" t="s">
        <v>226</v>
      </c>
      <c r="DY17" t="s">
        <v>227</v>
      </c>
      <c r="DZ17" t="s">
        <v>228</v>
      </c>
      <c r="EA17" t="s">
        <v>229</v>
      </c>
      <c r="EB17" t="s">
        <v>230</v>
      </c>
      <c r="EC17" t="s">
        <v>231</v>
      </c>
      <c r="ED17" t="s">
        <v>232</v>
      </c>
      <c r="EE17" t="s">
        <v>233</v>
      </c>
      <c r="EF17" t="s">
        <v>234</v>
      </c>
      <c r="EG17" t="s">
        <v>235</v>
      </c>
      <c r="EH17" t="s">
        <v>236</v>
      </c>
      <c r="EI17" t="s">
        <v>237</v>
      </c>
      <c r="EJ17" t="s">
        <v>238</v>
      </c>
      <c r="EK17" t="s">
        <v>239</v>
      </c>
      <c r="EL17" t="s">
        <v>240</v>
      </c>
      <c r="EM17" t="s">
        <v>241</v>
      </c>
      <c r="EN17" t="s">
        <v>242</v>
      </c>
      <c r="EO17" t="s">
        <v>243</v>
      </c>
      <c r="EP17" t="s">
        <v>104</v>
      </c>
      <c r="EQ17" t="s">
        <v>107</v>
      </c>
      <c r="ER17" t="s">
        <v>244</v>
      </c>
      <c r="ES17" t="s">
        <v>245</v>
      </c>
      <c r="ET17" t="s">
        <v>246</v>
      </c>
      <c r="EU17" t="s">
        <v>247</v>
      </c>
      <c r="EV17" t="s">
        <v>248</v>
      </c>
      <c r="EW17" t="s">
        <v>249</v>
      </c>
      <c r="EX17" t="s">
        <v>250</v>
      </c>
      <c r="EY17" t="s">
        <v>251</v>
      </c>
      <c r="EZ17" t="s">
        <v>252</v>
      </c>
      <c r="FA17" t="s">
        <v>253</v>
      </c>
      <c r="FB17" t="s">
        <v>254</v>
      </c>
      <c r="FC17" t="s">
        <v>255</v>
      </c>
      <c r="FD17" t="s">
        <v>256</v>
      </c>
      <c r="FE17" t="s">
        <v>257</v>
      </c>
      <c r="FF17" t="s">
        <v>258</v>
      </c>
      <c r="FG17" t="s">
        <v>259</v>
      </c>
      <c r="FH17" t="s">
        <v>260</v>
      </c>
      <c r="FI17" t="s">
        <v>261</v>
      </c>
      <c r="FJ17" t="s">
        <v>262</v>
      </c>
      <c r="FK17" t="s">
        <v>263</v>
      </c>
      <c r="FL17" t="s">
        <v>264</v>
      </c>
      <c r="FM17" t="s">
        <v>265</v>
      </c>
      <c r="FN17" t="s">
        <v>266</v>
      </c>
      <c r="FO17" t="s">
        <v>267</v>
      </c>
      <c r="FP17" t="s">
        <v>268</v>
      </c>
      <c r="FQ17" t="s">
        <v>269</v>
      </c>
      <c r="FR17" t="s">
        <v>270</v>
      </c>
      <c r="FS17" t="s">
        <v>271</v>
      </c>
      <c r="FT17" t="s">
        <v>272</v>
      </c>
      <c r="FU17" t="s">
        <v>273</v>
      </c>
      <c r="FV17" t="s">
        <v>274</v>
      </c>
      <c r="FW17" t="s">
        <v>275</v>
      </c>
      <c r="FX17" t="s">
        <v>276</v>
      </c>
      <c r="FY17" t="s">
        <v>277</v>
      </c>
      <c r="FZ17" t="s">
        <v>278</v>
      </c>
      <c r="GA17" t="s">
        <v>279</v>
      </c>
      <c r="GB17" t="s">
        <v>280</v>
      </c>
      <c r="GC17" t="s">
        <v>281</v>
      </c>
      <c r="GD17" t="s">
        <v>282</v>
      </c>
      <c r="GE17" t="s">
        <v>283</v>
      </c>
      <c r="GF17" t="s">
        <v>284</v>
      </c>
      <c r="GG17" t="s">
        <v>285</v>
      </c>
      <c r="GH17" t="s">
        <v>286</v>
      </c>
      <c r="GI17" t="s">
        <v>287</v>
      </c>
      <c r="GJ17" t="s">
        <v>288</v>
      </c>
      <c r="GK17" t="s">
        <v>289</v>
      </c>
      <c r="GL17" t="s">
        <v>290</v>
      </c>
      <c r="GM17" t="s">
        <v>291</v>
      </c>
      <c r="GN17" t="s">
        <v>292</v>
      </c>
      <c r="GO17" t="s">
        <v>293</v>
      </c>
      <c r="GP17" t="s">
        <v>294</v>
      </c>
      <c r="GQ17" t="s">
        <v>295</v>
      </c>
      <c r="GR17" t="s">
        <v>296</v>
      </c>
      <c r="GS17" t="s">
        <v>297</v>
      </c>
      <c r="GT17" t="s">
        <v>298</v>
      </c>
      <c r="GU17" t="s">
        <v>299</v>
      </c>
      <c r="GV17" t="s">
        <v>300</v>
      </c>
      <c r="GW17" t="s">
        <v>301</v>
      </c>
      <c r="GX17" t="s">
        <v>302</v>
      </c>
      <c r="GY17" t="s">
        <v>303</v>
      </c>
      <c r="GZ17" t="s">
        <v>304</v>
      </c>
      <c r="HA17" t="s">
        <v>305</v>
      </c>
      <c r="HB17" t="s">
        <v>306</v>
      </c>
      <c r="HC17" t="s">
        <v>307</v>
      </c>
      <c r="HD17" t="s">
        <v>308</v>
      </c>
      <c r="HE17" t="s">
        <v>309</v>
      </c>
      <c r="HF17" t="s">
        <v>310</v>
      </c>
      <c r="HG17" t="s">
        <v>311</v>
      </c>
      <c r="HH17" t="s">
        <v>312</v>
      </c>
      <c r="HI17" t="s">
        <v>313</v>
      </c>
      <c r="HJ17" t="s">
        <v>314</v>
      </c>
      <c r="HK17" t="s">
        <v>315</v>
      </c>
      <c r="HL17" t="s">
        <v>316</v>
      </c>
      <c r="HM17" t="s">
        <v>317</v>
      </c>
      <c r="HN17" t="s">
        <v>318</v>
      </c>
      <c r="HO17" t="s">
        <v>319</v>
      </c>
      <c r="HP17" t="s">
        <v>320</v>
      </c>
      <c r="HQ17" t="s">
        <v>321</v>
      </c>
      <c r="HR17" t="s">
        <v>322</v>
      </c>
      <c r="HS17" t="s">
        <v>323</v>
      </c>
      <c r="HT17" t="s">
        <v>324</v>
      </c>
      <c r="HU17" t="s">
        <v>325</v>
      </c>
      <c r="HV17" t="s">
        <v>326</v>
      </c>
      <c r="HW17" t="s">
        <v>327</v>
      </c>
      <c r="HX17" t="s">
        <v>328</v>
      </c>
      <c r="HY17" t="s">
        <v>329</v>
      </c>
      <c r="HZ17" t="s">
        <v>330</v>
      </c>
      <c r="IA17" t="s">
        <v>331</v>
      </c>
      <c r="IB17" t="s">
        <v>332</v>
      </c>
      <c r="IC17" t="s">
        <v>333</v>
      </c>
      <c r="ID17" t="s">
        <v>334</v>
      </c>
      <c r="IE17" t="s">
        <v>335</v>
      </c>
      <c r="IF17" t="s">
        <v>336</v>
      </c>
      <c r="IG17" t="s">
        <v>337</v>
      </c>
      <c r="IH17" t="s">
        <v>338</v>
      </c>
      <c r="II17" t="s">
        <v>339</v>
      </c>
      <c r="IJ17" t="s">
        <v>340</v>
      </c>
      <c r="IK17" t="s">
        <v>341</v>
      </c>
      <c r="IL17" t="s">
        <v>342</v>
      </c>
      <c r="IM17" t="s">
        <v>343</v>
      </c>
      <c r="IN17" t="s">
        <v>344</v>
      </c>
      <c r="IO17" t="s">
        <v>345</v>
      </c>
      <c r="IP17" t="s">
        <v>346</v>
      </c>
      <c r="IQ17" t="s">
        <v>347</v>
      </c>
      <c r="IR17" t="s">
        <v>348</v>
      </c>
      <c r="IS17" t="s">
        <v>349</v>
      </c>
      <c r="IT17" t="s">
        <v>350</v>
      </c>
      <c r="IU17" t="s">
        <v>351</v>
      </c>
      <c r="IV17" t="s">
        <v>352</v>
      </c>
      <c r="IW17" t="s">
        <v>353</v>
      </c>
      <c r="IX17" t="s">
        <v>354</v>
      </c>
      <c r="IY17" t="s">
        <v>355</v>
      </c>
      <c r="IZ17" t="s">
        <v>356</v>
      </c>
      <c r="JA17" t="s">
        <v>357</v>
      </c>
      <c r="JB17" t="s">
        <v>358</v>
      </c>
      <c r="JC17" t="s">
        <v>359</v>
      </c>
      <c r="JD17" t="s">
        <v>360</v>
      </c>
      <c r="JE17" t="s">
        <v>361</v>
      </c>
      <c r="JF17" t="s">
        <v>362</v>
      </c>
      <c r="JG17" t="s">
        <v>363</v>
      </c>
    </row>
    <row r="18" spans="1:267" x14ac:dyDescent="0.3">
      <c r="B18" t="s">
        <v>364</v>
      </c>
      <c r="C18" t="s">
        <v>364</v>
      </c>
      <c r="F18" t="s">
        <v>364</v>
      </c>
      <c r="M18" t="s">
        <v>364</v>
      </c>
      <c r="N18" t="s">
        <v>365</v>
      </c>
      <c r="O18" t="s">
        <v>366</v>
      </c>
      <c r="P18" t="s">
        <v>367</v>
      </c>
      <c r="Q18" t="s">
        <v>368</v>
      </c>
      <c r="R18" t="s">
        <v>368</v>
      </c>
      <c r="S18" t="s">
        <v>201</v>
      </c>
      <c r="T18" t="s">
        <v>201</v>
      </c>
      <c r="U18" t="s">
        <v>365</v>
      </c>
      <c r="V18" t="s">
        <v>365</v>
      </c>
      <c r="W18" t="s">
        <v>365</v>
      </c>
      <c r="X18" t="s">
        <v>365</v>
      </c>
      <c r="Y18" t="s">
        <v>369</v>
      </c>
      <c r="Z18" t="s">
        <v>370</v>
      </c>
      <c r="AA18" t="s">
        <v>370</v>
      </c>
      <c r="AB18" t="s">
        <v>371</v>
      </c>
      <c r="AC18" t="s">
        <v>372</v>
      </c>
      <c r="AD18" t="s">
        <v>371</v>
      </c>
      <c r="AE18" t="s">
        <v>371</v>
      </c>
      <c r="AF18" t="s">
        <v>371</v>
      </c>
      <c r="AG18" t="s">
        <v>369</v>
      </c>
      <c r="AH18" t="s">
        <v>369</v>
      </c>
      <c r="AI18" t="s">
        <v>369</v>
      </c>
      <c r="AJ18" t="s">
        <v>369</v>
      </c>
      <c r="AK18" t="s">
        <v>373</v>
      </c>
      <c r="AL18" t="s">
        <v>372</v>
      </c>
      <c r="AN18" t="s">
        <v>372</v>
      </c>
      <c r="AO18" t="s">
        <v>373</v>
      </c>
      <c r="AU18" t="s">
        <v>367</v>
      </c>
      <c r="BB18" t="s">
        <v>367</v>
      </c>
      <c r="BC18" t="s">
        <v>367</v>
      </c>
      <c r="BD18" t="s">
        <v>367</v>
      </c>
      <c r="BE18" t="s">
        <v>374</v>
      </c>
      <c r="BS18" t="s">
        <v>375</v>
      </c>
      <c r="BT18" t="s">
        <v>375</v>
      </c>
      <c r="BU18" t="s">
        <v>375</v>
      </c>
      <c r="BV18" t="s">
        <v>367</v>
      </c>
      <c r="BX18" t="s">
        <v>376</v>
      </c>
      <c r="CA18" t="s">
        <v>375</v>
      </c>
      <c r="CF18" t="s">
        <v>364</v>
      </c>
      <c r="CG18" t="s">
        <v>364</v>
      </c>
      <c r="CH18" t="s">
        <v>364</v>
      </c>
      <c r="CI18" t="s">
        <v>364</v>
      </c>
      <c r="CJ18" t="s">
        <v>367</v>
      </c>
      <c r="CK18" t="s">
        <v>367</v>
      </c>
      <c r="CM18" t="s">
        <v>377</v>
      </c>
      <c r="CN18" t="s">
        <v>378</v>
      </c>
      <c r="CQ18" t="s">
        <v>364</v>
      </c>
      <c r="CR18" t="s">
        <v>368</v>
      </c>
      <c r="CS18" t="s">
        <v>368</v>
      </c>
      <c r="CT18" t="s">
        <v>379</v>
      </c>
      <c r="CU18" t="s">
        <v>379</v>
      </c>
      <c r="CV18" t="s">
        <v>368</v>
      </c>
      <c r="CW18" t="s">
        <v>379</v>
      </c>
      <c r="CX18" t="s">
        <v>373</v>
      </c>
      <c r="CY18" t="s">
        <v>371</v>
      </c>
      <c r="CZ18" t="s">
        <v>371</v>
      </c>
      <c r="DA18" t="s">
        <v>370</v>
      </c>
      <c r="DB18" t="s">
        <v>370</v>
      </c>
      <c r="DC18" t="s">
        <v>370</v>
      </c>
      <c r="DD18" t="s">
        <v>370</v>
      </c>
      <c r="DE18" t="s">
        <v>370</v>
      </c>
      <c r="DF18" t="s">
        <v>380</v>
      </c>
      <c r="DG18" t="s">
        <v>367</v>
      </c>
      <c r="DH18" t="s">
        <v>367</v>
      </c>
      <c r="DI18" t="s">
        <v>368</v>
      </c>
      <c r="DJ18" t="s">
        <v>368</v>
      </c>
      <c r="DK18" t="s">
        <v>368</v>
      </c>
      <c r="DL18" t="s">
        <v>379</v>
      </c>
      <c r="DM18" t="s">
        <v>368</v>
      </c>
      <c r="DN18" t="s">
        <v>379</v>
      </c>
      <c r="DO18" t="s">
        <v>371</v>
      </c>
      <c r="DP18" t="s">
        <v>371</v>
      </c>
      <c r="DQ18" t="s">
        <v>370</v>
      </c>
      <c r="DR18" t="s">
        <v>370</v>
      </c>
      <c r="DS18" t="s">
        <v>367</v>
      </c>
      <c r="DX18" t="s">
        <v>367</v>
      </c>
      <c r="EA18" t="s">
        <v>370</v>
      </c>
      <c r="EB18" t="s">
        <v>370</v>
      </c>
      <c r="EC18" t="s">
        <v>370</v>
      </c>
      <c r="ED18" t="s">
        <v>370</v>
      </c>
      <c r="EE18" t="s">
        <v>370</v>
      </c>
      <c r="EF18" t="s">
        <v>367</v>
      </c>
      <c r="EG18" t="s">
        <v>367</v>
      </c>
      <c r="EH18" t="s">
        <v>367</v>
      </c>
      <c r="EI18" t="s">
        <v>364</v>
      </c>
      <c r="EL18" t="s">
        <v>381</v>
      </c>
      <c r="EM18" t="s">
        <v>381</v>
      </c>
      <c r="EO18" t="s">
        <v>364</v>
      </c>
      <c r="EP18" t="s">
        <v>382</v>
      </c>
      <c r="ER18" t="s">
        <v>364</v>
      </c>
      <c r="ES18" t="s">
        <v>364</v>
      </c>
      <c r="EU18" t="s">
        <v>383</v>
      </c>
      <c r="EV18" t="s">
        <v>384</v>
      </c>
      <c r="EW18" t="s">
        <v>383</v>
      </c>
      <c r="EX18" t="s">
        <v>384</v>
      </c>
      <c r="EY18" t="s">
        <v>383</v>
      </c>
      <c r="EZ18" t="s">
        <v>384</v>
      </c>
      <c r="FA18" t="s">
        <v>372</v>
      </c>
      <c r="FB18" t="s">
        <v>372</v>
      </c>
      <c r="FC18" t="s">
        <v>367</v>
      </c>
      <c r="FD18" t="s">
        <v>385</v>
      </c>
      <c r="FE18" t="s">
        <v>367</v>
      </c>
      <c r="FG18" t="s">
        <v>365</v>
      </c>
      <c r="FH18" t="s">
        <v>386</v>
      </c>
      <c r="FI18" t="s">
        <v>365</v>
      </c>
      <c r="FN18" t="s">
        <v>387</v>
      </c>
      <c r="FO18" t="s">
        <v>387</v>
      </c>
      <c r="GB18" t="s">
        <v>387</v>
      </c>
      <c r="GC18" t="s">
        <v>387</v>
      </c>
      <c r="GD18" t="s">
        <v>388</v>
      </c>
      <c r="GE18" t="s">
        <v>388</v>
      </c>
      <c r="GF18" t="s">
        <v>370</v>
      </c>
      <c r="GG18" t="s">
        <v>370</v>
      </c>
      <c r="GH18" t="s">
        <v>372</v>
      </c>
      <c r="GI18" t="s">
        <v>370</v>
      </c>
      <c r="GJ18" t="s">
        <v>379</v>
      </c>
      <c r="GK18" t="s">
        <v>372</v>
      </c>
      <c r="GL18" t="s">
        <v>372</v>
      </c>
      <c r="GN18" t="s">
        <v>387</v>
      </c>
      <c r="GO18" t="s">
        <v>387</v>
      </c>
      <c r="GP18" t="s">
        <v>387</v>
      </c>
      <c r="GQ18" t="s">
        <v>387</v>
      </c>
      <c r="GR18" t="s">
        <v>387</v>
      </c>
      <c r="GS18" t="s">
        <v>387</v>
      </c>
      <c r="GT18" t="s">
        <v>387</v>
      </c>
      <c r="GU18" t="s">
        <v>389</v>
      </c>
      <c r="GV18" t="s">
        <v>389</v>
      </c>
      <c r="GW18" t="s">
        <v>389</v>
      </c>
      <c r="GX18" t="s">
        <v>390</v>
      </c>
      <c r="GY18" t="s">
        <v>387</v>
      </c>
      <c r="GZ18" t="s">
        <v>387</v>
      </c>
      <c r="HA18" t="s">
        <v>387</v>
      </c>
      <c r="HB18" t="s">
        <v>387</v>
      </c>
      <c r="HC18" t="s">
        <v>387</v>
      </c>
      <c r="HD18" t="s">
        <v>387</v>
      </c>
      <c r="HE18" t="s">
        <v>387</v>
      </c>
      <c r="HF18" t="s">
        <v>387</v>
      </c>
      <c r="HG18" t="s">
        <v>387</v>
      </c>
      <c r="HH18" t="s">
        <v>387</v>
      </c>
      <c r="HI18" t="s">
        <v>387</v>
      </c>
      <c r="HJ18" t="s">
        <v>387</v>
      </c>
      <c r="HQ18" t="s">
        <v>387</v>
      </c>
      <c r="HR18" t="s">
        <v>372</v>
      </c>
      <c r="HS18" t="s">
        <v>372</v>
      </c>
      <c r="HT18" t="s">
        <v>383</v>
      </c>
      <c r="HU18" t="s">
        <v>384</v>
      </c>
      <c r="HV18" t="s">
        <v>384</v>
      </c>
      <c r="HZ18" t="s">
        <v>384</v>
      </c>
      <c r="ID18" t="s">
        <v>368</v>
      </c>
      <c r="IE18" t="s">
        <v>368</v>
      </c>
      <c r="IF18" t="s">
        <v>379</v>
      </c>
      <c r="IG18" t="s">
        <v>379</v>
      </c>
      <c r="IH18" t="s">
        <v>391</v>
      </c>
      <c r="II18" t="s">
        <v>391</v>
      </c>
      <c r="IJ18" t="s">
        <v>387</v>
      </c>
      <c r="IK18" t="s">
        <v>387</v>
      </c>
      <c r="IL18" t="s">
        <v>387</v>
      </c>
      <c r="IM18" t="s">
        <v>387</v>
      </c>
      <c r="IN18" t="s">
        <v>387</v>
      </c>
      <c r="IO18" t="s">
        <v>387</v>
      </c>
      <c r="IP18" t="s">
        <v>370</v>
      </c>
      <c r="IQ18" t="s">
        <v>387</v>
      </c>
      <c r="IS18" t="s">
        <v>373</v>
      </c>
      <c r="IT18" t="s">
        <v>373</v>
      </c>
      <c r="IU18" t="s">
        <v>370</v>
      </c>
      <c r="IV18" t="s">
        <v>370</v>
      </c>
      <c r="IW18" t="s">
        <v>370</v>
      </c>
      <c r="IX18" t="s">
        <v>370</v>
      </c>
      <c r="IY18" t="s">
        <v>370</v>
      </c>
      <c r="IZ18" t="s">
        <v>372</v>
      </c>
      <c r="JA18" t="s">
        <v>372</v>
      </c>
      <c r="JB18" t="s">
        <v>372</v>
      </c>
      <c r="JC18" t="s">
        <v>370</v>
      </c>
      <c r="JD18" t="s">
        <v>368</v>
      </c>
      <c r="JE18" t="s">
        <v>379</v>
      </c>
      <c r="JF18" t="s">
        <v>372</v>
      </c>
      <c r="JG18" t="s">
        <v>372</v>
      </c>
    </row>
    <row r="19" spans="1:267" x14ac:dyDescent="0.3">
      <c r="A19">
        <v>1</v>
      </c>
      <c r="B19">
        <v>1691766531.0999999</v>
      </c>
      <c r="C19">
        <v>0</v>
      </c>
      <c r="D19" t="s">
        <v>392</v>
      </c>
      <c r="E19" t="s">
        <v>393</v>
      </c>
      <c r="F19" t="s">
        <v>394</v>
      </c>
      <c r="G19" t="s">
        <v>395</v>
      </c>
      <c r="H19" t="s">
        <v>396</v>
      </c>
      <c r="I19" t="s">
        <v>397</v>
      </c>
      <c r="J19" t="s">
        <v>398</v>
      </c>
      <c r="K19" t="s">
        <v>399</v>
      </c>
      <c r="L19" t="s">
        <v>400</v>
      </c>
      <c r="M19">
        <v>1691766531.0999999</v>
      </c>
      <c r="N19">
        <f t="shared" ref="N19:N50" si="0">(O19)/1000</f>
        <v>6.0206978315107086E-3</v>
      </c>
      <c r="O19">
        <f t="shared" ref="O19:O50" si="1">1000*CX19*AM19*(CT19-CU19)/(100*CN19*(1000-AM19*CT19))</f>
        <v>6.0206978315107085</v>
      </c>
      <c r="P19">
        <f t="shared" ref="P19:P50" si="2">CX19*AM19*(CS19-CR19*(1000-AM19*CU19)/(1000-AM19*CT19))/(100*CN19)</f>
        <v>23.052087281846301</v>
      </c>
      <c r="Q19">
        <f t="shared" ref="Q19:Q50" si="3">CR19 - IF(AM19&gt;1, P19*CN19*100/(AO19*DF19), 0)</f>
        <v>369.69499999999999</v>
      </c>
      <c r="R19">
        <f t="shared" ref="R19:R50" si="4">((X19-N19/2)*Q19-P19)/(X19+N19/2)</f>
        <v>240.0906145447866</v>
      </c>
      <c r="S19">
        <f t="shared" ref="S19:S50" si="5">R19*(CY19+CZ19)/1000</f>
        <v>23.702841025344561</v>
      </c>
      <c r="T19">
        <f t="shared" ref="T19:T50" si="6">(CR19 - IF(AM19&gt;1, P19*CN19*100/(AO19*DF19), 0))*(CY19+CZ19)/1000</f>
        <v>36.497977355254498</v>
      </c>
      <c r="U19">
        <f t="shared" ref="U19:U50" si="7">2/((1/W19-1/V19)+SIGN(W19)*SQRT((1/W19-1/V19)*(1/W19-1/V19) + 4*CO19/((CO19+1)*(CO19+1))*(2*1/W19*1/V19-1/V19*1/V19)))</f>
        <v>0.32342897473217708</v>
      </c>
      <c r="V19">
        <f t="shared" ref="V19:V50" si="8">IF(LEFT(CP19,1)&lt;&gt;"0",IF(LEFT(CP19,1)="1",3,$B$7),$D$5+$E$5*(DF19*CY19/($K$5*1000))+$F$5*(DF19*CY19/($K$5*1000))*MAX(MIN(CN19,$J$5),$I$5)*MAX(MIN(CN19,$J$5),$I$5)+$G$5*MAX(MIN(CN19,$J$5),$I$5)*(DF19*CY19/($K$5*1000))+$H$5*(DF19*CY19/($K$5*1000))*(DF19*CY19/($K$5*1000)))</f>
        <v>2.9091341950048299</v>
      </c>
      <c r="W19">
        <f t="shared" ref="W19:W50" si="9">N19*(1000-(1000*0.61365*EXP(17.502*AA19/(240.97+AA19))/(CY19+CZ19)+CT19)/2)/(1000*0.61365*EXP(17.502*AA19/(240.97+AA19))/(CY19+CZ19)-CT19)</f>
        <v>0.30469791201903673</v>
      </c>
      <c r="X19">
        <f t="shared" ref="X19:X50" si="10">1/((CO19+1)/(U19/1.6)+1/(V19/1.37)) + CO19/((CO19+1)/(U19/1.6) + CO19/(V19/1.37))</f>
        <v>0.19202864670065289</v>
      </c>
      <c r="Y19">
        <f t="shared" ref="Y19:Y50" si="11">(CJ19*CM19)</f>
        <v>289.55631629209597</v>
      </c>
      <c r="Z19">
        <f t="shared" ref="Z19:Z50" si="12">(DA19+(Y19+2*0.95*0.0000000567*(((DA19+$B$9)+273)^4-(DA19+273)^4)-44100*N19)/(1.84*29.3*V19+8*0.95*0.0000000567*(DA19+273)^3))</f>
        <v>32.232706822879344</v>
      </c>
      <c r="AA19">
        <f t="shared" ref="AA19:AA50" si="13">($C$9*DB19+$D$9*DC19+$E$9*Z19)</f>
        <v>31.957100000000001</v>
      </c>
      <c r="AB19">
        <f t="shared" ref="AB19:AB50" si="14">0.61365*EXP(17.502*AA19/(240.97+AA19))</f>
        <v>4.7635007877208224</v>
      </c>
      <c r="AC19">
        <f t="shared" ref="AC19:AC50" si="15">(AD19/AE19*100)</f>
        <v>60.17890166623512</v>
      </c>
      <c r="AD19">
        <f t="shared" ref="AD19:AD50" si="16">CT19*(CY19+CZ19)/1000</f>
        <v>2.8883450527914598</v>
      </c>
      <c r="AE19">
        <f t="shared" ref="AE19:AE50" si="17">0.61365*EXP(17.502*DA19/(240.97+DA19))</f>
        <v>4.7995974881875227</v>
      </c>
      <c r="AF19">
        <f t="shared" ref="AF19:AF50" si="18">(AB19-CT19*(CY19+CZ19)/1000)</f>
        <v>1.8751557349293626</v>
      </c>
      <c r="AG19">
        <f t="shared" ref="AG19:AG50" si="19">(-N19*44100)</f>
        <v>-265.51277436962226</v>
      </c>
      <c r="AH19">
        <f t="shared" ref="AH19:AH50" si="20">2*29.3*V19*0.92*(DA19-AA19)</f>
        <v>20.92208817899451</v>
      </c>
      <c r="AI19">
        <f t="shared" ref="AI19:AI50" si="21">2*0.95*0.0000000567*(((DA19+$B$9)+273)^4-(AA19+273)^4)</f>
        <v>1.6313745512745763</v>
      </c>
      <c r="AJ19">
        <f t="shared" ref="AJ19:AJ50" si="22">Y19+AI19+AG19+AH19</f>
        <v>46.597004652742797</v>
      </c>
      <c r="AK19">
        <v>0</v>
      </c>
      <c r="AL19">
        <v>0</v>
      </c>
      <c r="AM19">
        <f t="shared" ref="AM19:AM50" si="23">IF(AK19*$H$15&gt;=AO19,1,(AO19/(AO19-AK19*$H$15)))</f>
        <v>1</v>
      </c>
      <c r="AN19">
        <f t="shared" ref="AN19:AN50" si="24">(AM19-1)*100</f>
        <v>0</v>
      </c>
      <c r="AO19">
        <f t="shared" ref="AO19:AO50" si="25">MAX(0,($B$15+$C$15*DF19)/(1+$D$15*DF19)*CY19/(DA19+273)*$E$15)</f>
        <v>51387.548980058236</v>
      </c>
      <c r="AP19" t="s">
        <v>401</v>
      </c>
      <c r="AQ19">
        <v>0</v>
      </c>
      <c r="AR19">
        <v>0</v>
      </c>
      <c r="AS19">
        <v>0</v>
      </c>
      <c r="AT19" t="e">
        <f t="shared" ref="AT19:AT50" si="26">1-AR19/AS19</f>
        <v>#DIV/0!</v>
      </c>
      <c r="AU19">
        <v>-1</v>
      </c>
      <c r="AV19" t="s">
        <v>402</v>
      </c>
      <c r="AW19">
        <v>10238.799999999999</v>
      </c>
      <c r="AX19">
        <v>904.94115999999997</v>
      </c>
      <c r="AY19">
        <v>1354.69</v>
      </c>
      <c r="AZ19">
        <f t="shared" ref="AZ19:AZ50" si="27">1-AX19/AY19</f>
        <v>0.33199391742760342</v>
      </c>
      <c r="BA19">
        <v>0.5</v>
      </c>
      <c r="BB19">
        <f t="shared" ref="BB19:BB50" si="28">CK19</f>
        <v>1513.1340001513449</v>
      </c>
      <c r="BC19">
        <f t="shared" ref="BC19:BC50" si="29">P19</f>
        <v>23.052087281846301</v>
      </c>
      <c r="BD19">
        <f t="shared" ref="BD19:BD50" si="30">AZ19*BA19*BB19</f>
        <v>251.17564215157245</v>
      </c>
      <c r="BE19">
        <f t="shared" ref="BE19:BE50" si="31">(BC19-AU19)/BB19</f>
        <v>1.5895543474299428E-2</v>
      </c>
      <c r="BF19">
        <f t="shared" ref="BF19:BF50" si="32">(AS19-AY19)/AY19</f>
        <v>-1</v>
      </c>
      <c r="BG19" t="e">
        <f t="shared" ref="BG19:BG50" si="33">AR19/(AT19+AR19/AY19)</f>
        <v>#DIV/0!</v>
      </c>
      <c r="BH19" t="s">
        <v>403</v>
      </c>
      <c r="BI19">
        <v>672.36</v>
      </c>
      <c r="BJ19">
        <f t="shared" ref="BJ19:BJ50" si="34">IF(BI19&lt;&gt;0, BI19, BG19)</f>
        <v>672.36</v>
      </c>
      <c r="BK19">
        <f t="shared" ref="BK19:BK50" si="35">1-BJ19/AY19</f>
        <v>0.50367980866471296</v>
      </c>
      <c r="BL19">
        <f t="shared" ref="BL19:BL50" si="36">(AY19-AX19)/(AY19-BJ19)</f>
        <v>0.659136839945481</v>
      </c>
      <c r="BM19">
        <f t="shared" ref="BM19:BM50" si="37">(AS19-AY19)/(AS19-BJ19)</f>
        <v>2.0148283657564399</v>
      </c>
      <c r="BN19">
        <f t="shared" ref="BN19:BN50" si="38">(AY19-AX19)/(AY19-AR19)</f>
        <v>0.33199391742760342</v>
      </c>
      <c r="BO19" t="e">
        <f t="shared" ref="BO19:BO50" si="39">(AS19-AY19)/(AS19-AR19)</f>
        <v>#DIV/0!</v>
      </c>
      <c r="BP19">
        <f t="shared" ref="BP19:BP50" si="40">(BL19*BJ19/AX19)</f>
        <v>0.48973045463612641</v>
      </c>
      <c r="BQ19">
        <f t="shared" ref="BQ19:BQ50" si="41">(1-BP19)</f>
        <v>0.51026954536387359</v>
      </c>
      <c r="BR19">
        <v>895</v>
      </c>
      <c r="BS19">
        <v>300</v>
      </c>
      <c r="BT19">
        <v>300</v>
      </c>
      <c r="BU19">
        <v>300</v>
      </c>
      <c r="BV19">
        <v>10238.799999999999</v>
      </c>
      <c r="BW19">
        <v>1214.6500000000001</v>
      </c>
      <c r="BX19">
        <v>-6.96278E-3</v>
      </c>
      <c r="BY19">
        <v>13.67</v>
      </c>
      <c r="BZ19" t="s">
        <v>401</v>
      </c>
      <c r="CA19" t="s">
        <v>401</v>
      </c>
      <c r="CB19" t="s">
        <v>401</v>
      </c>
      <c r="CC19" t="s">
        <v>401</v>
      </c>
      <c r="CD19" t="s">
        <v>401</v>
      </c>
      <c r="CE19" t="s">
        <v>401</v>
      </c>
      <c r="CF19" t="s">
        <v>401</v>
      </c>
      <c r="CG19" t="s">
        <v>401</v>
      </c>
      <c r="CH19" t="s">
        <v>401</v>
      </c>
      <c r="CI19" t="s">
        <v>401</v>
      </c>
      <c r="CJ19">
        <f t="shared" ref="CJ19:CJ50" si="42">$B$13*DG19+$C$13*DH19+$F$13*DS19*(1-DV19)</f>
        <v>1799.94</v>
      </c>
      <c r="CK19">
        <f t="shared" ref="CK19:CK50" si="43">CJ19*CL19</f>
        <v>1513.1340001513449</v>
      </c>
      <c r="CL19">
        <f t="shared" ref="CL19:CL50" si="44">($B$13*$D$11+$C$13*$D$11+$F$13*((EF19+DX19)/MAX(EF19+DX19+EG19, 0.1)*$I$11+EG19/MAX(EF19+DX19+EG19, 0.1)*$J$11))/($B$13+$C$13+$F$13)</f>
        <v>0.84065802201814777</v>
      </c>
      <c r="CM19">
        <f t="shared" ref="CM19:CM50" si="45">($B$13*$K$11+$C$13*$K$11+$F$13*((EF19+DX19)/MAX(EF19+DX19+EG19, 0.1)*$P$11+EG19/MAX(EF19+DX19+EG19, 0.1)*$Q$11))/($B$13+$C$13+$F$13)</f>
        <v>0.16086998249502538</v>
      </c>
      <c r="CN19">
        <v>6</v>
      </c>
      <c r="CO19">
        <v>0.5</v>
      </c>
      <c r="CP19" t="s">
        <v>404</v>
      </c>
      <c r="CQ19">
        <v>1691766531.0999999</v>
      </c>
      <c r="CR19">
        <v>369.69499999999999</v>
      </c>
      <c r="CS19">
        <v>400.02</v>
      </c>
      <c r="CT19">
        <v>29.256599999999999</v>
      </c>
      <c r="CU19">
        <v>22.245100000000001</v>
      </c>
      <c r="CV19">
        <v>375.00599999999997</v>
      </c>
      <c r="CW19">
        <v>28.832899999999999</v>
      </c>
      <c r="CX19">
        <v>500.14</v>
      </c>
      <c r="CY19">
        <v>98.624799999999993</v>
      </c>
      <c r="CZ19">
        <v>9.9763099999999993E-2</v>
      </c>
      <c r="DA19">
        <v>32.090499999999999</v>
      </c>
      <c r="DB19">
        <v>31.957100000000001</v>
      </c>
      <c r="DC19">
        <v>999.9</v>
      </c>
      <c r="DD19">
        <v>0</v>
      </c>
      <c r="DE19">
        <v>0</v>
      </c>
      <c r="DF19">
        <v>10021.9</v>
      </c>
      <c r="DG19">
        <v>0</v>
      </c>
      <c r="DH19">
        <v>1298.47</v>
      </c>
      <c r="DI19">
        <v>-30.3245</v>
      </c>
      <c r="DJ19">
        <v>380.83699999999999</v>
      </c>
      <c r="DK19">
        <v>409.12099999999998</v>
      </c>
      <c r="DL19">
        <v>7.0115499999999997</v>
      </c>
      <c r="DM19">
        <v>400.02</v>
      </c>
      <c r="DN19">
        <v>22.245100000000001</v>
      </c>
      <c r="DO19">
        <v>2.8854299999999999</v>
      </c>
      <c r="DP19">
        <v>2.1939199999999999</v>
      </c>
      <c r="DQ19">
        <v>23.3811</v>
      </c>
      <c r="DR19">
        <v>18.917999999999999</v>
      </c>
      <c r="DS19">
        <v>1799.94</v>
      </c>
      <c r="DT19">
        <v>0.97800600000000004</v>
      </c>
      <c r="DU19">
        <v>2.1994199999999998E-2</v>
      </c>
      <c r="DV19">
        <v>0</v>
      </c>
      <c r="DW19">
        <v>904.69500000000005</v>
      </c>
      <c r="DX19">
        <v>4.9997699999999998</v>
      </c>
      <c r="DY19">
        <v>18693.900000000001</v>
      </c>
      <c r="DZ19">
        <v>15784</v>
      </c>
      <c r="EA19">
        <v>40.811999999999998</v>
      </c>
      <c r="EB19">
        <v>41.75</v>
      </c>
      <c r="EC19">
        <v>40.5</v>
      </c>
      <c r="ED19">
        <v>40.561999999999998</v>
      </c>
      <c r="EE19">
        <v>41.936999999999998</v>
      </c>
      <c r="EF19">
        <v>1755.46</v>
      </c>
      <c r="EG19">
        <v>39.479999999999997</v>
      </c>
      <c r="EH19">
        <v>0</v>
      </c>
      <c r="EI19">
        <v>1691766524.9000001</v>
      </c>
      <c r="EJ19">
        <v>0</v>
      </c>
      <c r="EK19">
        <v>904.94115999999997</v>
      </c>
      <c r="EL19">
        <v>-2.4133076832184139</v>
      </c>
      <c r="EM19">
        <v>4480.3230683898191</v>
      </c>
      <c r="EN19">
        <v>18140.907999999999</v>
      </c>
      <c r="EO19">
        <v>15</v>
      </c>
      <c r="EP19">
        <v>1691766490.5999999</v>
      </c>
      <c r="EQ19" t="s">
        <v>405</v>
      </c>
      <c r="ER19">
        <v>1691766479.5999999</v>
      </c>
      <c r="ES19">
        <v>1691766490.5999999</v>
      </c>
      <c r="ET19">
        <v>3</v>
      </c>
      <c r="EU19">
        <v>-4.2000000000000003E-2</v>
      </c>
      <c r="EV19">
        <v>-1E-3</v>
      </c>
      <c r="EW19">
        <v>-5.2889999999999997</v>
      </c>
      <c r="EX19">
        <v>0.255</v>
      </c>
      <c r="EY19">
        <v>400</v>
      </c>
      <c r="EZ19">
        <v>22</v>
      </c>
      <c r="FA19">
        <v>7.0000000000000007E-2</v>
      </c>
      <c r="FB19">
        <v>0.01</v>
      </c>
      <c r="FC19">
        <v>23.13137841039957</v>
      </c>
      <c r="FD19">
        <v>-0.96995828761581948</v>
      </c>
      <c r="FE19">
        <v>0.1671092316290933</v>
      </c>
      <c r="FF19">
        <v>1</v>
      </c>
      <c r="FG19">
        <v>0.33327849529998388</v>
      </c>
      <c r="FH19">
        <v>-3.9155205297832819E-3</v>
      </c>
      <c r="FI19">
        <v>1.195882124161126E-2</v>
      </c>
      <c r="FJ19">
        <v>1</v>
      </c>
      <c r="FK19">
        <v>2</v>
      </c>
      <c r="FL19">
        <v>2</v>
      </c>
      <c r="FM19" t="s">
        <v>406</v>
      </c>
      <c r="FN19">
        <v>2.9687399999999999</v>
      </c>
      <c r="FO19">
        <v>2.6991900000000002</v>
      </c>
      <c r="FP19">
        <v>9.2506400000000003E-2</v>
      </c>
      <c r="FQ19">
        <v>9.6475000000000005E-2</v>
      </c>
      <c r="FR19">
        <v>0.13148499999999999</v>
      </c>
      <c r="FS19">
        <v>0.105639</v>
      </c>
      <c r="FT19">
        <v>31455.8</v>
      </c>
      <c r="FU19">
        <v>20021</v>
      </c>
      <c r="FV19">
        <v>32513.4</v>
      </c>
      <c r="FW19">
        <v>25292.7</v>
      </c>
      <c r="FX19">
        <v>39009.4</v>
      </c>
      <c r="FY19">
        <v>39147.300000000003</v>
      </c>
      <c r="FZ19">
        <v>46664</v>
      </c>
      <c r="GA19">
        <v>45802.1</v>
      </c>
      <c r="GB19">
        <v>1.9903500000000001</v>
      </c>
      <c r="GC19">
        <v>1.90882</v>
      </c>
      <c r="GD19">
        <v>7.4602699999999994E-2</v>
      </c>
      <c r="GE19">
        <v>0</v>
      </c>
      <c r="GF19">
        <v>30.745699999999999</v>
      </c>
      <c r="GG19">
        <v>999.9</v>
      </c>
      <c r="GH19">
        <v>55</v>
      </c>
      <c r="GI19">
        <v>34.200000000000003</v>
      </c>
      <c r="GJ19">
        <v>30.131499999999999</v>
      </c>
      <c r="GK19">
        <v>63.988100000000003</v>
      </c>
      <c r="GL19">
        <v>20.304500000000001</v>
      </c>
      <c r="GM19">
        <v>1</v>
      </c>
      <c r="GN19">
        <v>4.9740899999999998E-2</v>
      </c>
      <c r="GO19">
        <v>-4.3549499999999997</v>
      </c>
      <c r="GP19">
        <v>20.169599999999999</v>
      </c>
      <c r="GQ19">
        <v>5.2346599999999999</v>
      </c>
      <c r="GR19">
        <v>11.9498</v>
      </c>
      <c r="GS19">
        <v>4.9856999999999996</v>
      </c>
      <c r="GT19">
        <v>3.2892299999999999</v>
      </c>
      <c r="GU19">
        <v>9999</v>
      </c>
      <c r="GV19">
        <v>9999</v>
      </c>
      <c r="GW19">
        <v>9999</v>
      </c>
      <c r="GX19">
        <v>278.5</v>
      </c>
      <c r="GY19">
        <v>1.8666100000000001</v>
      </c>
      <c r="GZ19">
        <v>1.8689</v>
      </c>
      <c r="HA19">
        <v>1.8666199999999999</v>
      </c>
      <c r="HB19">
        <v>1.86707</v>
      </c>
      <c r="HC19">
        <v>1.8621799999999999</v>
      </c>
      <c r="HD19">
        <v>1.86494</v>
      </c>
      <c r="HE19">
        <v>1.86843</v>
      </c>
      <c r="HF19">
        <v>1.8687400000000001</v>
      </c>
      <c r="HG19">
        <v>5</v>
      </c>
      <c r="HH19">
        <v>0</v>
      </c>
      <c r="HI19">
        <v>0</v>
      </c>
      <c r="HJ19">
        <v>0</v>
      </c>
      <c r="HK19" t="s">
        <v>407</v>
      </c>
      <c r="HL19" t="s">
        <v>408</v>
      </c>
      <c r="HM19" t="s">
        <v>409</v>
      </c>
      <c r="HN19" t="s">
        <v>409</v>
      </c>
      <c r="HO19" t="s">
        <v>409</v>
      </c>
      <c r="HP19" t="s">
        <v>409</v>
      </c>
      <c r="HQ19">
        <v>0</v>
      </c>
      <c r="HR19">
        <v>100</v>
      </c>
      <c r="HS19">
        <v>100</v>
      </c>
      <c r="HT19">
        <v>-5.3109999999999999</v>
      </c>
      <c r="HU19">
        <v>0.42370000000000002</v>
      </c>
      <c r="HV19">
        <v>-5.7409165453953941</v>
      </c>
      <c r="HW19">
        <v>1.6145137170229321E-3</v>
      </c>
      <c r="HX19">
        <v>-1.407043735234338E-6</v>
      </c>
      <c r="HY19">
        <v>4.3622850327847239E-10</v>
      </c>
      <c r="HZ19">
        <v>0.423755133847873</v>
      </c>
      <c r="IA19">
        <v>0</v>
      </c>
      <c r="IB19">
        <v>0</v>
      </c>
      <c r="IC19">
        <v>0</v>
      </c>
      <c r="ID19">
        <v>2</v>
      </c>
      <c r="IE19">
        <v>2094</v>
      </c>
      <c r="IF19">
        <v>1</v>
      </c>
      <c r="IG19">
        <v>26</v>
      </c>
      <c r="IH19">
        <v>0.9</v>
      </c>
      <c r="II19">
        <v>0.7</v>
      </c>
      <c r="IJ19">
        <v>1.0644499999999999</v>
      </c>
      <c r="IK19">
        <v>2.5524900000000001</v>
      </c>
      <c r="IL19">
        <v>1.4978</v>
      </c>
      <c r="IM19">
        <v>2.2949199999999998</v>
      </c>
      <c r="IN19">
        <v>1.49902</v>
      </c>
      <c r="IO19">
        <v>2.3706100000000001</v>
      </c>
      <c r="IP19">
        <v>37.554000000000002</v>
      </c>
      <c r="IQ19">
        <v>23.833600000000001</v>
      </c>
      <c r="IR19">
        <v>18</v>
      </c>
      <c r="IS19">
        <v>503.11</v>
      </c>
      <c r="IT19">
        <v>491.83300000000003</v>
      </c>
      <c r="IU19">
        <v>29.689900000000002</v>
      </c>
      <c r="IV19">
        <v>27.97</v>
      </c>
      <c r="IW19">
        <v>30.004100000000001</v>
      </c>
      <c r="IX19">
        <v>27.770199999999999</v>
      </c>
      <c r="IY19">
        <v>27.6845</v>
      </c>
      <c r="IZ19">
        <v>21.323399999999999</v>
      </c>
      <c r="JA19">
        <v>35.269300000000001</v>
      </c>
      <c r="JB19">
        <v>30.843599999999999</v>
      </c>
      <c r="JC19">
        <v>30.3462</v>
      </c>
      <c r="JD19">
        <v>400</v>
      </c>
      <c r="JE19">
        <v>22.231999999999999</v>
      </c>
      <c r="JF19">
        <v>101.44</v>
      </c>
      <c r="JG19">
        <v>101.49299999999999</v>
      </c>
    </row>
    <row r="20" spans="1:267" x14ac:dyDescent="0.3">
      <c r="A20">
        <v>2</v>
      </c>
      <c r="B20">
        <v>1691766664.0999999</v>
      </c>
      <c r="C20">
        <v>133</v>
      </c>
      <c r="D20" t="s">
        <v>410</v>
      </c>
      <c r="E20" t="s">
        <v>411</v>
      </c>
      <c r="F20" t="s">
        <v>394</v>
      </c>
      <c r="G20" t="s">
        <v>395</v>
      </c>
      <c r="H20" t="s">
        <v>396</v>
      </c>
      <c r="I20" t="s">
        <v>397</v>
      </c>
      <c r="J20" t="s">
        <v>398</v>
      </c>
      <c r="K20" t="s">
        <v>399</v>
      </c>
      <c r="L20" t="s">
        <v>400</v>
      </c>
      <c r="M20">
        <v>1691766664.0999999</v>
      </c>
      <c r="N20">
        <f t="shared" si="0"/>
        <v>5.7235321177529644E-3</v>
      </c>
      <c r="O20">
        <f t="shared" si="1"/>
        <v>5.7235321177529643</v>
      </c>
      <c r="P20">
        <f t="shared" si="2"/>
        <v>15.898207028228532</v>
      </c>
      <c r="Q20">
        <f t="shared" si="3"/>
        <v>279.12200000000001</v>
      </c>
      <c r="R20">
        <f t="shared" si="4"/>
        <v>184.51167497748111</v>
      </c>
      <c r="S20">
        <f t="shared" si="5"/>
        <v>18.215647957697623</v>
      </c>
      <c r="T20">
        <f t="shared" si="6"/>
        <v>27.555915309256203</v>
      </c>
      <c r="U20">
        <f t="shared" si="7"/>
        <v>0.30581630798238518</v>
      </c>
      <c r="V20">
        <f t="shared" si="8"/>
        <v>2.9081205722517263</v>
      </c>
      <c r="W20">
        <f t="shared" si="9"/>
        <v>0.28900733801882494</v>
      </c>
      <c r="X20">
        <f t="shared" si="10"/>
        <v>0.18206277315854694</v>
      </c>
      <c r="Y20">
        <f t="shared" si="11"/>
        <v>289.55428229224719</v>
      </c>
      <c r="Z20">
        <f t="shared" si="12"/>
        <v>32.21089165010855</v>
      </c>
      <c r="AA20">
        <f t="shared" si="13"/>
        <v>31.961600000000001</v>
      </c>
      <c r="AB20">
        <f t="shared" si="14"/>
        <v>4.7647145796799615</v>
      </c>
      <c r="AC20">
        <f t="shared" si="15"/>
        <v>60.455237567000211</v>
      </c>
      <c r="AD20">
        <f t="shared" si="16"/>
        <v>2.8853340230954405</v>
      </c>
      <c r="AE20">
        <f t="shared" si="17"/>
        <v>4.7726783306371692</v>
      </c>
      <c r="AF20">
        <f t="shared" si="18"/>
        <v>1.879380556584521</v>
      </c>
      <c r="AG20">
        <f t="shared" si="19"/>
        <v>-252.40776639290573</v>
      </c>
      <c r="AH20">
        <f t="shared" si="20"/>
        <v>4.6250865905912386</v>
      </c>
      <c r="AI20">
        <f t="shared" si="21"/>
        <v>0.36059288681999846</v>
      </c>
      <c r="AJ20">
        <f t="shared" si="22"/>
        <v>42.132195376752676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51375.695351695576</v>
      </c>
      <c r="AP20" t="s">
        <v>401</v>
      </c>
      <c r="AQ20">
        <v>0</v>
      </c>
      <c r="AR20">
        <v>0</v>
      </c>
      <c r="AS20">
        <v>0</v>
      </c>
      <c r="AT20" t="e">
        <f t="shared" si="26"/>
        <v>#DIV/0!</v>
      </c>
      <c r="AU20">
        <v>-1</v>
      </c>
      <c r="AV20" t="s">
        <v>412</v>
      </c>
      <c r="AW20">
        <v>10236.6</v>
      </c>
      <c r="AX20">
        <v>877.34588000000008</v>
      </c>
      <c r="AY20">
        <v>1241.53</v>
      </c>
      <c r="AZ20">
        <f t="shared" si="27"/>
        <v>0.29333493350946005</v>
      </c>
      <c r="BA20">
        <v>0.5</v>
      </c>
      <c r="BB20">
        <f t="shared" si="28"/>
        <v>1513.1178001514234</v>
      </c>
      <c r="BC20">
        <f t="shared" si="29"/>
        <v>15.898207028228532</v>
      </c>
      <c r="BD20">
        <f t="shared" si="30"/>
        <v>221.92515464969912</v>
      </c>
      <c r="BE20">
        <f t="shared" si="31"/>
        <v>1.1167806648324055E-2</v>
      </c>
      <c r="BF20">
        <f t="shared" si="32"/>
        <v>-1</v>
      </c>
      <c r="BG20" t="e">
        <f t="shared" si="33"/>
        <v>#DIV/0!</v>
      </c>
      <c r="BH20" t="s">
        <v>413</v>
      </c>
      <c r="BI20">
        <v>667.35</v>
      </c>
      <c r="BJ20">
        <f t="shared" si="34"/>
        <v>667.35</v>
      </c>
      <c r="BK20">
        <f t="shared" si="35"/>
        <v>0.46247774922877416</v>
      </c>
      <c r="BL20">
        <f t="shared" si="36"/>
        <v>0.63426820857570787</v>
      </c>
      <c r="BM20">
        <f t="shared" si="37"/>
        <v>1.8603881021952497</v>
      </c>
      <c r="BN20">
        <f t="shared" si="38"/>
        <v>0.29333493350946005</v>
      </c>
      <c r="BO20" t="e">
        <f t="shared" si="39"/>
        <v>#DIV/0!</v>
      </c>
      <c r="BP20">
        <f t="shared" si="40"/>
        <v>0.4824538402038186</v>
      </c>
      <c r="BQ20">
        <f t="shared" si="41"/>
        <v>0.51754615979618146</v>
      </c>
      <c r="BR20">
        <v>897</v>
      </c>
      <c r="BS20">
        <v>300</v>
      </c>
      <c r="BT20">
        <v>300</v>
      </c>
      <c r="BU20">
        <v>300</v>
      </c>
      <c r="BV20">
        <v>10236.6</v>
      </c>
      <c r="BW20">
        <v>1138.3499999999999</v>
      </c>
      <c r="BX20">
        <v>-6.96088E-3</v>
      </c>
      <c r="BY20">
        <v>7.65</v>
      </c>
      <c r="BZ20" t="s">
        <v>401</v>
      </c>
      <c r="CA20" t="s">
        <v>401</v>
      </c>
      <c r="CB20" t="s">
        <v>401</v>
      </c>
      <c r="CC20" t="s">
        <v>401</v>
      </c>
      <c r="CD20" t="s">
        <v>401</v>
      </c>
      <c r="CE20" t="s">
        <v>401</v>
      </c>
      <c r="CF20" t="s">
        <v>401</v>
      </c>
      <c r="CG20" t="s">
        <v>401</v>
      </c>
      <c r="CH20" t="s">
        <v>401</v>
      </c>
      <c r="CI20" t="s">
        <v>401</v>
      </c>
      <c r="CJ20">
        <f t="shared" si="42"/>
        <v>1799.92</v>
      </c>
      <c r="CK20">
        <f t="shared" si="43"/>
        <v>1513.1178001514234</v>
      </c>
      <c r="CL20">
        <f t="shared" si="44"/>
        <v>0.84065836267802085</v>
      </c>
      <c r="CM20">
        <f t="shared" si="45"/>
        <v>0.16087063996858036</v>
      </c>
      <c r="CN20">
        <v>6</v>
      </c>
      <c r="CO20">
        <v>0.5</v>
      </c>
      <c r="CP20" t="s">
        <v>404</v>
      </c>
      <c r="CQ20">
        <v>1691766664.0999999</v>
      </c>
      <c r="CR20">
        <v>279.12200000000001</v>
      </c>
      <c r="CS20">
        <v>300.10399999999998</v>
      </c>
      <c r="CT20">
        <v>29.226400000000002</v>
      </c>
      <c r="CU20">
        <v>22.562999999999999</v>
      </c>
      <c r="CV20">
        <v>283.95600000000002</v>
      </c>
      <c r="CW20">
        <v>28.8093</v>
      </c>
      <c r="CX20">
        <v>500.30799999999999</v>
      </c>
      <c r="CY20">
        <v>98.623699999999999</v>
      </c>
      <c r="CZ20">
        <v>9.9852099999999999E-2</v>
      </c>
      <c r="DA20">
        <v>31.991099999999999</v>
      </c>
      <c r="DB20">
        <v>31.961600000000001</v>
      </c>
      <c r="DC20">
        <v>999.9</v>
      </c>
      <c r="DD20">
        <v>0</v>
      </c>
      <c r="DE20">
        <v>0</v>
      </c>
      <c r="DF20">
        <v>10016.200000000001</v>
      </c>
      <c r="DG20">
        <v>0</v>
      </c>
      <c r="DH20">
        <v>1472.9</v>
      </c>
      <c r="DI20">
        <v>-20.982399999999998</v>
      </c>
      <c r="DJ20">
        <v>287.52499999999998</v>
      </c>
      <c r="DK20">
        <v>307.03199999999998</v>
      </c>
      <c r="DL20">
        <v>6.6634500000000001</v>
      </c>
      <c r="DM20">
        <v>300.10399999999998</v>
      </c>
      <c r="DN20">
        <v>22.562999999999999</v>
      </c>
      <c r="DO20">
        <v>2.8824200000000002</v>
      </c>
      <c r="DP20">
        <v>2.2252399999999999</v>
      </c>
      <c r="DQ20">
        <v>23.363800000000001</v>
      </c>
      <c r="DR20">
        <v>19.145199999999999</v>
      </c>
      <c r="DS20">
        <v>1799.92</v>
      </c>
      <c r="DT20">
        <v>0.97799400000000003</v>
      </c>
      <c r="DU20">
        <v>2.2006399999999999E-2</v>
      </c>
      <c r="DV20">
        <v>0</v>
      </c>
      <c r="DW20">
        <v>877.39400000000001</v>
      </c>
      <c r="DX20">
        <v>4.9997699999999998</v>
      </c>
      <c r="DY20">
        <v>18269.599999999999</v>
      </c>
      <c r="DZ20">
        <v>15783.8</v>
      </c>
      <c r="EA20">
        <v>41.311999999999998</v>
      </c>
      <c r="EB20">
        <v>42.375</v>
      </c>
      <c r="EC20">
        <v>41.061999999999998</v>
      </c>
      <c r="ED20">
        <v>41.125</v>
      </c>
      <c r="EE20">
        <v>42.375</v>
      </c>
      <c r="EF20">
        <v>1755.42</v>
      </c>
      <c r="EG20">
        <v>39.5</v>
      </c>
      <c r="EH20">
        <v>0</v>
      </c>
      <c r="EI20">
        <v>132.5</v>
      </c>
      <c r="EJ20">
        <v>0</v>
      </c>
      <c r="EK20">
        <v>877.34588000000008</v>
      </c>
      <c r="EL20">
        <v>1.109384624901802</v>
      </c>
      <c r="EM20">
        <v>1903.0923082231741</v>
      </c>
      <c r="EN20">
        <v>18114.455999999998</v>
      </c>
      <c r="EO20">
        <v>15</v>
      </c>
      <c r="EP20">
        <v>1691766627.5999999</v>
      </c>
      <c r="EQ20" t="s">
        <v>414</v>
      </c>
      <c r="ER20">
        <v>1691766620.5999999</v>
      </c>
      <c r="ES20">
        <v>1691766627.5999999</v>
      </c>
      <c r="ET20">
        <v>4</v>
      </c>
      <c r="EU20">
        <v>0.55100000000000005</v>
      </c>
      <c r="EV20">
        <v>-7.0000000000000001E-3</v>
      </c>
      <c r="EW20">
        <v>-4.8159999999999998</v>
      </c>
      <c r="EX20">
        <v>0.26300000000000001</v>
      </c>
      <c r="EY20">
        <v>300</v>
      </c>
      <c r="EZ20">
        <v>22</v>
      </c>
      <c r="FA20">
        <v>0.11</v>
      </c>
      <c r="FB20">
        <v>0.01</v>
      </c>
      <c r="FC20">
        <v>15.84540439750562</v>
      </c>
      <c r="FD20">
        <v>-0.39071887227448548</v>
      </c>
      <c r="FE20">
        <v>0.108506823213398</v>
      </c>
      <c r="FF20">
        <v>1</v>
      </c>
      <c r="FG20">
        <v>0.29993549891284782</v>
      </c>
      <c r="FH20">
        <v>9.214163902163669E-2</v>
      </c>
      <c r="FI20">
        <v>1.9748985353447681E-2</v>
      </c>
      <c r="FJ20">
        <v>1</v>
      </c>
      <c r="FK20">
        <v>2</v>
      </c>
      <c r="FL20">
        <v>2</v>
      </c>
      <c r="FM20" t="s">
        <v>406</v>
      </c>
      <c r="FN20">
        <v>2.9688699999999999</v>
      </c>
      <c r="FO20">
        <v>2.69923</v>
      </c>
      <c r="FP20">
        <v>7.3905600000000002E-2</v>
      </c>
      <c r="FQ20">
        <v>7.6799099999999995E-2</v>
      </c>
      <c r="FR20">
        <v>0.13133400000000001</v>
      </c>
      <c r="FS20">
        <v>0.106628</v>
      </c>
      <c r="FT20">
        <v>32078.2</v>
      </c>
      <c r="FU20">
        <v>20445.2</v>
      </c>
      <c r="FV20">
        <v>32492.3</v>
      </c>
      <c r="FW20">
        <v>25280.400000000001</v>
      </c>
      <c r="FX20">
        <v>38992.6</v>
      </c>
      <c r="FY20">
        <v>39086.5</v>
      </c>
      <c r="FZ20">
        <v>46634.8</v>
      </c>
      <c r="GA20">
        <v>45782</v>
      </c>
      <c r="GB20">
        <v>1.98668</v>
      </c>
      <c r="GC20">
        <v>1.9016999999999999</v>
      </c>
      <c r="GD20">
        <v>7.4550500000000006E-2</v>
      </c>
      <c r="GE20">
        <v>0</v>
      </c>
      <c r="GF20">
        <v>30.751100000000001</v>
      </c>
      <c r="GG20">
        <v>999.9</v>
      </c>
      <c r="GH20">
        <v>54.8</v>
      </c>
      <c r="GI20">
        <v>34.5</v>
      </c>
      <c r="GJ20">
        <v>30.528700000000001</v>
      </c>
      <c r="GK20">
        <v>64.068100000000001</v>
      </c>
      <c r="GL20">
        <v>19.214700000000001</v>
      </c>
      <c r="GM20">
        <v>1</v>
      </c>
      <c r="GN20">
        <v>6.9631600000000002E-2</v>
      </c>
      <c r="GO20">
        <v>-2.2920400000000001</v>
      </c>
      <c r="GP20">
        <v>20.214700000000001</v>
      </c>
      <c r="GQ20">
        <v>5.2343599999999997</v>
      </c>
      <c r="GR20">
        <v>11.9489</v>
      </c>
      <c r="GS20">
        <v>4.9863499999999998</v>
      </c>
      <c r="GT20">
        <v>3.2898800000000001</v>
      </c>
      <c r="GU20">
        <v>9999</v>
      </c>
      <c r="GV20">
        <v>9999</v>
      </c>
      <c r="GW20">
        <v>9999</v>
      </c>
      <c r="GX20">
        <v>278.5</v>
      </c>
      <c r="GY20">
        <v>1.8666499999999999</v>
      </c>
      <c r="GZ20">
        <v>1.86896</v>
      </c>
      <c r="HA20">
        <v>1.8667400000000001</v>
      </c>
      <c r="HB20">
        <v>1.8671199999999999</v>
      </c>
      <c r="HC20">
        <v>1.8622399999999999</v>
      </c>
      <c r="HD20">
        <v>1.8650599999999999</v>
      </c>
      <c r="HE20">
        <v>1.8684400000000001</v>
      </c>
      <c r="HF20">
        <v>1.8687400000000001</v>
      </c>
      <c r="HG20">
        <v>5</v>
      </c>
      <c r="HH20">
        <v>0</v>
      </c>
      <c r="HI20">
        <v>0</v>
      </c>
      <c r="HJ20">
        <v>0</v>
      </c>
      <c r="HK20" t="s">
        <v>407</v>
      </c>
      <c r="HL20" t="s">
        <v>408</v>
      </c>
      <c r="HM20" t="s">
        <v>409</v>
      </c>
      <c r="HN20" t="s">
        <v>409</v>
      </c>
      <c r="HO20" t="s">
        <v>409</v>
      </c>
      <c r="HP20" t="s">
        <v>409</v>
      </c>
      <c r="HQ20">
        <v>0</v>
      </c>
      <c r="HR20">
        <v>100</v>
      </c>
      <c r="HS20">
        <v>100</v>
      </c>
      <c r="HT20">
        <v>-4.8339999999999996</v>
      </c>
      <c r="HU20">
        <v>0.41710000000000003</v>
      </c>
      <c r="HV20">
        <v>-5.1894585994866151</v>
      </c>
      <c r="HW20">
        <v>1.6145137170229321E-3</v>
      </c>
      <c r="HX20">
        <v>-1.407043735234338E-6</v>
      </c>
      <c r="HY20">
        <v>4.3622850327847239E-10</v>
      </c>
      <c r="HZ20">
        <v>0.41710683820076921</v>
      </c>
      <c r="IA20">
        <v>0</v>
      </c>
      <c r="IB20">
        <v>0</v>
      </c>
      <c r="IC20">
        <v>0</v>
      </c>
      <c r="ID20">
        <v>2</v>
      </c>
      <c r="IE20">
        <v>2094</v>
      </c>
      <c r="IF20">
        <v>1</v>
      </c>
      <c r="IG20">
        <v>26</v>
      </c>
      <c r="IH20">
        <v>0.7</v>
      </c>
      <c r="II20">
        <v>0.6</v>
      </c>
      <c r="IJ20">
        <v>0.84960899999999995</v>
      </c>
      <c r="IK20">
        <v>2.5439500000000002</v>
      </c>
      <c r="IL20">
        <v>1.4978</v>
      </c>
      <c r="IM20">
        <v>2.2949199999999998</v>
      </c>
      <c r="IN20">
        <v>1.49902</v>
      </c>
      <c r="IO20">
        <v>2.4169900000000002</v>
      </c>
      <c r="IP20">
        <v>38.232399999999998</v>
      </c>
      <c r="IQ20">
        <v>23.833600000000001</v>
      </c>
      <c r="IR20">
        <v>18</v>
      </c>
      <c r="IS20">
        <v>502.93</v>
      </c>
      <c r="IT20">
        <v>489.08199999999999</v>
      </c>
      <c r="IU20">
        <v>29.291699999999999</v>
      </c>
      <c r="IV20">
        <v>28.270299999999999</v>
      </c>
      <c r="IW20">
        <v>30.001999999999999</v>
      </c>
      <c r="IX20">
        <v>28.027100000000001</v>
      </c>
      <c r="IY20">
        <v>27.926200000000001</v>
      </c>
      <c r="IZ20">
        <v>17.0275</v>
      </c>
      <c r="JA20">
        <v>35.534999999999997</v>
      </c>
      <c r="JB20">
        <v>28.199200000000001</v>
      </c>
      <c r="JC20">
        <v>29.5914</v>
      </c>
      <c r="JD20">
        <v>300</v>
      </c>
      <c r="JE20">
        <v>22.404</v>
      </c>
      <c r="JF20">
        <v>101.375</v>
      </c>
      <c r="JG20">
        <v>101.447</v>
      </c>
    </row>
    <row r="21" spans="1:267" x14ac:dyDescent="0.3">
      <c r="A21">
        <v>3</v>
      </c>
      <c r="B21">
        <v>1691766778.0999999</v>
      </c>
      <c r="C21">
        <v>247</v>
      </c>
      <c r="D21" t="s">
        <v>415</v>
      </c>
      <c r="E21" t="s">
        <v>416</v>
      </c>
      <c r="F21" t="s">
        <v>394</v>
      </c>
      <c r="G21" t="s">
        <v>395</v>
      </c>
      <c r="H21" t="s">
        <v>396</v>
      </c>
      <c r="I21" t="s">
        <v>397</v>
      </c>
      <c r="J21" t="s">
        <v>398</v>
      </c>
      <c r="K21" t="s">
        <v>399</v>
      </c>
      <c r="L21" t="s">
        <v>400</v>
      </c>
      <c r="M21">
        <v>1691766778.0999999</v>
      </c>
      <c r="N21">
        <f t="shared" si="0"/>
        <v>6.0028476803352703E-3</v>
      </c>
      <c r="O21">
        <f t="shared" si="1"/>
        <v>6.0028476803352699</v>
      </c>
      <c r="P21">
        <f t="shared" si="2"/>
        <v>9.5161430337665536</v>
      </c>
      <c r="Q21">
        <f t="shared" si="3"/>
        <v>187.17500000000001</v>
      </c>
      <c r="R21">
        <f t="shared" si="4"/>
        <v>132.00803286173553</v>
      </c>
      <c r="S21">
        <f t="shared" si="5"/>
        <v>13.033182786246543</v>
      </c>
      <c r="T21">
        <f t="shared" si="6"/>
        <v>18.479829864375002</v>
      </c>
      <c r="U21">
        <f t="shared" si="7"/>
        <v>0.31964927285248534</v>
      </c>
      <c r="V21">
        <f t="shared" si="8"/>
        <v>2.8990682832431052</v>
      </c>
      <c r="W21">
        <f t="shared" si="9"/>
        <v>0.30128049624240139</v>
      </c>
      <c r="X21">
        <f t="shared" si="10"/>
        <v>0.18986265044666162</v>
      </c>
      <c r="Y21">
        <f t="shared" si="11"/>
        <v>289.57024229223094</v>
      </c>
      <c r="Z21">
        <f t="shared" si="12"/>
        <v>32.135229047419472</v>
      </c>
      <c r="AA21">
        <f t="shared" si="13"/>
        <v>32.006100000000004</v>
      </c>
      <c r="AB21">
        <f t="shared" si="14"/>
        <v>4.7767321376662384</v>
      </c>
      <c r="AC21">
        <f t="shared" si="15"/>
        <v>60.4788946419336</v>
      </c>
      <c r="AD21">
        <f t="shared" si="16"/>
        <v>2.8859239688400002</v>
      </c>
      <c r="AE21">
        <f t="shared" si="17"/>
        <v>4.7717868951245981</v>
      </c>
      <c r="AF21">
        <f t="shared" si="18"/>
        <v>1.8908081688262381</v>
      </c>
      <c r="AG21">
        <f t="shared" si="19"/>
        <v>-264.7255827027854</v>
      </c>
      <c r="AH21">
        <f t="shared" si="20"/>
        <v>-2.8601906179380543</v>
      </c>
      <c r="AI21">
        <f t="shared" si="21"/>
        <v>-0.22373515565225496</v>
      </c>
      <c r="AJ21">
        <f t="shared" si="22"/>
        <v>21.760733815855222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51121.439220294676</v>
      </c>
      <c r="AP21" t="s">
        <v>401</v>
      </c>
      <c r="AQ21">
        <v>0</v>
      </c>
      <c r="AR21">
        <v>0</v>
      </c>
      <c r="AS21">
        <v>0</v>
      </c>
      <c r="AT21" t="e">
        <f t="shared" si="26"/>
        <v>#DIV/0!</v>
      </c>
      <c r="AU21">
        <v>-1</v>
      </c>
      <c r="AV21" t="s">
        <v>417</v>
      </c>
      <c r="AW21">
        <v>10235</v>
      </c>
      <c r="AX21">
        <v>869.13150000000007</v>
      </c>
      <c r="AY21">
        <v>1170.57</v>
      </c>
      <c r="AZ21">
        <f t="shared" si="27"/>
        <v>0.2575142879110176</v>
      </c>
      <c r="BA21">
        <v>0.5</v>
      </c>
      <c r="BB21">
        <f t="shared" si="28"/>
        <v>1513.201800151415</v>
      </c>
      <c r="BC21">
        <f t="shared" si="29"/>
        <v>9.5161430337665536</v>
      </c>
      <c r="BD21">
        <f t="shared" si="30"/>
        <v>194.83554201583081</v>
      </c>
      <c r="BE21">
        <f t="shared" si="31"/>
        <v>6.9495972266979062E-3</v>
      </c>
      <c r="BF21">
        <f t="shared" si="32"/>
        <v>-1</v>
      </c>
      <c r="BG21" t="e">
        <f t="shared" si="33"/>
        <v>#DIV/0!</v>
      </c>
      <c r="BH21" t="s">
        <v>418</v>
      </c>
      <c r="BI21">
        <v>671.63</v>
      </c>
      <c r="BJ21">
        <f t="shared" si="34"/>
        <v>671.63</v>
      </c>
      <c r="BK21">
        <f t="shared" si="35"/>
        <v>0.4262367906233715</v>
      </c>
      <c r="BL21">
        <f t="shared" si="36"/>
        <v>0.60415781456688156</v>
      </c>
      <c r="BM21">
        <f t="shared" si="37"/>
        <v>1.7428792638804103</v>
      </c>
      <c r="BN21">
        <f t="shared" si="38"/>
        <v>0.2575142879110176</v>
      </c>
      <c r="BO21" t="e">
        <f t="shared" si="39"/>
        <v>#DIV/0!</v>
      </c>
      <c r="BP21">
        <f t="shared" si="40"/>
        <v>0.46686895250897548</v>
      </c>
      <c r="BQ21">
        <f t="shared" si="41"/>
        <v>0.53313104749102447</v>
      </c>
      <c r="BR21">
        <v>899</v>
      </c>
      <c r="BS21">
        <v>300</v>
      </c>
      <c r="BT21">
        <v>300</v>
      </c>
      <c r="BU21">
        <v>300</v>
      </c>
      <c r="BV21">
        <v>10235</v>
      </c>
      <c r="BW21">
        <v>1090.1500000000001</v>
      </c>
      <c r="BX21">
        <v>-6.9594899999999996E-3</v>
      </c>
      <c r="BY21">
        <v>4.38</v>
      </c>
      <c r="BZ21" t="s">
        <v>401</v>
      </c>
      <c r="CA21" t="s">
        <v>401</v>
      </c>
      <c r="CB21" t="s">
        <v>401</v>
      </c>
      <c r="CC21" t="s">
        <v>401</v>
      </c>
      <c r="CD21" t="s">
        <v>401</v>
      </c>
      <c r="CE21" t="s">
        <v>401</v>
      </c>
      <c r="CF21" t="s">
        <v>401</v>
      </c>
      <c r="CG21" t="s">
        <v>401</v>
      </c>
      <c r="CH21" t="s">
        <v>401</v>
      </c>
      <c r="CI21" t="s">
        <v>401</v>
      </c>
      <c r="CJ21">
        <f t="shared" si="42"/>
        <v>1800.02</v>
      </c>
      <c r="CK21">
        <f t="shared" si="43"/>
        <v>1513.201800151415</v>
      </c>
      <c r="CL21">
        <f t="shared" si="44"/>
        <v>0.84065832610271829</v>
      </c>
      <c r="CM21">
        <f t="shared" si="45"/>
        <v>0.16087056937824631</v>
      </c>
      <c r="CN21">
        <v>6</v>
      </c>
      <c r="CO21">
        <v>0.5</v>
      </c>
      <c r="CP21" t="s">
        <v>404</v>
      </c>
      <c r="CQ21">
        <v>1691766778.0999999</v>
      </c>
      <c r="CR21">
        <v>187.17500000000001</v>
      </c>
      <c r="CS21">
        <v>199.93799999999999</v>
      </c>
      <c r="CT21">
        <v>29.230399999999999</v>
      </c>
      <c r="CU21">
        <v>22.240100000000002</v>
      </c>
      <c r="CV21">
        <v>191.72800000000001</v>
      </c>
      <c r="CW21">
        <v>28.8185</v>
      </c>
      <c r="CX21">
        <v>500.18299999999999</v>
      </c>
      <c r="CY21">
        <v>98.630099999999999</v>
      </c>
      <c r="CZ21">
        <v>0.10012500000000001</v>
      </c>
      <c r="DA21">
        <v>31.9878</v>
      </c>
      <c r="DB21">
        <v>32.006100000000004</v>
      </c>
      <c r="DC21">
        <v>999.9</v>
      </c>
      <c r="DD21">
        <v>0</v>
      </c>
      <c r="DE21">
        <v>0</v>
      </c>
      <c r="DF21">
        <v>9963.75</v>
      </c>
      <c r="DG21">
        <v>0</v>
      </c>
      <c r="DH21">
        <v>1681.51</v>
      </c>
      <c r="DI21">
        <v>-12.763199999999999</v>
      </c>
      <c r="DJ21">
        <v>192.81100000000001</v>
      </c>
      <c r="DK21">
        <v>204.48599999999999</v>
      </c>
      <c r="DL21">
        <v>6.9902899999999999</v>
      </c>
      <c r="DM21">
        <v>199.93799999999999</v>
      </c>
      <c r="DN21">
        <v>22.240100000000002</v>
      </c>
      <c r="DO21">
        <v>2.8829899999999999</v>
      </c>
      <c r="DP21">
        <v>2.19354</v>
      </c>
      <c r="DQ21">
        <v>23.367100000000001</v>
      </c>
      <c r="DR21">
        <v>18.915199999999999</v>
      </c>
      <c r="DS21">
        <v>1800.02</v>
      </c>
      <c r="DT21">
        <v>0.97799700000000001</v>
      </c>
      <c r="DU21">
        <v>2.2002799999999999E-2</v>
      </c>
      <c r="DV21">
        <v>0</v>
      </c>
      <c r="DW21">
        <v>869.07399999999996</v>
      </c>
      <c r="DX21">
        <v>4.9997699999999998</v>
      </c>
      <c r="DY21">
        <v>18401.3</v>
      </c>
      <c r="DZ21">
        <v>15784.7</v>
      </c>
      <c r="EA21">
        <v>41.686999999999998</v>
      </c>
      <c r="EB21">
        <v>42.875</v>
      </c>
      <c r="EC21">
        <v>41.436999999999998</v>
      </c>
      <c r="ED21">
        <v>41.5</v>
      </c>
      <c r="EE21">
        <v>42.75</v>
      </c>
      <c r="EF21">
        <v>1755.52</v>
      </c>
      <c r="EG21">
        <v>39.5</v>
      </c>
      <c r="EH21">
        <v>0</v>
      </c>
      <c r="EI21">
        <v>113.7999999523163</v>
      </c>
      <c r="EJ21">
        <v>0</v>
      </c>
      <c r="EK21">
        <v>869.13150000000007</v>
      </c>
      <c r="EL21">
        <v>-0.8871453164026365</v>
      </c>
      <c r="EM21">
        <v>230.50940165557461</v>
      </c>
      <c r="EN21">
        <v>18369.8</v>
      </c>
      <c r="EO21">
        <v>15</v>
      </c>
      <c r="EP21">
        <v>1691766741.0999999</v>
      </c>
      <c r="EQ21" t="s">
        <v>419</v>
      </c>
      <c r="ER21">
        <v>1691766730.5999999</v>
      </c>
      <c r="ES21">
        <v>1691766741.0999999</v>
      </c>
      <c r="ET21">
        <v>5</v>
      </c>
      <c r="EU21">
        <v>0.375</v>
      </c>
      <c r="EV21">
        <v>-5.0000000000000001E-3</v>
      </c>
      <c r="EW21">
        <v>-4.5389999999999997</v>
      </c>
      <c r="EX21">
        <v>0.26100000000000001</v>
      </c>
      <c r="EY21">
        <v>200</v>
      </c>
      <c r="EZ21">
        <v>23</v>
      </c>
      <c r="FA21">
        <v>0.2</v>
      </c>
      <c r="FB21">
        <v>0.02</v>
      </c>
      <c r="FC21">
        <v>9.5015179411141943</v>
      </c>
      <c r="FD21">
        <v>-0.17928058781465611</v>
      </c>
      <c r="FE21">
        <v>7.7424663977228442E-2</v>
      </c>
      <c r="FF21">
        <v>1</v>
      </c>
      <c r="FG21">
        <v>0.31690251559699589</v>
      </c>
      <c r="FH21">
        <v>7.6065511907379715E-2</v>
      </c>
      <c r="FI21">
        <v>1.937139482470784E-2</v>
      </c>
      <c r="FJ21">
        <v>1</v>
      </c>
      <c r="FK21">
        <v>2</v>
      </c>
      <c r="FL21">
        <v>2</v>
      </c>
      <c r="FM21" t="s">
        <v>406</v>
      </c>
      <c r="FN21">
        <v>2.9682599999999999</v>
      </c>
      <c r="FO21">
        <v>2.6990500000000002</v>
      </c>
      <c r="FP21">
        <v>5.26306E-2</v>
      </c>
      <c r="FQ21">
        <v>5.4299100000000003E-2</v>
      </c>
      <c r="FR21">
        <v>0.131299</v>
      </c>
      <c r="FS21">
        <v>0.10551099999999999</v>
      </c>
      <c r="FT21">
        <v>32796.9</v>
      </c>
      <c r="FU21">
        <v>20932.5</v>
      </c>
      <c r="FV21">
        <v>32475.599999999999</v>
      </c>
      <c r="FW21">
        <v>25269</v>
      </c>
      <c r="FX21">
        <v>38976.300000000003</v>
      </c>
      <c r="FY21">
        <v>39120.400000000001</v>
      </c>
      <c r="FZ21">
        <v>46612.6</v>
      </c>
      <c r="GA21">
        <v>45764.800000000003</v>
      </c>
      <c r="GB21">
        <v>1.9835799999999999</v>
      </c>
      <c r="GC21">
        <v>1.8946799999999999</v>
      </c>
      <c r="GD21">
        <v>6.5542799999999998E-2</v>
      </c>
      <c r="GE21">
        <v>0</v>
      </c>
      <c r="GF21">
        <v>30.9421</v>
      </c>
      <c r="GG21">
        <v>999.9</v>
      </c>
      <c r="GH21">
        <v>54.8</v>
      </c>
      <c r="GI21">
        <v>34.799999999999997</v>
      </c>
      <c r="GJ21">
        <v>31.039100000000001</v>
      </c>
      <c r="GK21">
        <v>63.8581</v>
      </c>
      <c r="GL21">
        <v>20.256399999999999</v>
      </c>
      <c r="GM21">
        <v>1</v>
      </c>
      <c r="GN21">
        <v>8.6674299999999996E-2</v>
      </c>
      <c r="GO21">
        <v>0.68659899999999996</v>
      </c>
      <c r="GP21">
        <v>20.231400000000001</v>
      </c>
      <c r="GQ21">
        <v>5.2321200000000001</v>
      </c>
      <c r="GR21">
        <v>11.9457</v>
      </c>
      <c r="GS21">
        <v>4.9848999999999997</v>
      </c>
      <c r="GT21">
        <v>3.2892800000000002</v>
      </c>
      <c r="GU21">
        <v>9999</v>
      </c>
      <c r="GV21">
        <v>9999</v>
      </c>
      <c r="GW21">
        <v>9999</v>
      </c>
      <c r="GX21">
        <v>278.5</v>
      </c>
      <c r="GY21">
        <v>1.86673</v>
      </c>
      <c r="GZ21">
        <v>1.8690199999999999</v>
      </c>
      <c r="HA21">
        <v>1.86676</v>
      </c>
      <c r="HB21">
        <v>1.86714</v>
      </c>
      <c r="HC21">
        <v>1.8623400000000001</v>
      </c>
      <c r="HD21">
        <v>1.8650800000000001</v>
      </c>
      <c r="HE21">
        <v>1.8684700000000001</v>
      </c>
      <c r="HF21">
        <v>1.8687800000000001</v>
      </c>
      <c r="HG21">
        <v>5</v>
      </c>
      <c r="HH21">
        <v>0</v>
      </c>
      <c r="HI21">
        <v>0</v>
      </c>
      <c r="HJ21">
        <v>0</v>
      </c>
      <c r="HK21" t="s">
        <v>407</v>
      </c>
      <c r="HL21" t="s">
        <v>408</v>
      </c>
      <c r="HM21" t="s">
        <v>409</v>
      </c>
      <c r="HN21" t="s">
        <v>409</v>
      </c>
      <c r="HO21" t="s">
        <v>409</v>
      </c>
      <c r="HP21" t="s">
        <v>409</v>
      </c>
      <c r="HQ21">
        <v>0</v>
      </c>
      <c r="HR21">
        <v>100</v>
      </c>
      <c r="HS21">
        <v>100</v>
      </c>
      <c r="HT21">
        <v>-4.5529999999999999</v>
      </c>
      <c r="HU21">
        <v>0.41189999999999999</v>
      </c>
      <c r="HV21">
        <v>-4.8141132304109684</v>
      </c>
      <c r="HW21">
        <v>1.6145137170229321E-3</v>
      </c>
      <c r="HX21">
        <v>-1.407043735234338E-6</v>
      </c>
      <c r="HY21">
        <v>4.3622850327847239E-10</v>
      </c>
      <c r="HZ21">
        <v>0.41184458397607432</v>
      </c>
      <c r="IA21">
        <v>0</v>
      </c>
      <c r="IB21">
        <v>0</v>
      </c>
      <c r="IC21">
        <v>0</v>
      </c>
      <c r="ID21">
        <v>2</v>
      </c>
      <c r="IE21">
        <v>2094</v>
      </c>
      <c r="IF21">
        <v>1</v>
      </c>
      <c r="IG21">
        <v>26</v>
      </c>
      <c r="IH21">
        <v>0.8</v>
      </c>
      <c r="II21">
        <v>0.6</v>
      </c>
      <c r="IJ21">
        <v>0.62622100000000003</v>
      </c>
      <c r="IK21">
        <v>2.5659200000000002</v>
      </c>
      <c r="IL21">
        <v>1.4978</v>
      </c>
      <c r="IM21">
        <v>2.2949199999999998</v>
      </c>
      <c r="IN21">
        <v>1.49902</v>
      </c>
      <c r="IO21">
        <v>2.32666</v>
      </c>
      <c r="IP21">
        <v>38.771700000000003</v>
      </c>
      <c r="IQ21">
        <v>23.8248</v>
      </c>
      <c r="IR21">
        <v>18</v>
      </c>
      <c r="IS21">
        <v>502.97399999999999</v>
      </c>
      <c r="IT21">
        <v>486.33699999999999</v>
      </c>
      <c r="IU21">
        <v>28.326899999999998</v>
      </c>
      <c r="IV21">
        <v>28.531099999999999</v>
      </c>
      <c r="IW21">
        <v>30.000499999999999</v>
      </c>
      <c r="IX21">
        <v>28.268599999999999</v>
      </c>
      <c r="IY21">
        <v>28.1614</v>
      </c>
      <c r="IZ21">
        <v>12.539899999999999</v>
      </c>
      <c r="JA21">
        <v>37.509799999999998</v>
      </c>
      <c r="JB21">
        <v>25.841699999999999</v>
      </c>
      <c r="JC21">
        <v>28.342300000000002</v>
      </c>
      <c r="JD21">
        <v>200</v>
      </c>
      <c r="JE21">
        <v>22.1585</v>
      </c>
      <c r="JF21">
        <v>101.325</v>
      </c>
      <c r="JG21">
        <v>101.40600000000001</v>
      </c>
    </row>
    <row r="22" spans="1:267" x14ac:dyDescent="0.3">
      <c r="A22">
        <v>4</v>
      </c>
      <c r="B22">
        <v>1691766906.0999999</v>
      </c>
      <c r="C22">
        <v>375</v>
      </c>
      <c r="D22" t="s">
        <v>420</v>
      </c>
      <c r="E22" t="s">
        <v>421</v>
      </c>
      <c r="F22" t="s">
        <v>394</v>
      </c>
      <c r="G22" t="s">
        <v>395</v>
      </c>
      <c r="H22" t="s">
        <v>396</v>
      </c>
      <c r="I22" t="s">
        <v>397</v>
      </c>
      <c r="J22" t="s">
        <v>398</v>
      </c>
      <c r="K22" t="s">
        <v>399</v>
      </c>
      <c r="L22" t="s">
        <v>400</v>
      </c>
      <c r="M22">
        <v>1691766906.0999999</v>
      </c>
      <c r="N22">
        <f t="shared" si="0"/>
        <v>6.1717691993482138E-3</v>
      </c>
      <c r="O22">
        <f t="shared" si="1"/>
        <v>6.1717691993482138</v>
      </c>
      <c r="P22">
        <f t="shared" si="2"/>
        <v>6.2908712700593625</v>
      </c>
      <c r="Q22">
        <f t="shared" si="3"/>
        <v>141.434</v>
      </c>
      <c r="R22">
        <f t="shared" si="4"/>
        <v>105.32608246458972</v>
      </c>
      <c r="S22">
        <f t="shared" si="5"/>
        <v>10.39913959298808</v>
      </c>
      <c r="T22">
        <f t="shared" si="6"/>
        <v>13.9641755848002</v>
      </c>
      <c r="U22">
        <f t="shared" si="7"/>
        <v>0.32925914437673648</v>
      </c>
      <c r="V22">
        <f t="shared" si="8"/>
        <v>2.9086203013216507</v>
      </c>
      <c r="W22">
        <f t="shared" si="9"/>
        <v>0.30986521558985186</v>
      </c>
      <c r="X22">
        <f t="shared" si="10"/>
        <v>0.19531296429474404</v>
      </c>
      <c r="Y22">
        <f t="shared" si="11"/>
        <v>289.55689529217</v>
      </c>
      <c r="Z22">
        <f t="shared" si="12"/>
        <v>32.14832616909343</v>
      </c>
      <c r="AA22">
        <f t="shared" si="13"/>
        <v>31.945699999999999</v>
      </c>
      <c r="AB22">
        <f t="shared" si="14"/>
        <v>4.7604270527844559</v>
      </c>
      <c r="AC22">
        <f t="shared" si="15"/>
        <v>59.946931901512777</v>
      </c>
      <c r="AD22">
        <f t="shared" si="16"/>
        <v>2.8698960714966897</v>
      </c>
      <c r="AE22">
        <f t="shared" si="17"/>
        <v>4.7873944178021679</v>
      </c>
      <c r="AF22">
        <f t="shared" si="18"/>
        <v>1.8905309812877662</v>
      </c>
      <c r="AG22">
        <f t="shared" si="19"/>
        <v>-272.17502169125623</v>
      </c>
      <c r="AH22">
        <f t="shared" si="20"/>
        <v>15.649591860948053</v>
      </c>
      <c r="AI22">
        <f t="shared" si="21"/>
        <v>1.2201351154779365</v>
      </c>
      <c r="AJ22">
        <f t="shared" si="22"/>
        <v>34.251600577339758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51380.82367691023</v>
      </c>
      <c r="AP22" t="s">
        <v>401</v>
      </c>
      <c r="AQ22">
        <v>0</v>
      </c>
      <c r="AR22">
        <v>0</v>
      </c>
      <c r="AS22">
        <v>0</v>
      </c>
      <c r="AT22" t="e">
        <f t="shared" si="26"/>
        <v>#DIV/0!</v>
      </c>
      <c r="AU22">
        <v>-1</v>
      </c>
      <c r="AV22" t="s">
        <v>422</v>
      </c>
      <c r="AW22">
        <v>10232.9</v>
      </c>
      <c r="AX22">
        <v>867.94615384615383</v>
      </c>
      <c r="AY22">
        <v>1130.9100000000001</v>
      </c>
      <c r="AZ22">
        <f t="shared" si="27"/>
        <v>0.23252411434494891</v>
      </c>
      <c r="BA22">
        <v>0.5</v>
      </c>
      <c r="BB22">
        <f t="shared" si="28"/>
        <v>1513.1343001513835</v>
      </c>
      <c r="BC22">
        <f t="shared" si="29"/>
        <v>6.2908712700593625</v>
      </c>
      <c r="BD22">
        <f t="shared" si="30"/>
        <v>175.92010651383228</v>
      </c>
      <c r="BE22">
        <f t="shared" si="31"/>
        <v>4.818390059183734E-3</v>
      </c>
      <c r="BF22">
        <f t="shared" si="32"/>
        <v>-1</v>
      </c>
      <c r="BG22" t="e">
        <f t="shared" si="33"/>
        <v>#DIV/0!</v>
      </c>
      <c r="BH22" t="s">
        <v>423</v>
      </c>
      <c r="BI22">
        <v>676.19</v>
      </c>
      <c r="BJ22">
        <f t="shared" si="34"/>
        <v>676.19</v>
      </c>
      <c r="BK22">
        <f t="shared" si="35"/>
        <v>0.4020832780681044</v>
      </c>
      <c r="BL22">
        <f t="shared" si="36"/>
        <v>0.57829839495479907</v>
      </c>
      <c r="BM22">
        <f t="shared" si="37"/>
        <v>1.672473713009657</v>
      </c>
      <c r="BN22">
        <f t="shared" si="38"/>
        <v>0.23252411434494896</v>
      </c>
      <c r="BO22" t="e">
        <f t="shared" si="39"/>
        <v>#DIV/0!</v>
      </c>
      <c r="BP22">
        <f t="shared" si="40"/>
        <v>0.45053439081636698</v>
      </c>
      <c r="BQ22">
        <f t="shared" si="41"/>
        <v>0.54946560918363296</v>
      </c>
      <c r="BR22">
        <v>901</v>
      </c>
      <c r="BS22">
        <v>300</v>
      </c>
      <c r="BT22">
        <v>300</v>
      </c>
      <c r="BU22">
        <v>300</v>
      </c>
      <c r="BV22">
        <v>10232.9</v>
      </c>
      <c r="BW22">
        <v>1066.7</v>
      </c>
      <c r="BX22">
        <v>-6.95781E-3</v>
      </c>
      <c r="BY22">
        <v>4.53</v>
      </c>
      <c r="BZ22" t="s">
        <v>401</v>
      </c>
      <c r="CA22" t="s">
        <v>401</v>
      </c>
      <c r="CB22" t="s">
        <v>401</v>
      </c>
      <c r="CC22" t="s">
        <v>401</v>
      </c>
      <c r="CD22" t="s">
        <v>401</v>
      </c>
      <c r="CE22" t="s">
        <v>401</v>
      </c>
      <c r="CF22" t="s">
        <v>401</v>
      </c>
      <c r="CG22" t="s">
        <v>401</v>
      </c>
      <c r="CH22" t="s">
        <v>401</v>
      </c>
      <c r="CI22" t="s">
        <v>401</v>
      </c>
      <c r="CJ22">
        <f t="shared" si="42"/>
        <v>1799.94</v>
      </c>
      <c r="CK22">
        <f t="shared" si="43"/>
        <v>1513.1343001513835</v>
      </c>
      <c r="CL22">
        <f t="shared" si="44"/>
        <v>0.84065818869039155</v>
      </c>
      <c r="CM22">
        <f t="shared" si="45"/>
        <v>0.16087030417245574</v>
      </c>
      <c r="CN22">
        <v>6</v>
      </c>
      <c r="CO22">
        <v>0.5</v>
      </c>
      <c r="CP22" t="s">
        <v>404</v>
      </c>
      <c r="CQ22">
        <v>1691766906.0999999</v>
      </c>
      <c r="CR22">
        <v>141.434</v>
      </c>
      <c r="CS22">
        <v>150.02699999999999</v>
      </c>
      <c r="CT22">
        <v>29.067299999999999</v>
      </c>
      <c r="CU22">
        <v>21.8794</v>
      </c>
      <c r="CV22">
        <v>145.667</v>
      </c>
      <c r="CW22">
        <v>28.6557</v>
      </c>
      <c r="CX22">
        <v>500.20499999999998</v>
      </c>
      <c r="CY22">
        <v>98.633200000000002</v>
      </c>
      <c r="CZ22">
        <v>9.9605299999999994E-2</v>
      </c>
      <c r="DA22">
        <v>32.045499999999997</v>
      </c>
      <c r="DB22">
        <v>31.945699999999999</v>
      </c>
      <c r="DC22">
        <v>999.9</v>
      </c>
      <c r="DD22">
        <v>0</v>
      </c>
      <c r="DE22">
        <v>0</v>
      </c>
      <c r="DF22">
        <v>10018.1</v>
      </c>
      <c r="DG22">
        <v>0</v>
      </c>
      <c r="DH22">
        <v>1292.68</v>
      </c>
      <c r="DI22">
        <v>-8.5933799999999998</v>
      </c>
      <c r="DJ22">
        <v>145.66800000000001</v>
      </c>
      <c r="DK22">
        <v>153.38300000000001</v>
      </c>
      <c r="DL22">
        <v>7.1878599999999997</v>
      </c>
      <c r="DM22">
        <v>150.02699999999999</v>
      </c>
      <c r="DN22">
        <v>21.8794</v>
      </c>
      <c r="DO22">
        <v>2.867</v>
      </c>
      <c r="DP22">
        <v>2.1580400000000002</v>
      </c>
      <c r="DQ22">
        <v>23.274999999999999</v>
      </c>
      <c r="DR22">
        <v>18.654199999999999</v>
      </c>
      <c r="DS22">
        <v>1799.94</v>
      </c>
      <c r="DT22">
        <v>0.97800100000000001</v>
      </c>
      <c r="DU22">
        <v>2.1999100000000001E-2</v>
      </c>
      <c r="DV22">
        <v>0</v>
      </c>
      <c r="DW22">
        <v>868.03599999999994</v>
      </c>
      <c r="DX22">
        <v>4.9997699999999998</v>
      </c>
      <c r="DY22">
        <v>17739.599999999999</v>
      </c>
      <c r="DZ22">
        <v>15784</v>
      </c>
      <c r="EA22">
        <v>42.061999999999998</v>
      </c>
      <c r="EB22">
        <v>43.186999999999998</v>
      </c>
      <c r="EC22">
        <v>41.75</v>
      </c>
      <c r="ED22">
        <v>41.875</v>
      </c>
      <c r="EE22">
        <v>43.125</v>
      </c>
      <c r="EF22">
        <v>1755.45</v>
      </c>
      <c r="EG22">
        <v>39.49</v>
      </c>
      <c r="EH22">
        <v>0</v>
      </c>
      <c r="EI22">
        <v>127.7000000476837</v>
      </c>
      <c r="EJ22">
        <v>0</v>
      </c>
      <c r="EK22">
        <v>867.94615384615383</v>
      </c>
      <c r="EL22">
        <v>0.43309402117436879</v>
      </c>
      <c r="EM22">
        <v>3376.9709342702081</v>
      </c>
      <c r="EN22">
        <v>17597.869230769229</v>
      </c>
      <c r="EO22">
        <v>15</v>
      </c>
      <c r="EP22">
        <v>1691766868.5999999</v>
      </c>
      <c r="EQ22" t="s">
        <v>424</v>
      </c>
      <c r="ER22">
        <v>1691766851.0999999</v>
      </c>
      <c r="ES22">
        <v>1691766868.5999999</v>
      </c>
      <c r="ET22">
        <v>6</v>
      </c>
      <c r="EU22">
        <v>0.374</v>
      </c>
      <c r="EV22">
        <v>0</v>
      </c>
      <c r="EW22">
        <v>-4.2229999999999999</v>
      </c>
      <c r="EX22">
        <v>0.23400000000000001</v>
      </c>
      <c r="EY22">
        <v>150</v>
      </c>
      <c r="EZ22">
        <v>22</v>
      </c>
      <c r="FA22">
        <v>0.23</v>
      </c>
      <c r="FB22">
        <v>0.02</v>
      </c>
      <c r="FC22">
        <v>6.2568008727782027</v>
      </c>
      <c r="FD22">
        <v>-0.26122124196617902</v>
      </c>
      <c r="FE22">
        <v>7.3183629803345709E-2</v>
      </c>
      <c r="FF22">
        <v>1</v>
      </c>
      <c r="FG22">
        <v>0.33031488365362971</v>
      </c>
      <c r="FH22">
        <v>6.1985826316794432E-2</v>
      </c>
      <c r="FI22">
        <v>1.9296585032732232E-2</v>
      </c>
      <c r="FJ22">
        <v>1</v>
      </c>
      <c r="FK22">
        <v>2</v>
      </c>
      <c r="FL22">
        <v>2</v>
      </c>
      <c r="FM22" t="s">
        <v>406</v>
      </c>
      <c r="FN22">
        <v>2.9680499999999999</v>
      </c>
      <c r="FO22">
        <v>2.6990099999999999</v>
      </c>
      <c r="FP22">
        <v>4.0919200000000003E-2</v>
      </c>
      <c r="FQ22">
        <v>4.1826099999999998E-2</v>
      </c>
      <c r="FR22">
        <v>0.130716</v>
      </c>
      <c r="FS22">
        <v>0.104255</v>
      </c>
      <c r="FT22">
        <v>33181.699999999997</v>
      </c>
      <c r="FU22">
        <v>21196.400000000001</v>
      </c>
      <c r="FV22">
        <v>32456.799999999999</v>
      </c>
      <c r="FW22">
        <v>25256.7</v>
      </c>
      <c r="FX22">
        <v>38981.800000000003</v>
      </c>
      <c r="FY22">
        <v>39158.9</v>
      </c>
      <c r="FZ22">
        <v>46586.9</v>
      </c>
      <c r="GA22">
        <v>45745.8</v>
      </c>
      <c r="GB22">
        <v>1.9805299999999999</v>
      </c>
      <c r="GC22">
        <v>1.8866499999999999</v>
      </c>
      <c r="GD22">
        <v>7.8395000000000006E-2</v>
      </c>
      <c r="GE22">
        <v>0</v>
      </c>
      <c r="GF22">
        <v>30.672699999999999</v>
      </c>
      <c r="GG22">
        <v>999.9</v>
      </c>
      <c r="GH22">
        <v>54.3</v>
      </c>
      <c r="GI22">
        <v>35.200000000000003</v>
      </c>
      <c r="GJ22">
        <v>31.441199999999998</v>
      </c>
      <c r="GK22">
        <v>63.3581</v>
      </c>
      <c r="GL22">
        <v>19.7837</v>
      </c>
      <c r="GM22">
        <v>1</v>
      </c>
      <c r="GN22">
        <v>0.10560700000000001</v>
      </c>
      <c r="GO22">
        <v>-0.61893500000000001</v>
      </c>
      <c r="GP22">
        <v>20.2319</v>
      </c>
      <c r="GQ22">
        <v>5.2337600000000002</v>
      </c>
      <c r="GR22">
        <v>11.949199999999999</v>
      </c>
      <c r="GS22">
        <v>4.9850500000000002</v>
      </c>
      <c r="GT22">
        <v>3.2893300000000001</v>
      </c>
      <c r="GU22">
        <v>9999</v>
      </c>
      <c r="GV22">
        <v>9999</v>
      </c>
      <c r="GW22">
        <v>9999</v>
      </c>
      <c r="GX22">
        <v>278.60000000000002</v>
      </c>
      <c r="GY22">
        <v>1.86676</v>
      </c>
      <c r="GZ22">
        <v>1.8690500000000001</v>
      </c>
      <c r="HA22">
        <v>1.86676</v>
      </c>
      <c r="HB22">
        <v>1.86721</v>
      </c>
      <c r="HC22">
        <v>1.8623400000000001</v>
      </c>
      <c r="HD22">
        <v>1.8650800000000001</v>
      </c>
      <c r="HE22">
        <v>1.86849</v>
      </c>
      <c r="HF22">
        <v>1.8688100000000001</v>
      </c>
      <c r="HG22">
        <v>5</v>
      </c>
      <c r="HH22">
        <v>0</v>
      </c>
      <c r="HI22">
        <v>0</v>
      </c>
      <c r="HJ22">
        <v>0</v>
      </c>
      <c r="HK22" t="s">
        <v>407</v>
      </c>
      <c r="HL22" t="s">
        <v>408</v>
      </c>
      <c r="HM22" t="s">
        <v>409</v>
      </c>
      <c r="HN22" t="s">
        <v>409</v>
      </c>
      <c r="HO22" t="s">
        <v>409</v>
      </c>
      <c r="HP22" t="s">
        <v>409</v>
      </c>
      <c r="HQ22">
        <v>0</v>
      </c>
      <c r="HR22">
        <v>100</v>
      </c>
      <c r="HS22">
        <v>100</v>
      </c>
      <c r="HT22">
        <v>-4.2329999999999997</v>
      </c>
      <c r="HU22">
        <v>0.41160000000000002</v>
      </c>
      <c r="HV22">
        <v>-4.4399917800259523</v>
      </c>
      <c r="HW22">
        <v>1.6145137170229321E-3</v>
      </c>
      <c r="HX22">
        <v>-1.407043735234338E-6</v>
      </c>
      <c r="HY22">
        <v>4.3622850327847239E-10</v>
      </c>
      <c r="HZ22">
        <v>0.41161832684323491</v>
      </c>
      <c r="IA22">
        <v>0</v>
      </c>
      <c r="IB22">
        <v>0</v>
      </c>
      <c r="IC22">
        <v>0</v>
      </c>
      <c r="ID22">
        <v>2</v>
      </c>
      <c r="IE22">
        <v>2094</v>
      </c>
      <c r="IF22">
        <v>1</v>
      </c>
      <c r="IG22">
        <v>26</v>
      </c>
      <c r="IH22">
        <v>0.9</v>
      </c>
      <c r="II22">
        <v>0.6</v>
      </c>
      <c r="IJ22">
        <v>0.51025399999999999</v>
      </c>
      <c r="IK22">
        <v>2.5647000000000002</v>
      </c>
      <c r="IL22">
        <v>1.4978</v>
      </c>
      <c r="IM22">
        <v>2.2936999999999999</v>
      </c>
      <c r="IN22">
        <v>1.49902</v>
      </c>
      <c r="IO22">
        <v>2.4060100000000002</v>
      </c>
      <c r="IP22">
        <v>39.366700000000002</v>
      </c>
      <c r="IQ22">
        <v>23.8248</v>
      </c>
      <c r="IR22">
        <v>18</v>
      </c>
      <c r="IS22">
        <v>503.221</v>
      </c>
      <c r="IT22">
        <v>483.09399999999999</v>
      </c>
      <c r="IU22">
        <v>30.029</v>
      </c>
      <c r="IV22">
        <v>28.792400000000001</v>
      </c>
      <c r="IW22">
        <v>30.000599999999999</v>
      </c>
      <c r="IX22">
        <v>28.532</v>
      </c>
      <c r="IY22">
        <v>28.417400000000001</v>
      </c>
      <c r="IZ22">
        <v>10.2105</v>
      </c>
      <c r="JA22">
        <v>39.339100000000002</v>
      </c>
      <c r="JB22">
        <v>22.029299999999999</v>
      </c>
      <c r="JC22">
        <v>30.041899999999998</v>
      </c>
      <c r="JD22">
        <v>150</v>
      </c>
      <c r="JE22">
        <v>21.894100000000002</v>
      </c>
      <c r="JF22">
        <v>101.268</v>
      </c>
      <c r="JG22">
        <v>101.361</v>
      </c>
    </row>
    <row r="23" spans="1:267" x14ac:dyDescent="0.3">
      <c r="A23">
        <v>5</v>
      </c>
      <c r="B23">
        <v>1691767029.0999999</v>
      </c>
      <c r="C23">
        <v>498</v>
      </c>
      <c r="D23" t="s">
        <v>425</v>
      </c>
      <c r="E23" t="s">
        <v>426</v>
      </c>
      <c r="F23" t="s">
        <v>394</v>
      </c>
      <c r="G23" t="s">
        <v>395</v>
      </c>
      <c r="H23" t="s">
        <v>396</v>
      </c>
      <c r="I23" t="s">
        <v>397</v>
      </c>
      <c r="J23" t="s">
        <v>398</v>
      </c>
      <c r="K23" t="s">
        <v>399</v>
      </c>
      <c r="L23" t="s">
        <v>400</v>
      </c>
      <c r="M23">
        <v>1691767029.0999999</v>
      </c>
      <c r="N23">
        <f t="shared" si="0"/>
        <v>6.0814636914081335E-3</v>
      </c>
      <c r="O23">
        <f t="shared" si="1"/>
        <v>6.0814636914081337</v>
      </c>
      <c r="P23">
        <f t="shared" si="2"/>
        <v>2.8555879121231906</v>
      </c>
      <c r="Q23">
        <f t="shared" si="3"/>
        <v>95.903099999999995</v>
      </c>
      <c r="R23">
        <f t="shared" si="4"/>
        <v>78.588362906795339</v>
      </c>
      <c r="S23">
        <f t="shared" si="5"/>
        <v>7.7596265928287576</v>
      </c>
      <c r="T23">
        <f t="shared" si="6"/>
        <v>9.4692422334499202</v>
      </c>
      <c r="U23">
        <f t="shared" si="7"/>
        <v>0.32970355950217767</v>
      </c>
      <c r="V23">
        <f t="shared" si="8"/>
        <v>2.9093680821978358</v>
      </c>
      <c r="W23">
        <f t="shared" si="9"/>
        <v>0.31026358234543017</v>
      </c>
      <c r="X23">
        <f t="shared" si="10"/>
        <v>0.1955657566129784</v>
      </c>
      <c r="Y23">
        <f t="shared" si="11"/>
        <v>289.56908429208301</v>
      </c>
      <c r="Z23">
        <f t="shared" si="12"/>
        <v>32.250220245167093</v>
      </c>
      <c r="AA23">
        <f t="shared" si="13"/>
        <v>31.916899999999998</v>
      </c>
      <c r="AB23">
        <f t="shared" si="14"/>
        <v>4.752669517660105</v>
      </c>
      <c r="AC23">
        <f t="shared" si="15"/>
        <v>60.146704727996571</v>
      </c>
      <c r="AD23">
        <f t="shared" si="16"/>
        <v>2.8922416204550405</v>
      </c>
      <c r="AE23">
        <f t="shared" si="17"/>
        <v>4.8086451843616711</v>
      </c>
      <c r="AF23">
        <f t="shared" si="18"/>
        <v>1.8604278972050645</v>
      </c>
      <c r="AG23">
        <f t="shared" si="19"/>
        <v>-268.19254879109866</v>
      </c>
      <c r="AH23">
        <f t="shared" si="20"/>
        <v>32.452234388618059</v>
      </c>
      <c r="AI23">
        <f t="shared" si="21"/>
        <v>2.5301346659126498</v>
      </c>
      <c r="AJ23">
        <f t="shared" si="22"/>
        <v>56.358904555515075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51388.817735528013</v>
      </c>
      <c r="AP23" t="s">
        <v>401</v>
      </c>
      <c r="AQ23">
        <v>0</v>
      </c>
      <c r="AR23">
        <v>0</v>
      </c>
      <c r="AS23">
        <v>0</v>
      </c>
      <c r="AT23" t="e">
        <f t="shared" si="26"/>
        <v>#DIV/0!</v>
      </c>
      <c r="AU23">
        <v>-1</v>
      </c>
      <c r="AV23" t="s">
        <v>427</v>
      </c>
      <c r="AW23">
        <v>10231.9</v>
      </c>
      <c r="AX23">
        <v>870.84165384615403</v>
      </c>
      <c r="AY23">
        <v>1103.1099999999999</v>
      </c>
      <c r="AZ23">
        <f t="shared" si="27"/>
        <v>0.21055773780841969</v>
      </c>
      <c r="BA23">
        <v>0.5</v>
      </c>
      <c r="BB23">
        <f t="shared" si="28"/>
        <v>1513.2012001513383</v>
      </c>
      <c r="BC23">
        <f t="shared" si="29"/>
        <v>2.8555879121231906</v>
      </c>
      <c r="BD23">
        <f t="shared" si="30"/>
        <v>159.30811077642574</v>
      </c>
      <c r="BE23">
        <f t="shared" si="31"/>
        <v>2.5479677862650292E-3</v>
      </c>
      <c r="BF23">
        <f t="shared" si="32"/>
        <v>-1</v>
      </c>
      <c r="BG23" t="e">
        <f t="shared" si="33"/>
        <v>#DIV/0!</v>
      </c>
      <c r="BH23" t="s">
        <v>428</v>
      </c>
      <c r="BI23">
        <v>679.95</v>
      </c>
      <c r="BJ23">
        <f t="shared" si="34"/>
        <v>679.95</v>
      </c>
      <c r="BK23">
        <f t="shared" si="35"/>
        <v>0.38360634932146376</v>
      </c>
      <c r="BL23">
        <f t="shared" si="36"/>
        <v>0.54889012702960094</v>
      </c>
      <c r="BM23">
        <f t="shared" si="37"/>
        <v>1.6223398779322007</v>
      </c>
      <c r="BN23">
        <f t="shared" si="38"/>
        <v>0.21055773780841974</v>
      </c>
      <c r="BO23" t="e">
        <f t="shared" si="39"/>
        <v>#DIV/0!</v>
      </c>
      <c r="BP23">
        <f t="shared" si="40"/>
        <v>0.42857141734714399</v>
      </c>
      <c r="BQ23">
        <f t="shared" si="41"/>
        <v>0.57142858265285601</v>
      </c>
      <c r="BR23">
        <v>903</v>
      </c>
      <c r="BS23">
        <v>300</v>
      </c>
      <c r="BT23">
        <v>300</v>
      </c>
      <c r="BU23">
        <v>300</v>
      </c>
      <c r="BV23">
        <v>10231.9</v>
      </c>
      <c r="BW23">
        <v>1047.3800000000001</v>
      </c>
      <c r="BX23">
        <v>-6.9569499999999999E-3</v>
      </c>
      <c r="BY23">
        <v>2.2799999999999998</v>
      </c>
      <c r="BZ23" t="s">
        <v>401</v>
      </c>
      <c r="CA23" t="s">
        <v>401</v>
      </c>
      <c r="CB23" t="s">
        <v>401</v>
      </c>
      <c r="CC23" t="s">
        <v>401</v>
      </c>
      <c r="CD23" t="s">
        <v>401</v>
      </c>
      <c r="CE23" t="s">
        <v>401</v>
      </c>
      <c r="CF23" t="s">
        <v>401</v>
      </c>
      <c r="CG23" t="s">
        <v>401</v>
      </c>
      <c r="CH23" t="s">
        <v>401</v>
      </c>
      <c r="CI23" t="s">
        <v>401</v>
      </c>
      <c r="CJ23">
        <f t="shared" si="42"/>
        <v>1800.02</v>
      </c>
      <c r="CK23">
        <f t="shared" si="43"/>
        <v>1513.2012001513383</v>
      </c>
      <c r="CL23">
        <f t="shared" si="44"/>
        <v>0.84065799277304598</v>
      </c>
      <c r="CM23">
        <f t="shared" si="45"/>
        <v>0.16086992605197886</v>
      </c>
      <c r="CN23">
        <v>6</v>
      </c>
      <c r="CO23">
        <v>0.5</v>
      </c>
      <c r="CP23" t="s">
        <v>404</v>
      </c>
      <c r="CQ23">
        <v>1691767029.0999999</v>
      </c>
      <c r="CR23">
        <v>95.903099999999995</v>
      </c>
      <c r="CS23">
        <v>100.02800000000001</v>
      </c>
      <c r="CT23">
        <v>29.292200000000001</v>
      </c>
      <c r="CU23">
        <v>22.211099999999998</v>
      </c>
      <c r="CV23">
        <v>99.943700000000007</v>
      </c>
      <c r="CW23">
        <v>28.885899999999999</v>
      </c>
      <c r="CX23">
        <v>500.20400000000001</v>
      </c>
      <c r="CY23">
        <v>98.638000000000005</v>
      </c>
      <c r="CZ23">
        <v>9.9603200000000003E-2</v>
      </c>
      <c r="DA23">
        <v>32.123800000000003</v>
      </c>
      <c r="DB23">
        <v>31.916899999999998</v>
      </c>
      <c r="DC23">
        <v>999.9</v>
      </c>
      <c r="DD23">
        <v>0</v>
      </c>
      <c r="DE23">
        <v>0</v>
      </c>
      <c r="DF23">
        <v>10021.9</v>
      </c>
      <c r="DG23">
        <v>0</v>
      </c>
      <c r="DH23">
        <v>509.16500000000002</v>
      </c>
      <c r="DI23">
        <v>-4.1252300000000002</v>
      </c>
      <c r="DJ23">
        <v>98.796999999999997</v>
      </c>
      <c r="DK23">
        <v>102.3</v>
      </c>
      <c r="DL23">
        <v>7.0810300000000002</v>
      </c>
      <c r="DM23">
        <v>100.02800000000001</v>
      </c>
      <c r="DN23">
        <v>22.211099999999998</v>
      </c>
      <c r="DO23">
        <v>2.8893200000000001</v>
      </c>
      <c r="DP23">
        <v>2.1908599999999998</v>
      </c>
      <c r="DQ23">
        <v>23.403500000000001</v>
      </c>
      <c r="DR23">
        <v>18.895600000000002</v>
      </c>
      <c r="DS23">
        <v>1800.02</v>
      </c>
      <c r="DT23">
        <v>0.97800399999999998</v>
      </c>
      <c r="DU23">
        <v>2.1995500000000001E-2</v>
      </c>
      <c r="DV23">
        <v>0</v>
      </c>
      <c r="DW23">
        <v>871.41800000000001</v>
      </c>
      <c r="DX23">
        <v>4.9997699999999998</v>
      </c>
      <c r="DY23">
        <v>16859</v>
      </c>
      <c r="DZ23">
        <v>15784.7</v>
      </c>
      <c r="EA23">
        <v>42</v>
      </c>
      <c r="EB23">
        <v>42.936999999999998</v>
      </c>
      <c r="EC23">
        <v>41.686999999999998</v>
      </c>
      <c r="ED23">
        <v>41.75</v>
      </c>
      <c r="EE23">
        <v>43.061999999999998</v>
      </c>
      <c r="EF23">
        <v>1755.54</v>
      </c>
      <c r="EG23">
        <v>39.479999999999997</v>
      </c>
      <c r="EH23">
        <v>0</v>
      </c>
      <c r="EI23">
        <v>122.9000000953674</v>
      </c>
      <c r="EJ23">
        <v>0</v>
      </c>
      <c r="EK23">
        <v>870.84165384615403</v>
      </c>
      <c r="EL23">
        <v>2.094735051261793</v>
      </c>
      <c r="EM23">
        <v>-80.003418902677367</v>
      </c>
      <c r="EN23">
        <v>16870.665384615389</v>
      </c>
      <c r="EO23">
        <v>15</v>
      </c>
      <c r="EP23">
        <v>1691766990.5999999</v>
      </c>
      <c r="EQ23" t="s">
        <v>429</v>
      </c>
      <c r="ER23">
        <v>1691766980.5999999</v>
      </c>
      <c r="ES23">
        <v>1691766990.5999999</v>
      </c>
      <c r="ET23">
        <v>7</v>
      </c>
      <c r="EU23">
        <v>0.252</v>
      </c>
      <c r="EV23">
        <v>-5.0000000000000001E-3</v>
      </c>
      <c r="EW23">
        <v>-4.0350000000000001</v>
      </c>
      <c r="EX23">
        <v>0.23699999999999999</v>
      </c>
      <c r="EY23">
        <v>100</v>
      </c>
      <c r="EZ23">
        <v>22</v>
      </c>
      <c r="FA23">
        <v>0.33</v>
      </c>
      <c r="FB23">
        <v>0.01</v>
      </c>
      <c r="FC23">
        <v>2.8394352487037708</v>
      </c>
      <c r="FD23">
        <v>-0.32594563361974188</v>
      </c>
      <c r="FE23">
        <v>6.7363487208154826E-2</v>
      </c>
      <c r="FF23">
        <v>1</v>
      </c>
      <c r="FG23">
        <v>0.33124788182932158</v>
      </c>
      <c r="FH23">
        <v>5.5941399422954043E-2</v>
      </c>
      <c r="FI23">
        <v>1.7598175138670138E-2</v>
      </c>
      <c r="FJ23">
        <v>1</v>
      </c>
      <c r="FK23">
        <v>2</v>
      </c>
      <c r="FL23">
        <v>2</v>
      </c>
      <c r="FM23" t="s">
        <v>406</v>
      </c>
      <c r="FN23">
        <v>2.96794</v>
      </c>
      <c r="FO23">
        <v>2.6990400000000001</v>
      </c>
      <c r="FP23">
        <v>2.86059E-2</v>
      </c>
      <c r="FQ23">
        <v>2.84938E-2</v>
      </c>
      <c r="FR23">
        <v>0.13139999999999999</v>
      </c>
      <c r="FS23">
        <v>0.105328</v>
      </c>
      <c r="FT23">
        <v>33598.6</v>
      </c>
      <c r="FU23">
        <v>21487</v>
      </c>
      <c r="FV23">
        <v>32448.5</v>
      </c>
      <c r="FW23">
        <v>25252.2</v>
      </c>
      <c r="FX23">
        <v>38942</v>
      </c>
      <c r="FY23">
        <v>39105</v>
      </c>
      <c r="FZ23">
        <v>46576.1</v>
      </c>
      <c r="GA23">
        <v>45737.8</v>
      </c>
      <c r="GB23">
        <v>1.9792000000000001</v>
      </c>
      <c r="GC23">
        <v>1.8830499999999999</v>
      </c>
      <c r="GD23">
        <v>0.108443</v>
      </c>
      <c r="GE23">
        <v>0</v>
      </c>
      <c r="GF23">
        <v>30.155100000000001</v>
      </c>
      <c r="GG23">
        <v>999.9</v>
      </c>
      <c r="GH23">
        <v>53.6</v>
      </c>
      <c r="GI23">
        <v>35.5</v>
      </c>
      <c r="GJ23">
        <v>31.555099999999999</v>
      </c>
      <c r="GK23">
        <v>63.868099999999998</v>
      </c>
      <c r="GL23">
        <v>20.256399999999999</v>
      </c>
      <c r="GM23">
        <v>1</v>
      </c>
      <c r="GN23">
        <v>0.11319899999999999</v>
      </c>
      <c r="GO23">
        <v>-0.97684099999999996</v>
      </c>
      <c r="GP23">
        <v>20.230399999999999</v>
      </c>
      <c r="GQ23">
        <v>5.2333100000000004</v>
      </c>
      <c r="GR23">
        <v>11.949</v>
      </c>
      <c r="GS23">
        <v>4.9854500000000002</v>
      </c>
      <c r="GT23">
        <v>3.2893300000000001</v>
      </c>
      <c r="GU23">
        <v>9999</v>
      </c>
      <c r="GV23">
        <v>9999</v>
      </c>
      <c r="GW23">
        <v>9999</v>
      </c>
      <c r="GX23">
        <v>278.60000000000002</v>
      </c>
      <c r="GY23">
        <v>1.86676</v>
      </c>
      <c r="GZ23">
        <v>1.86904</v>
      </c>
      <c r="HA23">
        <v>1.86676</v>
      </c>
      <c r="HB23">
        <v>1.8671899999999999</v>
      </c>
      <c r="HC23">
        <v>1.8623400000000001</v>
      </c>
      <c r="HD23">
        <v>1.8650800000000001</v>
      </c>
      <c r="HE23">
        <v>1.8684700000000001</v>
      </c>
      <c r="HF23">
        <v>1.8687800000000001</v>
      </c>
      <c r="HG23">
        <v>5</v>
      </c>
      <c r="HH23">
        <v>0</v>
      </c>
      <c r="HI23">
        <v>0</v>
      </c>
      <c r="HJ23">
        <v>0</v>
      </c>
      <c r="HK23" t="s">
        <v>407</v>
      </c>
      <c r="HL23" t="s">
        <v>408</v>
      </c>
      <c r="HM23" t="s">
        <v>409</v>
      </c>
      <c r="HN23" t="s">
        <v>409</v>
      </c>
      <c r="HO23" t="s">
        <v>409</v>
      </c>
      <c r="HP23" t="s">
        <v>409</v>
      </c>
      <c r="HQ23">
        <v>0</v>
      </c>
      <c r="HR23">
        <v>100</v>
      </c>
      <c r="HS23">
        <v>100</v>
      </c>
      <c r="HT23">
        <v>-4.0410000000000004</v>
      </c>
      <c r="HU23">
        <v>0.40629999999999999</v>
      </c>
      <c r="HV23">
        <v>-4.1883897283743323</v>
      </c>
      <c r="HW23">
        <v>1.6145137170229321E-3</v>
      </c>
      <c r="HX23">
        <v>-1.407043735234338E-6</v>
      </c>
      <c r="HY23">
        <v>4.3622850327847239E-10</v>
      </c>
      <c r="HZ23">
        <v>0.40628328771592431</v>
      </c>
      <c r="IA23">
        <v>0</v>
      </c>
      <c r="IB23">
        <v>0</v>
      </c>
      <c r="IC23">
        <v>0</v>
      </c>
      <c r="ID23">
        <v>2</v>
      </c>
      <c r="IE23">
        <v>2094</v>
      </c>
      <c r="IF23">
        <v>1</v>
      </c>
      <c r="IG23">
        <v>26</v>
      </c>
      <c r="IH23">
        <v>0.8</v>
      </c>
      <c r="II23">
        <v>0.6</v>
      </c>
      <c r="IJ23">
        <v>0.39306600000000003</v>
      </c>
      <c r="IK23">
        <v>2.5817899999999998</v>
      </c>
      <c r="IL23">
        <v>1.4978</v>
      </c>
      <c r="IM23">
        <v>2.2949199999999998</v>
      </c>
      <c r="IN23">
        <v>1.49902</v>
      </c>
      <c r="IO23">
        <v>2.4414099999999999</v>
      </c>
      <c r="IP23">
        <v>39.767299999999999</v>
      </c>
      <c r="IQ23">
        <v>23.8248</v>
      </c>
      <c r="IR23">
        <v>18</v>
      </c>
      <c r="IS23">
        <v>503.48599999999999</v>
      </c>
      <c r="IT23">
        <v>481.81900000000002</v>
      </c>
      <c r="IU23">
        <v>30.6234</v>
      </c>
      <c r="IV23">
        <v>28.881799999999998</v>
      </c>
      <c r="IW23">
        <v>30.0002</v>
      </c>
      <c r="IX23">
        <v>28.6661</v>
      </c>
      <c r="IY23">
        <v>28.554500000000001</v>
      </c>
      <c r="IZ23">
        <v>7.87188</v>
      </c>
      <c r="JA23">
        <v>38.159300000000002</v>
      </c>
      <c r="JB23">
        <v>18.487200000000001</v>
      </c>
      <c r="JC23">
        <v>30.696400000000001</v>
      </c>
      <c r="JD23">
        <v>100</v>
      </c>
      <c r="JE23">
        <v>22.289100000000001</v>
      </c>
      <c r="JF23">
        <v>101.244</v>
      </c>
      <c r="JG23">
        <v>101.343</v>
      </c>
    </row>
    <row r="24" spans="1:267" x14ac:dyDescent="0.3">
      <c r="A24">
        <v>6</v>
      </c>
      <c r="B24">
        <v>1691767147.0999999</v>
      </c>
      <c r="C24">
        <v>616</v>
      </c>
      <c r="D24" t="s">
        <v>430</v>
      </c>
      <c r="E24" t="s">
        <v>431</v>
      </c>
      <c r="F24" t="s">
        <v>394</v>
      </c>
      <c r="G24" t="s">
        <v>395</v>
      </c>
      <c r="H24" t="s">
        <v>396</v>
      </c>
      <c r="I24" t="s">
        <v>397</v>
      </c>
      <c r="J24" t="s">
        <v>398</v>
      </c>
      <c r="K24" t="s">
        <v>399</v>
      </c>
      <c r="L24" t="s">
        <v>400</v>
      </c>
      <c r="M24">
        <v>1691767147.0999999</v>
      </c>
      <c r="N24">
        <f t="shared" si="0"/>
        <v>6.2250813553741983E-3</v>
      </c>
      <c r="O24">
        <f t="shared" si="1"/>
        <v>6.2250813553741979</v>
      </c>
      <c r="P24">
        <f t="shared" si="2"/>
        <v>1.2055745094771531</v>
      </c>
      <c r="Q24">
        <f t="shared" si="3"/>
        <v>73.060400000000001</v>
      </c>
      <c r="R24">
        <f t="shared" si="4"/>
        <v>64.951667014570049</v>
      </c>
      <c r="S24">
        <f t="shared" si="5"/>
        <v>6.4134334657407148</v>
      </c>
      <c r="T24">
        <f t="shared" si="6"/>
        <v>7.214102977145961</v>
      </c>
      <c r="U24">
        <f t="shared" si="7"/>
        <v>0.34054673760852711</v>
      </c>
      <c r="V24">
        <f t="shared" si="8"/>
        <v>2.9069212678821952</v>
      </c>
      <c r="W24">
        <f t="shared" si="9"/>
        <v>0.31983384701313089</v>
      </c>
      <c r="X24">
        <f t="shared" si="10"/>
        <v>0.20165205649387632</v>
      </c>
      <c r="Y24">
        <f t="shared" si="11"/>
        <v>289.58346099076613</v>
      </c>
      <c r="Z24">
        <f t="shared" si="12"/>
        <v>32.380007803835738</v>
      </c>
      <c r="AA24">
        <f t="shared" si="13"/>
        <v>31.920300000000001</v>
      </c>
      <c r="AB24">
        <f t="shared" si="14"/>
        <v>4.7535847644571065</v>
      </c>
      <c r="AC24">
        <f t="shared" si="15"/>
        <v>59.870413766029074</v>
      </c>
      <c r="AD24">
        <f t="shared" si="16"/>
        <v>2.9062722670096899</v>
      </c>
      <c r="AE24">
        <f t="shared" si="17"/>
        <v>4.8542712237922281</v>
      </c>
      <c r="AF24">
        <f t="shared" si="18"/>
        <v>1.8473124974474167</v>
      </c>
      <c r="AG24">
        <f t="shared" si="19"/>
        <v>-274.52608777200214</v>
      </c>
      <c r="AH24">
        <f t="shared" si="20"/>
        <v>58.079668339440389</v>
      </c>
      <c r="AI24">
        <f t="shared" si="21"/>
        <v>4.5357881599114682</v>
      </c>
      <c r="AJ24">
        <f t="shared" si="22"/>
        <v>77.67282971811585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51291.856695940834</v>
      </c>
      <c r="AP24" t="s">
        <v>401</v>
      </c>
      <c r="AQ24">
        <v>0</v>
      </c>
      <c r="AR24">
        <v>0</v>
      </c>
      <c r="AS24">
        <v>0</v>
      </c>
      <c r="AT24" t="e">
        <f t="shared" si="26"/>
        <v>#DIV/0!</v>
      </c>
      <c r="AU24">
        <v>-1</v>
      </c>
      <c r="AV24" t="s">
        <v>432</v>
      </c>
      <c r="AW24">
        <v>10232.299999999999</v>
      </c>
      <c r="AX24">
        <v>873.60232000000008</v>
      </c>
      <c r="AY24">
        <v>1085.68</v>
      </c>
      <c r="AZ24">
        <f t="shared" si="27"/>
        <v>0.19534087392233435</v>
      </c>
      <c r="BA24">
        <v>0.5</v>
      </c>
      <c r="BB24">
        <f t="shared" si="28"/>
        <v>1513.2768067309667</v>
      </c>
      <c r="BC24">
        <f t="shared" si="29"/>
        <v>1.2055745094771531</v>
      </c>
      <c r="BD24">
        <f t="shared" si="30"/>
        <v>147.80240695661323</v>
      </c>
      <c r="BE24">
        <f t="shared" si="31"/>
        <v>1.4574825304048055E-3</v>
      </c>
      <c r="BF24">
        <f t="shared" si="32"/>
        <v>-1</v>
      </c>
      <c r="BG24" t="e">
        <f t="shared" si="33"/>
        <v>#DIV/0!</v>
      </c>
      <c r="BH24" t="s">
        <v>433</v>
      </c>
      <c r="BI24">
        <v>683.55</v>
      </c>
      <c r="BJ24">
        <f t="shared" si="34"/>
        <v>683.55</v>
      </c>
      <c r="BK24">
        <f t="shared" si="35"/>
        <v>0.37039459140814979</v>
      </c>
      <c r="BL24">
        <f t="shared" si="36"/>
        <v>0.52738587024096673</v>
      </c>
      <c r="BM24">
        <f t="shared" si="37"/>
        <v>1.5882963938263479</v>
      </c>
      <c r="BN24">
        <f t="shared" si="38"/>
        <v>0.19534087392233437</v>
      </c>
      <c r="BO24" t="e">
        <f t="shared" si="39"/>
        <v>#DIV/0!</v>
      </c>
      <c r="BP24">
        <f t="shared" si="40"/>
        <v>0.41265299250030923</v>
      </c>
      <c r="BQ24">
        <f t="shared" si="41"/>
        <v>0.58734700749969071</v>
      </c>
      <c r="BR24">
        <v>905</v>
      </c>
      <c r="BS24">
        <v>300</v>
      </c>
      <c r="BT24">
        <v>300</v>
      </c>
      <c r="BU24">
        <v>300</v>
      </c>
      <c r="BV24">
        <v>10232.299999999999</v>
      </c>
      <c r="BW24">
        <v>1036.74</v>
      </c>
      <c r="BX24">
        <v>-6.9573500000000002E-3</v>
      </c>
      <c r="BY24">
        <v>2.23</v>
      </c>
      <c r="BZ24" t="s">
        <v>401</v>
      </c>
      <c r="CA24" t="s">
        <v>401</v>
      </c>
      <c r="CB24" t="s">
        <v>401</v>
      </c>
      <c r="CC24" t="s">
        <v>401</v>
      </c>
      <c r="CD24" t="s">
        <v>401</v>
      </c>
      <c r="CE24" t="s">
        <v>401</v>
      </c>
      <c r="CF24" t="s">
        <v>401</v>
      </c>
      <c r="CG24" t="s">
        <v>401</v>
      </c>
      <c r="CH24" t="s">
        <v>401</v>
      </c>
      <c r="CI24" t="s">
        <v>401</v>
      </c>
      <c r="CJ24">
        <f t="shared" si="42"/>
        <v>1800.11</v>
      </c>
      <c r="CK24">
        <f t="shared" si="43"/>
        <v>1513.2768067309667</v>
      </c>
      <c r="CL24">
        <f t="shared" si="44"/>
        <v>0.84065796353054356</v>
      </c>
      <c r="CM24">
        <f t="shared" si="45"/>
        <v>0.16086986961394922</v>
      </c>
      <c r="CN24">
        <v>6</v>
      </c>
      <c r="CO24">
        <v>0.5</v>
      </c>
      <c r="CP24" t="s">
        <v>404</v>
      </c>
      <c r="CQ24">
        <v>1691767147.0999999</v>
      </c>
      <c r="CR24">
        <v>73.060400000000001</v>
      </c>
      <c r="CS24">
        <v>75.052300000000002</v>
      </c>
      <c r="CT24">
        <v>29.4331</v>
      </c>
      <c r="CU24">
        <v>22.184899999999999</v>
      </c>
      <c r="CV24">
        <v>77.146799999999999</v>
      </c>
      <c r="CW24">
        <v>29.0274</v>
      </c>
      <c r="CX24">
        <v>500.14</v>
      </c>
      <c r="CY24">
        <v>98.6417</v>
      </c>
      <c r="CZ24">
        <v>9.9929900000000002E-2</v>
      </c>
      <c r="DA24">
        <v>32.290900000000001</v>
      </c>
      <c r="DB24">
        <v>31.920300000000001</v>
      </c>
      <c r="DC24">
        <v>999.9</v>
      </c>
      <c r="DD24">
        <v>0</v>
      </c>
      <c r="DE24">
        <v>0</v>
      </c>
      <c r="DF24">
        <v>10007.5</v>
      </c>
      <c r="DG24">
        <v>0</v>
      </c>
      <c r="DH24">
        <v>471.57100000000003</v>
      </c>
      <c r="DI24">
        <v>-1.99193</v>
      </c>
      <c r="DJ24">
        <v>75.275999999999996</v>
      </c>
      <c r="DK24">
        <v>76.755099999999999</v>
      </c>
      <c r="DL24">
        <v>7.2482199999999999</v>
      </c>
      <c r="DM24">
        <v>75.052300000000002</v>
      </c>
      <c r="DN24">
        <v>22.184899999999999</v>
      </c>
      <c r="DO24">
        <v>2.90333</v>
      </c>
      <c r="DP24">
        <v>2.1883499999999998</v>
      </c>
      <c r="DQ24">
        <v>23.483699999999999</v>
      </c>
      <c r="DR24">
        <v>18.877300000000002</v>
      </c>
      <c r="DS24">
        <v>1800.11</v>
      </c>
      <c r="DT24">
        <v>0.97800399999999998</v>
      </c>
      <c r="DU24">
        <v>2.1995500000000001E-2</v>
      </c>
      <c r="DV24">
        <v>0</v>
      </c>
      <c r="DW24">
        <v>874.00599999999997</v>
      </c>
      <c r="DX24">
        <v>4.9997699999999998</v>
      </c>
      <c r="DY24">
        <v>16748.599999999999</v>
      </c>
      <c r="DZ24">
        <v>15785.5</v>
      </c>
      <c r="EA24">
        <v>41.686999999999998</v>
      </c>
      <c r="EB24">
        <v>42.436999999999998</v>
      </c>
      <c r="EC24">
        <v>41.375</v>
      </c>
      <c r="ED24">
        <v>41.375</v>
      </c>
      <c r="EE24">
        <v>42.811999999999998</v>
      </c>
      <c r="EF24">
        <v>1755.62</v>
      </c>
      <c r="EG24">
        <v>39.479999999999997</v>
      </c>
      <c r="EH24">
        <v>0</v>
      </c>
      <c r="EI24">
        <v>117.5</v>
      </c>
      <c r="EJ24">
        <v>0</v>
      </c>
      <c r="EK24">
        <v>873.60232000000008</v>
      </c>
      <c r="EL24">
        <v>1.660923072097523</v>
      </c>
      <c r="EM24">
        <v>-1.769230761787925</v>
      </c>
      <c r="EN24">
        <v>16746.988000000001</v>
      </c>
      <c r="EO24">
        <v>15</v>
      </c>
      <c r="EP24">
        <v>1691767106.5999999</v>
      </c>
      <c r="EQ24" t="s">
        <v>434</v>
      </c>
      <c r="ER24">
        <v>1691767090.5999999</v>
      </c>
      <c r="ES24">
        <v>1691767106.5999999</v>
      </c>
      <c r="ET24">
        <v>8</v>
      </c>
      <c r="EU24">
        <v>-1.4E-2</v>
      </c>
      <c r="EV24">
        <v>-1E-3</v>
      </c>
      <c r="EW24">
        <v>-4.0839999999999996</v>
      </c>
      <c r="EX24">
        <v>0.24199999999999999</v>
      </c>
      <c r="EY24">
        <v>75</v>
      </c>
      <c r="EZ24">
        <v>22</v>
      </c>
      <c r="FA24">
        <v>0.93</v>
      </c>
      <c r="FB24">
        <v>0.02</v>
      </c>
      <c r="FC24">
        <v>1.171837193489329</v>
      </c>
      <c r="FD24">
        <v>-0.17593804797639889</v>
      </c>
      <c r="FE24">
        <v>6.1473281774365153E-2</v>
      </c>
      <c r="FF24">
        <v>1</v>
      </c>
      <c r="FG24">
        <v>0.34382220013464843</v>
      </c>
      <c r="FH24">
        <v>3.9170313035661652E-2</v>
      </c>
      <c r="FI24">
        <v>1.6805750636916011E-2</v>
      </c>
      <c r="FJ24">
        <v>1</v>
      </c>
      <c r="FK24">
        <v>2</v>
      </c>
      <c r="FL24">
        <v>2</v>
      </c>
      <c r="FM24" t="s">
        <v>406</v>
      </c>
      <c r="FN24">
        <v>2.9678599999999999</v>
      </c>
      <c r="FO24">
        <v>2.69923</v>
      </c>
      <c r="FP24">
        <v>2.22382E-2</v>
      </c>
      <c r="FQ24">
        <v>2.1551000000000001E-2</v>
      </c>
      <c r="FR24">
        <v>0.13184799999999999</v>
      </c>
      <c r="FS24">
        <v>0.105244</v>
      </c>
      <c r="FT24">
        <v>33823.300000000003</v>
      </c>
      <c r="FU24">
        <v>21644.400000000001</v>
      </c>
      <c r="FV24">
        <v>32452.400000000001</v>
      </c>
      <c r="FW24">
        <v>25256.2</v>
      </c>
      <c r="FX24">
        <v>38925.699999999997</v>
      </c>
      <c r="FY24">
        <v>39114.699999999997</v>
      </c>
      <c r="FZ24">
        <v>46581.2</v>
      </c>
      <c r="GA24">
        <v>45744.800000000003</v>
      </c>
      <c r="GB24">
        <v>1.9800199999999999</v>
      </c>
      <c r="GC24">
        <v>1.8822300000000001</v>
      </c>
      <c r="GD24">
        <v>0.14646000000000001</v>
      </c>
      <c r="GE24">
        <v>0</v>
      </c>
      <c r="GF24">
        <v>29.5397</v>
      </c>
      <c r="GG24">
        <v>999.9</v>
      </c>
      <c r="GH24">
        <v>52.9</v>
      </c>
      <c r="GI24">
        <v>35.799999999999997</v>
      </c>
      <c r="GJ24">
        <v>31.658999999999999</v>
      </c>
      <c r="GK24">
        <v>63.498100000000001</v>
      </c>
      <c r="GL24">
        <v>19.767600000000002</v>
      </c>
      <c r="GM24">
        <v>1</v>
      </c>
      <c r="GN24">
        <v>0.10903500000000001</v>
      </c>
      <c r="GO24">
        <v>-2.0987900000000002</v>
      </c>
      <c r="GP24">
        <v>20.221</v>
      </c>
      <c r="GQ24">
        <v>5.2346599999999999</v>
      </c>
      <c r="GR24">
        <v>11.9498</v>
      </c>
      <c r="GS24">
        <v>4.9853500000000004</v>
      </c>
      <c r="GT24">
        <v>3.2894800000000002</v>
      </c>
      <c r="GU24">
        <v>9999</v>
      </c>
      <c r="GV24">
        <v>9999</v>
      </c>
      <c r="GW24">
        <v>9999</v>
      </c>
      <c r="GX24">
        <v>278.60000000000002</v>
      </c>
      <c r="GY24">
        <v>1.86676</v>
      </c>
      <c r="GZ24">
        <v>1.8690500000000001</v>
      </c>
      <c r="HA24">
        <v>1.86676</v>
      </c>
      <c r="HB24">
        <v>1.86721</v>
      </c>
      <c r="HC24">
        <v>1.8623400000000001</v>
      </c>
      <c r="HD24">
        <v>1.8650899999999999</v>
      </c>
      <c r="HE24">
        <v>1.86849</v>
      </c>
      <c r="HF24">
        <v>1.8687800000000001</v>
      </c>
      <c r="HG24">
        <v>5</v>
      </c>
      <c r="HH24">
        <v>0</v>
      </c>
      <c r="HI24">
        <v>0</v>
      </c>
      <c r="HJ24">
        <v>0</v>
      </c>
      <c r="HK24" t="s">
        <v>407</v>
      </c>
      <c r="HL24" t="s">
        <v>408</v>
      </c>
      <c r="HM24" t="s">
        <v>409</v>
      </c>
      <c r="HN24" t="s">
        <v>409</v>
      </c>
      <c r="HO24" t="s">
        <v>409</v>
      </c>
      <c r="HP24" t="s">
        <v>409</v>
      </c>
      <c r="HQ24">
        <v>0</v>
      </c>
      <c r="HR24">
        <v>100</v>
      </c>
      <c r="HS24">
        <v>100</v>
      </c>
      <c r="HT24">
        <v>-4.0860000000000003</v>
      </c>
      <c r="HU24">
        <v>0.40570000000000001</v>
      </c>
      <c r="HV24">
        <v>-4.2027622966686078</v>
      </c>
      <c r="HW24">
        <v>1.6145137170229321E-3</v>
      </c>
      <c r="HX24">
        <v>-1.407043735234338E-6</v>
      </c>
      <c r="HY24">
        <v>4.3622850327847239E-10</v>
      </c>
      <c r="HZ24">
        <v>0.40564381736653571</v>
      </c>
      <c r="IA24">
        <v>0</v>
      </c>
      <c r="IB24">
        <v>0</v>
      </c>
      <c r="IC24">
        <v>0</v>
      </c>
      <c r="ID24">
        <v>2</v>
      </c>
      <c r="IE24">
        <v>2094</v>
      </c>
      <c r="IF24">
        <v>1</v>
      </c>
      <c r="IG24">
        <v>26</v>
      </c>
      <c r="IH24">
        <v>0.9</v>
      </c>
      <c r="II24">
        <v>0.7</v>
      </c>
      <c r="IJ24">
        <v>0.33569300000000002</v>
      </c>
      <c r="IK24">
        <v>2.6086399999999998</v>
      </c>
      <c r="IL24">
        <v>1.4978</v>
      </c>
      <c r="IM24">
        <v>2.2936999999999999</v>
      </c>
      <c r="IN24">
        <v>1.49902</v>
      </c>
      <c r="IO24">
        <v>2.2522000000000002</v>
      </c>
      <c r="IP24">
        <v>39.968899999999998</v>
      </c>
      <c r="IQ24">
        <v>23.807300000000001</v>
      </c>
      <c r="IR24">
        <v>18</v>
      </c>
      <c r="IS24">
        <v>503.93900000000002</v>
      </c>
      <c r="IT24">
        <v>481.291</v>
      </c>
      <c r="IU24">
        <v>32.592300000000002</v>
      </c>
      <c r="IV24">
        <v>28.8065</v>
      </c>
      <c r="IW24">
        <v>29.9998</v>
      </c>
      <c r="IX24">
        <v>28.657299999999999</v>
      </c>
      <c r="IY24">
        <v>28.556799999999999</v>
      </c>
      <c r="IZ24">
        <v>6.7190899999999996</v>
      </c>
      <c r="JA24">
        <v>38.081899999999997</v>
      </c>
      <c r="JB24">
        <v>15.386900000000001</v>
      </c>
      <c r="JC24">
        <v>32.640700000000002</v>
      </c>
      <c r="JD24">
        <v>75</v>
      </c>
      <c r="JE24">
        <v>22.259499999999999</v>
      </c>
      <c r="JF24">
        <v>101.255</v>
      </c>
      <c r="JG24">
        <v>101.35899999999999</v>
      </c>
    </row>
    <row r="25" spans="1:267" x14ac:dyDescent="0.3">
      <c r="A25">
        <v>7</v>
      </c>
      <c r="B25">
        <v>1691767261.0999999</v>
      </c>
      <c r="C25">
        <v>730</v>
      </c>
      <c r="D25" t="s">
        <v>435</v>
      </c>
      <c r="E25" t="s">
        <v>436</v>
      </c>
      <c r="F25" t="s">
        <v>394</v>
      </c>
      <c r="G25" t="s">
        <v>395</v>
      </c>
      <c r="H25" t="s">
        <v>396</v>
      </c>
      <c r="I25" t="s">
        <v>397</v>
      </c>
      <c r="J25" t="s">
        <v>398</v>
      </c>
      <c r="K25" t="s">
        <v>399</v>
      </c>
      <c r="L25" t="s">
        <v>400</v>
      </c>
      <c r="M25">
        <v>1691767261.0999999</v>
      </c>
      <c r="N25">
        <f t="shared" si="0"/>
        <v>6.412226802836896E-3</v>
      </c>
      <c r="O25">
        <f t="shared" si="1"/>
        <v>6.4122268028368961</v>
      </c>
      <c r="P25">
        <f t="shared" si="2"/>
        <v>-0.61125722847540376</v>
      </c>
      <c r="Q25">
        <f t="shared" si="3"/>
        <v>50.363900000000001</v>
      </c>
      <c r="R25">
        <f t="shared" si="4"/>
        <v>51.716079899471623</v>
      </c>
      <c r="S25">
        <f t="shared" si="5"/>
        <v>5.1063666036715825</v>
      </c>
      <c r="T25">
        <f t="shared" si="6"/>
        <v>4.972854429233001</v>
      </c>
      <c r="U25">
        <f t="shared" si="7"/>
        <v>0.3554936554291363</v>
      </c>
      <c r="V25">
        <f t="shared" si="8"/>
        <v>2.9054433126182735</v>
      </c>
      <c r="W25">
        <f t="shared" si="9"/>
        <v>0.33297643551501543</v>
      </c>
      <c r="X25">
        <f t="shared" si="10"/>
        <v>0.21001439010752232</v>
      </c>
      <c r="Y25">
        <f t="shared" si="11"/>
        <v>289.57503029222607</v>
      </c>
      <c r="Z25">
        <f t="shared" si="12"/>
        <v>32.524230357881777</v>
      </c>
      <c r="AA25">
        <f t="shared" si="13"/>
        <v>31.984100000000002</v>
      </c>
      <c r="AB25">
        <f t="shared" si="14"/>
        <v>4.7707875791941241</v>
      </c>
      <c r="AC25">
        <f t="shared" si="15"/>
        <v>59.982710695465769</v>
      </c>
      <c r="AD25">
        <f t="shared" si="16"/>
        <v>2.9436307630280001</v>
      </c>
      <c r="AE25">
        <f t="shared" si="17"/>
        <v>4.9074653827715657</v>
      </c>
      <c r="AF25">
        <f t="shared" si="18"/>
        <v>1.827156816166124</v>
      </c>
      <c r="AG25">
        <f t="shared" si="19"/>
        <v>-282.77920200510709</v>
      </c>
      <c r="AH25">
        <f t="shared" si="20"/>
        <v>78.303466108951227</v>
      </c>
      <c r="AI25">
        <f t="shared" si="21"/>
        <v>6.1260285520679938</v>
      </c>
      <c r="AJ25">
        <f t="shared" si="22"/>
        <v>91.225322948138228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51217.780339884448</v>
      </c>
      <c r="AP25" t="s">
        <v>401</v>
      </c>
      <c r="AQ25">
        <v>0</v>
      </c>
      <c r="AR25">
        <v>0</v>
      </c>
      <c r="AS25">
        <v>0</v>
      </c>
      <c r="AT25" t="e">
        <f t="shared" si="26"/>
        <v>#DIV/0!</v>
      </c>
      <c r="AU25">
        <v>-1</v>
      </c>
      <c r="AV25" t="s">
        <v>437</v>
      </c>
      <c r="AW25">
        <v>10233.4</v>
      </c>
      <c r="AX25">
        <v>877.91611538461552</v>
      </c>
      <c r="AY25">
        <v>1072.67</v>
      </c>
      <c r="AZ25">
        <f t="shared" si="27"/>
        <v>0.18155992487473738</v>
      </c>
      <c r="BA25">
        <v>0.5</v>
      </c>
      <c r="BB25">
        <f t="shared" si="28"/>
        <v>1513.2270001514123</v>
      </c>
      <c r="BC25">
        <f t="shared" si="29"/>
        <v>-0.61125722847540376</v>
      </c>
      <c r="BD25">
        <f t="shared" si="30"/>
        <v>137.37069023295732</v>
      </c>
      <c r="BE25">
        <f t="shared" si="31"/>
        <v>2.5689653402014299E-4</v>
      </c>
      <c r="BF25">
        <f t="shared" si="32"/>
        <v>-1</v>
      </c>
      <c r="BG25" t="e">
        <f t="shared" si="33"/>
        <v>#DIV/0!</v>
      </c>
      <c r="BH25" t="s">
        <v>438</v>
      </c>
      <c r="BI25">
        <v>687.03</v>
      </c>
      <c r="BJ25">
        <f t="shared" si="34"/>
        <v>687.03</v>
      </c>
      <c r="BK25">
        <f t="shared" si="35"/>
        <v>0.35951410965161701</v>
      </c>
      <c r="BL25">
        <f t="shared" si="36"/>
        <v>0.50501474073069308</v>
      </c>
      <c r="BM25">
        <f t="shared" si="37"/>
        <v>1.5613146441931214</v>
      </c>
      <c r="BN25">
        <f t="shared" si="38"/>
        <v>0.18155992487473738</v>
      </c>
      <c r="BO25" t="e">
        <f t="shared" si="39"/>
        <v>#DIV/0!</v>
      </c>
      <c r="BP25">
        <f t="shared" si="40"/>
        <v>0.39520891716653883</v>
      </c>
      <c r="BQ25">
        <f t="shared" si="41"/>
        <v>0.60479108283346117</v>
      </c>
      <c r="BR25">
        <v>907</v>
      </c>
      <c r="BS25">
        <v>300</v>
      </c>
      <c r="BT25">
        <v>300</v>
      </c>
      <c r="BU25">
        <v>300</v>
      </c>
      <c r="BV25">
        <v>10233.4</v>
      </c>
      <c r="BW25">
        <v>1025.46</v>
      </c>
      <c r="BX25">
        <v>-6.9579899999999998E-3</v>
      </c>
      <c r="BY25">
        <v>2.27</v>
      </c>
      <c r="BZ25" t="s">
        <v>401</v>
      </c>
      <c r="CA25" t="s">
        <v>401</v>
      </c>
      <c r="CB25" t="s">
        <v>401</v>
      </c>
      <c r="CC25" t="s">
        <v>401</v>
      </c>
      <c r="CD25" t="s">
        <v>401</v>
      </c>
      <c r="CE25" t="s">
        <v>401</v>
      </c>
      <c r="CF25" t="s">
        <v>401</v>
      </c>
      <c r="CG25" t="s">
        <v>401</v>
      </c>
      <c r="CH25" t="s">
        <v>401</v>
      </c>
      <c r="CI25" t="s">
        <v>401</v>
      </c>
      <c r="CJ25">
        <f t="shared" si="42"/>
        <v>1800.05</v>
      </c>
      <c r="CK25">
        <f t="shared" si="43"/>
        <v>1513.2270001514123</v>
      </c>
      <c r="CL25">
        <f t="shared" si="44"/>
        <v>0.84065831513091993</v>
      </c>
      <c r="CM25">
        <f t="shared" si="45"/>
        <v>0.16087054820267552</v>
      </c>
      <c r="CN25">
        <v>6</v>
      </c>
      <c r="CO25">
        <v>0.5</v>
      </c>
      <c r="CP25" t="s">
        <v>404</v>
      </c>
      <c r="CQ25">
        <v>1691767261.0999999</v>
      </c>
      <c r="CR25">
        <v>50.363900000000001</v>
      </c>
      <c r="CS25">
        <v>50.018099999999997</v>
      </c>
      <c r="CT25">
        <v>29.8124</v>
      </c>
      <c r="CU25">
        <v>22.350899999999999</v>
      </c>
      <c r="CV25">
        <v>54.365699999999997</v>
      </c>
      <c r="CW25">
        <v>29.407399999999999</v>
      </c>
      <c r="CX25">
        <v>500.25299999999999</v>
      </c>
      <c r="CY25">
        <v>98.638300000000001</v>
      </c>
      <c r="CZ25">
        <v>0.10017</v>
      </c>
      <c r="DA25">
        <v>32.484000000000002</v>
      </c>
      <c r="DB25">
        <v>31.984100000000002</v>
      </c>
      <c r="DC25">
        <v>999.9</v>
      </c>
      <c r="DD25">
        <v>0</v>
      </c>
      <c r="DE25">
        <v>0</v>
      </c>
      <c r="DF25">
        <v>9999.3799999999992</v>
      </c>
      <c r="DG25">
        <v>0</v>
      </c>
      <c r="DH25">
        <v>512.50599999999997</v>
      </c>
      <c r="DI25">
        <v>0.34582099999999999</v>
      </c>
      <c r="DJ25">
        <v>51.911499999999997</v>
      </c>
      <c r="DK25">
        <v>51.1616</v>
      </c>
      <c r="DL25">
        <v>7.4614399999999996</v>
      </c>
      <c r="DM25">
        <v>50.018099999999997</v>
      </c>
      <c r="DN25">
        <v>22.350899999999999</v>
      </c>
      <c r="DO25">
        <v>2.9406400000000001</v>
      </c>
      <c r="DP25">
        <v>2.2046600000000001</v>
      </c>
      <c r="DQ25">
        <v>23.695599999999999</v>
      </c>
      <c r="DR25">
        <v>18.996200000000002</v>
      </c>
      <c r="DS25">
        <v>1800.05</v>
      </c>
      <c r="DT25">
        <v>0.97799700000000001</v>
      </c>
      <c r="DU25">
        <v>2.2002799999999999E-2</v>
      </c>
      <c r="DV25">
        <v>0</v>
      </c>
      <c r="DW25">
        <v>877.92399999999998</v>
      </c>
      <c r="DX25">
        <v>4.9997699999999998</v>
      </c>
      <c r="DY25">
        <v>16768.400000000001</v>
      </c>
      <c r="DZ25">
        <v>15784.9</v>
      </c>
      <c r="EA25">
        <v>41.311999999999998</v>
      </c>
      <c r="EB25">
        <v>41.936999999999998</v>
      </c>
      <c r="EC25">
        <v>41</v>
      </c>
      <c r="ED25">
        <v>40.875</v>
      </c>
      <c r="EE25">
        <v>42.436999999999998</v>
      </c>
      <c r="EF25">
        <v>1755.55</v>
      </c>
      <c r="EG25">
        <v>39.5</v>
      </c>
      <c r="EH25">
        <v>0</v>
      </c>
      <c r="EI25">
        <v>113.7999999523163</v>
      </c>
      <c r="EJ25">
        <v>0</v>
      </c>
      <c r="EK25">
        <v>877.91611538461552</v>
      </c>
      <c r="EL25">
        <v>2.4718290526167519</v>
      </c>
      <c r="EM25">
        <v>24.037606885954428</v>
      </c>
      <c r="EN25">
        <v>16765.650000000001</v>
      </c>
      <c r="EO25">
        <v>15</v>
      </c>
      <c r="EP25">
        <v>1691767220.5999999</v>
      </c>
      <c r="EQ25" t="s">
        <v>439</v>
      </c>
      <c r="ER25">
        <v>1691767218.5999999</v>
      </c>
      <c r="ES25">
        <v>1691767220.5999999</v>
      </c>
      <c r="ET25">
        <v>9</v>
      </c>
      <c r="EU25">
        <v>0.11700000000000001</v>
      </c>
      <c r="EV25">
        <v>-1E-3</v>
      </c>
      <c r="EW25">
        <v>-4.0019999999999998</v>
      </c>
      <c r="EX25">
        <v>0.24399999999999999</v>
      </c>
      <c r="EY25">
        <v>50</v>
      </c>
      <c r="EZ25">
        <v>22</v>
      </c>
      <c r="FA25">
        <v>0.36</v>
      </c>
      <c r="FB25">
        <v>0.01</v>
      </c>
      <c r="FC25">
        <v>-0.65092037103293943</v>
      </c>
      <c r="FD25">
        <v>-0.1090213604771208</v>
      </c>
      <c r="FE25">
        <v>4.0549199918368327E-2</v>
      </c>
      <c r="FF25">
        <v>1</v>
      </c>
      <c r="FG25">
        <v>0.35873740454779901</v>
      </c>
      <c r="FH25">
        <v>4.3641240416555052E-2</v>
      </c>
      <c r="FI25">
        <v>1.675253937139029E-2</v>
      </c>
      <c r="FJ25">
        <v>1</v>
      </c>
      <c r="FK25">
        <v>2</v>
      </c>
      <c r="FL25">
        <v>2</v>
      </c>
      <c r="FM25" t="s">
        <v>406</v>
      </c>
      <c r="FN25">
        <v>2.9683199999999998</v>
      </c>
      <c r="FO25">
        <v>2.6993999999999998</v>
      </c>
      <c r="FP25">
        <v>1.5753E-2</v>
      </c>
      <c r="FQ25">
        <v>1.44435E-2</v>
      </c>
      <c r="FR25">
        <v>0.133051</v>
      </c>
      <c r="FS25">
        <v>0.105811</v>
      </c>
      <c r="FT25">
        <v>34056.199999999997</v>
      </c>
      <c r="FU25">
        <v>21807.5</v>
      </c>
      <c r="FV25">
        <v>32459.8</v>
      </c>
      <c r="FW25">
        <v>25261.8</v>
      </c>
      <c r="FX25">
        <v>38879.300000000003</v>
      </c>
      <c r="FY25">
        <v>39097.699999999997</v>
      </c>
      <c r="FZ25">
        <v>46591.5</v>
      </c>
      <c r="GA25">
        <v>45753.9</v>
      </c>
      <c r="GB25">
        <v>1.98207</v>
      </c>
      <c r="GC25">
        <v>1.8831</v>
      </c>
      <c r="GD25">
        <v>0.175349</v>
      </c>
      <c r="GE25">
        <v>0</v>
      </c>
      <c r="GF25">
        <v>29.133099999999999</v>
      </c>
      <c r="GG25">
        <v>999.9</v>
      </c>
      <c r="GH25">
        <v>52</v>
      </c>
      <c r="GI25">
        <v>35.9</v>
      </c>
      <c r="GJ25">
        <v>31.2941</v>
      </c>
      <c r="GK25">
        <v>63.708100000000002</v>
      </c>
      <c r="GL25">
        <v>19.467099999999999</v>
      </c>
      <c r="GM25">
        <v>1</v>
      </c>
      <c r="GN25">
        <v>9.8013199999999995E-2</v>
      </c>
      <c r="GO25">
        <v>-2.0506899999999999</v>
      </c>
      <c r="GP25">
        <v>20.222100000000001</v>
      </c>
      <c r="GQ25">
        <v>5.2382600000000004</v>
      </c>
      <c r="GR25">
        <v>11.950100000000001</v>
      </c>
      <c r="GS25">
        <v>4.9860499999999996</v>
      </c>
      <c r="GT25">
        <v>3.29</v>
      </c>
      <c r="GU25">
        <v>9999</v>
      </c>
      <c r="GV25">
        <v>9999</v>
      </c>
      <c r="GW25">
        <v>9999</v>
      </c>
      <c r="GX25">
        <v>278.7</v>
      </c>
      <c r="GY25">
        <v>1.86676</v>
      </c>
      <c r="GZ25">
        <v>1.8690500000000001</v>
      </c>
      <c r="HA25">
        <v>1.86676</v>
      </c>
      <c r="HB25">
        <v>1.8671899999999999</v>
      </c>
      <c r="HC25">
        <v>1.8623400000000001</v>
      </c>
      <c r="HD25">
        <v>1.8650800000000001</v>
      </c>
      <c r="HE25">
        <v>1.86846</v>
      </c>
      <c r="HF25">
        <v>1.8687499999999999</v>
      </c>
      <c r="HG25">
        <v>5</v>
      </c>
      <c r="HH25">
        <v>0</v>
      </c>
      <c r="HI25">
        <v>0</v>
      </c>
      <c r="HJ25">
        <v>0</v>
      </c>
      <c r="HK25" t="s">
        <v>407</v>
      </c>
      <c r="HL25" t="s">
        <v>408</v>
      </c>
      <c r="HM25" t="s">
        <v>409</v>
      </c>
      <c r="HN25" t="s">
        <v>409</v>
      </c>
      <c r="HO25" t="s">
        <v>409</v>
      </c>
      <c r="HP25" t="s">
        <v>409</v>
      </c>
      <c r="HQ25">
        <v>0</v>
      </c>
      <c r="HR25">
        <v>100</v>
      </c>
      <c r="HS25">
        <v>100</v>
      </c>
      <c r="HT25">
        <v>-4.0019999999999998</v>
      </c>
      <c r="HU25">
        <v>0.40500000000000003</v>
      </c>
      <c r="HV25">
        <v>-4.0854588092719304</v>
      </c>
      <c r="HW25">
        <v>1.6145137170229321E-3</v>
      </c>
      <c r="HX25">
        <v>-1.407043735234338E-6</v>
      </c>
      <c r="HY25">
        <v>4.3622850327847239E-10</v>
      </c>
      <c r="HZ25">
        <v>0.40497142030984068</v>
      </c>
      <c r="IA25">
        <v>0</v>
      </c>
      <c r="IB25">
        <v>0</v>
      </c>
      <c r="IC25">
        <v>0</v>
      </c>
      <c r="ID25">
        <v>2</v>
      </c>
      <c r="IE25">
        <v>2094</v>
      </c>
      <c r="IF25">
        <v>1</v>
      </c>
      <c r="IG25">
        <v>26</v>
      </c>
      <c r="IH25">
        <v>0.7</v>
      </c>
      <c r="II25">
        <v>0.7</v>
      </c>
      <c r="IJ25">
        <v>0.27832000000000001</v>
      </c>
      <c r="IK25">
        <v>2.6000999999999999</v>
      </c>
      <c r="IL25">
        <v>1.4978</v>
      </c>
      <c r="IM25">
        <v>2.2949199999999998</v>
      </c>
      <c r="IN25">
        <v>1.49902</v>
      </c>
      <c r="IO25">
        <v>2.4377399999999998</v>
      </c>
      <c r="IP25">
        <v>39.968899999999998</v>
      </c>
      <c r="IQ25">
        <v>23.816099999999999</v>
      </c>
      <c r="IR25">
        <v>18</v>
      </c>
      <c r="IS25">
        <v>504.38499999999999</v>
      </c>
      <c r="IT25">
        <v>481.154</v>
      </c>
      <c r="IU25">
        <v>33.0017</v>
      </c>
      <c r="IV25">
        <v>28.642800000000001</v>
      </c>
      <c r="IW25">
        <v>29.999700000000001</v>
      </c>
      <c r="IX25">
        <v>28.5534</v>
      </c>
      <c r="IY25">
        <v>28.4682</v>
      </c>
      <c r="IZ25">
        <v>5.5649899999999999</v>
      </c>
      <c r="JA25">
        <v>36.453800000000001</v>
      </c>
      <c r="JB25">
        <v>12.554</v>
      </c>
      <c r="JC25">
        <v>33.019399999999997</v>
      </c>
      <c r="JD25">
        <v>50</v>
      </c>
      <c r="JE25">
        <v>22.3962</v>
      </c>
      <c r="JF25">
        <v>101.27800000000001</v>
      </c>
      <c r="JG25">
        <v>101.38</v>
      </c>
    </row>
    <row r="26" spans="1:267" x14ac:dyDescent="0.3">
      <c r="A26">
        <v>8</v>
      </c>
      <c r="B26">
        <v>1691767403.0999999</v>
      </c>
      <c r="C26">
        <v>872</v>
      </c>
      <c r="D26" t="s">
        <v>440</v>
      </c>
      <c r="E26" t="s">
        <v>441</v>
      </c>
      <c r="F26" t="s">
        <v>394</v>
      </c>
      <c r="G26" t="s">
        <v>395</v>
      </c>
      <c r="H26" t="s">
        <v>396</v>
      </c>
      <c r="I26" t="s">
        <v>397</v>
      </c>
      <c r="J26" t="s">
        <v>398</v>
      </c>
      <c r="K26" t="s">
        <v>399</v>
      </c>
      <c r="L26" t="s">
        <v>400</v>
      </c>
      <c r="M26">
        <v>1691767403.0999999</v>
      </c>
      <c r="N26">
        <f t="shared" si="0"/>
        <v>6.8836543573081426E-3</v>
      </c>
      <c r="O26">
        <f t="shared" si="1"/>
        <v>6.883654357308143</v>
      </c>
      <c r="P26">
        <f t="shared" si="2"/>
        <v>-2.7817122112753756</v>
      </c>
      <c r="Q26">
        <f t="shared" si="3"/>
        <v>23.149699999999999</v>
      </c>
      <c r="R26">
        <f t="shared" si="4"/>
        <v>34.390137479412743</v>
      </c>
      <c r="S26">
        <f t="shared" si="5"/>
        <v>3.395854297355299</v>
      </c>
      <c r="T26">
        <f t="shared" si="6"/>
        <v>2.2859172422484999</v>
      </c>
      <c r="U26">
        <f t="shared" si="7"/>
        <v>0.39119389530380272</v>
      </c>
      <c r="V26">
        <f t="shared" si="8"/>
        <v>2.9072013068369182</v>
      </c>
      <c r="W26">
        <f t="shared" si="9"/>
        <v>0.36412692795640667</v>
      </c>
      <c r="X26">
        <f t="shared" si="10"/>
        <v>0.22985493576344129</v>
      </c>
      <c r="Y26">
        <f t="shared" si="11"/>
        <v>289.52874629227318</v>
      </c>
      <c r="Z26">
        <f t="shared" si="12"/>
        <v>32.454532508042803</v>
      </c>
      <c r="AA26">
        <f t="shared" si="13"/>
        <v>31.9787</v>
      </c>
      <c r="AB26">
        <f t="shared" si="14"/>
        <v>4.7693294450904089</v>
      </c>
      <c r="AC26">
        <f t="shared" si="15"/>
        <v>60.455411350730728</v>
      </c>
      <c r="AD26">
        <f t="shared" si="16"/>
        <v>2.9758090941814999</v>
      </c>
      <c r="AE26">
        <f t="shared" si="17"/>
        <v>4.9223204799937754</v>
      </c>
      <c r="AF26">
        <f t="shared" si="18"/>
        <v>1.793520350908909</v>
      </c>
      <c r="AG26">
        <f t="shared" si="19"/>
        <v>-303.56915715728911</v>
      </c>
      <c r="AH26">
        <f t="shared" si="20"/>
        <v>87.598094297807535</v>
      </c>
      <c r="AI26">
        <f t="shared" si="21"/>
        <v>6.8506681154034634</v>
      </c>
      <c r="AJ26">
        <f t="shared" si="22"/>
        <v>80.408351548195043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51258.385157527591</v>
      </c>
      <c r="AP26" t="s">
        <v>401</v>
      </c>
      <c r="AQ26">
        <v>0</v>
      </c>
      <c r="AR26">
        <v>0</v>
      </c>
      <c r="AS26">
        <v>0</v>
      </c>
      <c r="AT26" t="e">
        <f t="shared" si="26"/>
        <v>#DIV/0!</v>
      </c>
      <c r="AU26">
        <v>-1</v>
      </c>
      <c r="AV26" t="s">
        <v>442</v>
      </c>
      <c r="AW26">
        <v>10235.299999999999</v>
      </c>
      <c r="AX26">
        <v>886.7420800000001</v>
      </c>
      <c r="AY26">
        <v>1049.43</v>
      </c>
      <c r="AZ26">
        <f t="shared" si="27"/>
        <v>0.1550250326367647</v>
      </c>
      <c r="BA26">
        <v>0.5</v>
      </c>
      <c r="BB26">
        <f t="shared" si="28"/>
        <v>1512.9834001514369</v>
      </c>
      <c r="BC26">
        <f t="shared" si="29"/>
        <v>-2.7817122112753756</v>
      </c>
      <c r="BD26">
        <f t="shared" si="30"/>
        <v>117.27515049367986</v>
      </c>
      <c r="BE26">
        <f t="shared" si="31"/>
        <v>-1.1776151748241529E-3</v>
      </c>
      <c r="BF26">
        <f t="shared" si="32"/>
        <v>-1</v>
      </c>
      <c r="BG26" t="e">
        <f t="shared" si="33"/>
        <v>#DIV/0!</v>
      </c>
      <c r="BH26" t="s">
        <v>443</v>
      </c>
      <c r="BI26">
        <v>692.76</v>
      </c>
      <c r="BJ26">
        <f t="shared" si="34"/>
        <v>692.76</v>
      </c>
      <c r="BK26">
        <f t="shared" si="35"/>
        <v>0.3398702152597125</v>
      </c>
      <c r="BL26">
        <f t="shared" si="36"/>
        <v>0.45613009224212836</v>
      </c>
      <c r="BM26">
        <f t="shared" si="37"/>
        <v>1.5148536289624113</v>
      </c>
      <c r="BN26">
        <f t="shared" si="38"/>
        <v>0.15502503263676468</v>
      </c>
      <c r="BO26" t="e">
        <f t="shared" si="39"/>
        <v>#DIV/0!</v>
      </c>
      <c r="BP26">
        <f t="shared" si="40"/>
        <v>0.3563479052461983</v>
      </c>
      <c r="BQ26">
        <f t="shared" si="41"/>
        <v>0.6436520947538017</v>
      </c>
      <c r="BR26">
        <v>909</v>
      </c>
      <c r="BS26">
        <v>300</v>
      </c>
      <c r="BT26">
        <v>300</v>
      </c>
      <c r="BU26">
        <v>300</v>
      </c>
      <c r="BV26">
        <v>10235.299999999999</v>
      </c>
      <c r="BW26">
        <v>1013.09</v>
      </c>
      <c r="BX26">
        <v>-6.9592899999999999E-3</v>
      </c>
      <c r="BY26">
        <v>0.84</v>
      </c>
      <c r="BZ26" t="s">
        <v>401</v>
      </c>
      <c r="CA26" t="s">
        <v>401</v>
      </c>
      <c r="CB26" t="s">
        <v>401</v>
      </c>
      <c r="CC26" t="s">
        <v>401</v>
      </c>
      <c r="CD26" t="s">
        <v>401</v>
      </c>
      <c r="CE26" t="s">
        <v>401</v>
      </c>
      <c r="CF26" t="s">
        <v>401</v>
      </c>
      <c r="CG26" t="s">
        <v>401</v>
      </c>
      <c r="CH26" t="s">
        <v>401</v>
      </c>
      <c r="CI26" t="s">
        <v>401</v>
      </c>
      <c r="CJ26">
        <f t="shared" si="42"/>
        <v>1799.76</v>
      </c>
      <c r="CK26">
        <f t="shared" si="43"/>
        <v>1512.9834001514369</v>
      </c>
      <c r="CL26">
        <f t="shared" si="44"/>
        <v>0.84065842120695922</v>
      </c>
      <c r="CM26">
        <f t="shared" si="45"/>
        <v>0.16087075292943126</v>
      </c>
      <c r="CN26">
        <v>6</v>
      </c>
      <c r="CO26">
        <v>0.5</v>
      </c>
      <c r="CP26" t="s">
        <v>404</v>
      </c>
      <c r="CQ26">
        <v>1691767403.0999999</v>
      </c>
      <c r="CR26">
        <v>23.149699999999999</v>
      </c>
      <c r="CS26">
        <v>20.0045</v>
      </c>
      <c r="CT26">
        <v>30.136299999999999</v>
      </c>
      <c r="CU26">
        <v>22.129000000000001</v>
      </c>
      <c r="CV26">
        <v>27.157</v>
      </c>
      <c r="CW26">
        <v>29.725000000000001</v>
      </c>
      <c r="CX26">
        <v>500.25900000000001</v>
      </c>
      <c r="CY26">
        <v>98.6447</v>
      </c>
      <c r="CZ26">
        <v>0.10030500000000001</v>
      </c>
      <c r="DA26">
        <v>32.537599999999998</v>
      </c>
      <c r="DB26">
        <v>31.9787</v>
      </c>
      <c r="DC26">
        <v>999.9</v>
      </c>
      <c r="DD26">
        <v>0</v>
      </c>
      <c r="DE26">
        <v>0</v>
      </c>
      <c r="DF26">
        <v>10008.799999999999</v>
      </c>
      <c r="DG26">
        <v>0</v>
      </c>
      <c r="DH26">
        <v>532.75699999999995</v>
      </c>
      <c r="DI26">
        <v>3.1451799999999999</v>
      </c>
      <c r="DJ26">
        <v>23.869</v>
      </c>
      <c r="DK26">
        <v>20.4572</v>
      </c>
      <c r="DL26">
        <v>8.0072700000000001</v>
      </c>
      <c r="DM26">
        <v>20.0045</v>
      </c>
      <c r="DN26">
        <v>22.129000000000001</v>
      </c>
      <c r="DO26">
        <v>2.9727800000000002</v>
      </c>
      <c r="DP26">
        <v>2.1829100000000001</v>
      </c>
      <c r="DQ26">
        <v>23.876300000000001</v>
      </c>
      <c r="DR26">
        <v>18.837399999999999</v>
      </c>
      <c r="DS26">
        <v>1799.76</v>
      </c>
      <c r="DT26">
        <v>0.97799400000000003</v>
      </c>
      <c r="DU26">
        <v>2.2006399999999999E-2</v>
      </c>
      <c r="DV26">
        <v>0</v>
      </c>
      <c r="DW26">
        <v>887.13300000000004</v>
      </c>
      <c r="DX26">
        <v>4.9997699999999998</v>
      </c>
      <c r="DY26">
        <v>16877.3</v>
      </c>
      <c r="DZ26">
        <v>15782.3</v>
      </c>
      <c r="EA26">
        <v>40.811999999999998</v>
      </c>
      <c r="EB26">
        <v>41.375</v>
      </c>
      <c r="EC26">
        <v>40.436999999999998</v>
      </c>
      <c r="ED26">
        <v>40.311999999999998</v>
      </c>
      <c r="EE26">
        <v>41.936999999999998</v>
      </c>
      <c r="EF26">
        <v>1755.26</v>
      </c>
      <c r="EG26">
        <v>39.5</v>
      </c>
      <c r="EH26">
        <v>0</v>
      </c>
      <c r="EI26">
        <v>141.5</v>
      </c>
      <c r="EJ26">
        <v>0</v>
      </c>
      <c r="EK26">
        <v>886.7420800000001</v>
      </c>
      <c r="EL26">
        <v>3.3536923085306731</v>
      </c>
      <c r="EM26">
        <v>45.800000040959318</v>
      </c>
      <c r="EN26">
        <v>16874.148000000001</v>
      </c>
      <c r="EO26">
        <v>15</v>
      </c>
      <c r="EP26">
        <v>1691767362.5999999</v>
      </c>
      <c r="EQ26" t="s">
        <v>444</v>
      </c>
      <c r="ER26">
        <v>1691767346.0999999</v>
      </c>
      <c r="ES26">
        <v>1691767362.5999999</v>
      </c>
      <c r="ET26">
        <v>10</v>
      </c>
      <c r="EU26">
        <v>3.5000000000000003E-2</v>
      </c>
      <c r="EV26">
        <v>6.0000000000000001E-3</v>
      </c>
      <c r="EW26">
        <v>-4.0119999999999996</v>
      </c>
      <c r="EX26">
        <v>0.246</v>
      </c>
      <c r="EY26">
        <v>20</v>
      </c>
      <c r="EZ26">
        <v>22</v>
      </c>
      <c r="FA26">
        <v>0.83</v>
      </c>
      <c r="FB26">
        <v>0.02</v>
      </c>
      <c r="FC26">
        <v>-2.8087588614259782</v>
      </c>
      <c r="FD26">
        <v>-3.1238763734905559E-2</v>
      </c>
      <c r="FE26">
        <v>2.6523137977488891E-2</v>
      </c>
      <c r="FF26">
        <v>1</v>
      </c>
      <c r="FG26">
        <v>0.38690357561108618</v>
      </c>
      <c r="FH26">
        <v>6.4316058391682293E-2</v>
      </c>
      <c r="FI26">
        <v>1.7321046294669899E-2</v>
      </c>
      <c r="FJ26">
        <v>1</v>
      </c>
      <c r="FK26">
        <v>2</v>
      </c>
      <c r="FL26">
        <v>2</v>
      </c>
      <c r="FM26" t="s">
        <v>406</v>
      </c>
      <c r="FN26">
        <v>2.9685700000000002</v>
      </c>
      <c r="FO26">
        <v>2.6996199999999999</v>
      </c>
      <c r="FP26">
        <v>7.8945600000000001E-3</v>
      </c>
      <c r="FQ26">
        <v>5.7936200000000002E-3</v>
      </c>
      <c r="FR26">
        <v>0.13409299999999999</v>
      </c>
      <c r="FS26">
        <v>0.105125</v>
      </c>
      <c r="FT26">
        <v>34341.199999999997</v>
      </c>
      <c r="FU26">
        <v>22009.1</v>
      </c>
      <c r="FV26">
        <v>32471.1</v>
      </c>
      <c r="FW26">
        <v>25271.9</v>
      </c>
      <c r="FX26">
        <v>38843.699999999997</v>
      </c>
      <c r="FY26">
        <v>39142.199999999997</v>
      </c>
      <c r="FZ26">
        <v>46606.3</v>
      </c>
      <c r="GA26">
        <v>45770.8</v>
      </c>
      <c r="GB26">
        <v>1.98512</v>
      </c>
      <c r="GC26">
        <v>1.88615</v>
      </c>
      <c r="GD26">
        <v>0.18224099999999999</v>
      </c>
      <c r="GE26">
        <v>0</v>
      </c>
      <c r="GF26">
        <v>29.0153</v>
      </c>
      <c r="GG26">
        <v>999.9</v>
      </c>
      <c r="GH26">
        <v>50.6</v>
      </c>
      <c r="GI26">
        <v>36</v>
      </c>
      <c r="GJ26">
        <v>30.617699999999999</v>
      </c>
      <c r="GK26">
        <v>63.368099999999998</v>
      </c>
      <c r="GL26">
        <v>20.392600000000002</v>
      </c>
      <c r="GM26">
        <v>1</v>
      </c>
      <c r="GN26">
        <v>8.2212900000000005E-2</v>
      </c>
      <c r="GO26">
        <v>-2.7875399999999999</v>
      </c>
      <c r="GP26">
        <v>20.212299999999999</v>
      </c>
      <c r="GQ26">
        <v>5.2384000000000004</v>
      </c>
      <c r="GR26">
        <v>11.950100000000001</v>
      </c>
      <c r="GS26">
        <v>4.9864499999999996</v>
      </c>
      <c r="GT26">
        <v>3.29</v>
      </c>
      <c r="GU26">
        <v>9999</v>
      </c>
      <c r="GV26">
        <v>9999</v>
      </c>
      <c r="GW26">
        <v>9999</v>
      </c>
      <c r="GX26">
        <v>278.7</v>
      </c>
      <c r="GY26">
        <v>1.86677</v>
      </c>
      <c r="GZ26">
        <v>1.8690500000000001</v>
      </c>
      <c r="HA26">
        <v>1.8668100000000001</v>
      </c>
      <c r="HB26">
        <v>1.8672200000000001</v>
      </c>
      <c r="HC26">
        <v>1.86236</v>
      </c>
      <c r="HD26">
        <v>1.86511</v>
      </c>
      <c r="HE26">
        <v>1.8685700000000001</v>
      </c>
      <c r="HF26">
        <v>1.86886</v>
      </c>
      <c r="HG26">
        <v>5</v>
      </c>
      <c r="HH26">
        <v>0</v>
      </c>
      <c r="HI26">
        <v>0</v>
      </c>
      <c r="HJ26">
        <v>0</v>
      </c>
      <c r="HK26" t="s">
        <v>407</v>
      </c>
      <c r="HL26" t="s">
        <v>408</v>
      </c>
      <c r="HM26" t="s">
        <v>409</v>
      </c>
      <c r="HN26" t="s">
        <v>409</v>
      </c>
      <c r="HO26" t="s">
        <v>409</v>
      </c>
      <c r="HP26" t="s">
        <v>409</v>
      </c>
      <c r="HQ26">
        <v>0</v>
      </c>
      <c r="HR26">
        <v>100</v>
      </c>
      <c r="HS26">
        <v>100</v>
      </c>
      <c r="HT26">
        <v>-4.0069999999999997</v>
      </c>
      <c r="HU26">
        <v>0.4113</v>
      </c>
      <c r="HV26">
        <v>-4.0501688513743712</v>
      </c>
      <c r="HW26">
        <v>1.6145137170229321E-3</v>
      </c>
      <c r="HX26">
        <v>-1.407043735234338E-6</v>
      </c>
      <c r="HY26">
        <v>4.3622850327847239E-10</v>
      </c>
      <c r="HZ26">
        <v>0.41127594109558491</v>
      </c>
      <c r="IA26">
        <v>0</v>
      </c>
      <c r="IB26">
        <v>0</v>
      </c>
      <c r="IC26">
        <v>0</v>
      </c>
      <c r="ID26">
        <v>2</v>
      </c>
      <c r="IE26">
        <v>2094</v>
      </c>
      <c r="IF26">
        <v>1</v>
      </c>
      <c r="IG26">
        <v>26</v>
      </c>
      <c r="IH26">
        <v>0.9</v>
      </c>
      <c r="II26">
        <v>0.7</v>
      </c>
      <c r="IJ26">
        <v>0.20996100000000001</v>
      </c>
      <c r="IK26">
        <v>2.6122999999999998</v>
      </c>
      <c r="IL26">
        <v>1.4978</v>
      </c>
      <c r="IM26">
        <v>2.2936999999999999</v>
      </c>
      <c r="IN26">
        <v>1.49902</v>
      </c>
      <c r="IO26">
        <v>2.4365199999999998</v>
      </c>
      <c r="IP26">
        <v>39.666899999999998</v>
      </c>
      <c r="IQ26">
        <v>23.816099999999999</v>
      </c>
      <c r="IR26">
        <v>18</v>
      </c>
      <c r="IS26">
        <v>504.82299999999998</v>
      </c>
      <c r="IT26">
        <v>481.80500000000001</v>
      </c>
      <c r="IU26">
        <v>32.9878</v>
      </c>
      <c r="IV26">
        <v>28.418900000000001</v>
      </c>
      <c r="IW26">
        <v>29.9998</v>
      </c>
      <c r="IX26">
        <v>28.372299999999999</v>
      </c>
      <c r="IY26">
        <v>28.299399999999999</v>
      </c>
      <c r="IZ26">
        <v>4.2122599999999997</v>
      </c>
      <c r="JA26">
        <v>35.299100000000003</v>
      </c>
      <c r="JB26">
        <v>9.8437900000000003</v>
      </c>
      <c r="JC26">
        <v>33.125900000000001</v>
      </c>
      <c r="JD26">
        <v>20</v>
      </c>
      <c r="JE26">
        <v>22.145099999999999</v>
      </c>
      <c r="JF26">
        <v>101.31100000000001</v>
      </c>
      <c r="JG26">
        <v>101.419</v>
      </c>
    </row>
    <row r="27" spans="1:267" x14ac:dyDescent="0.3">
      <c r="A27">
        <v>9</v>
      </c>
      <c r="B27">
        <v>1691767550.0999999</v>
      </c>
      <c r="C27">
        <v>1019</v>
      </c>
      <c r="D27" t="s">
        <v>445</v>
      </c>
      <c r="E27" t="s">
        <v>446</v>
      </c>
      <c r="F27" t="s">
        <v>394</v>
      </c>
      <c r="G27" t="s">
        <v>395</v>
      </c>
      <c r="H27" t="s">
        <v>396</v>
      </c>
      <c r="I27" t="s">
        <v>397</v>
      </c>
      <c r="J27" t="s">
        <v>398</v>
      </c>
      <c r="K27" t="s">
        <v>399</v>
      </c>
      <c r="L27" t="s">
        <v>400</v>
      </c>
      <c r="M27">
        <v>1691767550.0999999</v>
      </c>
      <c r="N27">
        <f t="shared" si="0"/>
        <v>7.1540726988832482E-3</v>
      </c>
      <c r="O27">
        <f t="shared" si="1"/>
        <v>7.1540726988832484</v>
      </c>
      <c r="P27">
        <f t="shared" si="2"/>
        <v>24.184716642077685</v>
      </c>
      <c r="Q27">
        <f t="shared" si="3"/>
        <v>367.79</v>
      </c>
      <c r="R27">
        <f t="shared" si="4"/>
        <v>257.14657138298861</v>
      </c>
      <c r="S27">
        <f t="shared" si="5"/>
        <v>25.394272824934795</v>
      </c>
      <c r="T27">
        <f t="shared" si="6"/>
        <v>36.320762715410005</v>
      </c>
      <c r="U27">
        <f t="shared" si="7"/>
        <v>0.4074467281328582</v>
      </c>
      <c r="V27">
        <f t="shared" si="8"/>
        <v>2.9018899392826469</v>
      </c>
      <c r="W27">
        <f t="shared" si="9"/>
        <v>0.37812470245904206</v>
      </c>
      <c r="X27">
        <f t="shared" si="10"/>
        <v>0.23878632291360474</v>
      </c>
      <c r="Y27">
        <f t="shared" si="11"/>
        <v>289.54949429225206</v>
      </c>
      <c r="Z27">
        <f t="shared" si="12"/>
        <v>32.494752261089765</v>
      </c>
      <c r="AA27">
        <f t="shared" si="13"/>
        <v>31.977799999999998</v>
      </c>
      <c r="AB27">
        <f t="shared" si="14"/>
        <v>4.7690864604635061</v>
      </c>
      <c r="AC27">
        <f t="shared" si="15"/>
        <v>60.04061198586362</v>
      </c>
      <c r="AD27">
        <f t="shared" si="16"/>
        <v>2.9739198366376001</v>
      </c>
      <c r="AE27">
        <f t="shared" si="17"/>
        <v>4.9531804195097147</v>
      </c>
      <c r="AF27">
        <f t="shared" si="18"/>
        <v>1.7951666238259061</v>
      </c>
      <c r="AG27">
        <f t="shared" si="19"/>
        <v>-315.49460602075123</v>
      </c>
      <c r="AH27">
        <f t="shared" si="20"/>
        <v>104.92879525571071</v>
      </c>
      <c r="AI27">
        <f t="shared" si="21"/>
        <v>8.2254944080430423</v>
      </c>
      <c r="AJ27">
        <f t="shared" si="22"/>
        <v>87.209177935254601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51090.669561209936</v>
      </c>
      <c r="AP27" t="s">
        <v>401</v>
      </c>
      <c r="AQ27">
        <v>0</v>
      </c>
      <c r="AR27">
        <v>0</v>
      </c>
      <c r="AS27">
        <v>0</v>
      </c>
      <c r="AT27" t="e">
        <f t="shared" si="26"/>
        <v>#DIV/0!</v>
      </c>
      <c r="AU27">
        <v>-1</v>
      </c>
      <c r="AV27" t="s">
        <v>447</v>
      </c>
      <c r="AW27">
        <v>10237</v>
      </c>
      <c r="AX27">
        <v>875.08784000000003</v>
      </c>
      <c r="AY27">
        <v>1271.08</v>
      </c>
      <c r="AZ27">
        <f t="shared" si="27"/>
        <v>0.31153991880920151</v>
      </c>
      <c r="BA27">
        <v>0.5</v>
      </c>
      <c r="BB27">
        <f t="shared" si="28"/>
        <v>1513.092600151426</v>
      </c>
      <c r="BC27">
        <f t="shared" si="29"/>
        <v>24.184716642077685</v>
      </c>
      <c r="BD27">
        <f t="shared" si="30"/>
        <v>235.69437290098944</v>
      </c>
      <c r="BE27">
        <f t="shared" si="31"/>
        <v>1.664453096892898E-2</v>
      </c>
      <c r="BF27">
        <f t="shared" si="32"/>
        <v>-1</v>
      </c>
      <c r="BG27" t="e">
        <f t="shared" si="33"/>
        <v>#DIV/0!</v>
      </c>
      <c r="BH27" t="s">
        <v>448</v>
      </c>
      <c r="BI27">
        <v>653</v>
      </c>
      <c r="BJ27">
        <f t="shared" si="34"/>
        <v>653</v>
      </c>
      <c r="BK27">
        <f t="shared" si="35"/>
        <v>0.48626364980961068</v>
      </c>
      <c r="BL27">
        <f t="shared" si="36"/>
        <v>0.64068107688325127</v>
      </c>
      <c r="BM27">
        <f t="shared" si="37"/>
        <v>1.9465237366003061</v>
      </c>
      <c r="BN27">
        <f t="shared" si="38"/>
        <v>0.31153991880920157</v>
      </c>
      <c r="BO27" t="e">
        <f t="shared" si="39"/>
        <v>#DIV/0!</v>
      </c>
      <c r="BP27">
        <f t="shared" si="40"/>
        <v>0.47808314100760796</v>
      </c>
      <c r="BQ27">
        <f t="shared" si="41"/>
        <v>0.52191685899239204</v>
      </c>
      <c r="BR27">
        <v>911</v>
      </c>
      <c r="BS27">
        <v>300</v>
      </c>
      <c r="BT27">
        <v>300</v>
      </c>
      <c r="BU27">
        <v>300</v>
      </c>
      <c r="BV27">
        <v>10237</v>
      </c>
      <c r="BW27">
        <v>1141.31</v>
      </c>
      <c r="BX27">
        <v>-6.9615199999999997E-3</v>
      </c>
      <c r="BY27">
        <v>14.02</v>
      </c>
      <c r="BZ27" t="s">
        <v>401</v>
      </c>
      <c r="CA27" t="s">
        <v>401</v>
      </c>
      <c r="CB27" t="s">
        <v>401</v>
      </c>
      <c r="CC27" t="s">
        <v>401</v>
      </c>
      <c r="CD27" t="s">
        <v>401</v>
      </c>
      <c r="CE27" t="s">
        <v>401</v>
      </c>
      <c r="CF27" t="s">
        <v>401</v>
      </c>
      <c r="CG27" t="s">
        <v>401</v>
      </c>
      <c r="CH27" t="s">
        <v>401</v>
      </c>
      <c r="CI27" t="s">
        <v>401</v>
      </c>
      <c r="CJ27">
        <f t="shared" si="42"/>
        <v>1799.89</v>
      </c>
      <c r="CK27">
        <f t="shared" si="43"/>
        <v>1513.092600151426</v>
      </c>
      <c r="CL27">
        <f t="shared" si="44"/>
        <v>0.84065837365140417</v>
      </c>
      <c r="CM27">
        <f t="shared" si="45"/>
        <v>0.16087066114721013</v>
      </c>
      <c r="CN27">
        <v>6</v>
      </c>
      <c r="CO27">
        <v>0.5</v>
      </c>
      <c r="CP27" t="s">
        <v>404</v>
      </c>
      <c r="CQ27">
        <v>1691767550.0999999</v>
      </c>
      <c r="CR27">
        <v>367.79</v>
      </c>
      <c r="CS27">
        <v>399.94799999999998</v>
      </c>
      <c r="CT27">
        <v>30.1144</v>
      </c>
      <c r="CU27">
        <v>21.793500000000002</v>
      </c>
      <c r="CV27">
        <v>373.03500000000003</v>
      </c>
      <c r="CW27">
        <v>29.700099999999999</v>
      </c>
      <c r="CX27">
        <v>500.32799999999997</v>
      </c>
      <c r="CY27">
        <v>98.653599999999997</v>
      </c>
      <c r="CZ27">
        <v>0.100479</v>
      </c>
      <c r="DA27">
        <v>32.648499999999999</v>
      </c>
      <c r="DB27">
        <v>31.977799999999998</v>
      </c>
      <c r="DC27">
        <v>999.9</v>
      </c>
      <c r="DD27">
        <v>0</v>
      </c>
      <c r="DE27">
        <v>0</v>
      </c>
      <c r="DF27">
        <v>9977.5</v>
      </c>
      <c r="DG27">
        <v>0</v>
      </c>
      <c r="DH27">
        <v>560.47400000000005</v>
      </c>
      <c r="DI27">
        <v>-32.158299999999997</v>
      </c>
      <c r="DJ27">
        <v>379.21</v>
      </c>
      <c r="DK27">
        <v>408.85899999999998</v>
      </c>
      <c r="DL27">
        <v>8.3208099999999998</v>
      </c>
      <c r="DM27">
        <v>399.94799999999998</v>
      </c>
      <c r="DN27">
        <v>21.793500000000002</v>
      </c>
      <c r="DO27">
        <v>2.9708899999999998</v>
      </c>
      <c r="DP27">
        <v>2.15001</v>
      </c>
      <c r="DQ27">
        <v>23.8657</v>
      </c>
      <c r="DR27">
        <v>18.5946</v>
      </c>
      <c r="DS27">
        <v>1799.89</v>
      </c>
      <c r="DT27">
        <v>0.97799400000000003</v>
      </c>
      <c r="DU27">
        <v>2.2006399999999999E-2</v>
      </c>
      <c r="DV27">
        <v>0</v>
      </c>
      <c r="DW27">
        <v>875.64300000000003</v>
      </c>
      <c r="DX27">
        <v>4.9997699999999998</v>
      </c>
      <c r="DY27">
        <v>16674.599999999999</v>
      </c>
      <c r="DZ27">
        <v>15783.5</v>
      </c>
      <c r="EA27">
        <v>40.436999999999998</v>
      </c>
      <c r="EB27">
        <v>40.875</v>
      </c>
      <c r="EC27">
        <v>40.061999999999998</v>
      </c>
      <c r="ED27">
        <v>39.875</v>
      </c>
      <c r="EE27">
        <v>41.625</v>
      </c>
      <c r="EF27">
        <v>1755.39</v>
      </c>
      <c r="EG27">
        <v>39.5</v>
      </c>
      <c r="EH27">
        <v>0</v>
      </c>
      <c r="EI27">
        <v>146.9000000953674</v>
      </c>
      <c r="EJ27">
        <v>0</v>
      </c>
      <c r="EK27">
        <v>875.08784000000003</v>
      </c>
      <c r="EL27">
        <v>3.9093846222381741</v>
      </c>
      <c r="EM27">
        <v>99.353846207606651</v>
      </c>
      <c r="EN27">
        <v>16661.727999999999</v>
      </c>
      <c r="EO27">
        <v>15</v>
      </c>
      <c r="EP27">
        <v>1691767509.5999999</v>
      </c>
      <c r="EQ27" t="s">
        <v>449</v>
      </c>
      <c r="ER27">
        <v>1691767504.0999999</v>
      </c>
      <c r="ES27">
        <v>1691767509.5999999</v>
      </c>
      <c r="ET27">
        <v>11</v>
      </c>
      <c r="EU27">
        <v>-1.6240000000000001</v>
      </c>
      <c r="EV27">
        <v>3.0000000000000001E-3</v>
      </c>
      <c r="EW27">
        <v>-5.2220000000000004</v>
      </c>
      <c r="EX27">
        <v>0.23599999999999999</v>
      </c>
      <c r="EY27">
        <v>400</v>
      </c>
      <c r="EZ27">
        <v>22</v>
      </c>
      <c r="FA27">
        <v>7.0000000000000007E-2</v>
      </c>
      <c r="FB27">
        <v>0.02</v>
      </c>
      <c r="FC27">
        <v>24.05121750131185</v>
      </c>
      <c r="FD27">
        <v>-0.3545464839165135</v>
      </c>
      <c r="FE27">
        <v>0.14572149183850219</v>
      </c>
      <c r="FF27">
        <v>1</v>
      </c>
      <c r="FG27">
        <v>0.41449056694088499</v>
      </c>
      <c r="FH27">
        <v>3.7146658062608841E-2</v>
      </c>
      <c r="FI27">
        <v>1.8851660835015618E-2</v>
      </c>
      <c r="FJ27">
        <v>1</v>
      </c>
      <c r="FK27">
        <v>2</v>
      </c>
      <c r="FL27">
        <v>2</v>
      </c>
      <c r="FM27" t="s">
        <v>406</v>
      </c>
      <c r="FN27">
        <v>2.9690099999999999</v>
      </c>
      <c r="FO27">
        <v>2.6995200000000001</v>
      </c>
      <c r="FP27">
        <v>9.2067999999999997E-2</v>
      </c>
      <c r="FQ27">
        <v>9.6385299999999993E-2</v>
      </c>
      <c r="FR27">
        <v>0.13409399999999999</v>
      </c>
      <c r="FS27">
        <v>0.10406799999999999</v>
      </c>
      <c r="FT27">
        <v>31449.1</v>
      </c>
      <c r="FU27">
        <v>20016.3</v>
      </c>
      <c r="FV27">
        <v>32491.8</v>
      </c>
      <c r="FW27">
        <v>25285.8</v>
      </c>
      <c r="FX27">
        <v>38867.300000000003</v>
      </c>
      <c r="FY27">
        <v>39208</v>
      </c>
      <c r="FZ27">
        <v>46634.9</v>
      </c>
      <c r="GA27">
        <v>45792.800000000003</v>
      </c>
      <c r="GB27">
        <v>1.9883500000000001</v>
      </c>
      <c r="GC27">
        <v>1.89198</v>
      </c>
      <c r="GD27">
        <v>0.17933499999999999</v>
      </c>
      <c r="GE27">
        <v>0</v>
      </c>
      <c r="GF27">
        <v>29.061800000000002</v>
      </c>
      <c r="GG27">
        <v>999.9</v>
      </c>
      <c r="GH27">
        <v>49.5</v>
      </c>
      <c r="GI27">
        <v>35.9</v>
      </c>
      <c r="GJ27">
        <v>29.784400000000002</v>
      </c>
      <c r="GK27">
        <v>63.878100000000003</v>
      </c>
      <c r="GL27">
        <v>20.052099999999999</v>
      </c>
      <c r="GM27">
        <v>1</v>
      </c>
      <c r="GN27">
        <v>6.3340999999999995E-2</v>
      </c>
      <c r="GO27">
        <v>-2.4653900000000002</v>
      </c>
      <c r="GP27">
        <v>20.218</v>
      </c>
      <c r="GQ27">
        <v>5.2396000000000003</v>
      </c>
      <c r="GR27">
        <v>11.9499</v>
      </c>
      <c r="GS27">
        <v>4.9869000000000003</v>
      </c>
      <c r="GT27">
        <v>3.29</v>
      </c>
      <c r="GU27">
        <v>9999</v>
      </c>
      <c r="GV27">
        <v>9999</v>
      </c>
      <c r="GW27">
        <v>9999</v>
      </c>
      <c r="GX27">
        <v>278.8</v>
      </c>
      <c r="GY27">
        <v>1.86676</v>
      </c>
      <c r="GZ27">
        <v>1.8690500000000001</v>
      </c>
      <c r="HA27">
        <v>1.86676</v>
      </c>
      <c r="HB27">
        <v>1.8671899999999999</v>
      </c>
      <c r="HC27">
        <v>1.8623400000000001</v>
      </c>
      <c r="HD27">
        <v>1.8650800000000001</v>
      </c>
      <c r="HE27">
        <v>1.86853</v>
      </c>
      <c r="HF27">
        <v>1.8688</v>
      </c>
      <c r="HG27">
        <v>5</v>
      </c>
      <c r="HH27">
        <v>0</v>
      </c>
      <c r="HI27">
        <v>0</v>
      </c>
      <c r="HJ27">
        <v>0</v>
      </c>
      <c r="HK27" t="s">
        <v>407</v>
      </c>
      <c r="HL27" t="s">
        <v>408</v>
      </c>
      <c r="HM27" t="s">
        <v>409</v>
      </c>
      <c r="HN27" t="s">
        <v>409</v>
      </c>
      <c r="HO27" t="s">
        <v>409</v>
      </c>
      <c r="HP27" t="s">
        <v>409</v>
      </c>
      <c r="HQ27">
        <v>0</v>
      </c>
      <c r="HR27">
        <v>100</v>
      </c>
      <c r="HS27">
        <v>100</v>
      </c>
      <c r="HT27">
        <v>-5.2450000000000001</v>
      </c>
      <c r="HU27">
        <v>0.4143</v>
      </c>
      <c r="HV27">
        <v>-5.6741289870433009</v>
      </c>
      <c r="HW27">
        <v>1.6145137170229321E-3</v>
      </c>
      <c r="HX27">
        <v>-1.407043735234338E-6</v>
      </c>
      <c r="HY27">
        <v>4.3622850327847239E-10</v>
      </c>
      <c r="HZ27">
        <v>0.41424977136484908</v>
      </c>
      <c r="IA27">
        <v>0</v>
      </c>
      <c r="IB27">
        <v>0</v>
      </c>
      <c r="IC27">
        <v>0</v>
      </c>
      <c r="ID27">
        <v>2</v>
      </c>
      <c r="IE27">
        <v>2094</v>
      </c>
      <c r="IF27">
        <v>1</v>
      </c>
      <c r="IG27">
        <v>26</v>
      </c>
      <c r="IH27">
        <v>0.8</v>
      </c>
      <c r="II27">
        <v>0.7</v>
      </c>
      <c r="IJ27">
        <v>1.0668899999999999</v>
      </c>
      <c r="IK27">
        <v>2.5695800000000002</v>
      </c>
      <c r="IL27">
        <v>1.4978</v>
      </c>
      <c r="IM27">
        <v>2.2936999999999999</v>
      </c>
      <c r="IN27">
        <v>1.49902</v>
      </c>
      <c r="IO27">
        <v>2.4243199999999998</v>
      </c>
      <c r="IP27">
        <v>39.4666</v>
      </c>
      <c r="IQ27">
        <v>23.816099999999999</v>
      </c>
      <c r="IR27">
        <v>18</v>
      </c>
      <c r="IS27">
        <v>505.06599999999997</v>
      </c>
      <c r="IT27">
        <v>483.96</v>
      </c>
      <c r="IU27">
        <v>33.735399999999998</v>
      </c>
      <c r="IV27">
        <v>28.1767</v>
      </c>
      <c r="IW27">
        <v>29.999400000000001</v>
      </c>
      <c r="IX27">
        <v>28.1553</v>
      </c>
      <c r="IY27">
        <v>28.090299999999999</v>
      </c>
      <c r="IZ27">
        <v>21.351600000000001</v>
      </c>
      <c r="JA27">
        <v>34.098100000000002</v>
      </c>
      <c r="JB27">
        <v>6.6068899999999999</v>
      </c>
      <c r="JC27">
        <v>33.7562</v>
      </c>
      <c r="JD27">
        <v>400</v>
      </c>
      <c r="JE27">
        <v>21.9011</v>
      </c>
      <c r="JF27">
        <v>101.375</v>
      </c>
      <c r="JG27">
        <v>101.47</v>
      </c>
    </row>
    <row r="28" spans="1:267" x14ac:dyDescent="0.3">
      <c r="A28">
        <v>10</v>
      </c>
      <c r="B28">
        <v>1691767673.0999999</v>
      </c>
      <c r="C28">
        <v>1142</v>
      </c>
      <c r="D28" t="s">
        <v>450</v>
      </c>
      <c r="E28" t="s">
        <v>451</v>
      </c>
      <c r="F28" t="s">
        <v>394</v>
      </c>
      <c r="G28" t="s">
        <v>395</v>
      </c>
      <c r="H28" t="s">
        <v>396</v>
      </c>
      <c r="I28" t="s">
        <v>397</v>
      </c>
      <c r="J28" t="s">
        <v>398</v>
      </c>
      <c r="K28" t="s">
        <v>399</v>
      </c>
      <c r="L28" t="s">
        <v>400</v>
      </c>
      <c r="M28">
        <v>1691767673.0999999</v>
      </c>
      <c r="N28">
        <f t="shared" si="0"/>
        <v>6.9753370813747948E-3</v>
      </c>
      <c r="O28">
        <f t="shared" si="1"/>
        <v>6.9753370813747946</v>
      </c>
      <c r="P28">
        <f t="shared" si="2"/>
        <v>24.572413879111942</v>
      </c>
      <c r="Q28">
        <f t="shared" si="3"/>
        <v>367.36200000000002</v>
      </c>
      <c r="R28">
        <f t="shared" si="4"/>
        <v>251.00396011299932</v>
      </c>
      <c r="S28">
        <f t="shared" si="5"/>
        <v>24.786761041051616</v>
      </c>
      <c r="T28">
        <f t="shared" si="6"/>
        <v>36.277173099035998</v>
      </c>
      <c r="U28">
        <f t="shared" si="7"/>
        <v>0.3910108503057515</v>
      </c>
      <c r="V28">
        <f t="shared" si="8"/>
        <v>2.8987706656854884</v>
      </c>
      <c r="W28">
        <f t="shared" si="9"/>
        <v>0.36389546609506912</v>
      </c>
      <c r="X28">
        <f t="shared" si="10"/>
        <v>0.22971398805606846</v>
      </c>
      <c r="Y28">
        <f t="shared" si="11"/>
        <v>289.59635729227892</v>
      </c>
      <c r="Z28">
        <f t="shared" si="12"/>
        <v>32.574635244822254</v>
      </c>
      <c r="AA28">
        <f t="shared" si="13"/>
        <v>32.1496</v>
      </c>
      <c r="AB28">
        <f t="shared" si="14"/>
        <v>4.8156653152248676</v>
      </c>
      <c r="AC28">
        <f t="shared" si="15"/>
        <v>60.407309973958299</v>
      </c>
      <c r="AD28">
        <f t="shared" si="16"/>
        <v>2.9976497600724001</v>
      </c>
      <c r="AE28">
        <f t="shared" si="17"/>
        <v>4.9623957123147715</v>
      </c>
      <c r="AF28">
        <f t="shared" si="18"/>
        <v>1.8180155551524675</v>
      </c>
      <c r="AG28">
        <f t="shared" si="19"/>
        <v>-307.61236528862844</v>
      </c>
      <c r="AH28">
        <f t="shared" si="20"/>
        <v>83.124546983915181</v>
      </c>
      <c r="AI28">
        <f t="shared" si="21"/>
        <v>6.5298079148592372</v>
      </c>
      <c r="AJ28">
        <f t="shared" si="22"/>
        <v>71.638346902424914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50997.490813023927</v>
      </c>
      <c r="AP28" t="s">
        <v>401</v>
      </c>
      <c r="AQ28">
        <v>0</v>
      </c>
      <c r="AR28">
        <v>0</v>
      </c>
      <c r="AS28">
        <v>0</v>
      </c>
      <c r="AT28" t="e">
        <f t="shared" si="26"/>
        <v>#DIV/0!</v>
      </c>
      <c r="AU28">
        <v>-1</v>
      </c>
      <c r="AV28" t="s">
        <v>452</v>
      </c>
      <c r="AW28">
        <v>10238.6</v>
      </c>
      <c r="AX28">
        <v>887.25242307692304</v>
      </c>
      <c r="AY28">
        <v>1321.86</v>
      </c>
      <c r="AZ28">
        <f t="shared" si="27"/>
        <v>0.32878487655506394</v>
      </c>
      <c r="BA28">
        <v>0.5</v>
      </c>
      <c r="BB28">
        <f t="shared" si="28"/>
        <v>1513.3365001514399</v>
      </c>
      <c r="BC28">
        <f t="shared" si="29"/>
        <v>24.572413879111942</v>
      </c>
      <c r="BD28">
        <f t="shared" si="30"/>
        <v>248.78107719428183</v>
      </c>
      <c r="BE28">
        <f t="shared" si="31"/>
        <v>1.6898035484211808E-2</v>
      </c>
      <c r="BF28">
        <f t="shared" si="32"/>
        <v>-1</v>
      </c>
      <c r="BG28" t="e">
        <f t="shared" si="33"/>
        <v>#DIV/0!</v>
      </c>
      <c r="BH28" t="s">
        <v>453</v>
      </c>
      <c r="BI28">
        <v>659.07</v>
      </c>
      <c r="BJ28">
        <f t="shared" si="34"/>
        <v>659.07</v>
      </c>
      <c r="BK28">
        <f t="shared" si="35"/>
        <v>0.50140710816576628</v>
      </c>
      <c r="BL28">
        <f t="shared" si="36"/>
        <v>0.65572440278682076</v>
      </c>
      <c r="BM28">
        <f t="shared" si="37"/>
        <v>2.0056443169921248</v>
      </c>
      <c r="BN28">
        <f t="shared" si="38"/>
        <v>0.328784876555064</v>
      </c>
      <c r="BO28" t="e">
        <f t="shared" si="39"/>
        <v>#DIV/0!</v>
      </c>
      <c r="BP28">
        <f t="shared" si="40"/>
        <v>0.48708605454802101</v>
      </c>
      <c r="BQ28">
        <f t="shared" si="41"/>
        <v>0.51291394545197899</v>
      </c>
      <c r="BR28">
        <v>913</v>
      </c>
      <c r="BS28">
        <v>300</v>
      </c>
      <c r="BT28">
        <v>300</v>
      </c>
      <c r="BU28">
        <v>300</v>
      </c>
      <c r="BV28">
        <v>10238.6</v>
      </c>
      <c r="BW28">
        <v>1176.96</v>
      </c>
      <c r="BX28">
        <v>-6.9628700000000003E-3</v>
      </c>
      <c r="BY28">
        <v>17.05</v>
      </c>
      <c r="BZ28" t="s">
        <v>401</v>
      </c>
      <c r="CA28" t="s">
        <v>401</v>
      </c>
      <c r="CB28" t="s">
        <v>401</v>
      </c>
      <c r="CC28" t="s">
        <v>401</v>
      </c>
      <c r="CD28" t="s">
        <v>401</v>
      </c>
      <c r="CE28" t="s">
        <v>401</v>
      </c>
      <c r="CF28" t="s">
        <v>401</v>
      </c>
      <c r="CG28" t="s">
        <v>401</v>
      </c>
      <c r="CH28" t="s">
        <v>401</v>
      </c>
      <c r="CI28" t="s">
        <v>401</v>
      </c>
      <c r="CJ28">
        <f t="shared" si="42"/>
        <v>1800.18</v>
      </c>
      <c r="CK28">
        <f t="shared" si="43"/>
        <v>1513.3365001514399</v>
      </c>
      <c r="CL28">
        <f t="shared" si="44"/>
        <v>0.84065843424070918</v>
      </c>
      <c r="CM28">
        <f t="shared" si="45"/>
        <v>0.16087077808456873</v>
      </c>
      <c r="CN28">
        <v>6</v>
      </c>
      <c r="CO28">
        <v>0.5</v>
      </c>
      <c r="CP28" t="s">
        <v>404</v>
      </c>
      <c r="CQ28">
        <v>1691767673.0999999</v>
      </c>
      <c r="CR28">
        <v>367.36200000000002</v>
      </c>
      <c r="CS28">
        <v>399.92099999999999</v>
      </c>
      <c r="CT28">
        <v>30.355799999999999</v>
      </c>
      <c r="CU28">
        <v>22.240200000000002</v>
      </c>
      <c r="CV28">
        <v>372.65899999999999</v>
      </c>
      <c r="CW28">
        <v>29.9344</v>
      </c>
      <c r="CX28">
        <v>500.04399999999998</v>
      </c>
      <c r="CY28">
        <v>98.650400000000005</v>
      </c>
      <c r="CZ28">
        <v>0.100078</v>
      </c>
      <c r="DA28">
        <v>32.6815</v>
      </c>
      <c r="DB28">
        <v>32.1496</v>
      </c>
      <c r="DC28">
        <v>999.9</v>
      </c>
      <c r="DD28">
        <v>0</v>
      </c>
      <c r="DE28">
        <v>0</v>
      </c>
      <c r="DF28">
        <v>9960</v>
      </c>
      <c r="DG28">
        <v>0</v>
      </c>
      <c r="DH28">
        <v>1562.97</v>
      </c>
      <c r="DI28">
        <v>-32.559600000000003</v>
      </c>
      <c r="DJ28">
        <v>378.86200000000002</v>
      </c>
      <c r="DK28">
        <v>409.01799999999997</v>
      </c>
      <c r="DL28">
        <v>8.1156000000000006</v>
      </c>
      <c r="DM28">
        <v>399.92099999999999</v>
      </c>
      <c r="DN28">
        <v>22.240200000000002</v>
      </c>
      <c r="DO28">
        <v>2.9946100000000002</v>
      </c>
      <c r="DP28">
        <v>2.19401</v>
      </c>
      <c r="DQ28">
        <v>23.998000000000001</v>
      </c>
      <c r="DR28">
        <v>18.918600000000001</v>
      </c>
      <c r="DS28">
        <v>1800.18</v>
      </c>
      <c r="DT28">
        <v>0.97799100000000005</v>
      </c>
      <c r="DU28">
        <v>2.2009500000000001E-2</v>
      </c>
      <c r="DV28">
        <v>0</v>
      </c>
      <c r="DW28">
        <v>888.49199999999996</v>
      </c>
      <c r="DX28">
        <v>4.9997699999999998</v>
      </c>
      <c r="DY28">
        <v>18265.3</v>
      </c>
      <c r="DZ28">
        <v>15786</v>
      </c>
      <c r="EA28">
        <v>40.436999999999998</v>
      </c>
      <c r="EB28">
        <v>40.936999999999998</v>
      </c>
      <c r="EC28">
        <v>40</v>
      </c>
      <c r="ED28">
        <v>39.875</v>
      </c>
      <c r="EE28">
        <v>41.561999999999998</v>
      </c>
      <c r="EF28">
        <v>1755.67</v>
      </c>
      <c r="EG28">
        <v>39.51</v>
      </c>
      <c r="EH28">
        <v>0</v>
      </c>
      <c r="EI28">
        <v>122.9000000953674</v>
      </c>
      <c r="EJ28">
        <v>0</v>
      </c>
      <c r="EK28">
        <v>887.25242307692304</v>
      </c>
      <c r="EL28">
        <v>10.54656411631214</v>
      </c>
      <c r="EM28">
        <v>111.12478626764189</v>
      </c>
      <c r="EN28">
        <v>18249.584615384611</v>
      </c>
      <c r="EO28">
        <v>15</v>
      </c>
      <c r="EP28">
        <v>1691767633.5999999</v>
      </c>
      <c r="EQ28" t="s">
        <v>454</v>
      </c>
      <c r="ER28">
        <v>1691767633.5999999</v>
      </c>
      <c r="ES28">
        <v>1691767632.0999999</v>
      </c>
      <c r="ET28">
        <v>12</v>
      </c>
      <c r="EU28">
        <v>-5.1999999999999998E-2</v>
      </c>
      <c r="EV28">
        <v>7.0000000000000001E-3</v>
      </c>
      <c r="EW28">
        <v>-5.274</v>
      </c>
      <c r="EX28">
        <v>0.25600000000000001</v>
      </c>
      <c r="EY28">
        <v>400</v>
      </c>
      <c r="EZ28">
        <v>22</v>
      </c>
      <c r="FA28">
        <v>0.11</v>
      </c>
      <c r="FB28">
        <v>0.01</v>
      </c>
      <c r="FC28">
        <v>24.508629857458128</v>
      </c>
      <c r="FD28">
        <v>-0.29072428311683052</v>
      </c>
      <c r="FE28">
        <v>0.15174955050605579</v>
      </c>
      <c r="FF28">
        <v>1</v>
      </c>
      <c r="FG28">
        <v>0.39150749901191662</v>
      </c>
      <c r="FH28">
        <v>6.7648210182640556E-2</v>
      </c>
      <c r="FI28">
        <v>1.9059949786675631E-2</v>
      </c>
      <c r="FJ28">
        <v>1</v>
      </c>
      <c r="FK28">
        <v>2</v>
      </c>
      <c r="FL28">
        <v>2</v>
      </c>
      <c r="FM28" t="s">
        <v>406</v>
      </c>
      <c r="FN28">
        <v>2.96841</v>
      </c>
      <c r="FO28">
        <v>2.69896</v>
      </c>
      <c r="FP28">
        <v>9.2029700000000006E-2</v>
      </c>
      <c r="FQ28">
        <v>9.6415100000000004E-2</v>
      </c>
      <c r="FR28">
        <v>0.134854</v>
      </c>
      <c r="FS28">
        <v>0.105584</v>
      </c>
      <c r="FT28">
        <v>31457.7</v>
      </c>
      <c r="FU28">
        <v>20020.3</v>
      </c>
      <c r="FV28">
        <v>32498.7</v>
      </c>
      <c r="FW28">
        <v>25290.6</v>
      </c>
      <c r="FX28">
        <v>38839.9</v>
      </c>
      <c r="FY28">
        <v>39148.400000000001</v>
      </c>
      <c r="FZ28">
        <v>46644.1</v>
      </c>
      <c r="GA28">
        <v>45800.6</v>
      </c>
      <c r="GB28">
        <v>1.9896</v>
      </c>
      <c r="GC28">
        <v>1.8952199999999999</v>
      </c>
      <c r="GD28">
        <v>0.155587</v>
      </c>
      <c r="GE28">
        <v>0</v>
      </c>
      <c r="GF28">
        <v>29.621200000000002</v>
      </c>
      <c r="GG28">
        <v>999.9</v>
      </c>
      <c r="GH28">
        <v>49.1</v>
      </c>
      <c r="GI28">
        <v>35.9</v>
      </c>
      <c r="GJ28">
        <v>29.542899999999999</v>
      </c>
      <c r="GK28">
        <v>63.518099999999997</v>
      </c>
      <c r="GL28">
        <v>19.947900000000001</v>
      </c>
      <c r="GM28">
        <v>1</v>
      </c>
      <c r="GN28">
        <v>5.0739300000000001E-2</v>
      </c>
      <c r="GO28">
        <v>-0.211062</v>
      </c>
      <c r="GP28">
        <v>20.233000000000001</v>
      </c>
      <c r="GQ28">
        <v>5.2315199999999997</v>
      </c>
      <c r="GR28">
        <v>11.9475</v>
      </c>
      <c r="GS28">
        <v>4.9847999999999999</v>
      </c>
      <c r="GT28">
        <v>3.2887300000000002</v>
      </c>
      <c r="GU28">
        <v>9999</v>
      </c>
      <c r="GV28">
        <v>9999</v>
      </c>
      <c r="GW28">
        <v>9999</v>
      </c>
      <c r="GX28">
        <v>278.8</v>
      </c>
      <c r="GY28">
        <v>1.86676</v>
      </c>
      <c r="GZ28">
        <v>1.8690500000000001</v>
      </c>
      <c r="HA28">
        <v>1.86677</v>
      </c>
      <c r="HB28">
        <v>1.8671800000000001</v>
      </c>
      <c r="HC28">
        <v>1.8623400000000001</v>
      </c>
      <c r="HD28">
        <v>1.8650800000000001</v>
      </c>
      <c r="HE28">
        <v>1.8685700000000001</v>
      </c>
      <c r="HF28">
        <v>1.8688199999999999</v>
      </c>
      <c r="HG28">
        <v>5</v>
      </c>
      <c r="HH28">
        <v>0</v>
      </c>
      <c r="HI28">
        <v>0</v>
      </c>
      <c r="HJ28">
        <v>0</v>
      </c>
      <c r="HK28" t="s">
        <v>407</v>
      </c>
      <c r="HL28" t="s">
        <v>408</v>
      </c>
      <c r="HM28" t="s">
        <v>409</v>
      </c>
      <c r="HN28" t="s">
        <v>409</v>
      </c>
      <c r="HO28" t="s">
        <v>409</v>
      </c>
      <c r="HP28" t="s">
        <v>409</v>
      </c>
      <c r="HQ28">
        <v>0</v>
      </c>
      <c r="HR28">
        <v>100</v>
      </c>
      <c r="HS28">
        <v>100</v>
      </c>
      <c r="HT28">
        <v>-5.2969999999999997</v>
      </c>
      <c r="HU28">
        <v>0.4214</v>
      </c>
      <c r="HV28">
        <v>-5.7259396633461703</v>
      </c>
      <c r="HW28">
        <v>1.6145137170229321E-3</v>
      </c>
      <c r="HX28">
        <v>-1.407043735234338E-6</v>
      </c>
      <c r="HY28">
        <v>4.3622850327847239E-10</v>
      </c>
      <c r="HZ28">
        <v>0.42146976323020258</v>
      </c>
      <c r="IA28">
        <v>0</v>
      </c>
      <c r="IB28">
        <v>0</v>
      </c>
      <c r="IC28">
        <v>0</v>
      </c>
      <c r="ID28">
        <v>2</v>
      </c>
      <c r="IE28">
        <v>2094</v>
      </c>
      <c r="IF28">
        <v>1</v>
      </c>
      <c r="IG28">
        <v>26</v>
      </c>
      <c r="IH28">
        <v>0.7</v>
      </c>
      <c r="II28">
        <v>0.7</v>
      </c>
      <c r="IJ28">
        <v>1.0668899999999999</v>
      </c>
      <c r="IK28">
        <v>2.5830099999999998</v>
      </c>
      <c r="IL28">
        <v>1.4978</v>
      </c>
      <c r="IM28">
        <v>2.2936999999999999</v>
      </c>
      <c r="IN28">
        <v>1.49902</v>
      </c>
      <c r="IO28">
        <v>2.31812</v>
      </c>
      <c r="IP28">
        <v>39.4666</v>
      </c>
      <c r="IQ28">
        <v>23.816099999999999</v>
      </c>
      <c r="IR28">
        <v>18</v>
      </c>
      <c r="IS28">
        <v>504.61</v>
      </c>
      <c r="IT28">
        <v>484.97399999999999</v>
      </c>
      <c r="IU28">
        <v>31.319800000000001</v>
      </c>
      <c r="IV28">
        <v>28.039300000000001</v>
      </c>
      <c r="IW28">
        <v>30</v>
      </c>
      <c r="IX28">
        <v>28.006</v>
      </c>
      <c r="IY28">
        <v>27.9511</v>
      </c>
      <c r="IZ28">
        <v>21.3644</v>
      </c>
      <c r="JA28">
        <v>32.496299999999998</v>
      </c>
      <c r="JB28">
        <v>4.9153900000000004</v>
      </c>
      <c r="JC28">
        <v>31.203800000000001</v>
      </c>
      <c r="JD28">
        <v>400</v>
      </c>
      <c r="JE28">
        <v>22.138999999999999</v>
      </c>
      <c r="JF28">
        <v>101.395</v>
      </c>
      <c r="JG28">
        <v>101.488</v>
      </c>
    </row>
    <row r="29" spans="1:267" x14ac:dyDescent="0.3">
      <c r="A29">
        <v>11</v>
      </c>
      <c r="B29">
        <v>1691767804.0999999</v>
      </c>
      <c r="C29">
        <v>1273</v>
      </c>
      <c r="D29" t="s">
        <v>455</v>
      </c>
      <c r="E29" t="s">
        <v>456</v>
      </c>
      <c r="F29" t="s">
        <v>394</v>
      </c>
      <c r="G29" t="s">
        <v>395</v>
      </c>
      <c r="H29" t="s">
        <v>396</v>
      </c>
      <c r="I29" t="s">
        <v>397</v>
      </c>
      <c r="J29" t="s">
        <v>398</v>
      </c>
      <c r="K29" t="s">
        <v>399</v>
      </c>
      <c r="L29" t="s">
        <v>400</v>
      </c>
      <c r="M29">
        <v>1691767804.0999999</v>
      </c>
      <c r="N29">
        <f t="shared" si="0"/>
        <v>6.4898556507720674E-3</v>
      </c>
      <c r="O29">
        <f t="shared" si="1"/>
        <v>6.4898556507720677</v>
      </c>
      <c r="P29">
        <f t="shared" si="2"/>
        <v>34.326894090387654</v>
      </c>
      <c r="Q29">
        <f t="shared" si="3"/>
        <v>554.42200000000003</v>
      </c>
      <c r="R29">
        <f t="shared" si="4"/>
        <v>374.30929722722595</v>
      </c>
      <c r="S29">
        <f t="shared" si="5"/>
        <v>36.961504315667661</v>
      </c>
      <c r="T29">
        <f t="shared" si="6"/>
        <v>54.746893271158001</v>
      </c>
      <c r="U29">
        <f t="shared" si="7"/>
        <v>0.35066690443475257</v>
      </c>
      <c r="V29">
        <f t="shared" si="8"/>
        <v>2.9057891590383087</v>
      </c>
      <c r="W29">
        <f t="shared" si="9"/>
        <v>0.32873919569457116</v>
      </c>
      <c r="X29">
        <f t="shared" si="10"/>
        <v>0.20731774907722705</v>
      </c>
      <c r="Y29">
        <f t="shared" si="11"/>
        <v>289.57822229222279</v>
      </c>
      <c r="Z29">
        <f t="shared" si="12"/>
        <v>32.380882562270322</v>
      </c>
      <c r="AA29">
        <f t="shared" si="13"/>
        <v>32.078800000000001</v>
      </c>
      <c r="AB29">
        <f t="shared" si="14"/>
        <v>4.7964220879034221</v>
      </c>
      <c r="AC29">
        <f t="shared" si="15"/>
        <v>59.981868245412294</v>
      </c>
      <c r="AD29">
        <f t="shared" si="16"/>
        <v>2.9232140504226001</v>
      </c>
      <c r="AE29">
        <f t="shared" si="17"/>
        <v>4.8734961679793658</v>
      </c>
      <c r="AF29">
        <f t="shared" si="18"/>
        <v>1.873208037480822</v>
      </c>
      <c r="AG29">
        <f t="shared" si="19"/>
        <v>-286.20263419904819</v>
      </c>
      <c r="AH29">
        <f t="shared" si="20"/>
        <v>44.19291294057885</v>
      </c>
      <c r="AI29">
        <f t="shared" si="21"/>
        <v>3.4565126753681943</v>
      </c>
      <c r="AJ29">
        <f t="shared" si="22"/>
        <v>51.025013709121623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51248.320076683769</v>
      </c>
      <c r="AP29" t="s">
        <v>401</v>
      </c>
      <c r="AQ29">
        <v>0</v>
      </c>
      <c r="AR29">
        <v>0</v>
      </c>
      <c r="AS29">
        <v>0</v>
      </c>
      <c r="AT29" t="e">
        <f t="shared" si="26"/>
        <v>#DIV/0!</v>
      </c>
      <c r="AU29">
        <v>-1</v>
      </c>
      <c r="AV29" t="s">
        <v>457</v>
      </c>
      <c r="AW29">
        <v>10238.4</v>
      </c>
      <c r="AX29">
        <v>944.01455999999996</v>
      </c>
      <c r="AY29">
        <v>1457.42</v>
      </c>
      <c r="AZ29">
        <f t="shared" si="27"/>
        <v>0.35227006628151125</v>
      </c>
      <c r="BA29">
        <v>0.5</v>
      </c>
      <c r="BB29">
        <f t="shared" si="28"/>
        <v>1513.2438001514106</v>
      </c>
      <c r="BC29">
        <f t="shared" si="29"/>
        <v>34.326894090387654</v>
      </c>
      <c r="BD29">
        <f t="shared" si="30"/>
        <v>266.53524688971169</v>
      </c>
      <c r="BE29">
        <f t="shared" si="31"/>
        <v>2.3345143781096575E-2</v>
      </c>
      <c r="BF29">
        <f t="shared" si="32"/>
        <v>-1</v>
      </c>
      <c r="BG29" t="e">
        <f t="shared" si="33"/>
        <v>#DIV/0!</v>
      </c>
      <c r="BH29" t="s">
        <v>458</v>
      </c>
      <c r="BI29">
        <v>677.09</v>
      </c>
      <c r="BJ29">
        <f t="shared" si="34"/>
        <v>677.09</v>
      </c>
      <c r="BK29">
        <f t="shared" si="35"/>
        <v>0.53541875368802405</v>
      </c>
      <c r="BL29">
        <f t="shared" si="36"/>
        <v>0.65793374597926524</v>
      </c>
      <c r="BM29">
        <f t="shared" si="37"/>
        <v>2.1524760371590186</v>
      </c>
      <c r="BN29">
        <f t="shared" si="38"/>
        <v>0.3522700662815112</v>
      </c>
      <c r="BO29" t="e">
        <f t="shared" si="39"/>
        <v>#DIV/0!</v>
      </c>
      <c r="BP29">
        <f t="shared" si="40"/>
        <v>0.47189988263009497</v>
      </c>
      <c r="BQ29">
        <f t="shared" si="41"/>
        <v>0.52810011736990503</v>
      </c>
      <c r="BR29">
        <v>915</v>
      </c>
      <c r="BS29">
        <v>300</v>
      </c>
      <c r="BT29">
        <v>300</v>
      </c>
      <c r="BU29">
        <v>300</v>
      </c>
      <c r="BV29">
        <v>10238.4</v>
      </c>
      <c r="BW29">
        <v>1311.66</v>
      </c>
      <c r="BX29">
        <v>-6.9628399999999997E-3</v>
      </c>
      <c r="BY29">
        <v>11.39</v>
      </c>
      <c r="BZ29" t="s">
        <v>401</v>
      </c>
      <c r="CA29" t="s">
        <v>401</v>
      </c>
      <c r="CB29" t="s">
        <v>401</v>
      </c>
      <c r="CC29" t="s">
        <v>401</v>
      </c>
      <c r="CD29" t="s">
        <v>401</v>
      </c>
      <c r="CE29" t="s">
        <v>401</v>
      </c>
      <c r="CF29" t="s">
        <v>401</v>
      </c>
      <c r="CG29" t="s">
        <v>401</v>
      </c>
      <c r="CH29" t="s">
        <v>401</v>
      </c>
      <c r="CI29" t="s">
        <v>401</v>
      </c>
      <c r="CJ29">
        <f t="shared" si="42"/>
        <v>1800.07</v>
      </c>
      <c r="CK29">
        <f t="shared" si="43"/>
        <v>1513.2438001514106</v>
      </c>
      <c r="CL29">
        <f t="shared" si="44"/>
        <v>0.84065830781659079</v>
      </c>
      <c r="CM29">
        <f t="shared" si="45"/>
        <v>0.16087053408602042</v>
      </c>
      <c r="CN29">
        <v>6</v>
      </c>
      <c r="CO29">
        <v>0.5</v>
      </c>
      <c r="CP29" t="s">
        <v>404</v>
      </c>
      <c r="CQ29">
        <v>1691767804.0999999</v>
      </c>
      <c r="CR29">
        <v>554.42200000000003</v>
      </c>
      <c r="CS29">
        <v>599.89599999999996</v>
      </c>
      <c r="CT29">
        <v>29.603400000000001</v>
      </c>
      <c r="CU29">
        <v>22.052099999999999</v>
      </c>
      <c r="CV29">
        <v>560.322</v>
      </c>
      <c r="CW29">
        <v>29.1816</v>
      </c>
      <c r="CX29">
        <v>500.39600000000002</v>
      </c>
      <c r="CY29">
        <v>98.645799999999994</v>
      </c>
      <c r="CZ29">
        <v>0.100089</v>
      </c>
      <c r="DA29">
        <v>32.360900000000001</v>
      </c>
      <c r="DB29">
        <v>32.078800000000001</v>
      </c>
      <c r="DC29">
        <v>999.9</v>
      </c>
      <c r="DD29">
        <v>0</v>
      </c>
      <c r="DE29">
        <v>0</v>
      </c>
      <c r="DF29">
        <v>10000.6</v>
      </c>
      <c r="DG29">
        <v>0</v>
      </c>
      <c r="DH29">
        <v>1595.62</v>
      </c>
      <c r="DI29">
        <v>-45.473799999999997</v>
      </c>
      <c r="DJ29">
        <v>571.33600000000001</v>
      </c>
      <c r="DK29">
        <v>613.423</v>
      </c>
      <c r="DL29">
        <v>7.5512499999999996</v>
      </c>
      <c r="DM29">
        <v>599.89599999999996</v>
      </c>
      <c r="DN29">
        <v>22.052099999999999</v>
      </c>
      <c r="DO29">
        <v>2.9202499999999998</v>
      </c>
      <c r="DP29">
        <v>2.1753499999999999</v>
      </c>
      <c r="DQ29">
        <v>23.58</v>
      </c>
      <c r="DR29">
        <v>18.7819</v>
      </c>
      <c r="DS29">
        <v>1800.07</v>
      </c>
      <c r="DT29">
        <v>0.97799400000000003</v>
      </c>
      <c r="DU29">
        <v>2.2006399999999999E-2</v>
      </c>
      <c r="DV29">
        <v>0</v>
      </c>
      <c r="DW29">
        <v>944.37099999999998</v>
      </c>
      <c r="DX29">
        <v>4.9997699999999998</v>
      </c>
      <c r="DY29">
        <v>19204.7</v>
      </c>
      <c r="DZ29">
        <v>15785.1</v>
      </c>
      <c r="EA29">
        <v>40.811999999999998</v>
      </c>
      <c r="EB29">
        <v>41.811999999999998</v>
      </c>
      <c r="EC29">
        <v>40.5</v>
      </c>
      <c r="ED29">
        <v>40.5</v>
      </c>
      <c r="EE29">
        <v>42</v>
      </c>
      <c r="EF29">
        <v>1755.57</v>
      </c>
      <c r="EG29">
        <v>39.5</v>
      </c>
      <c r="EH29">
        <v>0</v>
      </c>
      <c r="EI29">
        <v>130.70000004768369</v>
      </c>
      <c r="EJ29">
        <v>0</v>
      </c>
      <c r="EK29">
        <v>944.01455999999996</v>
      </c>
      <c r="EL29">
        <v>3.2469230576807808</v>
      </c>
      <c r="EM29">
        <v>21.676923041718791</v>
      </c>
      <c r="EN29">
        <v>19201.552</v>
      </c>
      <c r="EO29">
        <v>15</v>
      </c>
      <c r="EP29">
        <v>1691767761.0999999</v>
      </c>
      <c r="EQ29" t="s">
        <v>459</v>
      </c>
      <c r="ER29">
        <v>1691767748.5999999</v>
      </c>
      <c r="ES29">
        <v>1691767761.0999999</v>
      </c>
      <c r="ET29">
        <v>13</v>
      </c>
      <c r="EU29">
        <v>-0.71399999999999997</v>
      </c>
      <c r="EV29">
        <v>0</v>
      </c>
      <c r="EW29">
        <v>-5.8810000000000002</v>
      </c>
      <c r="EX29">
        <v>0.247</v>
      </c>
      <c r="EY29">
        <v>600</v>
      </c>
      <c r="EZ29">
        <v>22</v>
      </c>
      <c r="FA29">
        <v>7.0000000000000007E-2</v>
      </c>
      <c r="FB29">
        <v>0.01</v>
      </c>
      <c r="FC29">
        <v>34.628036722712537</v>
      </c>
      <c r="FD29">
        <v>-0.87241213362535142</v>
      </c>
      <c r="FE29">
        <v>0.14558253019074299</v>
      </c>
      <c r="FF29">
        <v>1</v>
      </c>
      <c r="FG29">
        <v>0.36979365921618268</v>
      </c>
      <c r="FH29">
        <v>-7.7325830522818176E-2</v>
      </c>
      <c r="FI29">
        <v>1.2466217449912151E-2</v>
      </c>
      <c r="FJ29">
        <v>1</v>
      </c>
      <c r="FK29">
        <v>2</v>
      </c>
      <c r="FL29">
        <v>2</v>
      </c>
      <c r="FM29" t="s">
        <v>406</v>
      </c>
      <c r="FN29">
        <v>2.9691900000000002</v>
      </c>
      <c r="FO29">
        <v>2.6993299999999998</v>
      </c>
      <c r="FP29">
        <v>0.124776</v>
      </c>
      <c r="FQ29">
        <v>0.12978999999999999</v>
      </c>
      <c r="FR29">
        <v>0.13250700000000001</v>
      </c>
      <c r="FS29">
        <v>0.10494199999999999</v>
      </c>
      <c r="FT29">
        <v>30313.7</v>
      </c>
      <c r="FU29">
        <v>19275.3</v>
      </c>
      <c r="FV29">
        <v>32489.4</v>
      </c>
      <c r="FW29">
        <v>25284.6</v>
      </c>
      <c r="FX29">
        <v>38936</v>
      </c>
      <c r="FY29">
        <v>39167.800000000003</v>
      </c>
      <c r="FZ29">
        <v>46630.6</v>
      </c>
      <c r="GA29">
        <v>45790.3</v>
      </c>
      <c r="GB29">
        <v>1.9879500000000001</v>
      </c>
      <c r="GC29">
        <v>1.8911500000000001</v>
      </c>
      <c r="GD29">
        <v>0.101589</v>
      </c>
      <c r="GE29">
        <v>0</v>
      </c>
      <c r="GF29">
        <v>30.428899999999999</v>
      </c>
      <c r="GG29">
        <v>999.9</v>
      </c>
      <c r="GH29">
        <v>49.1</v>
      </c>
      <c r="GI29">
        <v>36.1</v>
      </c>
      <c r="GJ29">
        <v>29.873200000000001</v>
      </c>
      <c r="GK29">
        <v>63.498100000000001</v>
      </c>
      <c r="GL29">
        <v>19.583300000000001</v>
      </c>
      <c r="GM29">
        <v>1</v>
      </c>
      <c r="GN29">
        <v>6.2555899999999998E-2</v>
      </c>
      <c r="GO29">
        <v>0.73138099999999995</v>
      </c>
      <c r="GP29">
        <v>20.2316</v>
      </c>
      <c r="GQ29">
        <v>5.2352600000000002</v>
      </c>
      <c r="GR29">
        <v>11.949199999999999</v>
      </c>
      <c r="GS29">
        <v>4.9861500000000003</v>
      </c>
      <c r="GT29">
        <v>3.29</v>
      </c>
      <c r="GU29">
        <v>9999</v>
      </c>
      <c r="GV29">
        <v>9999</v>
      </c>
      <c r="GW29">
        <v>9999</v>
      </c>
      <c r="GX29">
        <v>278.8</v>
      </c>
      <c r="GY29">
        <v>1.86676</v>
      </c>
      <c r="GZ29">
        <v>1.8690500000000001</v>
      </c>
      <c r="HA29">
        <v>1.86676</v>
      </c>
      <c r="HB29">
        <v>1.86717</v>
      </c>
      <c r="HC29">
        <v>1.8623400000000001</v>
      </c>
      <c r="HD29">
        <v>1.8650800000000001</v>
      </c>
      <c r="HE29">
        <v>1.86849</v>
      </c>
      <c r="HF29">
        <v>1.86879</v>
      </c>
      <c r="HG29">
        <v>5</v>
      </c>
      <c r="HH29">
        <v>0</v>
      </c>
      <c r="HI29">
        <v>0</v>
      </c>
      <c r="HJ29">
        <v>0</v>
      </c>
      <c r="HK29" t="s">
        <v>407</v>
      </c>
      <c r="HL29" t="s">
        <v>408</v>
      </c>
      <c r="HM29" t="s">
        <v>409</v>
      </c>
      <c r="HN29" t="s">
        <v>409</v>
      </c>
      <c r="HO29" t="s">
        <v>409</v>
      </c>
      <c r="HP29" t="s">
        <v>409</v>
      </c>
      <c r="HQ29">
        <v>0</v>
      </c>
      <c r="HR29">
        <v>100</v>
      </c>
      <c r="HS29">
        <v>100</v>
      </c>
      <c r="HT29">
        <v>-5.9</v>
      </c>
      <c r="HU29">
        <v>0.42180000000000001</v>
      </c>
      <c r="HV29">
        <v>-6.4398579999706476</v>
      </c>
      <c r="HW29">
        <v>1.6145137170229321E-3</v>
      </c>
      <c r="HX29">
        <v>-1.407043735234338E-6</v>
      </c>
      <c r="HY29">
        <v>4.3622850327847239E-10</v>
      </c>
      <c r="HZ29">
        <v>0.42179367226620668</v>
      </c>
      <c r="IA29">
        <v>0</v>
      </c>
      <c r="IB29">
        <v>0</v>
      </c>
      <c r="IC29">
        <v>0</v>
      </c>
      <c r="ID29">
        <v>2</v>
      </c>
      <c r="IE29">
        <v>2094</v>
      </c>
      <c r="IF29">
        <v>1</v>
      </c>
      <c r="IG29">
        <v>26</v>
      </c>
      <c r="IH29">
        <v>0.9</v>
      </c>
      <c r="II29">
        <v>0.7</v>
      </c>
      <c r="IJ29">
        <v>1.47217</v>
      </c>
      <c r="IK29">
        <v>2.5549300000000001</v>
      </c>
      <c r="IL29">
        <v>1.4978</v>
      </c>
      <c r="IM29">
        <v>2.2936999999999999</v>
      </c>
      <c r="IN29">
        <v>1.49902</v>
      </c>
      <c r="IO29">
        <v>2.4169900000000002</v>
      </c>
      <c r="IP29">
        <v>39.616700000000002</v>
      </c>
      <c r="IQ29">
        <v>23.8248</v>
      </c>
      <c r="IR29">
        <v>18</v>
      </c>
      <c r="IS29">
        <v>504.09399999999999</v>
      </c>
      <c r="IT29">
        <v>482.73599999999999</v>
      </c>
      <c r="IU29">
        <v>28.9849</v>
      </c>
      <c r="IV29">
        <v>28.187799999999999</v>
      </c>
      <c r="IW29">
        <v>30.000800000000002</v>
      </c>
      <c r="IX29">
        <v>28.069600000000001</v>
      </c>
      <c r="IY29">
        <v>28.007899999999999</v>
      </c>
      <c r="IZ29">
        <v>29.464099999999998</v>
      </c>
      <c r="JA29">
        <v>33.919800000000002</v>
      </c>
      <c r="JB29">
        <v>2.39168</v>
      </c>
      <c r="JC29">
        <v>28.9758</v>
      </c>
      <c r="JD29">
        <v>600</v>
      </c>
      <c r="JE29">
        <v>22.183700000000002</v>
      </c>
      <c r="JF29">
        <v>101.366</v>
      </c>
      <c r="JG29">
        <v>101.465</v>
      </c>
    </row>
    <row r="30" spans="1:267" x14ac:dyDescent="0.3">
      <c r="A30">
        <v>12</v>
      </c>
      <c r="B30">
        <v>1691767992.5999999</v>
      </c>
      <c r="C30">
        <v>1461.5</v>
      </c>
      <c r="D30" t="s">
        <v>460</v>
      </c>
      <c r="E30" t="s">
        <v>461</v>
      </c>
      <c r="F30" t="s">
        <v>394</v>
      </c>
      <c r="G30" t="s">
        <v>395</v>
      </c>
      <c r="H30" t="s">
        <v>396</v>
      </c>
      <c r="I30" t="s">
        <v>397</v>
      </c>
      <c r="J30" t="s">
        <v>398</v>
      </c>
      <c r="K30" t="s">
        <v>399</v>
      </c>
      <c r="L30" t="s">
        <v>400</v>
      </c>
      <c r="M30">
        <v>1691767992.5999999</v>
      </c>
      <c r="N30">
        <f t="shared" si="0"/>
        <v>3.9899122674995824E-3</v>
      </c>
      <c r="O30">
        <f t="shared" si="1"/>
        <v>3.9899122674995819</v>
      </c>
      <c r="P30">
        <f t="shared" si="2"/>
        <v>35.494564636618129</v>
      </c>
      <c r="Q30">
        <f t="shared" si="3"/>
        <v>753.76800000000003</v>
      </c>
      <c r="R30">
        <f t="shared" si="4"/>
        <v>444.02000470234788</v>
      </c>
      <c r="S30">
        <f t="shared" si="5"/>
        <v>43.84404608677783</v>
      </c>
      <c r="T30">
        <f t="shared" si="6"/>
        <v>74.4296170909968</v>
      </c>
      <c r="U30">
        <f t="shared" si="7"/>
        <v>0.20214302205372203</v>
      </c>
      <c r="V30">
        <f t="shared" si="8"/>
        <v>2.9084784170416755</v>
      </c>
      <c r="W30">
        <f t="shared" si="9"/>
        <v>0.19464975856696587</v>
      </c>
      <c r="X30">
        <f t="shared" si="10"/>
        <v>0.12230619645213944</v>
      </c>
      <c r="Y30">
        <f t="shared" si="11"/>
        <v>289.57822229222279</v>
      </c>
      <c r="Z30">
        <f t="shared" si="12"/>
        <v>32.347468993959765</v>
      </c>
      <c r="AA30">
        <f t="shared" si="13"/>
        <v>31.982900000000001</v>
      </c>
      <c r="AB30">
        <f t="shared" si="14"/>
        <v>4.7704635158587427</v>
      </c>
      <c r="AC30">
        <f t="shared" si="15"/>
        <v>60.245005773026804</v>
      </c>
      <c r="AD30">
        <f t="shared" si="16"/>
        <v>2.8242686755054596</v>
      </c>
      <c r="AE30">
        <f t="shared" si="17"/>
        <v>4.687971457992548</v>
      </c>
      <c r="AF30">
        <f t="shared" si="18"/>
        <v>1.9461948403532832</v>
      </c>
      <c r="AG30">
        <f t="shared" si="19"/>
        <v>-175.95513099673158</v>
      </c>
      <c r="AH30">
        <f t="shared" si="20"/>
        <v>-48.263621255537792</v>
      </c>
      <c r="AI30">
        <f t="shared" si="21"/>
        <v>-3.7569396733501583</v>
      </c>
      <c r="AJ30">
        <f t="shared" si="22"/>
        <v>61.602530366603283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51439.514331410151</v>
      </c>
      <c r="AP30" t="s">
        <v>401</v>
      </c>
      <c r="AQ30">
        <v>0</v>
      </c>
      <c r="AR30">
        <v>0</v>
      </c>
      <c r="AS30">
        <v>0</v>
      </c>
      <c r="AT30" t="e">
        <f t="shared" si="26"/>
        <v>#DIV/0!</v>
      </c>
      <c r="AU30">
        <v>-1</v>
      </c>
      <c r="AV30" t="s">
        <v>462</v>
      </c>
      <c r="AW30">
        <v>10236.200000000001</v>
      </c>
      <c r="AX30">
        <v>950.98865384615397</v>
      </c>
      <c r="AY30">
        <v>1492.11</v>
      </c>
      <c r="AZ30">
        <f t="shared" si="27"/>
        <v>0.36265513008682071</v>
      </c>
      <c r="BA30">
        <v>0.5</v>
      </c>
      <c r="BB30">
        <f t="shared" si="28"/>
        <v>1513.2438001514106</v>
      </c>
      <c r="BC30">
        <f t="shared" si="29"/>
        <v>35.494564636618129</v>
      </c>
      <c r="BD30">
        <f t="shared" si="30"/>
        <v>274.39281359849235</v>
      </c>
      <c r="BE30">
        <f t="shared" si="31"/>
        <v>2.4116777899877463E-2</v>
      </c>
      <c r="BF30">
        <f t="shared" si="32"/>
        <v>-1</v>
      </c>
      <c r="BG30" t="e">
        <f t="shared" si="33"/>
        <v>#DIV/0!</v>
      </c>
      <c r="BH30" t="s">
        <v>463</v>
      </c>
      <c r="BI30">
        <v>676.83</v>
      </c>
      <c r="BJ30">
        <f t="shared" si="34"/>
        <v>676.83</v>
      </c>
      <c r="BK30">
        <f t="shared" si="35"/>
        <v>0.54639403261153663</v>
      </c>
      <c r="BL30">
        <f t="shared" si="36"/>
        <v>0.66372454390374602</v>
      </c>
      <c r="BM30">
        <f t="shared" si="37"/>
        <v>2.204556535614556</v>
      </c>
      <c r="BN30">
        <f t="shared" si="38"/>
        <v>0.36265513008682065</v>
      </c>
      <c r="BO30" t="e">
        <f t="shared" si="39"/>
        <v>#DIV/0!</v>
      </c>
      <c r="BP30">
        <f t="shared" si="40"/>
        <v>0.47238069690266393</v>
      </c>
      <c r="BQ30">
        <f t="shared" si="41"/>
        <v>0.52761930309733607</v>
      </c>
      <c r="BR30">
        <v>917</v>
      </c>
      <c r="BS30">
        <v>300</v>
      </c>
      <c r="BT30">
        <v>300</v>
      </c>
      <c r="BU30">
        <v>300</v>
      </c>
      <c r="BV30">
        <v>10236.200000000001</v>
      </c>
      <c r="BW30">
        <v>1337.34</v>
      </c>
      <c r="BX30">
        <v>-6.9612399999999996E-3</v>
      </c>
      <c r="BY30">
        <v>12.72</v>
      </c>
      <c r="BZ30" t="s">
        <v>401</v>
      </c>
      <c r="CA30" t="s">
        <v>401</v>
      </c>
      <c r="CB30" t="s">
        <v>401</v>
      </c>
      <c r="CC30" t="s">
        <v>401</v>
      </c>
      <c r="CD30" t="s">
        <v>401</v>
      </c>
      <c r="CE30" t="s">
        <v>401</v>
      </c>
      <c r="CF30" t="s">
        <v>401</v>
      </c>
      <c r="CG30" t="s">
        <v>401</v>
      </c>
      <c r="CH30" t="s">
        <v>401</v>
      </c>
      <c r="CI30" t="s">
        <v>401</v>
      </c>
      <c r="CJ30">
        <f t="shared" si="42"/>
        <v>1800.07</v>
      </c>
      <c r="CK30">
        <f t="shared" si="43"/>
        <v>1513.2438001514106</v>
      </c>
      <c r="CL30">
        <f t="shared" si="44"/>
        <v>0.84065830781659079</v>
      </c>
      <c r="CM30">
        <f t="shared" si="45"/>
        <v>0.16087053408602042</v>
      </c>
      <c r="CN30">
        <v>6</v>
      </c>
      <c r="CO30">
        <v>0.5</v>
      </c>
      <c r="CP30" t="s">
        <v>404</v>
      </c>
      <c r="CQ30">
        <v>1691767992.5999999</v>
      </c>
      <c r="CR30">
        <v>753.76800000000003</v>
      </c>
      <c r="CS30">
        <v>799.96</v>
      </c>
      <c r="CT30">
        <v>28.6021</v>
      </c>
      <c r="CU30">
        <v>23.952200000000001</v>
      </c>
      <c r="CV30">
        <v>760.03099999999995</v>
      </c>
      <c r="CW30">
        <v>28.182600000000001</v>
      </c>
      <c r="CX30">
        <v>500.113</v>
      </c>
      <c r="CY30">
        <v>98.643900000000002</v>
      </c>
      <c r="CZ30">
        <v>9.9502599999999997E-2</v>
      </c>
      <c r="DA30">
        <v>31.6751</v>
      </c>
      <c r="DB30">
        <v>31.982900000000001</v>
      </c>
      <c r="DC30">
        <v>999.9</v>
      </c>
      <c r="DD30">
        <v>0</v>
      </c>
      <c r="DE30">
        <v>0</v>
      </c>
      <c r="DF30">
        <v>10016.200000000001</v>
      </c>
      <c r="DG30">
        <v>0</v>
      </c>
      <c r="DH30">
        <v>1752.46</v>
      </c>
      <c r="DI30">
        <v>-46.192399999999999</v>
      </c>
      <c r="DJ30">
        <v>775.96199999999999</v>
      </c>
      <c r="DK30">
        <v>819.59100000000001</v>
      </c>
      <c r="DL30">
        <v>4.6498900000000001</v>
      </c>
      <c r="DM30">
        <v>799.96</v>
      </c>
      <c r="DN30">
        <v>23.952200000000001</v>
      </c>
      <c r="DO30">
        <v>2.8214299999999999</v>
      </c>
      <c r="DP30">
        <v>2.3627400000000001</v>
      </c>
      <c r="DQ30">
        <v>23.01</v>
      </c>
      <c r="DR30">
        <v>20.110700000000001</v>
      </c>
      <c r="DS30">
        <v>1800.07</v>
      </c>
      <c r="DT30">
        <v>0.97799700000000001</v>
      </c>
      <c r="DU30">
        <v>2.2002799999999999E-2</v>
      </c>
      <c r="DV30">
        <v>0</v>
      </c>
      <c r="DW30">
        <v>951.24</v>
      </c>
      <c r="DX30">
        <v>4.9997699999999998</v>
      </c>
      <c r="DY30">
        <v>19502.400000000001</v>
      </c>
      <c r="DZ30">
        <v>15785.1</v>
      </c>
      <c r="EA30">
        <v>41.561999999999998</v>
      </c>
      <c r="EB30">
        <v>42.811999999999998</v>
      </c>
      <c r="EC30">
        <v>41.311999999999998</v>
      </c>
      <c r="ED30">
        <v>41.436999999999998</v>
      </c>
      <c r="EE30">
        <v>42.625</v>
      </c>
      <c r="EF30">
        <v>1755.57</v>
      </c>
      <c r="EG30">
        <v>39.5</v>
      </c>
      <c r="EH30">
        <v>0</v>
      </c>
      <c r="EI30">
        <v>188.20000004768369</v>
      </c>
      <c r="EJ30">
        <v>0</v>
      </c>
      <c r="EK30">
        <v>950.98865384615397</v>
      </c>
      <c r="EL30">
        <v>1.380000005626449</v>
      </c>
      <c r="EM30">
        <v>157.00854679397409</v>
      </c>
      <c r="EN30">
        <v>19480.91153846154</v>
      </c>
      <c r="EO30">
        <v>15</v>
      </c>
      <c r="EP30">
        <v>1691767884.5999999</v>
      </c>
      <c r="EQ30" t="s">
        <v>464</v>
      </c>
      <c r="ER30">
        <v>1691767877.5999999</v>
      </c>
      <c r="ES30">
        <v>1691767884.5999999</v>
      </c>
      <c r="ET30">
        <v>14</v>
      </c>
      <c r="EU30">
        <v>-0.42899999999999999</v>
      </c>
      <c r="EV30">
        <v>-2E-3</v>
      </c>
      <c r="EW30">
        <v>-6.2530000000000001</v>
      </c>
      <c r="EX30">
        <v>0.26200000000000001</v>
      </c>
      <c r="EY30">
        <v>800</v>
      </c>
      <c r="EZ30">
        <v>22</v>
      </c>
      <c r="FA30">
        <v>0.05</v>
      </c>
      <c r="FB30">
        <v>0.02</v>
      </c>
      <c r="FC30">
        <v>35.921260016002023</v>
      </c>
      <c r="FD30">
        <v>-1.5618717138046441</v>
      </c>
      <c r="FE30">
        <v>0.24298593253165929</v>
      </c>
      <c r="FF30">
        <v>0</v>
      </c>
      <c r="FG30">
        <v>0.20595645088213721</v>
      </c>
      <c r="FH30">
        <v>-2.137526249150035E-2</v>
      </c>
      <c r="FI30">
        <v>3.406316270526745E-3</v>
      </c>
      <c r="FJ30">
        <v>1</v>
      </c>
      <c r="FK30">
        <v>1</v>
      </c>
      <c r="FL30">
        <v>2</v>
      </c>
      <c r="FM30" t="s">
        <v>465</v>
      </c>
      <c r="FN30">
        <v>2.9679500000000001</v>
      </c>
      <c r="FO30">
        <v>2.6988799999999999</v>
      </c>
      <c r="FP30">
        <v>0.15402299999999999</v>
      </c>
      <c r="FQ30">
        <v>0.15795400000000001</v>
      </c>
      <c r="FR30">
        <v>0.12928700000000001</v>
      </c>
      <c r="FS30">
        <v>0.111068</v>
      </c>
      <c r="FT30">
        <v>29273</v>
      </c>
      <c r="FU30">
        <v>18633.5</v>
      </c>
      <c r="FV30">
        <v>32461.4</v>
      </c>
      <c r="FW30">
        <v>25263.9</v>
      </c>
      <c r="FX30">
        <v>39051.599999999999</v>
      </c>
      <c r="FY30">
        <v>38872</v>
      </c>
      <c r="FZ30">
        <v>46592.4</v>
      </c>
      <c r="GA30">
        <v>45757.8</v>
      </c>
      <c r="GB30">
        <v>1.9807999999999999</v>
      </c>
      <c r="GC30">
        <v>1.8859999999999999</v>
      </c>
      <c r="GD30">
        <v>7.8417399999999998E-2</v>
      </c>
      <c r="GE30">
        <v>0</v>
      </c>
      <c r="GF30">
        <v>30.709599999999998</v>
      </c>
      <c r="GG30">
        <v>999.9</v>
      </c>
      <c r="GH30">
        <v>48.8</v>
      </c>
      <c r="GI30">
        <v>36.4</v>
      </c>
      <c r="GJ30">
        <v>30.183599999999998</v>
      </c>
      <c r="GK30">
        <v>63.508099999999999</v>
      </c>
      <c r="GL30">
        <v>20.460699999999999</v>
      </c>
      <c r="GM30">
        <v>1</v>
      </c>
      <c r="GN30">
        <v>9.6796199999999999E-2</v>
      </c>
      <c r="GO30">
        <v>-0.46729599999999999</v>
      </c>
      <c r="GP30">
        <v>20.2056</v>
      </c>
      <c r="GQ30">
        <v>5.2321200000000001</v>
      </c>
      <c r="GR30">
        <v>11.950100000000001</v>
      </c>
      <c r="GS30">
        <v>4.9855</v>
      </c>
      <c r="GT30">
        <v>3.28925</v>
      </c>
      <c r="GU30">
        <v>9999</v>
      </c>
      <c r="GV30">
        <v>9999</v>
      </c>
      <c r="GW30">
        <v>9999</v>
      </c>
      <c r="GX30">
        <v>278.89999999999998</v>
      </c>
      <c r="GY30">
        <v>1.86676</v>
      </c>
      <c r="GZ30">
        <v>1.8690500000000001</v>
      </c>
      <c r="HA30">
        <v>1.86676</v>
      </c>
      <c r="HB30">
        <v>1.8671500000000001</v>
      </c>
      <c r="HC30">
        <v>1.8623400000000001</v>
      </c>
      <c r="HD30">
        <v>1.8650800000000001</v>
      </c>
      <c r="HE30">
        <v>1.86849</v>
      </c>
      <c r="HF30">
        <v>1.8688199999999999</v>
      </c>
      <c r="HG30">
        <v>5</v>
      </c>
      <c r="HH30">
        <v>0</v>
      </c>
      <c r="HI30">
        <v>0</v>
      </c>
      <c r="HJ30">
        <v>0</v>
      </c>
      <c r="HK30" t="s">
        <v>407</v>
      </c>
      <c r="HL30" t="s">
        <v>408</v>
      </c>
      <c r="HM30" t="s">
        <v>409</v>
      </c>
      <c r="HN30" t="s">
        <v>409</v>
      </c>
      <c r="HO30" t="s">
        <v>409</v>
      </c>
      <c r="HP30" t="s">
        <v>409</v>
      </c>
      <c r="HQ30">
        <v>0</v>
      </c>
      <c r="HR30">
        <v>100</v>
      </c>
      <c r="HS30">
        <v>100</v>
      </c>
      <c r="HT30">
        <v>-6.2629999999999999</v>
      </c>
      <c r="HU30">
        <v>0.41949999999999998</v>
      </c>
      <c r="HV30">
        <v>-6.8686549269947461</v>
      </c>
      <c r="HW30">
        <v>1.6145137170229321E-3</v>
      </c>
      <c r="HX30">
        <v>-1.407043735234338E-6</v>
      </c>
      <c r="HY30">
        <v>4.3622850327847239E-10</v>
      </c>
      <c r="HZ30">
        <v>0.41950064468783221</v>
      </c>
      <c r="IA30">
        <v>0</v>
      </c>
      <c r="IB30">
        <v>0</v>
      </c>
      <c r="IC30">
        <v>0</v>
      </c>
      <c r="ID30">
        <v>2</v>
      </c>
      <c r="IE30">
        <v>2094</v>
      </c>
      <c r="IF30">
        <v>1</v>
      </c>
      <c r="IG30">
        <v>26</v>
      </c>
      <c r="IH30">
        <v>1.9</v>
      </c>
      <c r="II30">
        <v>1.8</v>
      </c>
      <c r="IJ30">
        <v>1.85547</v>
      </c>
      <c r="IK30">
        <v>2.5598100000000001</v>
      </c>
      <c r="IL30">
        <v>1.4978</v>
      </c>
      <c r="IM30">
        <v>2.2936999999999999</v>
      </c>
      <c r="IN30">
        <v>1.49902</v>
      </c>
      <c r="IO30">
        <v>2.4316399999999998</v>
      </c>
      <c r="IP30">
        <v>39.968899999999998</v>
      </c>
      <c r="IQ30">
        <v>23.7898</v>
      </c>
      <c r="IR30">
        <v>18</v>
      </c>
      <c r="IS30">
        <v>502.303</v>
      </c>
      <c r="IT30">
        <v>481.82900000000001</v>
      </c>
      <c r="IU30">
        <v>26.717300000000002</v>
      </c>
      <c r="IV30">
        <v>28.63</v>
      </c>
      <c r="IW30">
        <v>30.001000000000001</v>
      </c>
      <c r="IX30">
        <v>28.399899999999999</v>
      </c>
      <c r="IY30">
        <v>28.314800000000002</v>
      </c>
      <c r="IZ30">
        <v>37.147100000000002</v>
      </c>
      <c r="JA30">
        <v>28.907699999999998</v>
      </c>
      <c r="JB30">
        <v>0.59608000000000005</v>
      </c>
      <c r="JC30">
        <v>27.8611</v>
      </c>
      <c r="JD30">
        <v>800</v>
      </c>
      <c r="JE30">
        <v>23.889099999999999</v>
      </c>
      <c r="JF30">
        <v>101.28100000000001</v>
      </c>
      <c r="JG30">
        <v>101.389</v>
      </c>
    </row>
    <row r="31" spans="1:267" x14ac:dyDescent="0.3">
      <c r="A31">
        <v>13</v>
      </c>
      <c r="B31">
        <v>1691768181.0999999</v>
      </c>
      <c r="C31">
        <v>1650</v>
      </c>
      <c r="D31" t="s">
        <v>466</v>
      </c>
      <c r="E31" t="s">
        <v>467</v>
      </c>
      <c r="F31" t="s">
        <v>394</v>
      </c>
      <c r="G31" t="s">
        <v>395</v>
      </c>
      <c r="H31" t="s">
        <v>396</v>
      </c>
      <c r="I31" t="s">
        <v>397</v>
      </c>
      <c r="J31" t="s">
        <v>398</v>
      </c>
      <c r="K31" t="s">
        <v>399</v>
      </c>
      <c r="L31" t="s">
        <v>400</v>
      </c>
      <c r="M31">
        <v>1691768181.0999999</v>
      </c>
      <c r="N31">
        <f t="shared" si="0"/>
        <v>2.9927034787901098E-3</v>
      </c>
      <c r="O31">
        <f t="shared" si="1"/>
        <v>2.9927034787901099</v>
      </c>
      <c r="P31">
        <f t="shared" si="2"/>
        <v>35.043130967286174</v>
      </c>
      <c r="Q31">
        <f t="shared" si="3"/>
        <v>954.56</v>
      </c>
      <c r="R31">
        <f t="shared" si="4"/>
        <v>540.31497450187112</v>
      </c>
      <c r="S31">
        <f t="shared" si="5"/>
        <v>53.355925428118191</v>
      </c>
      <c r="T31">
        <f t="shared" si="6"/>
        <v>94.262484995200012</v>
      </c>
      <c r="U31">
        <f t="shared" si="7"/>
        <v>0.14746443979746424</v>
      </c>
      <c r="V31">
        <f t="shared" si="8"/>
        <v>2.9033474031217259</v>
      </c>
      <c r="W31">
        <f t="shared" si="9"/>
        <v>0.14342626877546791</v>
      </c>
      <c r="X31">
        <f t="shared" si="10"/>
        <v>8.9995020919638236E-2</v>
      </c>
      <c r="Y31">
        <f t="shared" si="11"/>
        <v>289.55152829210084</v>
      </c>
      <c r="Z31">
        <f t="shared" si="12"/>
        <v>32.279194023150779</v>
      </c>
      <c r="AA31">
        <f t="shared" si="13"/>
        <v>31.886299999999999</v>
      </c>
      <c r="AB31">
        <f t="shared" si="14"/>
        <v>4.7444391977716336</v>
      </c>
      <c r="AC31">
        <f t="shared" si="15"/>
        <v>60.037683425688172</v>
      </c>
      <c r="AD31">
        <f t="shared" si="16"/>
        <v>2.7622652691080001</v>
      </c>
      <c r="AE31">
        <f t="shared" si="17"/>
        <v>4.6008858295257218</v>
      </c>
      <c r="AF31">
        <f t="shared" si="18"/>
        <v>1.9821739286636335</v>
      </c>
      <c r="AG31">
        <f t="shared" si="19"/>
        <v>-131.97822341464385</v>
      </c>
      <c r="AH31">
        <f t="shared" si="20"/>
        <v>-84.727126051189359</v>
      </c>
      <c r="AI31">
        <f t="shared" si="21"/>
        <v>-6.5931302736362483</v>
      </c>
      <c r="AJ31">
        <f t="shared" si="22"/>
        <v>66.253048552631398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51350.53187698382</v>
      </c>
      <c r="AP31" t="s">
        <v>401</v>
      </c>
      <c r="AQ31">
        <v>0</v>
      </c>
      <c r="AR31">
        <v>0</v>
      </c>
      <c r="AS31">
        <v>0</v>
      </c>
      <c r="AT31" t="e">
        <f t="shared" si="26"/>
        <v>#DIV/0!</v>
      </c>
      <c r="AU31">
        <v>-1</v>
      </c>
      <c r="AV31" t="s">
        <v>468</v>
      </c>
      <c r="AW31">
        <v>10232.6</v>
      </c>
      <c r="AX31">
        <v>946.20068000000003</v>
      </c>
      <c r="AY31">
        <v>1480.23</v>
      </c>
      <c r="AZ31">
        <f t="shared" si="27"/>
        <v>0.36077455530559444</v>
      </c>
      <c r="BA31">
        <v>0.5</v>
      </c>
      <c r="BB31">
        <f t="shared" si="28"/>
        <v>1513.1088001513474</v>
      </c>
      <c r="BC31">
        <f t="shared" si="29"/>
        <v>35.043130967286174</v>
      </c>
      <c r="BD31">
        <f t="shared" si="30"/>
        <v>272.94557725179197</v>
      </c>
      <c r="BE31">
        <f t="shared" si="31"/>
        <v>2.3820581152975247E-2</v>
      </c>
      <c r="BF31">
        <f t="shared" si="32"/>
        <v>-1</v>
      </c>
      <c r="BG31" t="e">
        <f t="shared" si="33"/>
        <v>#DIV/0!</v>
      </c>
      <c r="BH31" t="s">
        <v>469</v>
      </c>
      <c r="BI31">
        <v>679.65</v>
      </c>
      <c r="BJ31">
        <f t="shared" si="34"/>
        <v>679.65</v>
      </c>
      <c r="BK31">
        <f t="shared" si="35"/>
        <v>0.54084838167041616</v>
      </c>
      <c r="BL31">
        <f t="shared" si="36"/>
        <v>0.66705303654850223</v>
      </c>
      <c r="BM31">
        <f t="shared" si="37"/>
        <v>2.1779298168174797</v>
      </c>
      <c r="BN31">
        <f t="shared" si="38"/>
        <v>0.36077455530559438</v>
      </c>
      <c r="BO31" t="e">
        <f t="shared" si="39"/>
        <v>#DIV/0!</v>
      </c>
      <c r="BP31">
        <f t="shared" si="40"/>
        <v>0.4791400026157131</v>
      </c>
      <c r="BQ31">
        <f t="shared" si="41"/>
        <v>0.5208599973842869</v>
      </c>
      <c r="BR31">
        <v>919</v>
      </c>
      <c r="BS31">
        <v>300</v>
      </c>
      <c r="BT31">
        <v>300</v>
      </c>
      <c r="BU31">
        <v>300</v>
      </c>
      <c r="BV31">
        <v>10232.6</v>
      </c>
      <c r="BW31">
        <v>1330.35</v>
      </c>
      <c r="BX31">
        <v>-6.9584099999999999E-3</v>
      </c>
      <c r="BY31">
        <v>10.72</v>
      </c>
      <c r="BZ31" t="s">
        <v>401</v>
      </c>
      <c r="CA31" t="s">
        <v>401</v>
      </c>
      <c r="CB31" t="s">
        <v>401</v>
      </c>
      <c r="CC31" t="s">
        <v>401</v>
      </c>
      <c r="CD31" t="s">
        <v>401</v>
      </c>
      <c r="CE31" t="s">
        <v>401</v>
      </c>
      <c r="CF31" t="s">
        <v>401</v>
      </c>
      <c r="CG31" t="s">
        <v>401</v>
      </c>
      <c r="CH31" t="s">
        <v>401</v>
      </c>
      <c r="CI31" t="s">
        <v>401</v>
      </c>
      <c r="CJ31">
        <f t="shared" si="42"/>
        <v>1799.91</v>
      </c>
      <c r="CK31">
        <f t="shared" si="43"/>
        <v>1513.1088001513474</v>
      </c>
      <c r="CL31">
        <f t="shared" si="44"/>
        <v>0.84065803298573116</v>
      </c>
      <c r="CM31">
        <f t="shared" si="45"/>
        <v>0.16087000366246135</v>
      </c>
      <c r="CN31">
        <v>6</v>
      </c>
      <c r="CO31">
        <v>0.5</v>
      </c>
      <c r="CP31" t="s">
        <v>404</v>
      </c>
      <c r="CQ31">
        <v>1691768181.0999999</v>
      </c>
      <c r="CR31">
        <v>954.56</v>
      </c>
      <c r="CS31">
        <v>1000.01</v>
      </c>
      <c r="CT31">
        <v>27.9724</v>
      </c>
      <c r="CU31">
        <v>24.483899999999998</v>
      </c>
      <c r="CV31">
        <v>960.85900000000004</v>
      </c>
      <c r="CW31">
        <v>27.495999999999999</v>
      </c>
      <c r="CX31">
        <v>500.32799999999997</v>
      </c>
      <c r="CY31">
        <v>98.649500000000003</v>
      </c>
      <c r="CZ31">
        <v>0.10017</v>
      </c>
      <c r="DA31">
        <v>31.344999999999999</v>
      </c>
      <c r="DB31">
        <v>31.886299999999999</v>
      </c>
      <c r="DC31">
        <v>999.9</v>
      </c>
      <c r="DD31">
        <v>0</v>
      </c>
      <c r="DE31">
        <v>0</v>
      </c>
      <c r="DF31">
        <v>9986.25</v>
      </c>
      <c r="DG31">
        <v>0</v>
      </c>
      <c r="DH31">
        <v>787.92200000000003</v>
      </c>
      <c r="DI31">
        <v>-45.446800000000003</v>
      </c>
      <c r="DJ31">
        <v>982.03</v>
      </c>
      <c r="DK31">
        <v>1025.1099999999999</v>
      </c>
      <c r="DL31">
        <v>3.4885799999999998</v>
      </c>
      <c r="DM31">
        <v>1000.01</v>
      </c>
      <c r="DN31">
        <v>24.483899999999998</v>
      </c>
      <c r="DO31">
        <v>2.7594699999999999</v>
      </c>
      <c r="DP31">
        <v>2.4153199999999999</v>
      </c>
      <c r="DQ31">
        <v>22.643599999999999</v>
      </c>
      <c r="DR31">
        <v>20.466899999999999</v>
      </c>
      <c r="DS31">
        <v>1799.91</v>
      </c>
      <c r="DT31">
        <v>0.97800399999999998</v>
      </c>
      <c r="DU31">
        <v>2.1995500000000001E-2</v>
      </c>
      <c r="DV31">
        <v>0</v>
      </c>
      <c r="DW31">
        <v>944.89099999999996</v>
      </c>
      <c r="DX31">
        <v>4.9997699999999998</v>
      </c>
      <c r="DY31">
        <v>18218.400000000001</v>
      </c>
      <c r="DZ31">
        <v>15783.7</v>
      </c>
      <c r="EA31">
        <v>42.311999999999998</v>
      </c>
      <c r="EB31">
        <v>43.75</v>
      </c>
      <c r="EC31">
        <v>42.125</v>
      </c>
      <c r="ED31">
        <v>42.311999999999998</v>
      </c>
      <c r="EE31">
        <v>43.375</v>
      </c>
      <c r="EF31">
        <v>1755.43</v>
      </c>
      <c r="EG31">
        <v>39.479999999999997</v>
      </c>
      <c r="EH31">
        <v>0</v>
      </c>
      <c r="EI31">
        <v>188.29999995231631</v>
      </c>
      <c r="EJ31">
        <v>0</v>
      </c>
      <c r="EK31">
        <v>946.20068000000003</v>
      </c>
      <c r="EL31">
        <v>-10.19223078200188</v>
      </c>
      <c r="EM31">
        <v>-1868.2461567770131</v>
      </c>
      <c r="EN31">
        <v>18377.635999999999</v>
      </c>
      <c r="EO31">
        <v>15</v>
      </c>
      <c r="EP31">
        <v>1691768061.0999999</v>
      </c>
      <c r="EQ31" t="s">
        <v>470</v>
      </c>
      <c r="ER31">
        <v>1691768052.5999999</v>
      </c>
      <c r="ES31">
        <v>1691768061.0999999</v>
      </c>
      <c r="ET31">
        <v>15</v>
      </c>
      <c r="EU31">
        <v>-7.0999999999999994E-2</v>
      </c>
      <c r="EV31">
        <v>-1.7000000000000001E-2</v>
      </c>
      <c r="EW31">
        <v>-6.2939999999999996</v>
      </c>
      <c r="EX31">
        <v>0.30299999999999999</v>
      </c>
      <c r="EY31">
        <v>1000</v>
      </c>
      <c r="EZ31">
        <v>24</v>
      </c>
      <c r="FA31">
        <v>0.08</v>
      </c>
      <c r="FB31">
        <v>0.02</v>
      </c>
      <c r="FC31">
        <v>35.715020251914602</v>
      </c>
      <c r="FD31">
        <v>-2.1050101126262462</v>
      </c>
      <c r="FE31">
        <v>0.31874375311359882</v>
      </c>
      <c r="FF31">
        <v>0</v>
      </c>
      <c r="FG31">
        <v>0.15346838751953651</v>
      </c>
      <c r="FH31">
        <v>-2.462897250447442E-2</v>
      </c>
      <c r="FI31">
        <v>3.561648373366724E-3</v>
      </c>
      <c r="FJ31">
        <v>1</v>
      </c>
      <c r="FK31">
        <v>1</v>
      </c>
      <c r="FL31">
        <v>2</v>
      </c>
      <c r="FM31" t="s">
        <v>465</v>
      </c>
      <c r="FN31">
        <v>2.9679600000000002</v>
      </c>
      <c r="FO31">
        <v>2.6992799999999999</v>
      </c>
      <c r="FP31">
        <v>0.179647</v>
      </c>
      <c r="FQ31">
        <v>0.18263099999999999</v>
      </c>
      <c r="FR31">
        <v>0.12698400000000001</v>
      </c>
      <c r="FS31">
        <v>0.112654</v>
      </c>
      <c r="FT31">
        <v>28353.5</v>
      </c>
      <c r="FU31">
        <v>18067.599999999999</v>
      </c>
      <c r="FV31">
        <v>32427.5</v>
      </c>
      <c r="FW31">
        <v>25240.9</v>
      </c>
      <c r="FX31">
        <v>39119</v>
      </c>
      <c r="FY31">
        <v>38770.5</v>
      </c>
      <c r="FZ31">
        <v>46546.6</v>
      </c>
      <c r="GA31">
        <v>45720.2</v>
      </c>
      <c r="GB31">
        <v>1.9738500000000001</v>
      </c>
      <c r="GC31">
        <v>1.87775</v>
      </c>
      <c r="GD31">
        <v>8.3968000000000001E-2</v>
      </c>
      <c r="GE31">
        <v>0</v>
      </c>
      <c r="GF31">
        <v>30.522500000000001</v>
      </c>
      <c r="GG31">
        <v>999.9</v>
      </c>
      <c r="GH31">
        <v>48.6</v>
      </c>
      <c r="GI31">
        <v>36.9</v>
      </c>
      <c r="GJ31">
        <v>30.891500000000001</v>
      </c>
      <c r="GK31">
        <v>63.538200000000003</v>
      </c>
      <c r="GL31">
        <v>19.5793</v>
      </c>
      <c r="GM31">
        <v>1</v>
      </c>
      <c r="GN31">
        <v>0.134405</v>
      </c>
      <c r="GO31">
        <v>0.86364399999999997</v>
      </c>
      <c r="GP31">
        <v>20.230699999999999</v>
      </c>
      <c r="GQ31">
        <v>5.2358599999999997</v>
      </c>
      <c r="GR31">
        <v>11.950100000000001</v>
      </c>
      <c r="GS31">
        <v>4.9857500000000003</v>
      </c>
      <c r="GT31">
        <v>3.2899799999999999</v>
      </c>
      <c r="GU31">
        <v>9999</v>
      </c>
      <c r="GV31">
        <v>9999</v>
      </c>
      <c r="GW31">
        <v>9999</v>
      </c>
      <c r="GX31">
        <v>278.89999999999998</v>
      </c>
      <c r="GY31">
        <v>1.86677</v>
      </c>
      <c r="GZ31">
        <v>1.86904</v>
      </c>
      <c r="HA31">
        <v>1.8667800000000001</v>
      </c>
      <c r="HB31">
        <v>1.86721</v>
      </c>
      <c r="HC31">
        <v>1.8623499999999999</v>
      </c>
      <c r="HD31">
        <v>1.8650800000000001</v>
      </c>
      <c r="HE31">
        <v>1.8685400000000001</v>
      </c>
      <c r="HF31">
        <v>1.8688199999999999</v>
      </c>
      <c r="HG31">
        <v>5</v>
      </c>
      <c r="HH31">
        <v>0</v>
      </c>
      <c r="HI31">
        <v>0</v>
      </c>
      <c r="HJ31">
        <v>0</v>
      </c>
      <c r="HK31" t="s">
        <v>407</v>
      </c>
      <c r="HL31" t="s">
        <v>408</v>
      </c>
      <c r="HM31" t="s">
        <v>409</v>
      </c>
      <c r="HN31" t="s">
        <v>409</v>
      </c>
      <c r="HO31" t="s">
        <v>409</v>
      </c>
      <c r="HP31" t="s">
        <v>409</v>
      </c>
      <c r="HQ31">
        <v>0</v>
      </c>
      <c r="HR31">
        <v>100</v>
      </c>
      <c r="HS31">
        <v>100</v>
      </c>
      <c r="HT31">
        <v>-6.2990000000000004</v>
      </c>
      <c r="HU31">
        <v>0.47639999999999999</v>
      </c>
      <c r="HV31">
        <v>-6.9379216794882934</v>
      </c>
      <c r="HW31">
        <v>1.6145137170229321E-3</v>
      </c>
      <c r="HX31">
        <v>-1.407043735234338E-6</v>
      </c>
      <c r="HY31">
        <v>4.3622850327847239E-10</v>
      </c>
      <c r="HZ31">
        <v>-0.1428175047832396</v>
      </c>
      <c r="IA31">
        <v>-6.8056097038042204E-3</v>
      </c>
      <c r="IB31">
        <v>1.263822033146551E-3</v>
      </c>
      <c r="IC31">
        <v>-7.169851735749966E-6</v>
      </c>
      <c r="ID31">
        <v>2</v>
      </c>
      <c r="IE31">
        <v>2094</v>
      </c>
      <c r="IF31">
        <v>1</v>
      </c>
      <c r="IG31">
        <v>26</v>
      </c>
      <c r="IH31">
        <v>2.1</v>
      </c>
      <c r="II31">
        <v>2</v>
      </c>
      <c r="IJ31">
        <v>2.2229000000000001</v>
      </c>
      <c r="IK31">
        <v>2.5512700000000001</v>
      </c>
      <c r="IL31">
        <v>1.4978</v>
      </c>
      <c r="IM31">
        <v>2.2936999999999999</v>
      </c>
      <c r="IN31">
        <v>1.49902</v>
      </c>
      <c r="IO31">
        <v>2.3974600000000001</v>
      </c>
      <c r="IP31">
        <v>40.4</v>
      </c>
      <c r="IQ31">
        <v>23.807300000000001</v>
      </c>
      <c r="IR31">
        <v>18</v>
      </c>
      <c r="IS31">
        <v>501.83699999999999</v>
      </c>
      <c r="IT31">
        <v>480.06599999999997</v>
      </c>
      <c r="IU31">
        <v>27.273</v>
      </c>
      <c r="IV31">
        <v>29.160799999999998</v>
      </c>
      <c r="IW31">
        <v>30.001100000000001</v>
      </c>
      <c r="IX31">
        <v>28.8794</v>
      </c>
      <c r="IY31">
        <v>28.7729</v>
      </c>
      <c r="IZ31">
        <v>44.492600000000003</v>
      </c>
      <c r="JA31">
        <v>29.196200000000001</v>
      </c>
      <c r="JB31">
        <v>0</v>
      </c>
      <c r="JC31">
        <v>27.361499999999999</v>
      </c>
      <c r="JD31">
        <v>1000</v>
      </c>
      <c r="JE31">
        <v>24.500399999999999</v>
      </c>
      <c r="JF31">
        <v>101.179</v>
      </c>
      <c r="JG31">
        <v>101.30200000000001</v>
      </c>
    </row>
    <row r="32" spans="1:267" x14ac:dyDescent="0.3">
      <c r="A32">
        <v>14</v>
      </c>
      <c r="B32">
        <v>1691768369.5999999</v>
      </c>
      <c r="C32">
        <v>1838.5</v>
      </c>
      <c r="D32" t="s">
        <v>471</v>
      </c>
      <c r="E32" t="s">
        <v>472</v>
      </c>
      <c r="F32" t="s">
        <v>394</v>
      </c>
      <c r="G32" t="s">
        <v>395</v>
      </c>
      <c r="H32" t="s">
        <v>396</v>
      </c>
      <c r="I32" t="s">
        <v>397</v>
      </c>
      <c r="J32" t="s">
        <v>398</v>
      </c>
      <c r="K32" t="s">
        <v>399</v>
      </c>
      <c r="L32" t="s">
        <v>400</v>
      </c>
      <c r="M32">
        <v>1691768369.5999999</v>
      </c>
      <c r="N32">
        <f t="shared" si="0"/>
        <v>1.8062439498091011E-3</v>
      </c>
      <c r="O32">
        <f t="shared" si="1"/>
        <v>1.806243949809101</v>
      </c>
      <c r="P32">
        <f t="shared" si="2"/>
        <v>28.585555204732714</v>
      </c>
      <c r="Q32">
        <f t="shared" si="3"/>
        <v>1163.28</v>
      </c>
      <c r="R32">
        <f t="shared" si="4"/>
        <v>619.4575599699275</v>
      </c>
      <c r="S32">
        <f t="shared" si="5"/>
        <v>61.174938256501328</v>
      </c>
      <c r="T32">
        <f t="shared" si="6"/>
        <v>114.88048055863199</v>
      </c>
      <c r="U32">
        <f t="shared" si="7"/>
        <v>9.0148969814847157E-2</v>
      </c>
      <c r="V32">
        <f t="shared" si="8"/>
        <v>2.9060692105014407</v>
      </c>
      <c r="W32">
        <f t="shared" si="9"/>
        <v>8.8623719032194542E-2</v>
      </c>
      <c r="X32">
        <f t="shared" si="10"/>
        <v>5.552471256787328E-2</v>
      </c>
      <c r="Y32">
        <f t="shared" si="11"/>
        <v>289.5914282920603</v>
      </c>
      <c r="Z32">
        <f t="shared" si="12"/>
        <v>32.551884083410229</v>
      </c>
      <c r="AA32">
        <f t="shared" si="13"/>
        <v>31.781600000000001</v>
      </c>
      <c r="AB32">
        <f t="shared" si="14"/>
        <v>4.7163723803406397</v>
      </c>
      <c r="AC32">
        <f t="shared" si="15"/>
        <v>60.549873520761629</v>
      </c>
      <c r="AD32">
        <f t="shared" si="16"/>
        <v>2.7800211195634499</v>
      </c>
      <c r="AE32">
        <f t="shared" si="17"/>
        <v>4.5912913734001819</v>
      </c>
      <c r="AF32">
        <f t="shared" si="18"/>
        <v>1.9363512607771898</v>
      </c>
      <c r="AG32">
        <f t="shared" si="19"/>
        <v>-79.655358186581353</v>
      </c>
      <c r="AH32">
        <f t="shared" si="20"/>
        <v>-74.152859150793148</v>
      </c>
      <c r="AI32">
        <f t="shared" si="21"/>
        <v>-5.7608640304361627</v>
      </c>
      <c r="AJ32">
        <f t="shared" si="22"/>
        <v>130.02234692424966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51433.708103752157</v>
      </c>
      <c r="AP32" t="s">
        <v>401</v>
      </c>
      <c r="AQ32">
        <v>0</v>
      </c>
      <c r="AR32">
        <v>0</v>
      </c>
      <c r="AS32">
        <v>0</v>
      </c>
      <c r="AT32" t="e">
        <f t="shared" si="26"/>
        <v>#DIV/0!</v>
      </c>
      <c r="AU32">
        <v>-1</v>
      </c>
      <c r="AV32" t="s">
        <v>473</v>
      </c>
      <c r="AW32">
        <v>10231.700000000001</v>
      </c>
      <c r="AX32">
        <v>915.6074799999999</v>
      </c>
      <c r="AY32">
        <v>1412.41</v>
      </c>
      <c r="AZ32">
        <f t="shared" si="27"/>
        <v>0.35174101004665792</v>
      </c>
      <c r="BA32">
        <v>0.5</v>
      </c>
      <c r="BB32">
        <f t="shared" si="28"/>
        <v>1513.3188001513265</v>
      </c>
      <c r="BC32">
        <f t="shared" si="29"/>
        <v>28.585555204732714</v>
      </c>
      <c r="BD32">
        <f t="shared" si="30"/>
        <v>266.14814164391203</v>
      </c>
      <c r="BE32">
        <f t="shared" si="31"/>
        <v>1.9550114094779147E-2</v>
      </c>
      <c r="BF32">
        <f t="shared" si="32"/>
        <v>-1</v>
      </c>
      <c r="BG32" t="e">
        <f t="shared" si="33"/>
        <v>#DIV/0!</v>
      </c>
      <c r="BH32" t="s">
        <v>474</v>
      </c>
      <c r="BI32">
        <v>673.1</v>
      </c>
      <c r="BJ32">
        <f t="shared" si="34"/>
        <v>673.1</v>
      </c>
      <c r="BK32">
        <f t="shared" si="35"/>
        <v>0.52343866157843688</v>
      </c>
      <c r="BL32">
        <f t="shared" si="36"/>
        <v>0.67198133394651793</v>
      </c>
      <c r="BM32">
        <f t="shared" si="37"/>
        <v>2.0983657703164464</v>
      </c>
      <c r="BN32">
        <f t="shared" si="38"/>
        <v>0.35174101004665798</v>
      </c>
      <c r="BO32" t="e">
        <f t="shared" si="39"/>
        <v>#DIV/0!</v>
      </c>
      <c r="BP32">
        <f t="shared" si="40"/>
        <v>0.4940005906017732</v>
      </c>
      <c r="BQ32">
        <f t="shared" si="41"/>
        <v>0.50599940939822674</v>
      </c>
      <c r="BR32">
        <v>921</v>
      </c>
      <c r="BS32">
        <v>300</v>
      </c>
      <c r="BT32">
        <v>300</v>
      </c>
      <c r="BU32">
        <v>300</v>
      </c>
      <c r="BV32">
        <v>10231.700000000001</v>
      </c>
      <c r="BW32">
        <v>1261.45</v>
      </c>
      <c r="BX32">
        <v>-6.9578299999999999E-3</v>
      </c>
      <c r="BY32">
        <v>13.46</v>
      </c>
      <c r="BZ32" t="s">
        <v>401</v>
      </c>
      <c r="CA32" t="s">
        <v>401</v>
      </c>
      <c r="CB32" t="s">
        <v>401</v>
      </c>
      <c r="CC32" t="s">
        <v>401</v>
      </c>
      <c r="CD32" t="s">
        <v>401</v>
      </c>
      <c r="CE32" t="s">
        <v>401</v>
      </c>
      <c r="CF32" t="s">
        <v>401</v>
      </c>
      <c r="CG32" t="s">
        <v>401</v>
      </c>
      <c r="CH32" t="s">
        <v>401</v>
      </c>
      <c r="CI32" t="s">
        <v>401</v>
      </c>
      <c r="CJ32">
        <f t="shared" si="42"/>
        <v>1800.16</v>
      </c>
      <c r="CK32">
        <f t="shared" si="43"/>
        <v>1513.3188001513265</v>
      </c>
      <c r="CL32">
        <f t="shared" si="44"/>
        <v>0.84065794160037244</v>
      </c>
      <c r="CM32">
        <f t="shared" si="45"/>
        <v>0.16086982728871893</v>
      </c>
      <c r="CN32">
        <v>6</v>
      </c>
      <c r="CO32">
        <v>0.5</v>
      </c>
      <c r="CP32" t="s">
        <v>404</v>
      </c>
      <c r="CQ32">
        <v>1691768369.5999999</v>
      </c>
      <c r="CR32">
        <v>1163.28</v>
      </c>
      <c r="CS32">
        <v>1200.08</v>
      </c>
      <c r="CT32">
        <v>28.150500000000001</v>
      </c>
      <c r="CU32">
        <v>26.045400000000001</v>
      </c>
      <c r="CV32">
        <v>1170.08</v>
      </c>
      <c r="CW32">
        <v>27.6768</v>
      </c>
      <c r="CX32">
        <v>500.327</v>
      </c>
      <c r="CY32">
        <v>98.655699999999996</v>
      </c>
      <c r="CZ32">
        <v>9.9956900000000001E-2</v>
      </c>
      <c r="DA32">
        <v>31.308299999999999</v>
      </c>
      <c r="DB32">
        <v>31.781600000000001</v>
      </c>
      <c r="DC32">
        <v>999.9</v>
      </c>
      <c r="DD32">
        <v>0</v>
      </c>
      <c r="DE32">
        <v>0</v>
      </c>
      <c r="DF32">
        <v>10001.200000000001</v>
      </c>
      <c r="DG32">
        <v>0</v>
      </c>
      <c r="DH32">
        <v>706.08799999999997</v>
      </c>
      <c r="DI32">
        <v>-36.800899999999999</v>
      </c>
      <c r="DJ32">
        <v>1196.98</v>
      </c>
      <c r="DK32">
        <v>1232.18</v>
      </c>
      <c r="DL32">
        <v>2.10501</v>
      </c>
      <c r="DM32">
        <v>1200.08</v>
      </c>
      <c r="DN32">
        <v>26.045400000000001</v>
      </c>
      <c r="DO32">
        <v>2.7772000000000001</v>
      </c>
      <c r="DP32">
        <v>2.5695299999999999</v>
      </c>
      <c r="DQ32">
        <v>22.749199999999998</v>
      </c>
      <c r="DR32">
        <v>21.473800000000001</v>
      </c>
      <c r="DS32">
        <v>1800.16</v>
      </c>
      <c r="DT32">
        <v>0.97800799999999999</v>
      </c>
      <c r="DU32">
        <v>2.1991900000000002E-2</v>
      </c>
      <c r="DV32">
        <v>0</v>
      </c>
      <c r="DW32">
        <v>915.27099999999996</v>
      </c>
      <c r="DX32">
        <v>4.9997699999999998</v>
      </c>
      <c r="DY32">
        <v>17578.5</v>
      </c>
      <c r="DZ32">
        <v>15785.9</v>
      </c>
      <c r="EA32">
        <v>42</v>
      </c>
      <c r="EB32">
        <v>42.811999999999998</v>
      </c>
      <c r="EC32">
        <v>41.75</v>
      </c>
      <c r="ED32">
        <v>41.686999999999998</v>
      </c>
      <c r="EE32">
        <v>43</v>
      </c>
      <c r="EF32">
        <v>1755.68</v>
      </c>
      <c r="EG32">
        <v>39.479999999999997</v>
      </c>
      <c r="EH32">
        <v>0</v>
      </c>
      <c r="EI32">
        <v>188.20000004768369</v>
      </c>
      <c r="EJ32">
        <v>0</v>
      </c>
      <c r="EK32">
        <v>915.6074799999999</v>
      </c>
      <c r="EL32">
        <v>-2.982461529550319</v>
      </c>
      <c r="EM32">
        <v>275.76923017624301</v>
      </c>
      <c r="EN32">
        <v>17535.044000000002</v>
      </c>
      <c r="EO32">
        <v>15</v>
      </c>
      <c r="EP32">
        <v>1691768260.5999999</v>
      </c>
      <c r="EQ32" t="s">
        <v>475</v>
      </c>
      <c r="ER32">
        <v>1691768260.5999999</v>
      </c>
      <c r="ES32">
        <v>1691768247.5999999</v>
      </c>
      <c r="ET32">
        <v>16</v>
      </c>
      <c r="EU32">
        <v>-0.51700000000000002</v>
      </c>
      <c r="EV32">
        <v>-1.0999999999999999E-2</v>
      </c>
      <c r="EW32">
        <v>-6.7889999999999997</v>
      </c>
      <c r="EX32">
        <v>0.32100000000000001</v>
      </c>
      <c r="EY32">
        <v>1200</v>
      </c>
      <c r="EZ32">
        <v>25</v>
      </c>
      <c r="FA32">
        <v>0.08</v>
      </c>
      <c r="FB32">
        <v>0.03</v>
      </c>
      <c r="FC32">
        <v>28.928188446308251</v>
      </c>
      <c r="FD32">
        <v>-1.1240696793560969</v>
      </c>
      <c r="FE32">
        <v>0.17174648758322139</v>
      </c>
      <c r="FF32">
        <v>0</v>
      </c>
      <c r="FG32">
        <v>8.5884207315428243E-2</v>
      </c>
      <c r="FH32">
        <v>4.1789791615415147E-3</v>
      </c>
      <c r="FI32">
        <v>1.5786690978920491E-3</v>
      </c>
      <c r="FJ32">
        <v>1</v>
      </c>
      <c r="FK32">
        <v>1</v>
      </c>
      <c r="FL32">
        <v>2</v>
      </c>
      <c r="FM32" t="s">
        <v>465</v>
      </c>
      <c r="FN32">
        <v>2.9679000000000002</v>
      </c>
      <c r="FO32">
        <v>2.6992099999999999</v>
      </c>
      <c r="FP32">
        <v>0.20369000000000001</v>
      </c>
      <c r="FQ32">
        <v>0.20500499999999999</v>
      </c>
      <c r="FR32">
        <v>0.127527</v>
      </c>
      <c r="FS32">
        <v>0.117524</v>
      </c>
      <c r="FT32">
        <v>27515.4</v>
      </c>
      <c r="FU32">
        <v>17569.900000000001</v>
      </c>
      <c r="FV32">
        <v>32420</v>
      </c>
      <c r="FW32">
        <v>25237.1</v>
      </c>
      <c r="FX32">
        <v>39086.6</v>
      </c>
      <c r="FY32">
        <v>38552.199999999997</v>
      </c>
      <c r="FZ32">
        <v>46537</v>
      </c>
      <c r="GA32">
        <v>45713.5</v>
      </c>
      <c r="GB32">
        <v>1.97187</v>
      </c>
      <c r="GC32">
        <v>1.87927</v>
      </c>
      <c r="GD32">
        <v>0.17738699999999999</v>
      </c>
      <c r="GE32">
        <v>0</v>
      </c>
      <c r="GF32">
        <v>28.8964</v>
      </c>
      <c r="GG32">
        <v>999.9</v>
      </c>
      <c r="GH32">
        <v>48.2</v>
      </c>
      <c r="GI32">
        <v>37.299999999999997</v>
      </c>
      <c r="GJ32">
        <v>31.311699999999998</v>
      </c>
      <c r="GK32">
        <v>63.248199999999997</v>
      </c>
      <c r="GL32">
        <v>19.198699999999999</v>
      </c>
      <c r="GM32">
        <v>1</v>
      </c>
      <c r="GN32">
        <v>0.137043</v>
      </c>
      <c r="GO32">
        <v>-0.80158799999999997</v>
      </c>
      <c r="GP32">
        <v>20.231200000000001</v>
      </c>
      <c r="GQ32">
        <v>5.2355600000000004</v>
      </c>
      <c r="GR32">
        <v>11.950100000000001</v>
      </c>
      <c r="GS32">
        <v>4.9858000000000002</v>
      </c>
      <c r="GT32">
        <v>3.29</v>
      </c>
      <c r="GU32">
        <v>9999</v>
      </c>
      <c r="GV32">
        <v>9999</v>
      </c>
      <c r="GW32">
        <v>9999</v>
      </c>
      <c r="GX32">
        <v>279</v>
      </c>
      <c r="GY32">
        <v>1.86676</v>
      </c>
      <c r="GZ32">
        <v>1.8690500000000001</v>
      </c>
      <c r="HA32">
        <v>1.86677</v>
      </c>
      <c r="HB32">
        <v>1.86721</v>
      </c>
      <c r="HC32">
        <v>1.8623400000000001</v>
      </c>
      <c r="HD32">
        <v>1.8650800000000001</v>
      </c>
      <c r="HE32">
        <v>1.8685</v>
      </c>
      <c r="HF32">
        <v>1.86876</v>
      </c>
      <c r="HG32">
        <v>5</v>
      </c>
      <c r="HH32">
        <v>0</v>
      </c>
      <c r="HI32">
        <v>0</v>
      </c>
      <c r="HJ32">
        <v>0</v>
      </c>
      <c r="HK32" t="s">
        <v>407</v>
      </c>
      <c r="HL32" t="s">
        <v>408</v>
      </c>
      <c r="HM32" t="s">
        <v>409</v>
      </c>
      <c r="HN32" t="s">
        <v>409</v>
      </c>
      <c r="HO32" t="s">
        <v>409</v>
      </c>
      <c r="HP32" t="s">
        <v>409</v>
      </c>
      <c r="HQ32">
        <v>0</v>
      </c>
      <c r="HR32">
        <v>100</v>
      </c>
      <c r="HS32">
        <v>100</v>
      </c>
      <c r="HT32">
        <v>-6.8</v>
      </c>
      <c r="HU32">
        <v>0.47370000000000001</v>
      </c>
      <c r="HV32">
        <v>-7.4549571663671372</v>
      </c>
      <c r="HW32">
        <v>1.6145137170229321E-3</v>
      </c>
      <c r="HX32">
        <v>-1.407043735234338E-6</v>
      </c>
      <c r="HY32">
        <v>4.3622850327847239E-10</v>
      </c>
      <c r="HZ32">
        <v>-0.15408769442654821</v>
      </c>
      <c r="IA32">
        <v>-6.8056097038042204E-3</v>
      </c>
      <c r="IB32">
        <v>1.263822033146551E-3</v>
      </c>
      <c r="IC32">
        <v>-7.169851735749966E-6</v>
      </c>
      <c r="ID32">
        <v>2</v>
      </c>
      <c r="IE32">
        <v>2094</v>
      </c>
      <c r="IF32">
        <v>1</v>
      </c>
      <c r="IG32">
        <v>26</v>
      </c>
      <c r="IH32">
        <v>1.8</v>
      </c>
      <c r="II32">
        <v>2</v>
      </c>
      <c r="IJ32">
        <v>2.5793499999999998</v>
      </c>
      <c r="IK32">
        <v>2.5463900000000002</v>
      </c>
      <c r="IL32">
        <v>1.4978</v>
      </c>
      <c r="IM32">
        <v>2.2936999999999999</v>
      </c>
      <c r="IN32">
        <v>1.49902</v>
      </c>
      <c r="IO32">
        <v>2.4157700000000002</v>
      </c>
      <c r="IP32">
        <v>40.758000000000003</v>
      </c>
      <c r="IQ32">
        <v>23.807300000000001</v>
      </c>
      <c r="IR32">
        <v>18</v>
      </c>
      <c r="IS32">
        <v>501.65300000000002</v>
      </c>
      <c r="IT32">
        <v>482.137</v>
      </c>
      <c r="IU32">
        <v>29.227699999999999</v>
      </c>
      <c r="IV32">
        <v>29.183700000000002</v>
      </c>
      <c r="IW32">
        <v>29.999500000000001</v>
      </c>
      <c r="IX32">
        <v>29.01</v>
      </c>
      <c r="IY32">
        <v>28.904599999999999</v>
      </c>
      <c r="IZ32">
        <v>51.626899999999999</v>
      </c>
      <c r="JA32">
        <v>25.004200000000001</v>
      </c>
      <c r="JB32">
        <v>0</v>
      </c>
      <c r="JC32">
        <v>29.387799999999999</v>
      </c>
      <c r="JD32">
        <v>1200</v>
      </c>
      <c r="JE32">
        <v>25.8781</v>
      </c>
      <c r="JF32">
        <v>101.157</v>
      </c>
      <c r="JG32">
        <v>101.28700000000001</v>
      </c>
    </row>
    <row r="33" spans="1:267" x14ac:dyDescent="0.3">
      <c r="A33">
        <v>15</v>
      </c>
      <c r="B33">
        <v>1691768539.5</v>
      </c>
      <c r="C33">
        <v>2008.400000095367</v>
      </c>
      <c r="D33" t="s">
        <v>476</v>
      </c>
      <c r="E33" t="s">
        <v>477</v>
      </c>
      <c r="F33" t="s">
        <v>394</v>
      </c>
      <c r="G33" t="s">
        <v>395</v>
      </c>
      <c r="H33" t="s">
        <v>396</v>
      </c>
      <c r="I33" t="s">
        <v>397</v>
      </c>
      <c r="J33" t="s">
        <v>398</v>
      </c>
      <c r="K33" t="s">
        <v>399</v>
      </c>
      <c r="L33" t="s">
        <v>400</v>
      </c>
      <c r="M33">
        <v>1691768539.5</v>
      </c>
      <c r="N33">
        <f t="shared" si="0"/>
        <v>1.7671934365622048E-3</v>
      </c>
      <c r="O33">
        <f t="shared" si="1"/>
        <v>1.7671934365622048</v>
      </c>
      <c r="P33">
        <f t="shared" si="2"/>
        <v>32.716159344276043</v>
      </c>
      <c r="Q33">
        <f t="shared" si="3"/>
        <v>1457.51</v>
      </c>
      <c r="R33">
        <f t="shared" si="4"/>
        <v>798.48495672375645</v>
      </c>
      <c r="S33">
        <f t="shared" si="5"/>
        <v>78.858128392671517</v>
      </c>
      <c r="T33">
        <f t="shared" si="6"/>
        <v>143.94323868692001</v>
      </c>
      <c r="U33">
        <f t="shared" si="7"/>
        <v>8.5446017026035145E-2</v>
      </c>
      <c r="V33">
        <f t="shared" si="8"/>
        <v>2.9064700442372144</v>
      </c>
      <c r="W33">
        <f t="shared" si="9"/>
        <v>8.4074636518002094E-2</v>
      </c>
      <c r="X33">
        <f t="shared" si="10"/>
        <v>5.2668027472738507E-2</v>
      </c>
      <c r="Y33">
        <f t="shared" si="11"/>
        <v>289.56806729215856</v>
      </c>
      <c r="Z33">
        <f t="shared" si="12"/>
        <v>32.742026084039352</v>
      </c>
      <c r="AA33">
        <f t="shared" si="13"/>
        <v>31.997199999999999</v>
      </c>
      <c r="AB33">
        <f t="shared" si="14"/>
        <v>4.7743265173577543</v>
      </c>
      <c r="AC33">
        <f t="shared" si="15"/>
        <v>59.884895420276585</v>
      </c>
      <c r="AD33">
        <f t="shared" si="16"/>
        <v>2.7778336088223998</v>
      </c>
      <c r="AE33">
        <f t="shared" si="17"/>
        <v>4.6386214575935387</v>
      </c>
      <c r="AF33">
        <f t="shared" si="18"/>
        <v>1.9964929085353544</v>
      </c>
      <c r="AG33">
        <f t="shared" si="19"/>
        <v>-77.933230552393226</v>
      </c>
      <c r="AH33">
        <f t="shared" si="20"/>
        <v>-79.678702223169836</v>
      </c>
      <c r="AI33">
        <f t="shared" si="21"/>
        <v>-6.2013881167595466</v>
      </c>
      <c r="AJ33">
        <f t="shared" si="22"/>
        <v>125.75474639983591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51414.633419628153</v>
      </c>
      <c r="AP33" t="s">
        <v>401</v>
      </c>
      <c r="AQ33">
        <v>0</v>
      </c>
      <c r="AR33">
        <v>0</v>
      </c>
      <c r="AS33">
        <v>0</v>
      </c>
      <c r="AT33" t="e">
        <f t="shared" si="26"/>
        <v>#DIV/0!</v>
      </c>
      <c r="AU33">
        <v>-1</v>
      </c>
      <c r="AV33" t="s">
        <v>478</v>
      </c>
      <c r="AW33">
        <v>10233.700000000001</v>
      </c>
      <c r="AX33">
        <v>933.1541538461538</v>
      </c>
      <c r="AY33">
        <v>1468.14</v>
      </c>
      <c r="AZ33">
        <f t="shared" si="27"/>
        <v>0.3643970235494205</v>
      </c>
      <c r="BA33">
        <v>0.5</v>
      </c>
      <c r="BB33">
        <f t="shared" si="28"/>
        <v>1513.1931001513774</v>
      </c>
      <c r="BC33">
        <f t="shared" si="29"/>
        <v>32.716159344276043</v>
      </c>
      <c r="BD33">
        <f t="shared" si="30"/>
        <v>275.70153087534106</v>
      </c>
      <c r="BE33">
        <f t="shared" si="31"/>
        <v>2.2281465161916963E-2</v>
      </c>
      <c r="BF33">
        <f t="shared" si="32"/>
        <v>-1</v>
      </c>
      <c r="BG33" t="e">
        <f t="shared" si="33"/>
        <v>#DIV/0!</v>
      </c>
      <c r="BH33" t="s">
        <v>479</v>
      </c>
      <c r="BI33">
        <v>678.51</v>
      </c>
      <c r="BJ33">
        <f t="shared" si="34"/>
        <v>678.51</v>
      </c>
      <c r="BK33">
        <f t="shared" si="35"/>
        <v>0.53784380236217255</v>
      </c>
      <c r="BL33">
        <f t="shared" si="36"/>
        <v>0.67751459057260521</v>
      </c>
      <c r="BM33">
        <f t="shared" si="37"/>
        <v>2.163770615024097</v>
      </c>
      <c r="BN33">
        <f t="shared" si="38"/>
        <v>0.36439702354942055</v>
      </c>
      <c r="BO33" t="e">
        <f t="shared" si="39"/>
        <v>#DIV/0!</v>
      </c>
      <c r="BP33">
        <f t="shared" si="40"/>
        <v>0.49263074375727178</v>
      </c>
      <c r="BQ33">
        <f t="shared" si="41"/>
        <v>0.50736925624272822</v>
      </c>
      <c r="BR33">
        <v>923</v>
      </c>
      <c r="BS33">
        <v>300</v>
      </c>
      <c r="BT33">
        <v>300</v>
      </c>
      <c r="BU33">
        <v>300</v>
      </c>
      <c r="BV33">
        <v>10233.700000000001</v>
      </c>
      <c r="BW33">
        <v>1315.86</v>
      </c>
      <c r="BX33">
        <v>-6.9593800000000003E-3</v>
      </c>
      <c r="BY33">
        <v>11.41</v>
      </c>
      <c r="BZ33" t="s">
        <v>401</v>
      </c>
      <c r="CA33" t="s">
        <v>401</v>
      </c>
      <c r="CB33" t="s">
        <v>401</v>
      </c>
      <c r="CC33" t="s">
        <v>401</v>
      </c>
      <c r="CD33" t="s">
        <v>401</v>
      </c>
      <c r="CE33" t="s">
        <v>401</v>
      </c>
      <c r="CF33" t="s">
        <v>401</v>
      </c>
      <c r="CG33" t="s">
        <v>401</v>
      </c>
      <c r="CH33" t="s">
        <v>401</v>
      </c>
      <c r="CI33" t="s">
        <v>401</v>
      </c>
      <c r="CJ33">
        <f t="shared" si="42"/>
        <v>1800.01</v>
      </c>
      <c r="CK33">
        <f t="shared" si="43"/>
        <v>1513.1931001513774</v>
      </c>
      <c r="CL33">
        <f t="shared" si="44"/>
        <v>0.84065816309430363</v>
      </c>
      <c r="CM33">
        <f t="shared" si="45"/>
        <v>0.16087025477200603</v>
      </c>
      <c r="CN33">
        <v>6</v>
      </c>
      <c r="CO33">
        <v>0.5</v>
      </c>
      <c r="CP33" t="s">
        <v>404</v>
      </c>
      <c r="CQ33">
        <v>1691768539.5</v>
      </c>
      <c r="CR33">
        <v>1457.51</v>
      </c>
      <c r="CS33">
        <v>1499.84</v>
      </c>
      <c r="CT33">
        <v>28.127199999999998</v>
      </c>
      <c r="CU33">
        <v>26.0672</v>
      </c>
      <c r="CV33">
        <v>1464.68</v>
      </c>
      <c r="CW33">
        <v>27.654499999999999</v>
      </c>
      <c r="CX33">
        <v>500.23899999999998</v>
      </c>
      <c r="CY33">
        <v>98.659599999999998</v>
      </c>
      <c r="CZ33">
        <v>0.100092</v>
      </c>
      <c r="DA33">
        <v>31.488700000000001</v>
      </c>
      <c r="DB33">
        <v>31.997199999999999</v>
      </c>
      <c r="DC33">
        <v>999.9</v>
      </c>
      <c r="DD33">
        <v>0</v>
      </c>
      <c r="DE33">
        <v>0</v>
      </c>
      <c r="DF33">
        <v>10003.1</v>
      </c>
      <c r="DG33">
        <v>0</v>
      </c>
      <c r="DH33">
        <v>1432.06</v>
      </c>
      <c r="DI33">
        <v>-42.330199999999998</v>
      </c>
      <c r="DJ33">
        <v>1499.69</v>
      </c>
      <c r="DK33">
        <v>1539.98</v>
      </c>
      <c r="DL33">
        <v>2.0600100000000001</v>
      </c>
      <c r="DM33">
        <v>1499.84</v>
      </c>
      <c r="DN33">
        <v>26.0672</v>
      </c>
      <c r="DO33">
        <v>2.77502</v>
      </c>
      <c r="DP33">
        <v>2.57178</v>
      </c>
      <c r="DQ33">
        <v>22.7362</v>
      </c>
      <c r="DR33">
        <v>21.488</v>
      </c>
      <c r="DS33">
        <v>1800.01</v>
      </c>
      <c r="DT33">
        <v>0.97800100000000001</v>
      </c>
      <c r="DU33">
        <v>2.1999100000000001E-2</v>
      </c>
      <c r="DV33">
        <v>0</v>
      </c>
      <c r="DW33">
        <v>933.74400000000003</v>
      </c>
      <c r="DX33">
        <v>4.9997699999999998</v>
      </c>
      <c r="DY33">
        <v>18956.2</v>
      </c>
      <c r="DZ33">
        <v>15784.6</v>
      </c>
      <c r="EA33">
        <v>41.5</v>
      </c>
      <c r="EB33">
        <v>42.186999999999998</v>
      </c>
      <c r="EC33">
        <v>41.25</v>
      </c>
      <c r="ED33">
        <v>41.061999999999998</v>
      </c>
      <c r="EE33">
        <v>42.561999999999998</v>
      </c>
      <c r="EF33">
        <v>1755.52</v>
      </c>
      <c r="EG33">
        <v>39.49</v>
      </c>
      <c r="EH33">
        <v>0</v>
      </c>
      <c r="EI33">
        <v>169.70000004768369</v>
      </c>
      <c r="EJ33">
        <v>0</v>
      </c>
      <c r="EK33">
        <v>933.1541538461538</v>
      </c>
      <c r="EL33">
        <v>5.236307686931343</v>
      </c>
      <c r="EM33">
        <v>904.8923078741833</v>
      </c>
      <c r="EN33">
        <v>18678.542307692311</v>
      </c>
      <c r="EO33">
        <v>15</v>
      </c>
      <c r="EP33">
        <v>1691768495</v>
      </c>
      <c r="EQ33" t="s">
        <v>480</v>
      </c>
      <c r="ER33">
        <v>1691768495</v>
      </c>
      <c r="ES33">
        <v>1691768481</v>
      </c>
      <c r="ET33">
        <v>17</v>
      </c>
      <c r="EU33">
        <v>-0.432</v>
      </c>
      <c r="EV33">
        <v>0</v>
      </c>
      <c r="EW33">
        <v>-7.1559999999999997</v>
      </c>
      <c r="EX33">
        <v>0.38500000000000001</v>
      </c>
      <c r="EY33">
        <v>1500</v>
      </c>
      <c r="EZ33">
        <v>26</v>
      </c>
      <c r="FA33">
        <v>0.1</v>
      </c>
      <c r="FB33">
        <v>0.03</v>
      </c>
      <c r="FC33">
        <v>32.841343262844347</v>
      </c>
      <c r="FD33">
        <v>-0.94999001374099412</v>
      </c>
      <c r="FE33">
        <v>0.19545151167044991</v>
      </c>
      <c r="FF33">
        <v>1</v>
      </c>
      <c r="FG33">
        <v>8.7349278221402177E-2</v>
      </c>
      <c r="FH33">
        <v>3.5872189038348401E-4</v>
      </c>
      <c r="FI33">
        <v>2.6688939665061718E-3</v>
      </c>
      <c r="FJ33">
        <v>1</v>
      </c>
      <c r="FK33">
        <v>2</v>
      </c>
      <c r="FL33">
        <v>2</v>
      </c>
      <c r="FM33" t="s">
        <v>406</v>
      </c>
      <c r="FN33">
        <v>2.9679099999999998</v>
      </c>
      <c r="FO33">
        <v>2.6993499999999999</v>
      </c>
      <c r="FP33">
        <v>0.234074</v>
      </c>
      <c r="FQ33">
        <v>0.23511299999999999</v>
      </c>
      <c r="FR33">
        <v>0.12750500000000001</v>
      </c>
      <c r="FS33">
        <v>0.11763</v>
      </c>
      <c r="FT33">
        <v>26477</v>
      </c>
      <c r="FU33">
        <v>16910.8</v>
      </c>
      <c r="FV33">
        <v>32433.8</v>
      </c>
      <c r="FW33">
        <v>25245.5</v>
      </c>
      <c r="FX33">
        <v>39102.699999999997</v>
      </c>
      <c r="FY33">
        <v>38559.300000000003</v>
      </c>
      <c r="FZ33">
        <v>46555.5</v>
      </c>
      <c r="GA33">
        <v>45727</v>
      </c>
      <c r="GB33">
        <v>1.97435</v>
      </c>
      <c r="GC33">
        <v>1.88195</v>
      </c>
      <c r="GD33">
        <v>0.20419100000000001</v>
      </c>
      <c r="GE33">
        <v>0</v>
      </c>
      <c r="GF33">
        <v>28.675999999999998</v>
      </c>
      <c r="GG33">
        <v>999.9</v>
      </c>
      <c r="GH33">
        <v>48.1</v>
      </c>
      <c r="GI33">
        <v>37.4</v>
      </c>
      <c r="GJ33">
        <v>31.416399999999999</v>
      </c>
      <c r="GK33">
        <v>63.588200000000001</v>
      </c>
      <c r="GL33">
        <v>20.100200000000001</v>
      </c>
      <c r="GM33">
        <v>1</v>
      </c>
      <c r="GN33">
        <v>0.11924</v>
      </c>
      <c r="GO33">
        <v>-1.02603</v>
      </c>
      <c r="GP33">
        <v>20.230399999999999</v>
      </c>
      <c r="GQ33">
        <v>5.23691</v>
      </c>
      <c r="GR33">
        <v>11.950100000000001</v>
      </c>
      <c r="GS33">
        <v>4.9864499999999996</v>
      </c>
      <c r="GT33">
        <v>3.2899500000000002</v>
      </c>
      <c r="GU33">
        <v>9999</v>
      </c>
      <c r="GV33">
        <v>9999</v>
      </c>
      <c r="GW33">
        <v>9999</v>
      </c>
      <c r="GX33">
        <v>279</v>
      </c>
      <c r="GY33">
        <v>1.8668100000000001</v>
      </c>
      <c r="GZ33">
        <v>1.8690500000000001</v>
      </c>
      <c r="HA33">
        <v>1.86676</v>
      </c>
      <c r="HB33">
        <v>1.86721</v>
      </c>
      <c r="HC33">
        <v>1.8623400000000001</v>
      </c>
      <c r="HD33">
        <v>1.8650800000000001</v>
      </c>
      <c r="HE33">
        <v>1.86853</v>
      </c>
      <c r="HF33">
        <v>1.8688100000000001</v>
      </c>
      <c r="HG33">
        <v>5</v>
      </c>
      <c r="HH33">
        <v>0</v>
      </c>
      <c r="HI33">
        <v>0</v>
      </c>
      <c r="HJ33">
        <v>0</v>
      </c>
      <c r="HK33" t="s">
        <v>407</v>
      </c>
      <c r="HL33" t="s">
        <v>408</v>
      </c>
      <c r="HM33" t="s">
        <v>409</v>
      </c>
      <c r="HN33" t="s">
        <v>409</v>
      </c>
      <c r="HO33" t="s">
        <v>409</v>
      </c>
      <c r="HP33" t="s">
        <v>409</v>
      </c>
      <c r="HQ33">
        <v>0</v>
      </c>
      <c r="HR33">
        <v>100</v>
      </c>
      <c r="HS33">
        <v>100</v>
      </c>
      <c r="HT33">
        <v>-7.17</v>
      </c>
      <c r="HU33">
        <v>0.47270000000000001</v>
      </c>
      <c r="HV33">
        <v>-7.8866832708000993</v>
      </c>
      <c r="HW33">
        <v>1.6145137170229321E-3</v>
      </c>
      <c r="HX33">
        <v>-1.407043735234338E-6</v>
      </c>
      <c r="HY33">
        <v>4.3622850327847239E-10</v>
      </c>
      <c r="HZ33">
        <v>-0.15401076280972939</v>
      </c>
      <c r="IA33">
        <v>-6.8056097038042204E-3</v>
      </c>
      <c r="IB33">
        <v>1.263822033146551E-3</v>
      </c>
      <c r="IC33">
        <v>-7.169851735749966E-6</v>
      </c>
      <c r="ID33">
        <v>2</v>
      </c>
      <c r="IE33">
        <v>2094</v>
      </c>
      <c r="IF33">
        <v>1</v>
      </c>
      <c r="IG33">
        <v>26</v>
      </c>
      <c r="IH33">
        <v>0.7</v>
      </c>
      <c r="II33">
        <v>1</v>
      </c>
      <c r="IJ33">
        <v>3.0908199999999999</v>
      </c>
      <c r="IK33">
        <v>2.5329600000000001</v>
      </c>
      <c r="IL33">
        <v>1.4978</v>
      </c>
      <c r="IM33">
        <v>2.2924799999999999</v>
      </c>
      <c r="IN33">
        <v>1.49902</v>
      </c>
      <c r="IO33">
        <v>2.4389599999999998</v>
      </c>
      <c r="IP33">
        <v>40.860799999999998</v>
      </c>
      <c r="IQ33">
        <v>23.807300000000001</v>
      </c>
      <c r="IR33">
        <v>18</v>
      </c>
      <c r="IS33">
        <v>501.98899999999998</v>
      </c>
      <c r="IT33">
        <v>482.91399999999999</v>
      </c>
      <c r="IU33">
        <v>30.313400000000001</v>
      </c>
      <c r="IV33">
        <v>28.9438</v>
      </c>
      <c r="IW33">
        <v>29.999600000000001</v>
      </c>
      <c r="IX33">
        <v>28.858799999999999</v>
      </c>
      <c r="IY33">
        <v>28.780200000000001</v>
      </c>
      <c r="IZ33">
        <v>61.850999999999999</v>
      </c>
      <c r="JA33">
        <v>25.357900000000001</v>
      </c>
      <c r="JB33">
        <v>6.8279300000000001E-2</v>
      </c>
      <c r="JC33">
        <v>30.313199999999998</v>
      </c>
      <c r="JD33">
        <v>1500</v>
      </c>
      <c r="JE33">
        <v>26.080400000000001</v>
      </c>
      <c r="JF33">
        <v>101.199</v>
      </c>
      <c r="JG33">
        <v>101.318</v>
      </c>
    </row>
    <row r="34" spans="1:267" x14ac:dyDescent="0.3">
      <c r="A34">
        <v>16</v>
      </c>
      <c r="B34">
        <v>1691768661.5</v>
      </c>
      <c r="C34">
        <v>2130.400000095367</v>
      </c>
      <c r="D34" t="s">
        <v>481</v>
      </c>
      <c r="E34" t="s">
        <v>482</v>
      </c>
      <c r="F34" t="s">
        <v>394</v>
      </c>
      <c r="G34" t="s">
        <v>395</v>
      </c>
      <c r="H34" t="s">
        <v>396</v>
      </c>
      <c r="I34" t="s">
        <v>397</v>
      </c>
      <c r="J34" t="s">
        <v>398</v>
      </c>
      <c r="K34" t="s">
        <v>399</v>
      </c>
      <c r="L34" t="s">
        <v>400</v>
      </c>
      <c r="M34">
        <v>1691768661.5</v>
      </c>
      <c r="N34">
        <f t="shared" si="0"/>
        <v>2.1328222069759524E-3</v>
      </c>
      <c r="O34">
        <f t="shared" si="1"/>
        <v>2.1328222069759524</v>
      </c>
      <c r="P34">
        <f t="shared" si="2"/>
        <v>41.709346241722066</v>
      </c>
      <c r="Q34">
        <f t="shared" si="3"/>
        <v>1745.41</v>
      </c>
      <c r="R34">
        <f t="shared" si="4"/>
        <v>1050.1350592655476</v>
      </c>
      <c r="S34">
        <f t="shared" si="5"/>
        <v>103.71172238244316</v>
      </c>
      <c r="T34">
        <f t="shared" si="6"/>
        <v>172.37732972189602</v>
      </c>
      <c r="U34">
        <f t="shared" si="7"/>
        <v>0.10460292820186588</v>
      </c>
      <c r="V34">
        <f t="shared" si="8"/>
        <v>2.9055079456545778</v>
      </c>
      <c r="W34">
        <f t="shared" si="9"/>
        <v>0.10255496817115284</v>
      </c>
      <c r="X34">
        <f t="shared" si="10"/>
        <v>6.4277516583605046E-2</v>
      </c>
      <c r="Y34">
        <f t="shared" si="11"/>
        <v>289.58243129214401</v>
      </c>
      <c r="Z34">
        <f t="shared" si="12"/>
        <v>32.495502011565385</v>
      </c>
      <c r="AA34">
        <f t="shared" si="13"/>
        <v>31.963999999999999</v>
      </c>
      <c r="AB34">
        <f t="shared" si="14"/>
        <v>4.7653620454806838</v>
      </c>
      <c r="AC34">
        <f t="shared" si="15"/>
        <v>60.668180096682491</v>
      </c>
      <c r="AD34">
        <f t="shared" si="16"/>
        <v>2.79001983234624</v>
      </c>
      <c r="AE34">
        <f t="shared" si="17"/>
        <v>4.598819064458481</v>
      </c>
      <c r="AF34">
        <f t="shared" si="18"/>
        <v>1.9753422131344438</v>
      </c>
      <c r="AG34">
        <f t="shared" si="19"/>
        <v>-94.057459327639506</v>
      </c>
      <c r="AH34">
        <f t="shared" si="20"/>
        <v>-98.198709543126512</v>
      </c>
      <c r="AI34">
        <f t="shared" si="21"/>
        <v>-7.6383803536479364</v>
      </c>
      <c r="AJ34">
        <f t="shared" si="22"/>
        <v>89.687882067730044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51413.093004175193</v>
      </c>
      <c r="AP34" t="s">
        <v>401</v>
      </c>
      <c r="AQ34">
        <v>0</v>
      </c>
      <c r="AR34">
        <v>0</v>
      </c>
      <c r="AS34">
        <v>0</v>
      </c>
      <c r="AT34" t="e">
        <f t="shared" si="26"/>
        <v>#DIV/0!</v>
      </c>
      <c r="AU34">
        <v>-1</v>
      </c>
      <c r="AV34" t="s">
        <v>483</v>
      </c>
      <c r="AW34">
        <v>10234.799999999999</v>
      </c>
      <c r="AX34">
        <v>935.56157692307693</v>
      </c>
      <c r="AY34">
        <v>1450.2</v>
      </c>
      <c r="AZ34">
        <f t="shared" si="27"/>
        <v>0.35487410224584404</v>
      </c>
      <c r="BA34">
        <v>0.5</v>
      </c>
      <c r="BB34">
        <f t="shared" si="28"/>
        <v>1513.2687001513698</v>
      </c>
      <c r="BC34">
        <f t="shared" si="29"/>
        <v>41.709346241722066</v>
      </c>
      <c r="BD34">
        <f t="shared" si="30"/>
        <v>268.50993571147637</v>
      </c>
      <c r="BE34">
        <f t="shared" si="31"/>
        <v>2.8223240352126439E-2</v>
      </c>
      <c r="BF34">
        <f t="shared" si="32"/>
        <v>-1</v>
      </c>
      <c r="BG34" t="e">
        <f t="shared" si="33"/>
        <v>#DIV/0!</v>
      </c>
      <c r="BH34" t="s">
        <v>484</v>
      </c>
      <c r="BI34">
        <v>671.03</v>
      </c>
      <c r="BJ34">
        <f t="shared" si="34"/>
        <v>671.03</v>
      </c>
      <c r="BK34">
        <f t="shared" si="35"/>
        <v>0.53728451248103715</v>
      </c>
      <c r="BL34">
        <f t="shared" si="36"/>
        <v>0.66049568525087343</v>
      </c>
      <c r="BM34">
        <f t="shared" si="37"/>
        <v>2.1611552389610003</v>
      </c>
      <c r="BN34">
        <f t="shared" si="38"/>
        <v>0.35487410224584409</v>
      </c>
      <c r="BO34" t="e">
        <f t="shared" si="39"/>
        <v>#DIV/0!</v>
      </c>
      <c r="BP34">
        <f t="shared" si="40"/>
        <v>0.4737394422840166</v>
      </c>
      <c r="BQ34">
        <f t="shared" si="41"/>
        <v>0.52626055771598335</v>
      </c>
      <c r="BR34">
        <v>925</v>
      </c>
      <c r="BS34">
        <v>300</v>
      </c>
      <c r="BT34">
        <v>300</v>
      </c>
      <c r="BU34">
        <v>300</v>
      </c>
      <c r="BV34">
        <v>10234.799999999999</v>
      </c>
      <c r="BW34">
        <v>1333.1</v>
      </c>
      <c r="BX34">
        <v>-6.96001E-3</v>
      </c>
      <c r="BY34">
        <v>-2.88</v>
      </c>
      <c r="BZ34" t="s">
        <v>401</v>
      </c>
      <c r="CA34" t="s">
        <v>401</v>
      </c>
      <c r="CB34" t="s">
        <v>401</v>
      </c>
      <c r="CC34" t="s">
        <v>401</v>
      </c>
      <c r="CD34" t="s">
        <v>401</v>
      </c>
      <c r="CE34" t="s">
        <v>401</v>
      </c>
      <c r="CF34" t="s">
        <v>401</v>
      </c>
      <c r="CG34" t="s">
        <v>401</v>
      </c>
      <c r="CH34" t="s">
        <v>401</v>
      </c>
      <c r="CI34" t="s">
        <v>401</v>
      </c>
      <c r="CJ34">
        <f t="shared" si="42"/>
        <v>1800.1</v>
      </c>
      <c r="CK34">
        <f t="shared" si="43"/>
        <v>1513.2687001513698</v>
      </c>
      <c r="CL34">
        <f t="shared" si="44"/>
        <v>0.84065813018797286</v>
      </c>
      <c r="CM34">
        <f t="shared" si="45"/>
        <v>0.16087019126278762</v>
      </c>
      <c r="CN34">
        <v>6</v>
      </c>
      <c r="CO34">
        <v>0.5</v>
      </c>
      <c r="CP34" t="s">
        <v>404</v>
      </c>
      <c r="CQ34">
        <v>1691768661.5</v>
      </c>
      <c r="CR34">
        <v>1745.41</v>
      </c>
      <c r="CS34">
        <v>1799.92</v>
      </c>
      <c r="CT34">
        <v>28.250399999999999</v>
      </c>
      <c r="CU34">
        <v>25.7637</v>
      </c>
      <c r="CV34">
        <v>1753.21</v>
      </c>
      <c r="CW34">
        <v>27.770199999999999</v>
      </c>
      <c r="CX34">
        <v>500.077</v>
      </c>
      <c r="CY34">
        <v>98.660499999999999</v>
      </c>
      <c r="CZ34">
        <v>9.9865599999999999E-2</v>
      </c>
      <c r="DA34">
        <v>31.3371</v>
      </c>
      <c r="DB34">
        <v>31.963999999999999</v>
      </c>
      <c r="DC34">
        <v>999.9</v>
      </c>
      <c r="DD34">
        <v>0</v>
      </c>
      <c r="DE34">
        <v>0</v>
      </c>
      <c r="DF34">
        <v>9997.5</v>
      </c>
      <c r="DG34">
        <v>0</v>
      </c>
      <c r="DH34">
        <v>1572.98</v>
      </c>
      <c r="DI34">
        <v>-54.5077</v>
      </c>
      <c r="DJ34">
        <v>1796.16</v>
      </c>
      <c r="DK34">
        <v>1847.52</v>
      </c>
      <c r="DL34">
        <v>2.48671</v>
      </c>
      <c r="DM34">
        <v>1799.92</v>
      </c>
      <c r="DN34">
        <v>25.7637</v>
      </c>
      <c r="DO34">
        <v>2.7871999999999999</v>
      </c>
      <c r="DP34">
        <v>2.5418599999999998</v>
      </c>
      <c r="DQ34">
        <v>22.808499999999999</v>
      </c>
      <c r="DR34">
        <v>21.297000000000001</v>
      </c>
      <c r="DS34">
        <v>1800.1</v>
      </c>
      <c r="DT34">
        <v>0.97800100000000001</v>
      </c>
      <c r="DU34">
        <v>2.1999100000000001E-2</v>
      </c>
      <c r="DV34">
        <v>0</v>
      </c>
      <c r="DW34">
        <v>933.76300000000003</v>
      </c>
      <c r="DX34">
        <v>4.9997699999999998</v>
      </c>
      <c r="DY34">
        <v>18861.400000000001</v>
      </c>
      <c r="DZ34">
        <v>15785.3</v>
      </c>
      <c r="EA34">
        <v>41.561999999999998</v>
      </c>
      <c r="EB34">
        <v>42.436999999999998</v>
      </c>
      <c r="EC34">
        <v>41.25</v>
      </c>
      <c r="ED34">
        <v>41.125</v>
      </c>
      <c r="EE34">
        <v>42.561999999999998</v>
      </c>
      <c r="EF34">
        <v>1755.61</v>
      </c>
      <c r="EG34">
        <v>39.49</v>
      </c>
      <c r="EH34">
        <v>0</v>
      </c>
      <c r="EI34">
        <v>121.6000001430511</v>
      </c>
      <c r="EJ34">
        <v>0</v>
      </c>
      <c r="EK34">
        <v>935.56157692307693</v>
      </c>
      <c r="EL34">
        <v>-13.60304274423653</v>
      </c>
      <c r="EM34">
        <v>-407.24786315754437</v>
      </c>
      <c r="EN34">
        <v>18863.192307692309</v>
      </c>
      <c r="EO34">
        <v>15</v>
      </c>
      <c r="EP34">
        <v>1691768625</v>
      </c>
      <c r="EQ34" t="s">
        <v>485</v>
      </c>
      <c r="ER34">
        <v>1691768625</v>
      </c>
      <c r="ES34">
        <v>1691768617</v>
      </c>
      <c r="ET34">
        <v>18</v>
      </c>
      <c r="EU34">
        <v>-0.76600000000000001</v>
      </c>
      <c r="EV34">
        <v>2E-3</v>
      </c>
      <c r="EW34">
        <v>-7.7549999999999999</v>
      </c>
      <c r="EX34">
        <v>0.39200000000000002</v>
      </c>
      <c r="EY34">
        <v>1800</v>
      </c>
      <c r="EZ34">
        <v>26</v>
      </c>
      <c r="FA34">
        <v>0.12</v>
      </c>
      <c r="FB34">
        <v>0.04</v>
      </c>
      <c r="FC34">
        <v>41.856454208146673</v>
      </c>
      <c r="FD34">
        <v>-0.47450149600450581</v>
      </c>
      <c r="FE34">
        <v>0.18606728800308331</v>
      </c>
      <c r="FF34">
        <v>1</v>
      </c>
      <c r="FG34">
        <v>9.6389550094147458E-2</v>
      </c>
      <c r="FH34">
        <v>5.5548464258931611E-2</v>
      </c>
      <c r="FI34">
        <v>8.9395907228519943E-3</v>
      </c>
      <c r="FJ34">
        <v>1</v>
      </c>
      <c r="FK34">
        <v>2</v>
      </c>
      <c r="FL34">
        <v>2</v>
      </c>
      <c r="FM34" t="s">
        <v>406</v>
      </c>
      <c r="FN34">
        <v>2.9675699999999998</v>
      </c>
      <c r="FO34">
        <v>2.6990799999999999</v>
      </c>
      <c r="FP34">
        <v>0.26057799999999998</v>
      </c>
      <c r="FQ34">
        <v>0.26186700000000002</v>
      </c>
      <c r="FR34">
        <v>0.12789300000000001</v>
      </c>
      <c r="FS34">
        <v>0.116702</v>
      </c>
      <c r="FT34">
        <v>25565.200000000001</v>
      </c>
      <c r="FU34">
        <v>16321.6</v>
      </c>
      <c r="FV34">
        <v>32440.2</v>
      </c>
      <c r="FW34">
        <v>25249.4</v>
      </c>
      <c r="FX34">
        <v>39092.5</v>
      </c>
      <c r="FY34">
        <v>38605.800000000003</v>
      </c>
      <c r="FZ34">
        <v>46564.2</v>
      </c>
      <c r="GA34">
        <v>45733.8</v>
      </c>
      <c r="GB34">
        <v>1.9759</v>
      </c>
      <c r="GC34">
        <v>1.88188</v>
      </c>
      <c r="GD34">
        <v>0.16070200000000001</v>
      </c>
      <c r="GE34">
        <v>0</v>
      </c>
      <c r="GF34">
        <v>29.351500000000001</v>
      </c>
      <c r="GG34">
        <v>999.9</v>
      </c>
      <c r="GH34">
        <v>48</v>
      </c>
      <c r="GI34">
        <v>37.5</v>
      </c>
      <c r="GJ34">
        <v>31.522300000000001</v>
      </c>
      <c r="GK34">
        <v>64.108199999999997</v>
      </c>
      <c r="GL34">
        <v>19.907900000000001</v>
      </c>
      <c r="GM34">
        <v>1</v>
      </c>
      <c r="GN34">
        <v>0.11884699999999999</v>
      </c>
      <c r="GO34">
        <v>-4.4472800000000001</v>
      </c>
      <c r="GP34">
        <v>20.148099999999999</v>
      </c>
      <c r="GQ34">
        <v>5.23421</v>
      </c>
      <c r="GR34">
        <v>11.950100000000001</v>
      </c>
      <c r="GS34">
        <v>4.9850000000000003</v>
      </c>
      <c r="GT34">
        <v>3.2894000000000001</v>
      </c>
      <c r="GU34">
        <v>9999</v>
      </c>
      <c r="GV34">
        <v>9999</v>
      </c>
      <c r="GW34">
        <v>9999</v>
      </c>
      <c r="GX34">
        <v>279.10000000000002</v>
      </c>
      <c r="GY34">
        <v>1.8667899999999999</v>
      </c>
      <c r="GZ34">
        <v>1.8690500000000001</v>
      </c>
      <c r="HA34">
        <v>1.86676</v>
      </c>
      <c r="HB34">
        <v>1.86721</v>
      </c>
      <c r="HC34">
        <v>1.8623400000000001</v>
      </c>
      <c r="HD34">
        <v>1.8650800000000001</v>
      </c>
      <c r="HE34">
        <v>1.86853</v>
      </c>
      <c r="HF34">
        <v>1.86883</v>
      </c>
      <c r="HG34">
        <v>5</v>
      </c>
      <c r="HH34">
        <v>0</v>
      </c>
      <c r="HI34">
        <v>0</v>
      </c>
      <c r="HJ34">
        <v>0</v>
      </c>
      <c r="HK34" t="s">
        <v>407</v>
      </c>
      <c r="HL34" t="s">
        <v>408</v>
      </c>
      <c r="HM34" t="s">
        <v>409</v>
      </c>
      <c r="HN34" t="s">
        <v>409</v>
      </c>
      <c r="HO34" t="s">
        <v>409</v>
      </c>
      <c r="HP34" t="s">
        <v>409</v>
      </c>
      <c r="HQ34">
        <v>0</v>
      </c>
      <c r="HR34">
        <v>100</v>
      </c>
      <c r="HS34">
        <v>100</v>
      </c>
      <c r="HT34">
        <v>-7.8</v>
      </c>
      <c r="HU34">
        <v>0.48020000000000002</v>
      </c>
      <c r="HV34">
        <v>-8.6525381484970509</v>
      </c>
      <c r="HW34">
        <v>1.6145137170229321E-3</v>
      </c>
      <c r="HX34">
        <v>-1.407043735234338E-6</v>
      </c>
      <c r="HY34">
        <v>4.3622850327847239E-10</v>
      </c>
      <c r="HZ34">
        <v>-0.1518944980961639</v>
      </c>
      <c r="IA34">
        <v>-6.8056097038042204E-3</v>
      </c>
      <c r="IB34">
        <v>1.263822033146551E-3</v>
      </c>
      <c r="IC34">
        <v>-7.169851735749966E-6</v>
      </c>
      <c r="ID34">
        <v>2</v>
      </c>
      <c r="IE34">
        <v>2094</v>
      </c>
      <c r="IF34">
        <v>1</v>
      </c>
      <c r="IG34">
        <v>26</v>
      </c>
      <c r="IH34">
        <v>0.6</v>
      </c>
      <c r="II34">
        <v>0.7</v>
      </c>
      <c r="IJ34">
        <v>3.57422</v>
      </c>
      <c r="IK34">
        <v>2.5329600000000001</v>
      </c>
      <c r="IL34">
        <v>1.4978</v>
      </c>
      <c r="IM34">
        <v>2.2936999999999999</v>
      </c>
      <c r="IN34">
        <v>1.49902</v>
      </c>
      <c r="IO34">
        <v>2.3828100000000001</v>
      </c>
      <c r="IP34">
        <v>40.8093</v>
      </c>
      <c r="IQ34">
        <v>23.7898</v>
      </c>
      <c r="IR34">
        <v>18</v>
      </c>
      <c r="IS34">
        <v>502.41800000000001</v>
      </c>
      <c r="IT34">
        <v>482.45499999999998</v>
      </c>
      <c r="IU34">
        <v>27.883400000000002</v>
      </c>
      <c r="IV34">
        <v>28.876799999999999</v>
      </c>
      <c r="IW34">
        <v>30.003599999999999</v>
      </c>
      <c r="IX34">
        <v>28.7911</v>
      </c>
      <c r="IY34">
        <v>28.729600000000001</v>
      </c>
      <c r="IZ34">
        <v>71.524299999999997</v>
      </c>
      <c r="JA34">
        <v>27.010899999999999</v>
      </c>
      <c r="JB34">
        <v>0</v>
      </c>
      <c r="JC34">
        <v>28.914899999999999</v>
      </c>
      <c r="JD34">
        <v>1800</v>
      </c>
      <c r="JE34">
        <v>25.6281</v>
      </c>
      <c r="JF34">
        <v>101.218</v>
      </c>
      <c r="JG34">
        <v>101.334</v>
      </c>
    </row>
    <row r="35" spans="1:267" x14ac:dyDescent="0.3">
      <c r="A35">
        <v>17</v>
      </c>
      <c r="B35">
        <v>1691770577.5999999</v>
      </c>
      <c r="C35">
        <v>4046.5</v>
      </c>
      <c r="D35" t="s">
        <v>486</v>
      </c>
      <c r="E35" t="s">
        <v>487</v>
      </c>
      <c r="F35" t="s">
        <v>394</v>
      </c>
      <c r="G35" t="s">
        <v>488</v>
      </c>
      <c r="H35" t="s">
        <v>489</v>
      </c>
      <c r="I35" t="s">
        <v>490</v>
      </c>
      <c r="J35" t="s">
        <v>398</v>
      </c>
      <c r="K35" t="s">
        <v>399</v>
      </c>
      <c r="L35" t="s">
        <v>400</v>
      </c>
      <c r="M35">
        <v>1691770577.5999999</v>
      </c>
      <c r="N35">
        <f t="shared" si="0"/>
        <v>8.656409040832579E-3</v>
      </c>
      <c r="O35">
        <f t="shared" si="1"/>
        <v>8.6564090408325782</v>
      </c>
      <c r="P35">
        <f t="shared" si="2"/>
        <v>29.209009177637629</v>
      </c>
      <c r="Q35">
        <f t="shared" si="3"/>
        <v>361.29</v>
      </c>
      <c r="R35">
        <f t="shared" si="4"/>
        <v>251.33789305604051</v>
      </c>
      <c r="S35">
        <f t="shared" si="5"/>
        <v>24.823714249616597</v>
      </c>
      <c r="T35">
        <f t="shared" si="6"/>
        <v>35.683277249580001</v>
      </c>
      <c r="U35">
        <f t="shared" si="7"/>
        <v>0.50150223417659301</v>
      </c>
      <c r="V35">
        <f t="shared" si="8"/>
        <v>2.9023261518027654</v>
      </c>
      <c r="W35">
        <f t="shared" si="9"/>
        <v>0.45786262369399772</v>
      </c>
      <c r="X35">
        <f t="shared" si="10"/>
        <v>0.28976787147821198</v>
      </c>
      <c r="Y35">
        <f t="shared" si="11"/>
        <v>289.56443729231142</v>
      </c>
      <c r="Z35">
        <f t="shared" si="12"/>
        <v>31.979661198185802</v>
      </c>
      <c r="AA35">
        <f t="shared" si="13"/>
        <v>31.8794</v>
      </c>
      <c r="AB35">
        <f t="shared" si="14"/>
        <v>4.7425850567230121</v>
      </c>
      <c r="AC35">
        <f t="shared" si="15"/>
        <v>59.929897838015158</v>
      </c>
      <c r="AD35">
        <f t="shared" si="16"/>
        <v>2.9479963353563998</v>
      </c>
      <c r="AE35">
        <f t="shared" si="17"/>
        <v>4.9190745215761176</v>
      </c>
      <c r="AF35">
        <f t="shared" si="18"/>
        <v>1.7945887213666123</v>
      </c>
      <c r="AG35">
        <f t="shared" si="19"/>
        <v>-381.74763870071672</v>
      </c>
      <c r="AH35">
        <f t="shared" si="20"/>
        <v>101.15798914615793</v>
      </c>
      <c r="AI35">
        <f t="shared" si="21"/>
        <v>7.9200982312154879</v>
      </c>
      <c r="AJ35">
        <f t="shared" si="22"/>
        <v>16.894885968968126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51123.689169577316</v>
      </c>
      <c r="AP35" t="s">
        <v>401</v>
      </c>
      <c r="AQ35">
        <v>0</v>
      </c>
      <c r="AR35">
        <v>0</v>
      </c>
      <c r="AS35">
        <v>0</v>
      </c>
      <c r="AT35" t="e">
        <f t="shared" si="26"/>
        <v>#DIV/0!</v>
      </c>
      <c r="AU35">
        <v>-1</v>
      </c>
      <c r="AV35" t="s">
        <v>491</v>
      </c>
      <c r="AW35">
        <v>10223.9</v>
      </c>
      <c r="AX35">
        <v>967.76923999999997</v>
      </c>
      <c r="AY35">
        <v>1493.92</v>
      </c>
      <c r="AZ35">
        <f t="shared" si="27"/>
        <v>0.35219473599657281</v>
      </c>
      <c r="BA35">
        <v>0.5</v>
      </c>
      <c r="BB35">
        <f t="shared" si="28"/>
        <v>1513.1685001514568</v>
      </c>
      <c r="BC35">
        <f t="shared" si="29"/>
        <v>29.209009177637629</v>
      </c>
      <c r="BD35">
        <f t="shared" si="30"/>
        <v>266.46499021458618</v>
      </c>
      <c r="BE35">
        <f t="shared" si="31"/>
        <v>1.9964074836750789E-2</v>
      </c>
      <c r="BF35">
        <f t="shared" si="32"/>
        <v>-1</v>
      </c>
      <c r="BG35" t="e">
        <f t="shared" si="33"/>
        <v>#DIV/0!</v>
      </c>
      <c r="BH35" t="s">
        <v>492</v>
      </c>
      <c r="BI35">
        <v>682.46</v>
      </c>
      <c r="BJ35">
        <f t="shared" si="34"/>
        <v>682.46</v>
      </c>
      <c r="BK35">
        <f t="shared" si="35"/>
        <v>0.5431750026775195</v>
      </c>
      <c r="BL35">
        <f t="shared" si="36"/>
        <v>0.648400118305277</v>
      </c>
      <c r="BM35">
        <f t="shared" si="37"/>
        <v>2.1890220672273832</v>
      </c>
      <c r="BN35">
        <f t="shared" si="38"/>
        <v>0.35219473599657281</v>
      </c>
      <c r="BO35" t="e">
        <f t="shared" si="39"/>
        <v>#DIV/0!</v>
      </c>
      <c r="BP35">
        <f t="shared" si="40"/>
        <v>0.45724448189593153</v>
      </c>
      <c r="BQ35">
        <f t="shared" si="41"/>
        <v>0.54275551810406841</v>
      </c>
      <c r="BR35">
        <v>927</v>
      </c>
      <c r="BS35">
        <v>300</v>
      </c>
      <c r="BT35">
        <v>300</v>
      </c>
      <c r="BU35">
        <v>300</v>
      </c>
      <c r="BV35">
        <v>10223.9</v>
      </c>
      <c r="BW35">
        <v>1357.87</v>
      </c>
      <c r="BX35">
        <v>-6.9524699999999997E-3</v>
      </c>
      <c r="BY35">
        <v>2.02</v>
      </c>
      <c r="BZ35" t="s">
        <v>401</v>
      </c>
      <c r="CA35" t="s">
        <v>401</v>
      </c>
      <c r="CB35" t="s">
        <v>401</v>
      </c>
      <c r="CC35" t="s">
        <v>401</v>
      </c>
      <c r="CD35" t="s">
        <v>401</v>
      </c>
      <c r="CE35" t="s">
        <v>401</v>
      </c>
      <c r="CF35" t="s">
        <v>401</v>
      </c>
      <c r="CG35" t="s">
        <v>401</v>
      </c>
      <c r="CH35" t="s">
        <v>401</v>
      </c>
      <c r="CI35" t="s">
        <v>401</v>
      </c>
      <c r="CJ35">
        <f t="shared" si="42"/>
        <v>1799.98</v>
      </c>
      <c r="CK35">
        <f t="shared" si="43"/>
        <v>1513.1685001514568</v>
      </c>
      <c r="CL35">
        <f t="shared" si="44"/>
        <v>0.84065850740089154</v>
      </c>
      <c r="CM35">
        <f t="shared" si="45"/>
        <v>0.1608709192837206</v>
      </c>
      <c r="CN35">
        <v>6</v>
      </c>
      <c r="CO35">
        <v>0.5</v>
      </c>
      <c r="CP35" t="s">
        <v>404</v>
      </c>
      <c r="CQ35">
        <v>1691770577.5999999</v>
      </c>
      <c r="CR35">
        <v>361.29</v>
      </c>
      <c r="CS35">
        <v>400.07400000000001</v>
      </c>
      <c r="CT35">
        <v>29.848199999999999</v>
      </c>
      <c r="CU35">
        <v>19.775700000000001</v>
      </c>
      <c r="CV35">
        <v>366.39299999999997</v>
      </c>
      <c r="CW35">
        <v>29.445499999999999</v>
      </c>
      <c r="CX35">
        <v>500.255</v>
      </c>
      <c r="CY35">
        <v>98.665899999999993</v>
      </c>
      <c r="CZ35">
        <v>0.10040200000000001</v>
      </c>
      <c r="DA35">
        <v>32.5259</v>
      </c>
      <c r="DB35">
        <v>31.8794</v>
      </c>
      <c r="DC35">
        <v>999.9</v>
      </c>
      <c r="DD35">
        <v>0</v>
      </c>
      <c r="DE35">
        <v>0</v>
      </c>
      <c r="DF35">
        <v>9978.75</v>
      </c>
      <c r="DG35">
        <v>0</v>
      </c>
      <c r="DH35">
        <v>837.64200000000005</v>
      </c>
      <c r="DI35">
        <v>-38.7836</v>
      </c>
      <c r="DJ35">
        <v>372.40600000000001</v>
      </c>
      <c r="DK35">
        <v>408.14499999999998</v>
      </c>
      <c r="DL35">
        <v>10.0725</v>
      </c>
      <c r="DM35">
        <v>400.07400000000001</v>
      </c>
      <c r="DN35">
        <v>19.775700000000001</v>
      </c>
      <c r="DO35">
        <v>2.9449999999999998</v>
      </c>
      <c r="DP35">
        <v>1.95119</v>
      </c>
      <c r="DQ35">
        <v>23.720199999999998</v>
      </c>
      <c r="DR35">
        <v>17.053699999999999</v>
      </c>
      <c r="DS35">
        <v>1799.98</v>
      </c>
      <c r="DT35">
        <v>0.97799100000000005</v>
      </c>
      <c r="DU35">
        <v>2.2009000000000001E-2</v>
      </c>
      <c r="DV35">
        <v>0</v>
      </c>
      <c r="DW35">
        <v>967.30799999999999</v>
      </c>
      <c r="DX35">
        <v>4.9997699999999998</v>
      </c>
      <c r="DY35">
        <v>18236.8</v>
      </c>
      <c r="DZ35">
        <v>15784.3</v>
      </c>
      <c r="EA35">
        <v>42.25</v>
      </c>
      <c r="EB35">
        <v>43.311999999999998</v>
      </c>
      <c r="EC35">
        <v>41.875</v>
      </c>
      <c r="ED35">
        <v>42.25</v>
      </c>
      <c r="EE35">
        <v>43.375</v>
      </c>
      <c r="EF35">
        <v>1755.47</v>
      </c>
      <c r="EG35">
        <v>39.51</v>
      </c>
      <c r="EH35">
        <v>0</v>
      </c>
      <c r="EI35">
        <v>1915.7000000476839</v>
      </c>
      <c r="EJ35">
        <v>0</v>
      </c>
      <c r="EK35">
        <v>967.76923999999997</v>
      </c>
      <c r="EL35">
        <v>-1.199615366838271</v>
      </c>
      <c r="EM35">
        <v>-2895.1461489863159</v>
      </c>
      <c r="EN35">
        <v>18427.135999999999</v>
      </c>
      <c r="EO35">
        <v>15</v>
      </c>
      <c r="EP35">
        <v>1691770536.0999999</v>
      </c>
      <c r="EQ35" t="s">
        <v>493</v>
      </c>
      <c r="ER35">
        <v>1691770521.5999999</v>
      </c>
      <c r="ES35">
        <v>1691770536.0999999</v>
      </c>
      <c r="ET35">
        <v>20</v>
      </c>
      <c r="EU35">
        <v>-0.157</v>
      </c>
      <c r="EV35">
        <v>-3.7999999999999999E-2</v>
      </c>
      <c r="EW35">
        <v>-5.0750000000000002</v>
      </c>
      <c r="EX35">
        <v>0.14299999999999999</v>
      </c>
      <c r="EY35">
        <v>400</v>
      </c>
      <c r="EZ35">
        <v>19</v>
      </c>
      <c r="FA35">
        <v>0.06</v>
      </c>
      <c r="FB35">
        <v>0.01</v>
      </c>
      <c r="FC35">
        <v>29.230246120165031</v>
      </c>
      <c r="FD35">
        <v>-0.88672820130626917</v>
      </c>
      <c r="FE35">
        <v>0.1752436229391951</v>
      </c>
      <c r="FF35">
        <v>1</v>
      </c>
      <c r="FG35">
        <v>0.51197922234913262</v>
      </c>
      <c r="FH35">
        <v>-2.6001633794417899E-2</v>
      </c>
      <c r="FI35">
        <v>1.3250509691994761E-2</v>
      </c>
      <c r="FJ35">
        <v>1</v>
      </c>
      <c r="FK35">
        <v>2</v>
      </c>
      <c r="FL35">
        <v>2</v>
      </c>
      <c r="FM35" t="s">
        <v>406</v>
      </c>
      <c r="FN35">
        <v>2.9675400000000001</v>
      </c>
      <c r="FO35">
        <v>2.6994500000000001</v>
      </c>
      <c r="FP35">
        <v>9.0511800000000003E-2</v>
      </c>
      <c r="FQ35">
        <v>9.6115199999999998E-2</v>
      </c>
      <c r="FR35">
        <v>0.132968</v>
      </c>
      <c r="FS35">
        <v>9.6943299999999996E-2</v>
      </c>
      <c r="FT35">
        <v>31404.2</v>
      </c>
      <c r="FU35">
        <v>19972.400000000001</v>
      </c>
      <c r="FV35">
        <v>32396.3</v>
      </c>
      <c r="FW35">
        <v>25232.5</v>
      </c>
      <c r="FX35">
        <v>38814.800000000003</v>
      </c>
      <c r="FY35">
        <v>39446.6</v>
      </c>
      <c r="FZ35">
        <v>46506.1</v>
      </c>
      <c r="GA35">
        <v>45708.6</v>
      </c>
      <c r="GB35">
        <v>1.9745299999999999</v>
      </c>
      <c r="GC35">
        <v>1.85023</v>
      </c>
      <c r="GD35">
        <v>0.14000000000000001</v>
      </c>
      <c r="GE35">
        <v>0</v>
      </c>
      <c r="GF35">
        <v>29.6038</v>
      </c>
      <c r="GG35">
        <v>999.9</v>
      </c>
      <c r="GH35">
        <v>45.1</v>
      </c>
      <c r="GI35">
        <v>39.299999999999997</v>
      </c>
      <c r="GJ35">
        <v>32.638199999999998</v>
      </c>
      <c r="GK35">
        <v>63.627400000000002</v>
      </c>
      <c r="GL35">
        <v>19.771599999999999</v>
      </c>
      <c r="GM35">
        <v>1</v>
      </c>
      <c r="GN35">
        <v>0.154942</v>
      </c>
      <c r="GO35">
        <v>-1.9380900000000001</v>
      </c>
      <c r="GP35">
        <v>20.221</v>
      </c>
      <c r="GQ35">
        <v>5.2357100000000001</v>
      </c>
      <c r="GR35">
        <v>11.950100000000001</v>
      </c>
      <c r="GS35">
        <v>4.9858000000000002</v>
      </c>
      <c r="GT35">
        <v>3.29</v>
      </c>
      <c r="GU35">
        <v>9999</v>
      </c>
      <c r="GV35">
        <v>9999</v>
      </c>
      <c r="GW35">
        <v>9999</v>
      </c>
      <c r="GX35">
        <v>279.60000000000002</v>
      </c>
      <c r="GY35">
        <v>1.8666100000000001</v>
      </c>
      <c r="GZ35">
        <v>1.86879</v>
      </c>
      <c r="HA35">
        <v>1.8666100000000001</v>
      </c>
      <c r="HB35">
        <v>1.8669100000000001</v>
      </c>
      <c r="HC35">
        <v>1.8621799999999999</v>
      </c>
      <c r="HD35">
        <v>1.8649100000000001</v>
      </c>
      <c r="HE35">
        <v>1.86829</v>
      </c>
      <c r="HF35">
        <v>1.86859</v>
      </c>
      <c r="HG35">
        <v>5</v>
      </c>
      <c r="HH35">
        <v>0</v>
      </c>
      <c r="HI35">
        <v>0</v>
      </c>
      <c r="HJ35">
        <v>0</v>
      </c>
      <c r="HK35" t="s">
        <v>407</v>
      </c>
      <c r="HL35" t="s">
        <v>408</v>
      </c>
      <c r="HM35" t="s">
        <v>409</v>
      </c>
      <c r="HN35" t="s">
        <v>409</v>
      </c>
      <c r="HO35" t="s">
        <v>409</v>
      </c>
      <c r="HP35" t="s">
        <v>409</v>
      </c>
      <c r="HQ35">
        <v>0</v>
      </c>
      <c r="HR35">
        <v>100</v>
      </c>
      <c r="HS35">
        <v>100</v>
      </c>
      <c r="HT35">
        <v>-5.1029999999999998</v>
      </c>
      <c r="HU35">
        <v>0.4027</v>
      </c>
      <c r="HV35">
        <v>-5.5272970657294929</v>
      </c>
      <c r="HW35">
        <v>1.6145137170229321E-3</v>
      </c>
      <c r="HX35">
        <v>-1.407043735234338E-6</v>
      </c>
      <c r="HY35">
        <v>4.3622850327847239E-10</v>
      </c>
      <c r="HZ35">
        <v>0.4027251078370726</v>
      </c>
      <c r="IA35">
        <v>0</v>
      </c>
      <c r="IB35">
        <v>0</v>
      </c>
      <c r="IC35">
        <v>0</v>
      </c>
      <c r="ID35">
        <v>2</v>
      </c>
      <c r="IE35">
        <v>2094</v>
      </c>
      <c r="IF35">
        <v>1</v>
      </c>
      <c r="IG35">
        <v>26</v>
      </c>
      <c r="IH35">
        <v>0.9</v>
      </c>
      <c r="II35">
        <v>0.7</v>
      </c>
      <c r="IJ35">
        <v>1.0656699999999999</v>
      </c>
      <c r="IK35">
        <v>2.5622600000000002</v>
      </c>
      <c r="IL35">
        <v>1.4978</v>
      </c>
      <c r="IM35">
        <v>2.2924799999999999</v>
      </c>
      <c r="IN35">
        <v>1.49902</v>
      </c>
      <c r="IO35">
        <v>2.4060100000000002</v>
      </c>
      <c r="IP35">
        <v>41.456200000000003</v>
      </c>
      <c r="IQ35">
        <v>23.991199999999999</v>
      </c>
      <c r="IR35">
        <v>18</v>
      </c>
      <c r="IS35">
        <v>506.05799999999999</v>
      </c>
      <c r="IT35">
        <v>465.87599999999998</v>
      </c>
      <c r="IU35">
        <v>32.616700000000002</v>
      </c>
      <c r="IV35">
        <v>29.4437</v>
      </c>
      <c r="IW35">
        <v>30</v>
      </c>
      <c r="IX35">
        <v>29.341999999999999</v>
      </c>
      <c r="IY35">
        <v>29.261099999999999</v>
      </c>
      <c r="IZ35">
        <v>21.345199999999998</v>
      </c>
      <c r="JA35">
        <v>46.823399999999999</v>
      </c>
      <c r="JB35">
        <v>0</v>
      </c>
      <c r="JC35">
        <v>32.684199999999997</v>
      </c>
      <c r="JD35">
        <v>400</v>
      </c>
      <c r="JE35">
        <v>19.849299999999999</v>
      </c>
      <c r="JF35">
        <v>101.087</v>
      </c>
      <c r="JG35">
        <v>101.274</v>
      </c>
    </row>
    <row r="36" spans="1:267" x14ac:dyDescent="0.3">
      <c r="A36">
        <v>18</v>
      </c>
      <c r="B36">
        <v>1691770708.5999999</v>
      </c>
      <c r="C36">
        <v>4177.5</v>
      </c>
      <c r="D36" t="s">
        <v>494</v>
      </c>
      <c r="E36" t="s">
        <v>495</v>
      </c>
      <c r="F36" t="s">
        <v>394</v>
      </c>
      <c r="G36" t="s">
        <v>488</v>
      </c>
      <c r="H36" t="s">
        <v>489</v>
      </c>
      <c r="I36" t="s">
        <v>490</v>
      </c>
      <c r="J36" t="s">
        <v>398</v>
      </c>
      <c r="K36" t="s">
        <v>399</v>
      </c>
      <c r="L36" t="s">
        <v>400</v>
      </c>
      <c r="M36">
        <v>1691770708.5999999</v>
      </c>
      <c r="N36">
        <f t="shared" si="0"/>
        <v>8.230717373971682E-3</v>
      </c>
      <c r="O36">
        <f t="shared" si="1"/>
        <v>8.2307173739716823</v>
      </c>
      <c r="P36">
        <f t="shared" si="2"/>
        <v>20.708314254114715</v>
      </c>
      <c r="Q36">
        <f t="shared" si="3"/>
        <v>272.51600000000002</v>
      </c>
      <c r="R36">
        <f t="shared" si="4"/>
        <v>190.57608314696603</v>
      </c>
      <c r="S36">
        <f t="shared" si="5"/>
        <v>18.823542388223334</v>
      </c>
      <c r="T36">
        <f t="shared" si="6"/>
        <v>26.916895303768005</v>
      </c>
      <c r="U36">
        <f t="shared" si="7"/>
        <v>0.47575778739017432</v>
      </c>
      <c r="V36">
        <f t="shared" si="8"/>
        <v>2.9063506829379628</v>
      </c>
      <c r="W36">
        <f t="shared" si="9"/>
        <v>0.43634476388459248</v>
      </c>
      <c r="X36">
        <f t="shared" si="10"/>
        <v>0.2759839788698859</v>
      </c>
      <c r="Y36">
        <f t="shared" si="11"/>
        <v>289.57227629207972</v>
      </c>
      <c r="Z36">
        <f t="shared" si="12"/>
        <v>32.26236004720694</v>
      </c>
      <c r="AA36">
        <f t="shared" si="13"/>
        <v>31.957699999999999</v>
      </c>
      <c r="AB36">
        <f t="shared" si="14"/>
        <v>4.7636626110939799</v>
      </c>
      <c r="AC36">
        <f t="shared" si="15"/>
        <v>59.869688552801833</v>
      </c>
      <c r="AD36">
        <f t="shared" si="16"/>
        <v>2.9735151016102002</v>
      </c>
      <c r="AE36">
        <f t="shared" si="17"/>
        <v>4.9666453484015038</v>
      </c>
      <c r="AF36">
        <f t="shared" si="18"/>
        <v>1.7901475094837798</v>
      </c>
      <c r="AG36">
        <f t="shared" si="19"/>
        <v>-362.97463619215119</v>
      </c>
      <c r="AH36">
        <f t="shared" si="20"/>
        <v>115.79182455570965</v>
      </c>
      <c r="AI36">
        <f t="shared" si="21"/>
        <v>9.0643822301567951</v>
      </c>
      <c r="AJ36">
        <f t="shared" si="22"/>
        <v>51.453846885794988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51208.360466822436</v>
      </c>
      <c r="AP36" t="s">
        <v>401</v>
      </c>
      <c r="AQ36">
        <v>0</v>
      </c>
      <c r="AR36">
        <v>0</v>
      </c>
      <c r="AS36">
        <v>0</v>
      </c>
      <c r="AT36" t="e">
        <f t="shared" si="26"/>
        <v>#DIV/0!</v>
      </c>
      <c r="AU36">
        <v>-1</v>
      </c>
      <c r="AV36" t="s">
        <v>496</v>
      </c>
      <c r="AW36">
        <v>10224.1</v>
      </c>
      <c r="AX36">
        <v>940.57865384615377</v>
      </c>
      <c r="AY36">
        <v>1379.75</v>
      </c>
      <c r="AZ36">
        <f t="shared" si="27"/>
        <v>0.31829776854781389</v>
      </c>
      <c r="BA36">
        <v>0.5</v>
      </c>
      <c r="BB36">
        <f t="shared" si="28"/>
        <v>1513.2180001513366</v>
      </c>
      <c r="BC36">
        <f t="shared" si="29"/>
        <v>20.708314254114715</v>
      </c>
      <c r="BD36">
        <f t="shared" si="30"/>
        <v>240.82695638727796</v>
      </c>
      <c r="BE36">
        <f t="shared" si="31"/>
        <v>1.4345794361383271E-2</v>
      </c>
      <c r="BF36">
        <f t="shared" si="32"/>
        <v>-1</v>
      </c>
      <c r="BG36" t="e">
        <f t="shared" si="33"/>
        <v>#DIV/0!</v>
      </c>
      <c r="BH36" t="s">
        <v>497</v>
      </c>
      <c r="BI36">
        <v>684.43</v>
      </c>
      <c r="BJ36">
        <f t="shared" si="34"/>
        <v>684.43</v>
      </c>
      <c r="BK36">
        <f t="shared" si="35"/>
        <v>0.50394636709548835</v>
      </c>
      <c r="BL36">
        <f t="shared" si="36"/>
        <v>0.63161040406409452</v>
      </c>
      <c r="BM36">
        <f t="shared" si="37"/>
        <v>2.0159110500708621</v>
      </c>
      <c r="BN36">
        <f t="shared" si="38"/>
        <v>0.31829776854781389</v>
      </c>
      <c r="BO36" t="e">
        <f t="shared" si="39"/>
        <v>#DIV/0!</v>
      </c>
      <c r="BP36">
        <f t="shared" si="40"/>
        <v>0.45960335915118106</v>
      </c>
      <c r="BQ36">
        <f t="shared" si="41"/>
        <v>0.540396640848819</v>
      </c>
      <c r="BR36">
        <v>929</v>
      </c>
      <c r="BS36">
        <v>300</v>
      </c>
      <c r="BT36">
        <v>300</v>
      </c>
      <c r="BU36">
        <v>300</v>
      </c>
      <c r="BV36">
        <v>10224.1</v>
      </c>
      <c r="BW36">
        <v>1271.79</v>
      </c>
      <c r="BX36">
        <v>-6.9525799999999999E-3</v>
      </c>
      <c r="BY36">
        <v>-0.83</v>
      </c>
      <c r="BZ36" t="s">
        <v>401</v>
      </c>
      <c r="CA36" t="s">
        <v>401</v>
      </c>
      <c r="CB36" t="s">
        <v>401</v>
      </c>
      <c r="CC36" t="s">
        <v>401</v>
      </c>
      <c r="CD36" t="s">
        <v>401</v>
      </c>
      <c r="CE36" t="s">
        <v>401</v>
      </c>
      <c r="CF36" t="s">
        <v>401</v>
      </c>
      <c r="CG36" t="s">
        <v>401</v>
      </c>
      <c r="CH36" t="s">
        <v>401</v>
      </c>
      <c r="CI36" t="s">
        <v>401</v>
      </c>
      <c r="CJ36">
        <f t="shared" si="42"/>
        <v>1800.04</v>
      </c>
      <c r="CK36">
        <f t="shared" si="43"/>
        <v>1513.2180001513366</v>
      </c>
      <c r="CL36">
        <f t="shared" si="44"/>
        <v>0.84065798546217674</v>
      </c>
      <c r="CM36">
        <f t="shared" si="45"/>
        <v>0.16086991194200115</v>
      </c>
      <c r="CN36">
        <v>6</v>
      </c>
      <c r="CO36">
        <v>0.5</v>
      </c>
      <c r="CP36" t="s">
        <v>404</v>
      </c>
      <c r="CQ36">
        <v>1691770708.5999999</v>
      </c>
      <c r="CR36">
        <v>272.51600000000002</v>
      </c>
      <c r="CS36">
        <v>300.04199999999997</v>
      </c>
      <c r="CT36">
        <v>30.104900000000001</v>
      </c>
      <c r="CU36">
        <v>20.530799999999999</v>
      </c>
      <c r="CV36">
        <v>277.31599999999997</v>
      </c>
      <c r="CW36">
        <v>29.700099999999999</v>
      </c>
      <c r="CX36">
        <v>500.28300000000002</v>
      </c>
      <c r="CY36">
        <v>98.671599999999998</v>
      </c>
      <c r="CZ36">
        <v>0.100198</v>
      </c>
      <c r="DA36">
        <v>32.6967</v>
      </c>
      <c r="DB36">
        <v>31.957699999999999</v>
      </c>
      <c r="DC36">
        <v>999.9</v>
      </c>
      <c r="DD36">
        <v>0</v>
      </c>
      <c r="DE36">
        <v>0</v>
      </c>
      <c r="DF36">
        <v>10001.200000000001</v>
      </c>
      <c r="DG36">
        <v>0</v>
      </c>
      <c r="DH36">
        <v>702.54200000000003</v>
      </c>
      <c r="DI36">
        <v>-27.5258</v>
      </c>
      <c r="DJ36">
        <v>280.97399999999999</v>
      </c>
      <c r="DK36">
        <v>306.33100000000002</v>
      </c>
      <c r="DL36">
        <v>9.5740599999999993</v>
      </c>
      <c r="DM36">
        <v>300.04199999999997</v>
      </c>
      <c r="DN36">
        <v>20.530799999999999</v>
      </c>
      <c r="DO36">
        <v>2.9704999999999999</v>
      </c>
      <c r="DP36">
        <v>2.0258099999999999</v>
      </c>
      <c r="DQ36">
        <v>23.863499999999998</v>
      </c>
      <c r="DR36">
        <v>17.647500000000001</v>
      </c>
      <c r="DS36">
        <v>1800.04</v>
      </c>
      <c r="DT36">
        <v>0.97800699999999996</v>
      </c>
      <c r="DU36">
        <v>2.19933E-2</v>
      </c>
      <c r="DV36">
        <v>0</v>
      </c>
      <c r="DW36">
        <v>940.51199999999994</v>
      </c>
      <c r="DX36">
        <v>4.9997699999999998</v>
      </c>
      <c r="DY36">
        <v>17572.599999999999</v>
      </c>
      <c r="DZ36">
        <v>15784.8</v>
      </c>
      <c r="EA36">
        <v>41.936999999999998</v>
      </c>
      <c r="EB36">
        <v>42.75</v>
      </c>
      <c r="EC36">
        <v>41.625</v>
      </c>
      <c r="ED36">
        <v>41.75</v>
      </c>
      <c r="EE36">
        <v>43.061999999999998</v>
      </c>
      <c r="EF36">
        <v>1755.56</v>
      </c>
      <c r="EG36">
        <v>39.479999999999997</v>
      </c>
      <c r="EH36">
        <v>0</v>
      </c>
      <c r="EI36">
        <v>130.5999999046326</v>
      </c>
      <c r="EJ36">
        <v>0</v>
      </c>
      <c r="EK36">
        <v>940.57865384615377</v>
      </c>
      <c r="EL36">
        <v>-0.54054700074066031</v>
      </c>
      <c r="EM36">
        <v>73.073504157079896</v>
      </c>
      <c r="EN36">
        <v>17561.3</v>
      </c>
      <c r="EO36">
        <v>15</v>
      </c>
      <c r="EP36">
        <v>1691770667.5999999</v>
      </c>
      <c r="EQ36" t="s">
        <v>498</v>
      </c>
      <c r="ER36">
        <v>1691770651.5999999</v>
      </c>
      <c r="ES36">
        <v>1691770667.5999999</v>
      </c>
      <c r="ET36">
        <v>21</v>
      </c>
      <c r="EU36">
        <v>0.378</v>
      </c>
      <c r="EV36">
        <v>2E-3</v>
      </c>
      <c r="EW36">
        <v>-4.7759999999999998</v>
      </c>
      <c r="EX36">
        <v>0.16300000000000001</v>
      </c>
      <c r="EY36">
        <v>300</v>
      </c>
      <c r="EZ36">
        <v>20</v>
      </c>
      <c r="FA36">
        <v>0.08</v>
      </c>
      <c r="FB36">
        <v>0.01</v>
      </c>
      <c r="FC36">
        <v>20.742419880928779</v>
      </c>
      <c r="FD36">
        <v>-0.66159123660960084</v>
      </c>
      <c r="FE36">
        <v>0.136310685357699</v>
      </c>
      <c r="FF36">
        <v>1</v>
      </c>
      <c r="FG36">
        <v>0.4789083220927759</v>
      </c>
      <c r="FH36">
        <v>1.9748271599676952E-2</v>
      </c>
      <c r="FI36">
        <v>1.5200515287662241E-2</v>
      </c>
      <c r="FJ36">
        <v>1</v>
      </c>
      <c r="FK36">
        <v>2</v>
      </c>
      <c r="FL36">
        <v>2</v>
      </c>
      <c r="FM36" t="s">
        <v>406</v>
      </c>
      <c r="FN36">
        <v>2.96773</v>
      </c>
      <c r="FO36">
        <v>2.6994400000000001</v>
      </c>
      <c r="FP36">
        <v>7.2262099999999996E-2</v>
      </c>
      <c r="FQ36">
        <v>7.6553700000000002E-2</v>
      </c>
      <c r="FR36">
        <v>0.13378999999999999</v>
      </c>
      <c r="FS36">
        <v>9.9569299999999999E-2</v>
      </c>
      <c r="FT36">
        <v>32041.8</v>
      </c>
      <c r="FU36">
        <v>20410.400000000001</v>
      </c>
      <c r="FV36">
        <v>32403</v>
      </c>
      <c r="FW36">
        <v>25238.400000000001</v>
      </c>
      <c r="FX36">
        <v>38784.5</v>
      </c>
      <c r="FY36">
        <v>39339.4</v>
      </c>
      <c r="FZ36">
        <v>46515.1</v>
      </c>
      <c r="GA36">
        <v>45717.599999999999</v>
      </c>
      <c r="GB36">
        <v>1.9757800000000001</v>
      </c>
      <c r="GC36">
        <v>1.8515699999999999</v>
      </c>
      <c r="GD36">
        <v>0.16813700000000001</v>
      </c>
      <c r="GE36">
        <v>0</v>
      </c>
      <c r="GF36">
        <v>29.2241</v>
      </c>
      <c r="GG36">
        <v>999.9</v>
      </c>
      <c r="GH36">
        <v>44.8</v>
      </c>
      <c r="GI36">
        <v>39.299999999999997</v>
      </c>
      <c r="GJ36">
        <v>32.422499999999999</v>
      </c>
      <c r="GK36">
        <v>63.697400000000002</v>
      </c>
      <c r="GL36">
        <v>20.220400000000001</v>
      </c>
      <c r="GM36">
        <v>1</v>
      </c>
      <c r="GN36">
        <v>0.146171</v>
      </c>
      <c r="GO36">
        <v>-1.9929300000000001</v>
      </c>
      <c r="GP36">
        <v>20.221599999999999</v>
      </c>
      <c r="GQ36">
        <v>5.2349600000000001</v>
      </c>
      <c r="GR36">
        <v>11.950100000000001</v>
      </c>
      <c r="GS36">
        <v>4.9859</v>
      </c>
      <c r="GT36">
        <v>3.29</v>
      </c>
      <c r="GU36">
        <v>9999</v>
      </c>
      <c r="GV36">
        <v>9999</v>
      </c>
      <c r="GW36">
        <v>9999</v>
      </c>
      <c r="GX36">
        <v>279.60000000000002</v>
      </c>
      <c r="GY36">
        <v>1.8666</v>
      </c>
      <c r="GZ36">
        <v>1.86877</v>
      </c>
      <c r="HA36">
        <v>1.8665700000000001</v>
      </c>
      <c r="HB36">
        <v>1.8669100000000001</v>
      </c>
      <c r="HC36">
        <v>1.86215</v>
      </c>
      <c r="HD36">
        <v>1.8648800000000001</v>
      </c>
      <c r="HE36">
        <v>1.8682799999999999</v>
      </c>
      <c r="HF36">
        <v>1.8685400000000001</v>
      </c>
      <c r="HG36">
        <v>5</v>
      </c>
      <c r="HH36">
        <v>0</v>
      </c>
      <c r="HI36">
        <v>0</v>
      </c>
      <c r="HJ36">
        <v>0</v>
      </c>
      <c r="HK36" t="s">
        <v>407</v>
      </c>
      <c r="HL36" t="s">
        <v>408</v>
      </c>
      <c r="HM36" t="s">
        <v>409</v>
      </c>
      <c r="HN36" t="s">
        <v>409</v>
      </c>
      <c r="HO36" t="s">
        <v>409</v>
      </c>
      <c r="HP36" t="s">
        <v>409</v>
      </c>
      <c r="HQ36">
        <v>0</v>
      </c>
      <c r="HR36">
        <v>100</v>
      </c>
      <c r="HS36">
        <v>100</v>
      </c>
      <c r="HT36">
        <v>-4.8</v>
      </c>
      <c r="HU36">
        <v>0.40479999999999999</v>
      </c>
      <c r="HV36">
        <v>-5.1493066750998446</v>
      </c>
      <c r="HW36">
        <v>1.6145137170229321E-3</v>
      </c>
      <c r="HX36">
        <v>-1.407043735234338E-6</v>
      </c>
      <c r="HY36">
        <v>4.3622850327847239E-10</v>
      </c>
      <c r="HZ36">
        <v>0.40483196324289111</v>
      </c>
      <c r="IA36">
        <v>0</v>
      </c>
      <c r="IB36">
        <v>0</v>
      </c>
      <c r="IC36">
        <v>0</v>
      </c>
      <c r="ID36">
        <v>2</v>
      </c>
      <c r="IE36">
        <v>2094</v>
      </c>
      <c r="IF36">
        <v>1</v>
      </c>
      <c r="IG36">
        <v>26</v>
      </c>
      <c r="IH36">
        <v>0.9</v>
      </c>
      <c r="II36">
        <v>0.7</v>
      </c>
      <c r="IJ36">
        <v>0.852051</v>
      </c>
      <c r="IK36">
        <v>2.5671400000000002</v>
      </c>
      <c r="IL36">
        <v>1.4978</v>
      </c>
      <c r="IM36">
        <v>2.2924799999999999</v>
      </c>
      <c r="IN36">
        <v>1.49902</v>
      </c>
      <c r="IO36">
        <v>2.4072300000000002</v>
      </c>
      <c r="IP36">
        <v>41.3001</v>
      </c>
      <c r="IQ36">
        <v>23.9999</v>
      </c>
      <c r="IR36">
        <v>18</v>
      </c>
      <c r="IS36">
        <v>506.00099999999998</v>
      </c>
      <c r="IT36">
        <v>465.988</v>
      </c>
      <c r="IU36">
        <v>33.349499999999999</v>
      </c>
      <c r="IV36">
        <v>29.304200000000002</v>
      </c>
      <c r="IW36">
        <v>29.9998</v>
      </c>
      <c r="IX36">
        <v>29.237300000000001</v>
      </c>
      <c r="IY36">
        <v>29.161999999999999</v>
      </c>
      <c r="IZ36">
        <v>17.055</v>
      </c>
      <c r="JA36">
        <v>44.404499999999999</v>
      </c>
      <c r="JB36">
        <v>0</v>
      </c>
      <c r="JC36">
        <v>33.360799999999998</v>
      </c>
      <c r="JD36">
        <v>300</v>
      </c>
      <c r="JE36">
        <v>20.644400000000001</v>
      </c>
      <c r="JF36">
        <v>101.107</v>
      </c>
      <c r="JG36">
        <v>101.295</v>
      </c>
    </row>
    <row r="37" spans="1:267" x14ac:dyDescent="0.3">
      <c r="A37">
        <v>19</v>
      </c>
      <c r="B37">
        <v>1691770836.5999999</v>
      </c>
      <c r="C37">
        <v>4305.5</v>
      </c>
      <c r="D37" t="s">
        <v>499</v>
      </c>
      <c r="E37" t="s">
        <v>500</v>
      </c>
      <c r="F37" t="s">
        <v>394</v>
      </c>
      <c r="G37" t="s">
        <v>488</v>
      </c>
      <c r="H37" t="s">
        <v>489</v>
      </c>
      <c r="I37" t="s">
        <v>490</v>
      </c>
      <c r="J37" t="s">
        <v>398</v>
      </c>
      <c r="K37" t="s">
        <v>399</v>
      </c>
      <c r="L37" t="s">
        <v>400</v>
      </c>
      <c r="M37">
        <v>1691770836.5999999</v>
      </c>
      <c r="N37">
        <f t="shared" si="0"/>
        <v>8.4891978991555473E-3</v>
      </c>
      <c r="O37">
        <f t="shared" si="1"/>
        <v>8.4891978991555472</v>
      </c>
      <c r="P37">
        <f t="shared" si="2"/>
        <v>12.532124364237301</v>
      </c>
      <c r="Q37">
        <f t="shared" si="3"/>
        <v>183.08699999999999</v>
      </c>
      <c r="R37">
        <f t="shared" si="4"/>
        <v>135.00700019128683</v>
      </c>
      <c r="S37">
        <f t="shared" si="5"/>
        <v>13.334867545618721</v>
      </c>
      <c r="T37">
        <f t="shared" si="6"/>
        <v>18.083809660725002</v>
      </c>
      <c r="U37">
        <f t="shared" si="7"/>
        <v>0.4995203612309897</v>
      </c>
      <c r="V37">
        <f t="shared" si="8"/>
        <v>2.905699107934455</v>
      </c>
      <c r="W37">
        <f t="shared" si="9"/>
        <v>0.45625466531985109</v>
      </c>
      <c r="X37">
        <f t="shared" si="10"/>
        <v>0.28873348333084758</v>
      </c>
      <c r="Y37">
        <f t="shared" si="11"/>
        <v>289.57125929215533</v>
      </c>
      <c r="Z37">
        <f t="shared" si="12"/>
        <v>32.310040402231785</v>
      </c>
      <c r="AA37">
        <f t="shared" si="13"/>
        <v>32.073</v>
      </c>
      <c r="AB37">
        <f t="shared" si="14"/>
        <v>4.7948486359660132</v>
      </c>
      <c r="AC37">
        <f t="shared" si="15"/>
        <v>60.610063245608956</v>
      </c>
      <c r="AD37">
        <f t="shared" si="16"/>
        <v>3.0298705164624997</v>
      </c>
      <c r="AE37">
        <f t="shared" si="17"/>
        <v>4.9989562033364257</v>
      </c>
      <c r="AF37">
        <f t="shared" si="18"/>
        <v>1.7649781195035135</v>
      </c>
      <c r="AG37">
        <f t="shared" si="19"/>
        <v>-374.37362735275963</v>
      </c>
      <c r="AH37">
        <f t="shared" si="20"/>
        <v>115.75019997181465</v>
      </c>
      <c r="AI37">
        <f t="shared" si="21"/>
        <v>9.0734225595270495</v>
      </c>
      <c r="AJ37">
        <f t="shared" si="22"/>
        <v>40.021254470737404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51170.750505328469</v>
      </c>
      <c r="AP37" t="s">
        <v>401</v>
      </c>
      <c r="AQ37">
        <v>0</v>
      </c>
      <c r="AR37">
        <v>0</v>
      </c>
      <c r="AS37">
        <v>0</v>
      </c>
      <c r="AT37" t="e">
        <f t="shared" si="26"/>
        <v>#DIV/0!</v>
      </c>
      <c r="AU37">
        <v>-1</v>
      </c>
      <c r="AV37" t="s">
        <v>501</v>
      </c>
      <c r="AW37">
        <v>10225</v>
      </c>
      <c r="AX37">
        <v>931.19259999999997</v>
      </c>
      <c r="AY37">
        <v>1286.74</v>
      </c>
      <c r="AZ37">
        <f t="shared" si="27"/>
        <v>0.27631642756112351</v>
      </c>
      <c r="BA37">
        <v>0.5</v>
      </c>
      <c r="BB37">
        <f t="shared" si="28"/>
        <v>1513.2099001513757</v>
      </c>
      <c r="BC37">
        <f t="shared" si="29"/>
        <v>12.532124364237301</v>
      </c>
      <c r="BD37">
        <f t="shared" si="30"/>
        <v>209.06237687997626</v>
      </c>
      <c r="BE37">
        <f t="shared" si="31"/>
        <v>8.9426617965449474E-3</v>
      </c>
      <c r="BF37">
        <f t="shared" si="32"/>
        <v>-1</v>
      </c>
      <c r="BG37" t="e">
        <f t="shared" si="33"/>
        <v>#DIV/0!</v>
      </c>
      <c r="BH37" t="s">
        <v>502</v>
      </c>
      <c r="BI37">
        <v>689.73</v>
      </c>
      <c r="BJ37">
        <f t="shared" si="34"/>
        <v>689.73</v>
      </c>
      <c r="BK37">
        <f t="shared" si="35"/>
        <v>0.46397096538539251</v>
      </c>
      <c r="BL37">
        <f t="shared" si="36"/>
        <v>0.59554680826116824</v>
      </c>
      <c r="BM37">
        <f t="shared" si="37"/>
        <v>1.8655705855914633</v>
      </c>
      <c r="BN37">
        <f t="shared" si="38"/>
        <v>0.27631642756112351</v>
      </c>
      <c r="BO37" t="e">
        <f t="shared" si="39"/>
        <v>#DIV/0!</v>
      </c>
      <c r="BP37">
        <f t="shared" si="40"/>
        <v>0.44111873318363526</v>
      </c>
      <c r="BQ37">
        <f t="shared" si="41"/>
        <v>0.55888126681636474</v>
      </c>
      <c r="BR37">
        <v>931</v>
      </c>
      <c r="BS37">
        <v>300</v>
      </c>
      <c r="BT37">
        <v>300</v>
      </c>
      <c r="BU37">
        <v>300</v>
      </c>
      <c r="BV37">
        <v>10225</v>
      </c>
      <c r="BW37">
        <v>1208.53</v>
      </c>
      <c r="BX37">
        <v>-6.9528999999999997E-3</v>
      </c>
      <c r="BY37">
        <v>-5.04</v>
      </c>
      <c r="BZ37" t="s">
        <v>401</v>
      </c>
      <c r="CA37" t="s">
        <v>401</v>
      </c>
      <c r="CB37" t="s">
        <v>401</v>
      </c>
      <c r="CC37" t="s">
        <v>401</v>
      </c>
      <c r="CD37" t="s">
        <v>401</v>
      </c>
      <c r="CE37" t="s">
        <v>401</v>
      </c>
      <c r="CF37" t="s">
        <v>401</v>
      </c>
      <c r="CG37" t="s">
        <v>401</v>
      </c>
      <c r="CH37" t="s">
        <v>401</v>
      </c>
      <c r="CI37" t="s">
        <v>401</v>
      </c>
      <c r="CJ37">
        <f t="shared" si="42"/>
        <v>1800.03</v>
      </c>
      <c r="CK37">
        <f t="shared" si="43"/>
        <v>1513.2099001513757</v>
      </c>
      <c r="CL37">
        <f t="shared" si="44"/>
        <v>0.84065815578150127</v>
      </c>
      <c r="CM37">
        <f t="shared" si="45"/>
        <v>0.16087024065829755</v>
      </c>
      <c r="CN37">
        <v>6</v>
      </c>
      <c r="CO37">
        <v>0.5</v>
      </c>
      <c r="CP37" t="s">
        <v>404</v>
      </c>
      <c r="CQ37">
        <v>1691770836.5999999</v>
      </c>
      <c r="CR37">
        <v>183.08699999999999</v>
      </c>
      <c r="CS37">
        <v>199.98099999999999</v>
      </c>
      <c r="CT37">
        <v>30.6755</v>
      </c>
      <c r="CU37">
        <v>20.8066</v>
      </c>
      <c r="CV37">
        <v>187.49199999999999</v>
      </c>
      <c r="CW37">
        <v>30.2685</v>
      </c>
      <c r="CX37">
        <v>500.286</v>
      </c>
      <c r="CY37">
        <v>98.671300000000002</v>
      </c>
      <c r="CZ37">
        <v>0.10037500000000001</v>
      </c>
      <c r="DA37">
        <v>32.811900000000001</v>
      </c>
      <c r="DB37">
        <v>32.073</v>
      </c>
      <c r="DC37">
        <v>999.9</v>
      </c>
      <c r="DD37">
        <v>0</v>
      </c>
      <c r="DE37">
        <v>0</v>
      </c>
      <c r="DF37">
        <v>9997.5</v>
      </c>
      <c r="DG37">
        <v>0</v>
      </c>
      <c r="DH37">
        <v>2008.25</v>
      </c>
      <c r="DI37">
        <v>-16.894500000000001</v>
      </c>
      <c r="DJ37">
        <v>188.881</v>
      </c>
      <c r="DK37">
        <v>204.23</v>
      </c>
      <c r="DL37">
        <v>9.8688500000000001</v>
      </c>
      <c r="DM37">
        <v>199.98099999999999</v>
      </c>
      <c r="DN37">
        <v>20.8066</v>
      </c>
      <c r="DO37">
        <v>3.0267900000000001</v>
      </c>
      <c r="DP37">
        <v>2.05301</v>
      </c>
      <c r="DQ37">
        <v>24.175999999999998</v>
      </c>
      <c r="DR37">
        <v>17.859200000000001</v>
      </c>
      <c r="DS37">
        <v>1800.03</v>
      </c>
      <c r="DT37">
        <v>0.97800299999999996</v>
      </c>
      <c r="DU37">
        <v>2.19969E-2</v>
      </c>
      <c r="DV37">
        <v>0</v>
      </c>
      <c r="DW37">
        <v>930.851</v>
      </c>
      <c r="DX37">
        <v>4.9997699999999998</v>
      </c>
      <c r="DY37">
        <v>18898.900000000001</v>
      </c>
      <c r="DZ37">
        <v>15784.8</v>
      </c>
      <c r="EA37">
        <v>41.811999999999998</v>
      </c>
      <c r="EB37">
        <v>42.75</v>
      </c>
      <c r="EC37">
        <v>41.436999999999998</v>
      </c>
      <c r="ED37">
        <v>41.561999999999998</v>
      </c>
      <c r="EE37">
        <v>42.936999999999998</v>
      </c>
      <c r="EF37">
        <v>1755.54</v>
      </c>
      <c r="EG37">
        <v>39.49</v>
      </c>
      <c r="EH37">
        <v>0</v>
      </c>
      <c r="EI37">
        <v>127.5999999046326</v>
      </c>
      <c r="EJ37">
        <v>0</v>
      </c>
      <c r="EK37">
        <v>931.19259999999997</v>
      </c>
      <c r="EL37">
        <v>-1.4262307699380781</v>
      </c>
      <c r="EM37">
        <v>-79.107692127053298</v>
      </c>
      <c r="EN37">
        <v>18906.851999999999</v>
      </c>
      <c r="EO37">
        <v>15</v>
      </c>
      <c r="EP37">
        <v>1691770795.0999999</v>
      </c>
      <c r="EQ37" t="s">
        <v>503</v>
      </c>
      <c r="ER37">
        <v>1691770777.0999999</v>
      </c>
      <c r="ES37">
        <v>1691770795.0999999</v>
      </c>
      <c r="ET37">
        <v>22</v>
      </c>
      <c r="EU37">
        <v>0.48799999999999999</v>
      </c>
      <c r="EV37">
        <v>2E-3</v>
      </c>
      <c r="EW37">
        <v>-4.3860000000000001</v>
      </c>
      <c r="EX37">
        <v>0.19700000000000001</v>
      </c>
      <c r="EY37">
        <v>200</v>
      </c>
      <c r="EZ37">
        <v>21</v>
      </c>
      <c r="FA37">
        <v>0.16</v>
      </c>
      <c r="FB37">
        <v>0.01</v>
      </c>
      <c r="FC37">
        <v>12.4950505729774</v>
      </c>
      <c r="FD37">
        <v>-6.4787146747498803E-2</v>
      </c>
      <c r="FE37">
        <v>6.5952369117900519E-2</v>
      </c>
      <c r="FF37">
        <v>1</v>
      </c>
      <c r="FG37">
        <v>0.49781237720146032</v>
      </c>
      <c r="FH37">
        <v>1.136085189972714E-2</v>
      </c>
      <c r="FI37">
        <v>1.446698320586436E-2</v>
      </c>
      <c r="FJ37">
        <v>1</v>
      </c>
      <c r="FK37">
        <v>2</v>
      </c>
      <c r="FL37">
        <v>2</v>
      </c>
      <c r="FM37" t="s">
        <v>406</v>
      </c>
      <c r="FN37">
        <v>2.9678300000000002</v>
      </c>
      <c r="FO37">
        <v>2.6995900000000002</v>
      </c>
      <c r="FP37">
        <v>5.1477700000000001E-2</v>
      </c>
      <c r="FQ37">
        <v>5.41827E-2</v>
      </c>
      <c r="FR37">
        <v>0.13555900000000001</v>
      </c>
      <c r="FS37">
        <v>0.10052899999999999</v>
      </c>
      <c r="FT37">
        <v>32765.7</v>
      </c>
      <c r="FU37">
        <v>20909.599999999999</v>
      </c>
      <c r="FV37">
        <v>32408.6</v>
      </c>
      <c r="FW37">
        <v>25243.5</v>
      </c>
      <c r="FX37">
        <v>38710.400000000001</v>
      </c>
      <c r="FY37">
        <v>39305.1</v>
      </c>
      <c r="FZ37">
        <v>46522.6</v>
      </c>
      <c r="GA37">
        <v>45726.5</v>
      </c>
      <c r="GB37">
        <v>1.97695</v>
      </c>
      <c r="GC37">
        <v>1.85365</v>
      </c>
      <c r="GD37">
        <v>0.14569199999999999</v>
      </c>
      <c r="GE37">
        <v>0</v>
      </c>
      <c r="GF37">
        <v>29.705400000000001</v>
      </c>
      <c r="GG37">
        <v>999.9</v>
      </c>
      <c r="GH37">
        <v>44.6</v>
      </c>
      <c r="GI37">
        <v>39.299999999999997</v>
      </c>
      <c r="GJ37">
        <v>32.277999999999999</v>
      </c>
      <c r="GK37">
        <v>63.617400000000004</v>
      </c>
      <c r="GL37">
        <v>19.867799999999999</v>
      </c>
      <c r="GM37">
        <v>1</v>
      </c>
      <c r="GN37">
        <v>0.136575</v>
      </c>
      <c r="GO37">
        <v>-0.19808300000000001</v>
      </c>
      <c r="GP37">
        <v>20.232900000000001</v>
      </c>
      <c r="GQ37">
        <v>5.2357100000000001</v>
      </c>
      <c r="GR37">
        <v>11.950100000000001</v>
      </c>
      <c r="GS37">
        <v>4.9856499999999997</v>
      </c>
      <c r="GT37">
        <v>3.29</v>
      </c>
      <c r="GU37">
        <v>9999</v>
      </c>
      <c r="GV37">
        <v>9999</v>
      </c>
      <c r="GW37">
        <v>9999</v>
      </c>
      <c r="GX37">
        <v>279.7</v>
      </c>
      <c r="GY37">
        <v>1.86659</v>
      </c>
      <c r="GZ37">
        <v>1.8687400000000001</v>
      </c>
      <c r="HA37">
        <v>1.86649</v>
      </c>
      <c r="HB37">
        <v>1.8669100000000001</v>
      </c>
      <c r="HC37">
        <v>1.86208</v>
      </c>
      <c r="HD37">
        <v>1.86483</v>
      </c>
      <c r="HE37">
        <v>1.8682799999999999</v>
      </c>
      <c r="HF37">
        <v>1.8685499999999999</v>
      </c>
      <c r="HG37">
        <v>5</v>
      </c>
      <c r="HH37">
        <v>0</v>
      </c>
      <c r="HI37">
        <v>0</v>
      </c>
      <c r="HJ37">
        <v>0</v>
      </c>
      <c r="HK37" t="s">
        <v>407</v>
      </c>
      <c r="HL37" t="s">
        <v>408</v>
      </c>
      <c r="HM37" t="s">
        <v>409</v>
      </c>
      <c r="HN37" t="s">
        <v>409</v>
      </c>
      <c r="HO37" t="s">
        <v>409</v>
      </c>
      <c r="HP37" t="s">
        <v>409</v>
      </c>
      <c r="HQ37">
        <v>0</v>
      </c>
      <c r="HR37">
        <v>100</v>
      </c>
      <c r="HS37">
        <v>100</v>
      </c>
      <c r="HT37">
        <v>-4.4050000000000002</v>
      </c>
      <c r="HU37">
        <v>0.40699999999999997</v>
      </c>
      <c r="HV37">
        <v>-4.6614212062917399</v>
      </c>
      <c r="HW37">
        <v>1.6145137170229321E-3</v>
      </c>
      <c r="HX37">
        <v>-1.407043735234338E-6</v>
      </c>
      <c r="HY37">
        <v>4.3622850327847239E-10</v>
      </c>
      <c r="HZ37">
        <v>0.40697998589259121</v>
      </c>
      <c r="IA37">
        <v>0</v>
      </c>
      <c r="IB37">
        <v>0</v>
      </c>
      <c r="IC37">
        <v>0</v>
      </c>
      <c r="ID37">
        <v>2</v>
      </c>
      <c r="IE37">
        <v>2094</v>
      </c>
      <c r="IF37">
        <v>1</v>
      </c>
      <c r="IG37">
        <v>26</v>
      </c>
      <c r="IH37">
        <v>1</v>
      </c>
      <c r="II37">
        <v>0.7</v>
      </c>
      <c r="IJ37">
        <v>0.62866200000000005</v>
      </c>
      <c r="IK37">
        <v>2.5878899999999998</v>
      </c>
      <c r="IL37">
        <v>1.4978</v>
      </c>
      <c r="IM37">
        <v>2.2912599999999999</v>
      </c>
      <c r="IN37">
        <v>1.49902</v>
      </c>
      <c r="IO37">
        <v>2.3950200000000001</v>
      </c>
      <c r="IP37">
        <v>41.067</v>
      </c>
      <c r="IQ37">
        <v>23.9999</v>
      </c>
      <c r="IR37">
        <v>18</v>
      </c>
      <c r="IS37">
        <v>505.95699999999999</v>
      </c>
      <c r="IT37">
        <v>466.637</v>
      </c>
      <c r="IU37">
        <v>31.1464</v>
      </c>
      <c r="IV37">
        <v>29.216100000000001</v>
      </c>
      <c r="IW37">
        <v>29.9999</v>
      </c>
      <c r="IX37">
        <v>29.140499999999999</v>
      </c>
      <c r="IY37">
        <v>29.071999999999999</v>
      </c>
      <c r="IZ37">
        <v>12.5762</v>
      </c>
      <c r="JA37">
        <v>43.581499999999998</v>
      </c>
      <c r="JB37">
        <v>0</v>
      </c>
      <c r="JC37">
        <v>31.158300000000001</v>
      </c>
      <c r="JD37">
        <v>200</v>
      </c>
      <c r="JE37">
        <v>20.761299999999999</v>
      </c>
      <c r="JF37">
        <v>101.124</v>
      </c>
      <c r="JG37">
        <v>101.315</v>
      </c>
    </row>
    <row r="38" spans="1:267" x14ac:dyDescent="0.3">
      <c r="A38">
        <v>20</v>
      </c>
      <c r="B38">
        <v>1691770975.5999999</v>
      </c>
      <c r="C38">
        <v>4444.5</v>
      </c>
      <c r="D38" t="s">
        <v>504</v>
      </c>
      <c r="E38" t="s">
        <v>505</v>
      </c>
      <c r="F38" t="s">
        <v>394</v>
      </c>
      <c r="G38" t="s">
        <v>488</v>
      </c>
      <c r="H38" t="s">
        <v>489</v>
      </c>
      <c r="I38" t="s">
        <v>490</v>
      </c>
      <c r="J38" t="s">
        <v>398</v>
      </c>
      <c r="K38" t="s">
        <v>399</v>
      </c>
      <c r="L38" t="s">
        <v>400</v>
      </c>
      <c r="M38">
        <v>1691770975.5999999</v>
      </c>
      <c r="N38">
        <f t="shared" si="0"/>
        <v>9.1335208872477206E-3</v>
      </c>
      <c r="O38">
        <f t="shared" si="1"/>
        <v>9.1335208872477214</v>
      </c>
      <c r="P38">
        <f t="shared" si="2"/>
        <v>8.5065574108588855</v>
      </c>
      <c r="Q38">
        <f t="shared" si="3"/>
        <v>138.249</v>
      </c>
      <c r="R38">
        <f t="shared" si="4"/>
        <v>107.31978595214005</v>
      </c>
      <c r="S38">
        <f t="shared" si="5"/>
        <v>10.600192044460497</v>
      </c>
      <c r="T38">
        <f t="shared" si="6"/>
        <v>13.655132992979999</v>
      </c>
      <c r="U38">
        <f t="shared" si="7"/>
        <v>0.54201874110863912</v>
      </c>
      <c r="V38">
        <f t="shared" si="8"/>
        <v>2.9024305152367553</v>
      </c>
      <c r="W38">
        <f t="shared" si="9"/>
        <v>0.49142507719367645</v>
      </c>
      <c r="X38">
        <f t="shared" si="10"/>
        <v>0.31129181665707545</v>
      </c>
      <c r="Y38">
        <f t="shared" si="11"/>
        <v>289.56270029208952</v>
      </c>
      <c r="Z38">
        <f t="shared" si="12"/>
        <v>32.0601937958957</v>
      </c>
      <c r="AA38">
        <f t="shared" si="13"/>
        <v>31.983699999999999</v>
      </c>
      <c r="AB38">
        <f t="shared" si="14"/>
        <v>4.7706795559530031</v>
      </c>
      <c r="AC38">
        <f t="shared" si="15"/>
        <v>60.431149613532916</v>
      </c>
      <c r="AD38">
        <f t="shared" si="16"/>
        <v>3.007203043718</v>
      </c>
      <c r="AE38">
        <f t="shared" si="17"/>
        <v>4.9762466260356701</v>
      </c>
      <c r="AF38">
        <f t="shared" si="18"/>
        <v>1.7634765122350031</v>
      </c>
      <c r="AG38">
        <f t="shared" si="19"/>
        <v>-402.78827112762445</v>
      </c>
      <c r="AH38">
        <f t="shared" si="20"/>
        <v>116.93439070145229</v>
      </c>
      <c r="AI38">
        <f t="shared" si="21"/>
        <v>9.1689038326743315</v>
      </c>
      <c r="AJ38">
        <f t="shared" si="22"/>
        <v>12.877723698591694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51092.447814072606</v>
      </c>
      <c r="AP38" t="s">
        <v>401</v>
      </c>
      <c r="AQ38">
        <v>0</v>
      </c>
      <c r="AR38">
        <v>0</v>
      </c>
      <c r="AS38">
        <v>0</v>
      </c>
      <c r="AT38" t="e">
        <f t="shared" si="26"/>
        <v>#DIV/0!</v>
      </c>
      <c r="AU38">
        <v>-1</v>
      </c>
      <c r="AV38" t="s">
        <v>506</v>
      </c>
      <c r="AW38">
        <v>10224.5</v>
      </c>
      <c r="AX38">
        <v>930.37419999999997</v>
      </c>
      <c r="AY38">
        <v>1239.02</v>
      </c>
      <c r="AZ38">
        <f t="shared" si="27"/>
        <v>0.24910477635550676</v>
      </c>
      <c r="BA38">
        <v>0.5</v>
      </c>
      <c r="BB38">
        <f t="shared" si="28"/>
        <v>1513.167600151342</v>
      </c>
      <c r="BC38">
        <f t="shared" si="29"/>
        <v>8.5065574108588855</v>
      </c>
      <c r="BD38">
        <f t="shared" si="30"/>
        <v>188.46863831204945</v>
      </c>
      <c r="BE38">
        <f t="shared" si="31"/>
        <v>6.2825541664440019E-3</v>
      </c>
      <c r="BF38">
        <f t="shared" si="32"/>
        <v>-1</v>
      </c>
      <c r="BG38" t="e">
        <f t="shared" si="33"/>
        <v>#DIV/0!</v>
      </c>
      <c r="BH38" t="s">
        <v>507</v>
      </c>
      <c r="BI38">
        <v>691.59</v>
      </c>
      <c r="BJ38">
        <f t="shared" si="34"/>
        <v>691.59</v>
      </c>
      <c r="BK38">
        <f t="shared" si="35"/>
        <v>0.44182499071847103</v>
      </c>
      <c r="BL38">
        <f t="shared" si="36"/>
        <v>0.56380870613594436</v>
      </c>
      <c r="BM38">
        <f t="shared" si="37"/>
        <v>1.7915527986234618</v>
      </c>
      <c r="BN38">
        <f t="shared" si="38"/>
        <v>0.24910477635550679</v>
      </c>
      <c r="BO38" t="e">
        <f t="shared" si="39"/>
        <v>#DIV/0!</v>
      </c>
      <c r="BP38">
        <f t="shared" si="40"/>
        <v>0.41910498278709557</v>
      </c>
      <c r="BQ38">
        <f t="shared" si="41"/>
        <v>0.58089501721290437</v>
      </c>
      <c r="BR38">
        <v>933</v>
      </c>
      <c r="BS38">
        <v>300</v>
      </c>
      <c r="BT38">
        <v>300</v>
      </c>
      <c r="BU38">
        <v>300</v>
      </c>
      <c r="BV38">
        <v>10224.5</v>
      </c>
      <c r="BW38">
        <v>1176.58</v>
      </c>
      <c r="BX38">
        <v>-6.9525799999999999E-3</v>
      </c>
      <c r="BY38">
        <v>-6.64</v>
      </c>
      <c r="BZ38" t="s">
        <v>401</v>
      </c>
      <c r="CA38" t="s">
        <v>401</v>
      </c>
      <c r="CB38" t="s">
        <v>401</v>
      </c>
      <c r="CC38" t="s">
        <v>401</v>
      </c>
      <c r="CD38" t="s">
        <v>401</v>
      </c>
      <c r="CE38" t="s">
        <v>401</v>
      </c>
      <c r="CF38" t="s">
        <v>401</v>
      </c>
      <c r="CG38" t="s">
        <v>401</v>
      </c>
      <c r="CH38" t="s">
        <v>401</v>
      </c>
      <c r="CI38" t="s">
        <v>401</v>
      </c>
      <c r="CJ38">
        <f t="shared" si="42"/>
        <v>1799.98</v>
      </c>
      <c r="CK38">
        <f t="shared" si="43"/>
        <v>1513.167600151342</v>
      </c>
      <c r="CL38">
        <f t="shared" si="44"/>
        <v>0.84065800739527208</v>
      </c>
      <c r="CM38">
        <f t="shared" si="45"/>
        <v>0.16086995427287498</v>
      </c>
      <c r="CN38">
        <v>6</v>
      </c>
      <c r="CO38">
        <v>0.5</v>
      </c>
      <c r="CP38" t="s">
        <v>404</v>
      </c>
      <c r="CQ38">
        <v>1691770975.5999999</v>
      </c>
      <c r="CR38">
        <v>138.249</v>
      </c>
      <c r="CS38">
        <v>149.96700000000001</v>
      </c>
      <c r="CT38">
        <v>30.445900000000002</v>
      </c>
      <c r="CU38">
        <v>19.824000000000002</v>
      </c>
      <c r="CV38">
        <v>142.44399999999999</v>
      </c>
      <c r="CW38">
        <v>30.044899999999998</v>
      </c>
      <c r="CX38">
        <v>500.21800000000002</v>
      </c>
      <c r="CY38">
        <v>98.671800000000005</v>
      </c>
      <c r="CZ38">
        <v>0.10022</v>
      </c>
      <c r="DA38">
        <v>32.731000000000002</v>
      </c>
      <c r="DB38">
        <v>31.983699999999999</v>
      </c>
      <c r="DC38">
        <v>999.9</v>
      </c>
      <c r="DD38">
        <v>0</v>
      </c>
      <c r="DE38">
        <v>0</v>
      </c>
      <c r="DF38">
        <v>9978.75</v>
      </c>
      <c r="DG38">
        <v>0</v>
      </c>
      <c r="DH38">
        <v>1998.55</v>
      </c>
      <c r="DI38">
        <v>-11.7172</v>
      </c>
      <c r="DJ38">
        <v>142.59100000000001</v>
      </c>
      <c r="DK38">
        <v>153</v>
      </c>
      <c r="DL38">
        <v>10.6219</v>
      </c>
      <c r="DM38">
        <v>149.96700000000001</v>
      </c>
      <c r="DN38">
        <v>19.824000000000002</v>
      </c>
      <c r="DO38">
        <v>3.0041500000000001</v>
      </c>
      <c r="DP38">
        <v>1.95607</v>
      </c>
      <c r="DQ38">
        <v>24.050899999999999</v>
      </c>
      <c r="DR38">
        <v>17.0931</v>
      </c>
      <c r="DS38">
        <v>1799.98</v>
      </c>
      <c r="DT38">
        <v>0.97800299999999996</v>
      </c>
      <c r="DU38">
        <v>2.19969E-2</v>
      </c>
      <c r="DV38">
        <v>0</v>
      </c>
      <c r="DW38">
        <v>930.42399999999998</v>
      </c>
      <c r="DX38">
        <v>4.9997699999999998</v>
      </c>
      <c r="DY38">
        <v>18855.7</v>
      </c>
      <c r="DZ38">
        <v>15784.3</v>
      </c>
      <c r="EA38">
        <v>42.061999999999998</v>
      </c>
      <c r="EB38">
        <v>43.311999999999998</v>
      </c>
      <c r="EC38">
        <v>41.686999999999998</v>
      </c>
      <c r="ED38">
        <v>42</v>
      </c>
      <c r="EE38">
        <v>43.186999999999998</v>
      </c>
      <c r="EF38">
        <v>1755.5</v>
      </c>
      <c r="EG38">
        <v>39.479999999999997</v>
      </c>
      <c r="EH38">
        <v>0</v>
      </c>
      <c r="EI38">
        <v>138.39999985694891</v>
      </c>
      <c r="EJ38">
        <v>0</v>
      </c>
      <c r="EK38">
        <v>930.37419999999997</v>
      </c>
      <c r="EL38">
        <v>0.2189999919666363</v>
      </c>
      <c r="EM38">
        <v>-41.953846149408378</v>
      </c>
      <c r="EN38">
        <v>18857.732</v>
      </c>
      <c r="EO38">
        <v>15</v>
      </c>
      <c r="EP38">
        <v>1691770935.0999999</v>
      </c>
      <c r="EQ38" t="s">
        <v>508</v>
      </c>
      <c r="ER38">
        <v>1691770928.5999999</v>
      </c>
      <c r="ES38">
        <v>1691770935.0999999</v>
      </c>
      <c r="ET38">
        <v>23</v>
      </c>
      <c r="EU38">
        <v>0.26500000000000001</v>
      </c>
      <c r="EV38">
        <v>-6.0000000000000001E-3</v>
      </c>
      <c r="EW38">
        <v>-4.18</v>
      </c>
      <c r="EX38">
        <v>0.16</v>
      </c>
      <c r="EY38">
        <v>150</v>
      </c>
      <c r="EZ38">
        <v>20</v>
      </c>
      <c r="FA38">
        <v>0.35</v>
      </c>
      <c r="FB38">
        <v>0.01</v>
      </c>
      <c r="FC38">
        <v>8.4922244760370784</v>
      </c>
      <c r="FD38">
        <v>-0.18559678848496469</v>
      </c>
      <c r="FE38">
        <v>4.9062969265485222E-2</v>
      </c>
      <c r="FF38">
        <v>1</v>
      </c>
      <c r="FG38">
        <v>0.54158778583444844</v>
      </c>
      <c r="FH38">
        <v>1.440055405607059E-2</v>
      </c>
      <c r="FI38">
        <v>1.7581393603714409E-2</v>
      </c>
      <c r="FJ38">
        <v>1</v>
      </c>
      <c r="FK38">
        <v>2</v>
      </c>
      <c r="FL38">
        <v>2</v>
      </c>
      <c r="FM38" t="s">
        <v>406</v>
      </c>
      <c r="FN38">
        <v>2.9676100000000001</v>
      </c>
      <c r="FO38">
        <v>2.6992699999999998</v>
      </c>
      <c r="FP38">
        <v>4.0012600000000002E-2</v>
      </c>
      <c r="FQ38">
        <v>4.1737299999999998E-2</v>
      </c>
      <c r="FR38">
        <v>0.13486899999999999</v>
      </c>
      <c r="FS38">
        <v>9.7154699999999997E-2</v>
      </c>
      <c r="FT38">
        <v>33155.699999999997</v>
      </c>
      <c r="FU38">
        <v>21182.1</v>
      </c>
      <c r="FV38">
        <v>32403.1</v>
      </c>
      <c r="FW38">
        <v>25241.1</v>
      </c>
      <c r="FX38">
        <v>38735.199999999997</v>
      </c>
      <c r="FY38">
        <v>39449.699999999997</v>
      </c>
      <c r="FZ38">
        <v>46514.7</v>
      </c>
      <c r="GA38">
        <v>45723.199999999997</v>
      </c>
      <c r="GB38">
        <v>1.9766300000000001</v>
      </c>
      <c r="GC38">
        <v>1.85067</v>
      </c>
      <c r="GD38">
        <v>0.111885</v>
      </c>
      <c r="GE38">
        <v>0</v>
      </c>
      <c r="GF38">
        <v>30.1661</v>
      </c>
      <c r="GG38">
        <v>999.9</v>
      </c>
      <c r="GH38">
        <v>44.6</v>
      </c>
      <c r="GI38">
        <v>39.4</v>
      </c>
      <c r="GJ38">
        <v>32.450099999999999</v>
      </c>
      <c r="GK38">
        <v>63.967399999999998</v>
      </c>
      <c r="GL38">
        <v>20.2163</v>
      </c>
      <c r="GM38">
        <v>1</v>
      </c>
      <c r="GN38">
        <v>0.142096</v>
      </c>
      <c r="GO38">
        <v>-0.65752999999999995</v>
      </c>
      <c r="GP38">
        <v>20.231200000000001</v>
      </c>
      <c r="GQ38">
        <v>5.2343599999999997</v>
      </c>
      <c r="GR38">
        <v>11.950100000000001</v>
      </c>
      <c r="GS38">
        <v>4.9858000000000002</v>
      </c>
      <c r="GT38">
        <v>3.29</v>
      </c>
      <c r="GU38">
        <v>9999</v>
      </c>
      <c r="GV38">
        <v>9999</v>
      </c>
      <c r="GW38">
        <v>9999</v>
      </c>
      <c r="GX38">
        <v>279.7</v>
      </c>
      <c r="GY38">
        <v>1.8665499999999999</v>
      </c>
      <c r="GZ38">
        <v>1.8687499999999999</v>
      </c>
      <c r="HA38">
        <v>1.86649</v>
      </c>
      <c r="HB38">
        <v>1.8668800000000001</v>
      </c>
      <c r="HC38">
        <v>1.86208</v>
      </c>
      <c r="HD38">
        <v>1.8648</v>
      </c>
      <c r="HE38">
        <v>1.86825</v>
      </c>
      <c r="HF38">
        <v>1.8685</v>
      </c>
      <c r="HG38">
        <v>5</v>
      </c>
      <c r="HH38">
        <v>0</v>
      </c>
      <c r="HI38">
        <v>0</v>
      </c>
      <c r="HJ38">
        <v>0</v>
      </c>
      <c r="HK38" t="s">
        <v>407</v>
      </c>
      <c r="HL38" t="s">
        <v>408</v>
      </c>
      <c r="HM38" t="s">
        <v>409</v>
      </c>
      <c r="HN38" t="s">
        <v>409</v>
      </c>
      <c r="HO38" t="s">
        <v>409</v>
      </c>
      <c r="HP38" t="s">
        <v>409</v>
      </c>
      <c r="HQ38">
        <v>0</v>
      </c>
      <c r="HR38">
        <v>100</v>
      </c>
      <c r="HS38">
        <v>100</v>
      </c>
      <c r="HT38">
        <v>-4.1950000000000003</v>
      </c>
      <c r="HU38">
        <v>0.40100000000000002</v>
      </c>
      <c r="HV38">
        <v>-4.3969380098401913</v>
      </c>
      <c r="HW38">
        <v>1.6145137170229321E-3</v>
      </c>
      <c r="HX38">
        <v>-1.407043735234338E-6</v>
      </c>
      <c r="HY38">
        <v>4.3622850327847239E-10</v>
      </c>
      <c r="HZ38">
        <v>0.40099959791123818</v>
      </c>
      <c r="IA38">
        <v>0</v>
      </c>
      <c r="IB38">
        <v>0</v>
      </c>
      <c r="IC38">
        <v>0</v>
      </c>
      <c r="ID38">
        <v>2</v>
      </c>
      <c r="IE38">
        <v>2094</v>
      </c>
      <c r="IF38">
        <v>1</v>
      </c>
      <c r="IG38">
        <v>26</v>
      </c>
      <c r="IH38">
        <v>0.8</v>
      </c>
      <c r="II38">
        <v>0.7</v>
      </c>
      <c r="IJ38">
        <v>0.51147500000000001</v>
      </c>
      <c r="IK38">
        <v>2.5952099999999998</v>
      </c>
      <c r="IL38">
        <v>1.4978</v>
      </c>
      <c r="IM38">
        <v>2.2912599999999999</v>
      </c>
      <c r="IN38">
        <v>1.49902</v>
      </c>
      <c r="IO38">
        <v>2.34863</v>
      </c>
      <c r="IP38">
        <v>41.041200000000003</v>
      </c>
      <c r="IQ38">
        <v>23.9999</v>
      </c>
      <c r="IR38">
        <v>18</v>
      </c>
      <c r="IS38">
        <v>505.99299999999999</v>
      </c>
      <c r="IT38">
        <v>464.88200000000001</v>
      </c>
      <c r="IU38">
        <v>31.128299999999999</v>
      </c>
      <c r="IV38">
        <v>29.2926</v>
      </c>
      <c r="IW38">
        <v>30.000399999999999</v>
      </c>
      <c r="IX38">
        <v>29.170300000000001</v>
      </c>
      <c r="IY38">
        <v>29.094100000000001</v>
      </c>
      <c r="IZ38">
        <v>10.2418</v>
      </c>
      <c r="JA38">
        <v>47.026600000000002</v>
      </c>
      <c r="JB38">
        <v>0</v>
      </c>
      <c r="JC38">
        <v>31.1953</v>
      </c>
      <c r="JD38">
        <v>150</v>
      </c>
      <c r="JE38">
        <v>19.6768</v>
      </c>
      <c r="JF38">
        <v>101.107</v>
      </c>
      <c r="JG38">
        <v>101.307</v>
      </c>
    </row>
    <row r="39" spans="1:267" x14ac:dyDescent="0.3">
      <c r="A39">
        <v>21</v>
      </c>
      <c r="B39">
        <v>1691771100.5999999</v>
      </c>
      <c r="C39">
        <v>4569.5</v>
      </c>
      <c r="D39" t="s">
        <v>509</v>
      </c>
      <c r="E39" t="s">
        <v>510</v>
      </c>
      <c r="F39" t="s">
        <v>394</v>
      </c>
      <c r="G39" t="s">
        <v>488</v>
      </c>
      <c r="H39" t="s">
        <v>489</v>
      </c>
      <c r="I39" t="s">
        <v>490</v>
      </c>
      <c r="J39" t="s">
        <v>398</v>
      </c>
      <c r="K39" t="s">
        <v>399</v>
      </c>
      <c r="L39" t="s">
        <v>400</v>
      </c>
      <c r="M39">
        <v>1691771100.5999999</v>
      </c>
      <c r="N39">
        <f t="shared" si="0"/>
        <v>9.7037834130012553E-3</v>
      </c>
      <c r="O39">
        <f t="shared" si="1"/>
        <v>9.7037834130012559</v>
      </c>
      <c r="P39">
        <f t="shared" si="2"/>
        <v>4.2100409984787275</v>
      </c>
      <c r="Q39">
        <f t="shared" si="3"/>
        <v>93.863799999999998</v>
      </c>
      <c r="R39">
        <f t="shared" si="4"/>
        <v>78.661200028027693</v>
      </c>
      <c r="S39">
        <f t="shared" si="5"/>
        <v>7.76962882588679</v>
      </c>
      <c r="T39">
        <f t="shared" si="6"/>
        <v>9.2712402801816012</v>
      </c>
      <c r="U39">
        <f t="shared" si="7"/>
        <v>0.58136510272723751</v>
      </c>
      <c r="V39">
        <f t="shared" si="8"/>
        <v>2.9067090410706586</v>
      </c>
      <c r="W39">
        <f t="shared" si="9"/>
        <v>0.5236539996726759</v>
      </c>
      <c r="X39">
        <f t="shared" si="10"/>
        <v>0.33199016119503633</v>
      </c>
      <c r="Y39">
        <f t="shared" si="11"/>
        <v>289.58185229206998</v>
      </c>
      <c r="Z39">
        <f t="shared" si="12"/>
        <v>31.981873475200732</v>
      </c>
      <c r="AA39">
        <f t="shared" si="13"/>
        <v>31.998000000000001</v>
      </c>
      <c r="AB39">
        <f t="shared" si="14"/>
        <v>4.774542709742148</v>
      </c>
      <c r="AC39">
        <f t="shared" si="15"/>
        <v>60.379046800645078</v>
      </c>
      <c r="AD39">
        <f t="shared" si="16"/>
        <v>3.0163696446156005</v>
      </c>
      <c r="AE39">
        <f t="shared" si="17"/>
        <v>4.9957225303254944</v>
      </c>
      <c r="AF39">
        <f t="shared" si="18"/>
        <v>1.7581730651265475</v>
      </c>
      <c r="AG39">
        <f t="shared" si="19"/>
        <v>-427.93684851335536</v>
      </c>
      <c r="AH39">
        <f t="shared" si="20"/>
        <v>125.74129385253471</v>
      </c>
      <c r="AI39">
        <f t="shared" si="21"/>
        <v>9.8489970170908503</v>
      </c>
      <c r="AJ39">
        <f t="shared" si="22"/>
        <v>-2.7647053516598419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51201.100629923589</v>
      </c>
      <c r="AP39" t="s">
        <v>401</v>
      </c>
      <c r="AQ39">
        <v>0</v>
      </c>
      <c r="AR39">
        <v>0</v>
      </c>
      <c r="AS39">
        <v>0</v>
      </c>
      <c r="AT39" t="e">
        <f t="shared" si="26"/>
        <v>#DIV/0!</v>
      </c>
      <c r="AU39">
        <v>-1</v>
      </c>
      <c r="AV39" t="s">
        <v>511</v>
      </c>
      <c r="AW39">
        <v>10223.700000000001</v>
      </c>
      <c r="AX39">
        <v>934.3831923076923</v>
      </c>
      <c r="AY39">
        <v>1210.8599999999999</v>
      </c>
      <c r="AZ39">
        <f t="shared" si="27"/>
        <v>0.22833094469410797</v>
      </c>
      <c r="BA39">
        <v>0.5</v>
      </c>
      <c r="BB39">
        <f t="shared" si="28"/>
        <v>1513.2684001513314</v>
      </c>
      <c r="BC39">
        <f t="shared" si="29"/>
        <v>4.2100409984787275</v>
      </c>
      <c r="BD39">
        <f t="shared" si="30"/>
        <v>172.76300169114745</v>
      </c>
      <c r="BE39">
        <f t="shared" si="31"/>
        <v>3.4429060951498805E-3</v>
      </c>
      <c r="BF39">
        <f t="shared" si="32"/>
        <v>-1</v>
      </c>
      <c r="BG39" t="e">
        <f t="shared" si="33"/>
        <v>#DIV/0!</v>
      </c>
      <c r="BH39" t="s">
        <v>512</v>
      </c>
      <c r="BI39">
        <v>692.22</v>
      </c>
      <c r="BJ39">
        <f t="shared" si="34"/>
        <v>692.22</v>
      </c>
      <c r="BK39">
        <f t="shared" si="35"/>
        <v>0.428323670779446</v>
      </c>
      <c r="BL39">
        <f t="shared" si="36"/>
        <v>0.53308037886068882</v>
      </c>
      <c r="BM39">
        <f t="shared" si="37"/>
        <v>1.7492415705989424</v>
      </c>
      <c r="BN39">
        <f t="shared" si="38"/>
        <v>0.228330944694108</v>
      </c>
      <c r="BO39" t="e">
        <f t="shared" si="39"/>
        <v>#DIV/0!</v>
      </c>
      <c r="BP39">
        <f t="shared" si="40"/>
        <v>0.39492245033173867</v>
      </c>
      <c r="BQ39">
        <f t="shared" si="41"/>
        <v>0.60507754966826133</v>
      </c>
      <c r="BR39">
        <v>935</v>
      </c>
      <c r="BS39">
        <v>300</v>
      </c>
      <c r="BT39">
        <v>300</v>
      </c>
      <c r="BU39">
        <v>300</v>
      </c>
      <c r="BV39">
        <v>10223.700000000001</v>
      </c>
      <c r="BW39">
        <v>1154.73</v>
      </c>
      <c r="BX39">
        <v>-6.9516700000000001E-3</v>
      </c>
      <c r="BY39">
        <v>-4</v>
      </c>
      <c r="BZ39" t="s">
        <v>401</v>
      </c>
      <c r="CA39" t="s">
        <v>401</v>
      </c>
      <c r="CB39" t="s">
        <v>401</v>
      </c>
      <c r="CC39" t="s">
        <v>401</v>
      </c>
      <c r="CD39" t="s">
        <v>401</v>
      </c>
      <c r="CE39" t="s">
        <v>401</v>
      </c>
      <c r="CF39" t="s">
        <v>401</v>
      </c>
      <c r="CG39" t="s">
        <v>401</v>
      </c>
      <c r="CH39" t="s">
        <v>401</v>
      </c>
      <c r="CI39" t="s">
        <v>401</v>
      </c>
      <c r="CJ39">
        <f t="shared" si="42"/>
        <v>1800.1</v>
      </c>
      <c r="CK39">
        <f t="shared" si="43"/>
        <v>1513.2684001513314</v>
      </c>
      <c r="CL39">
        <f t="shared" si="44"/>
        <v>0.84065796353054356</v>
      </c>
      <c r="CM39">
        <f t="shared" si="45"/>
        <v>0.16086986961394922</v>
      </c>
      <c r="CN39">
        <v>6</v>
      </c>
      <c r="CO39">
        <v>0.5</v>
      </c>
      <c r="CP39" t="s">
        <v>404</v>
      </c>
      <c r="CQ39">
        <v>1691771100.5999999</v>
      </c>
      <c r="CR39">
        <v>93.863799999999998</v>
      </c>
      <c r="CS39">
        <v>100.006</v>
      </c>
      <c r="CT39">
        <v>30.5383</v>
      </c>
      <c r="CU39">
        <v>19.2546</v>
      </c>
      <c r="CV39">
        <v>97.880600000000001</v>
      </c>
      <c r="CW39">
        <v>30.134399999999999</v>
      </c>
      <c r="CX39">
        <v>500.23200000000003</v>
      </c>
      <c r="CY39">
        <v>98.673100000000005</v>
      </c>
      <c r="CZ39">
        <v>0.100232</v>
      </c>
      <c r="DA39">
        <v>32.800400000000003</v>
      </c>
      <c r="DB39">
        <v>31.998000000000001</v>
      </c>
      <c r="DC39">
        <v>999.9</v>
      </c>
      <c r="DD39">
        <v>0</v>
      </c>
      <c r="DE39">
        <v>0</v>
      </c>
      <c r="DF39">
        <v>10003.1</v>
      </c>
      <c r="DG39">
        <v>0</v>
      </c>
      <c r="DH39">
        <v>1993.45</v>
      </c>
      <c r="DI39">
        <v>-6.1418799999999996</v>
      </c>
      <c r="DJ39">
        <v>96.820599999999999</v>
      </c>
      <c r="DK39">
        <v>101.96899999999999</v>
      </c>
      <c r="DL39">
        <v>11.2836</v>
      </c>
      <c r="DM39">
        <v>100.006</v>
      </c>
      <c r="DN39">
        <v>19.2546</v>
      </c>
      <c r="DO39">
        <v>3.0133100000000002</v>
      </c>
      <c r="DP39">
        <v>1.8999200000000001</v>
      </c>
      <c r="DQ39">
        <v>24.101600000000001</v>
      </c>
      <c r="DR39">
        <v>16.634</v>
      </c>
      <c r="DS39">
        <v>1800.1</v>
      </c>
      <c r="DT39">
        <v>0.97800699999999996</v>
      </c>
      <c r="DU39">
        <v>2.19933E-2</v>
      </c>
      <c r="DV39">
        <v>0</v>
      </c>
      <c r="DW39">
        <v>934.45799999999997</v>
      </c>
      <c r="DX39">
        <v>4.9997699999999998</v>
      </c>
      <c r="DY39">
        <v>18943.7</v>
      </c>
      <c r="DZ39">
        <v>15785.4</v>
      </c>
      <c r="EA39">
        <v>42.311999999999998</v>
      </c>
      <c r="EB39">
        <v>43.75</v>
      </c>
      <c r="EC39">
        <v>42</v>
      </c>
      <c r="ED39">
        <v>42.375</v>
      </c>
      <c r="EE39">
        <v>43.436999999999998</v>
      </c>
      <c r="EF39">
        <v>1755.62</v>
      </c>
      <c r="EG39">
        <v>39.479999999999997</v>
      </c>
      <c r="EH39">
        <v>0</v>
      </c>
      <c r="EI39">
        <v>124.5999999046326</v>
      </c>
      <c r="EJ39">
        <v>0</v>
      </c>
      <c r="EK39">
        <v>934.3831923076923</v>
      </c>
      <c r="EL39">
        <v>0.1178461514504696</v>
      </c>
      <c r="EM39">
        <v>8.2324784754171745</v>
      </c>
      <c r="EN39">
        <v>18944.392307692309</v>
      </c>
      <c r="EO39">
        <v>15</v>
      </c>
      <c r="EP39">
        <v>1691771060.0999999</v>
      </c>
      <c r="EQ39" t="s">
        <v>513</v>
      </c>
      <c r="ER39">
        <v>1691771040.0999999</v>
      </c>
      <c r="ES39">
        <v>1691771060.0999999</v>
      </c>
      <c r="ET39">
        <v>24</v>
      </c>
      <c r="EU39">
        <v>0.23499999999999999</v>
      </c>
      <c r="EV39">
        <v>3.0000000000000001E-3</v>
      </c>
      <c r="EW39">
        <v>-4.008</v>
      </c>
      <c r="EX39">
        <v>0.14699999999999999</v>
      </c>
      <c r="EY39">
        <v>100</v>
      </c>
      <c r="EZ39">
        <v>19</v>
      </c>
      <c r="FA39">
        <v>0.23</v>
      </c>
      <c r="FB39">
        <v>0.01</v>
      </c>
      <c r="FC39">
        <v>4.2028754125627259</v>
      </c>
      <c r="FD39">
        <v>-0.13763756404144439</v>
      </c>
      <c r="FE39">
        <v>3.6500965683782631E-2</v>
      </c>
      <c r="FF39">
        <v>1</v>
      </c>
      <c r="FG39">
        <v>0.58354046822844574</v>
      </c>
      <c r="FH39">
        <v>1.3539074525603221E-2</v>
      </c>
      <c r="FI39">
        <v>1.966407486152379E-2</v>
      </c>
      <c r="FJ39">
        <v>1</v>
      </c>
      <c r="FK39">
        <v>2</v>
      </c>
      <c r="FL39">
        <v>2</v>
      </c>
      <c r="FM39" t="s">
        <v>406</v>
      </c>
      <c r="FN39">
        <v>2.9674999999999998</v>
      </c>
      <c r="FO39">
        <v>2.6994899999999999</v>
      </c>
      <c r="FP39">
        <v>2.7991700000000001E-2</v>
      </c>
      <c r="FQ39">
        <v>2.8439200000000001E-2</v>
      </c>
      <c r="FR39">
        <v>0.13511300000000001</v>
      </c>
      <c r="FS39">
        <v>9.5151899999999998E-2</v>
      </c>
      <c r="FT39">
        <v>33560.9</v>
      </c>
      <c r="FU39">
        <v>21469.3</v>
      </c>
      <c r="FV39">
        <v>32394.2</v>
      </c>
      <c r="FW39">
        <v>25234.2</v>
      </c>
      <c r="FX39">
        <v>38715</v>
      </c>
      <c r="FY39">
        <v>39527.300000000003</v>
      </c>
      <c r="FZ39">
        <v>46503.3</v>
      </c>
      <c r="GA39">
        <v>45711.8</v>
      </c>
      <c r="GB39">
        <v>1.9757499999999999</v>
      </c>
      <c r="GC39">
        <v>1.84643</v>
      </c>
      <c r="GD39">
        <v>9.8325300000000004E-2</v>
      </c>
      <c r="GE39">
        <v>0</v>
      </c>
      <c r="GF39">
        <v>30.401</v>
      </c>
      <c r="GG39">
        <v>999.9</v>
      </c>
      <c r="GH39">
        <v>44.7</v>
      </c>
      <c r="GI39">
        <v>39.5</v>
      </c>
      <c r="GJ39">
        <v>32.6952</v>
      </c>
      <c r="GK39">
        <v>63.617400000000004</v>
      </c>
      <c r="GL39">
        <v>20.2043</v>
      </c>
      <c r="GM39">
        <v>1</v>
      </c>
      <c r="GN39">
        <v>0.15231500000000001</v>
      </c>
      <c r="GO39">
        <v>-0.44361899999999999</v>
      </c>
      <c r="GP39">
        <v>20.2318</v>
      </c>
      <c r="GQ39">
        <v>5.2349600000000001</v>
      </c>
      <c r="GR39">
        <v>11.950100000000001</v>
      </c>
      <c r="GS39">
        <v>4.9859</v>
      </c>
      <c r="GT39">
        <v>3.29</v>
      </c>
      <c r="GU39">
        <v>9999</v>
      </c>
      <c r="GV39">
        <v>9999</v>
      </c>
      <c r="GW39">
        <v>9999</v>
      </c>
      <c r="GX39">
        <v>279.7</v>
      </c>
      <c r="GY39">
        <v>1.86656</v>
      </c>
      <c r="GZ39">
        <v>1.8687499999999999</v>
      </c>
      <c r="HA39">
        <v>1.8665099999999999</v>
      </c>
      <c r="HB39">
        <v>1.8669100000000001</v>
      </c>
      <c r="HC39">
        <v>1.8621099999999999</v>
      </c>
      <c r="HD39">
        <v>1.8647899999999999</v>
      </c>
      <c r="HE39">
        <v>1.86826</v>
      </c>
      <c r="HF39">
        <v>1.86853</v>
      </c>
      <c r="HG39">
        <v>5</v>
      </c>
      <c r="HH39">
        <v>0</v>
      </c>
      <c r="HI39">
        <v>0</v>
      </c>
      <c r="HJ39">
        <v>0</v>
      </c>
      <c r="HK39" t="s">
        <v>407</v>
      </c>
      <c r="HL39" t="s">
        <v>408</v>
      </c>
      <c r="HM39" t="s">
        <v>409</v>
      </c>
      <c r="HN39" t="s">
        <v>409</v>
      </c>
      <c r="HO39" t="s">
        <v>409</v>
      </c>
      <c r="HP39" t="s">
        <v>409</v>
      </c>
      <c r="HQ39">
        <v>0</v>
      </c>
      <c r="HR39">
        <v>100</v>
      </c>
      <c r="HS39">
        <v>100</v>
      </c>
      <c r="HT39">
        <v>-4.0170000000000003</v>
      </c>
      <c r="HU39">
        <v>0.40389999999999998</v>
      </c>
      <c r="HV39">
        <v>-4.1616856730090523</v>
      </c>
      <c r="HW39">
        <v>1.6145137170229321E-3</v>
      </c>
      <c r="HX39">
        <v>-1.407043735234338E-6</v>
      </c>
      <c r="HY39">
        <v>4.3622850327847239E-10</v>
      </c>
      <c r="HZ39">
        <v>0.40381742814464378</v>
      </c>
      <c r="IA39">
        <v>0</v>
      </c>
      <c r="IB39">
        <v>0</v>
      </c>
      <c r="IC39">
        <v>0</v>
      </c>
      <c r="ID39">
        <v>2</v>
      </c>
      <c r="IE39">
        <v>2094</v>
      </c>
      <c r="IF39">
        <v>1</v>
      </c>
      <c r="IG39">
        <v>26</v>
      </c>
      <c r="IH39">
        <v>1</v>
      </c>
      <c r="II39">
        <v>0.7</v>
      </c>
      <c r="IJ39">
        <v>0.394287</v>
      </c>
      <c r="IK39">
        <v>2.6074199999999998</v>
      </c>
      <c r="IL39">
        <v>1.4978</v>
      </c>
      <c r="IM39">
        <v>2.2912599999999999</v>
      </c>
      <c r="IN39">
        <v>1.49902</v>
      </c>
      <c r="IO39">
        <v>2.36084</v>
      </c>
      <c r="IP39">
        <v>41.170499999999997</v>
      </c>
      <c r="IQ39">
        <v>23.9999</v>
      </c>
      <c r="IR39">
        <v>18</v>
      </c>
      <c r="IS39">
        <v>506.23200000000003</v>
      </c>
      <c r="IT39">
        <v>462.80700000000002</v>
      </c>
      <c r="IU39">
        <v>31.041</v>
      </c>
      <c r="IV39">
        <v>29.422499999999999</v>
      </c>
      <c r="IW39">
        <v>30.000499999999999</v>
      </c>
      <c r="IX39">
        <v>29.267700000000001</v>
      </c>
      <c r="IY39">
        <v>29.1813</v>
      </c>
      <c r="IZ39">
        <v>7.8832899999999997</v>
      </c>
      <c r="JA39">
        <v>49.6021</v>
      </c>
      <c r="JB39">
        <v>0</v>
      </c>
      <c r="JC39">
        <v>31.0533</v>
      </c>
      <c r="JD39">
        <v>100</v>
      </c>
      <c r="JE39">
        <v>19.169</v>
      </c>
      <c r="JF39">
        <v>101.081</v>
      </c>
      <c r="JG39">
        <v>101.28100000000001</v>
      </c>
    </row>
    <row r="40" spans="1:267" x14ac:dyDescent="0.3">
      <c r="A40">
        <v>22</v>
      </c>
      <c r="B40">
        <v>1691771227.5999999</v>
      </c>
      <c r="C40">
        <v>4696.5</v>
      </c>
      <c r="D40" t="s">
        <v>514</v>
      </c>
      <c r="E40" t="s">
        <v>515</v>
      </c>
      <c r="F40" t="s">
        <v>394</v>
      </c>
      <c r="G40" t="s">
        <v>488</v>
      </c>
      <c r="H40" t="s">
        <v>489</v>
      </c>
      <c r="I40" t="s">
        <v>490</v>
      </c>
      <c r="J40" t="s">
        <v>398</v>
      </c>
      <c r="K40" t="s">
        <v>399</v>
      </c>
      <c r="L40" t="s">
        <v>400</v>
      </c>
      <c r="M40">
        <v>1691771227.5999999</v>
      </c>
      <c r="N40">
        <f t="shared" si="0"/>
        <v>9.8059319916995579E-3</v>
      </c>
      <c r="O40">
        <f t="shared" si="1"/>
        <v>9.8059319916995573</v>
      </c>
      <c r="P40">
        <f t="shared" si="2"/>
        <v>1.908258035130602</v>
      </c>
      <c r="Q40">
        <f t="shared" si="3"/>
        <v>71.875500000000002</v>
      </c>
      <c r="R40">
        <f t="shared" si="4"/>
        <v>64.176440317357603</v>
      </c>
      <c r="S40">
        <f t="shared" si="5"/>
        <v>6.3387522545358337</v>
      </c>
      <c r="T40">
        <f t="shared" si="6"/>
        <v>7.0991938072274996</v>
      </c>
      <c r="U40">
        <f t="shared" si="7"/>
        <v>0.58622186335770454</v>
      </c>
      <c r="V40">
        <f t="shared" si="8"/>
        <v>2.9040423325684301</v>
      </c>
      <c r="W40">
        <f t="shared" si="9"/>
        <v>0.52754636168543445</v>
      </c>
      <c r="X40">
        <f t="shared" si="10"/>
        <v>0.33449748129399026</v>
      </c>
      <c r="Y40">
        <f t="shared" si="11"/>
        <v>289.5596365829806</v>
      </c>
      <c r="Z40">
        <f t="shared" si="12"/>
        <v>31.993195243237935</v>
      </c>
      <c r="AA40">
        <f t="shared" si="13"/>
        <v>32.035800000000002</v>
      </c>
      <c r="AB40">
        <f t="shared" si="14"/>
        <v>4.7847675195941193</v>
      </c>
      <c r="AC40">
        <f t="shared" si="15"/>
        <v>60.347578714036295</v>
      </c>
      <c r="AD40">
        <f t="shared" si="16"/>
        <v>3.0213859888794996</v>
      </c>
      <c r="AE40">
        <f t="shared" si="17"/>
        <v>5.0066399568351745</v>
      </c>
      <c r="AF40">
        <f t="shared" si="18"/>
        <v>1.7633815307146197</v>
      </c>
      <c r="AG40">
        <f t="shared" si="19"/>
        <v>-432.44160083395053</v>
      </c>
      <c r="AH40">
        <f t="shared" si="20"/>
        <v>125.78249746953647</v>
      </c>
      <c r="AI40">
        <f t="shared" si="21"/>
        <v>9.8649820387174625</v>
      </c>
      <c r="AJ40">
        <f t="shared" si="22"/>
        <v>-7.234484742715992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51119.611840890808</v>
      </c>
      <c r="AP40" t="s">
        <v>401</v>
      </c>
      <c r="AQ40">
        <v>0</v>
      </c>
      <c r="AR40">
        <v>0</v>
      </c>
      <c r="AS40">
        <v>0</v>
      </c>
      <c r="AT40" t="e">
        <f t="shared" si="26"/>
        <v>#DIV/0!</v>
      </c>
      <c r="AU40">
        <v>-1</v>
      </c>
      <c r="AV40" t="s">
        <v>516</v>
      </c>
      <c r="AW40">
        <v>10222.5</v>
      </c>
      <c r="AX40">
        <v>937.91408000000001</v>
      </c>
      <c r="AY40">
        <v>1187.6400000000001</v>
      </c>
      <c r="AZ40">
        <f t="shared" si="27"/>
        <v>0.21027072176753903</v>
      </c>
      <c r="BA40">
        <v>0.5</v>
      </c>
      <c r="BB40">
        <f t="shared" si="28"/>
        <v>1513.1432935663113</v>
      </c>
      <c r="BC40">
        <f t="shared" si="29"/>
        <v>1.908258035130602</v>
      </c>
      <c r="BD40">
        <f t="shared" si="30"/>
        <v>159.08486623794974</v>
      </c>
      <c r="BE40">
        <f t="shared" si="31"/>
        <v>1.9219977694750639E-3</v>
      </c>
      <c r="BF40">
        <f t="shared" si="32"/>
        <v>-1</v>
      </c>
      <c r="BG40" t="e">
        <f t="shared" si="33"/>
        <v>#DIV/0!</v>
      </c>
      <c r="BH40" t="s">
        <v>517</v>
      </c>
      <c r="BI40">
        <v>688.62</v>
      </c>
      <c r="BJ40">
        <f t="shared" si="34"/>
        <v>688.62</v>
      </c>
      <c r="BK40">
        <f t="shared" si="35"/>
        <v>0.42017783166616152</v>
      </c>
      <c r="BL40">
        <f t="shared" si="36"/>
        <v>0.50043268806861452</v>
      </c>
      <c r="BM40">
        <f t="shared" si="37"/>
        <v>1.7246667247538556</v>
      </c>
      <c r="BN40">
        <f t="shared" si="38"/>
        <v>0.21027072176753905</v>
      </c>
      <c r="BO40" t="e">
        <f t="shared" si="39"/>
        <v>#DIV/0!</v>
      </c>
      <c r="BP40">
        <f t="shared" si="40"/>
        <v>0.36741953768068958</v>
      </c>
      <c r="BQ40">
        <f t="shared" si="41"/>
        <v>0.63258046231931042</v>
      </c>
      <c r="BR40">
        <v>937</v>
      </c>
      <c r="BS40">
        <v>300</v>
      </c>
      <c r="BT40">
        <v>300</v>
      </c>
      <c r="BU40">
        <v>300</v>
      </c>
      <c r="BV40">
        <v>10222.5</v>
      </c>
      <c r="BW40">
        <v>1141.8699999999999</v>
      </c>
      <c r="BX40">
        <v>-6.9507199999999996E-3</v>
      </c>
      <c r="BY40">
        <v>-3.89</v>
      </c>
      <c r="BZ40" t="s">
        <v>401</v>
      </c>
      <c r="CA40" t="s">
        <v>401</v>
      </c>
      <c r="CB40" t="s">
        <v>401</v>
      </c>
      <c r="CC40" t="s">
        <v>401</v>
      </c>
      <c r="CD40" t="s">
        <v>401</v>
      </c>
      <c r="CE40" t="s">
        <v>401</v>
      </c>
      <c r="CF40" t="s">
        <v>401</v>
      </c>
      <c r="CG40" t="s">
        <v>401</v>
      </c>
      <c r="CH40" t="s">
        <v>401</v>
      </c>
      <c r="CI40" t="s">
        <v>401</v>
      </c>
      <c r="CJ40">
        <f t="shared" si="42"/>
        <v>1799.95</v>
      </c>
      <c r="CK40">
        <f t="shared" si="43"/>
        <v>1513.1432935663113</v>
      </c>
      <c r="CL40">
        <f t="shared" si="44"/>
        <v>0.84065851471780395</v>
      </c>
      <c r="CM40">
        <f t="shared" si="45"/>
        <v>0.1608709334053616</v>
      </c>
      <c r="CN40">
        <v>6</v>
      </c>
      <c r="CO40">
        <v>0.5</v>
      </c>
      <c r="CP40" t="s">
        <v>404</v>
      </c>
      <c r="CQ40">
        <v>1691771227.5999999</v>
      </c>
      <c r="CR40">
        <v>71.875500000000002</v>
      </c>
      <c r="CS40">
        <v>75.010499999999993</v>
      </c>
      <c r="CT40">
        <v>30.5899</v>
      </c>
      <c r="CU40">
        <v>19.185199999999998</v>
      </c>
      <c r="CV40">
        <v>75.845200000000006</v>
      </c>
      <c r="CW40">
        <v>30.1892</v>
      </c>
      <c r="CX40">
        <v>500.108</v>
      </c>
      <c r="CY40">
        <v>98.670299999999997</v>
      </c>
      <c r="CZ40">
        <v>0.10040499999999999</v>
      </c>
      <c r="DA40">
        <v>32.839199999999998</v>
      </c>
      <c r="DB40">
        <v>32.035800000000002</v>
      </c>
      <c r="DC40">
        <v>999.9</v>
      </c>
      <c r="DD40">
        <v>0</v>
      </c>
      <c r="DE40">
        <v>0</v>
      </c>
      <c r="DF40">
        <v>9988.1200000000008</v>
      </c>
      <c r="DG40">
        <v>0</v>
      </c>
      <c r="DH40">
        <v>2045.76</v>
      </c>
      <c r="DI40">
        <v>-3.1349900000000002</v>
      </c>
      <c r="DJ40">
        <v>74.143600000000006</v>
      </c>
      <c r="DK40">
        <v>76.477800000000002</v>
      </c>
      <c r="DL40">
        <v>11.4047</v>
      </c>
      <c r="DM40">
        <v>75.010499999999993</v>
      </c>
      <c r="DN40">
        <v>19.185199999999998</v>
      </c>
      <c r="DO40">
        <v>3.01831</v>
      </c>
      <c r="DP40">
        <v>1.8930100000000001</v>
      </c>
      <c r="DQ40">
        <v>24.129300000000001</v>
      </c>
      <c r="DR40">
        <v>16.576699999999999</v>
      </c>
      <c r="DS40">
        <v>1799.95</v>
      </c>
      <c r="DT40">
        <v>0.97799100000000005</v>
      </c>
      <c r="DU40">
        <v>2.2009000000000001E-2</v>
      </c>
      <c r="DV40">
        <v>0</v>
      </c>
      <c r="DW40">
        <v>938.14099999999996</v>
      </c>
      <c r="DX40">
        <v>4.9997699999999998</v>
      </c>
      <c r="DY40">
        <v>19099</v>
      </c>
      <c r="DZ40">
        <v>15784</v>
      </c>
      <c r="EA40">
        <v>42.625</v>
      </c>
      <c r="EB40">
        <v>44.186999999999998</v>
      </c>
      <c r="EC40">
        <v>42.311999999999998</v>
      </c>
      <c r="ED40">
        <v>42.875</v>
      </c>
      <c r="EE40">
        <v>43.811999999999998</v>
      </c>
      <c r="EF40">
        <v>1755.45</v>
      </c>
      <c r="EG40">
        <v>39.51</v>
      </c>
      <c r="EH40">
        <v>0</v>
      </c>
      <c r="EI40">
        <v>126.5</v>
      </c>
      <c r="EJ40">
        <v>0</v>
      </c>
      <c r="EK40">
        <v>937.91408000000001</v>
      </c>
      <c r="EL40">
        <v>4.0266922929580486</v>
      </c>
      <c r="EM40">
        <v>84.500000060274999</v>
      </c>
      <c r="EN40">
        <v>19087.524000000001</v>
      </c>
      <c r="EO40">
        <v>15</v>
      </c>
      <c r="EP40">
        <v>1691771187.0999999</v>
      </c>
      <c r="EQ40" t="s">
        <v>518</v>
      </c>
      <c r="ER40">
        <v>1691771167.5999999</v>
      </c>
      <c r="ES40">
        <v>1691771187.0999999</v>
      </c>
      <c r="ET40">
        <v>25</v>
      </c>
      <c r="EU40">
        <v>7.6999999999999999E-2</v>
      </c>
      <c r="EV40">
        <v>-3.0000000000000001E-3</v>
      </c>
      <c r="EW40">
        <v>-3.9649999999999999</v>
      </c>
      <c r="EX40">
        <v>0.13</v>
      </c>
      <c r="EY40">
        <v>75</v>
      </c>
      <c r="EZ40">
        <v>19</v>
      </c>
      <c r="FA40">
        <v>0.28999999999999998</v>
      </c>
      <c r="FB40">
        <v>0.02</v>
      </c>
      <c r="FC40">
        <v>1.911677214477056</v>
      </c>
      <c r="FD40">
        <v>-0.24680919320824349</v>
      </c>
      <c r="FE40">
        <v>4.6173044187287668E-2</v>
      </c>
      <c r="FF40">
        <v>1</v>
      </c>
      <c r="FG40">
        <v>0.58765542844717478</v>
      </c>
      <c r="FH40">
        <v>1.084744053688395E-2</v>
      </c>
      <c r="FI40">
        <v>1.737798484915648E-2</v>
      </c>
      <c r="FJ40">
        <v>1</v>
      </c>
      <c r="FK40">
        <v>2</v>
      </c>
      <c r="FL40">
        <v>2</v>
      </c>
      <c r="FM40" t="s">
        <v>406</v>
      </c>
      <c r="FN40">
        <v>2.9670100000000001</v>
      </c>
      <c r="FO40">
        <v>2.6995300000000002</v>
      </c>
      <c r="FP40">
        <v>2.1824099999999999E-2</v>
      </c>
      <c r="FQ40">
        <v>2.1492399999999998E-2</v>
      </c>
      <c r="FR40">
        <v>0.135236</v>
      </c>
      <c r="FS40">
        <v>9.4877699999999995E-2</v>
      </c>
      <c r="FT40">
        <v>33761.800000000003</v>
      </c>
      <c r="FU40">
        <v>21615.4</v>
      </c>
      <c r="FV40">
        <v>32383.5</v>
      </c>
      <c r="FW40">
        <v>25226.9</v>
      </c>
      <c r="FX40">
        <v>38697.599999999999</v>
      </c>
      <c r="FY40">
        <v>39528.6</v>
      </c>
      <c r="FZ40">
        <v>46488.5</v>
      </c>
      <c r="GA40">
        <v>45699.7</v>
      </c>
      <c r="GB40">
        <v>1.9737</v>
      </c>
      <c r="GC40">
        <v>1.8432999999999999</v>
      </c>
      <c r="GD40">
        <v>7.8663200000000003E-2</v>
      </c>
      <c r="GE40">
        <v>0</v>
      </c>
      <c r="GF40">
        <v>30.758600000000001</v>
      </c>
      <c r="GG40">
        <v>999.9</v>
      </c>
      <c r="GH40">
        <v>45</v>
      </c>
      <c r="GI40">
        <v>39.700000000000003</v>
      </c>
      <c r="GJ40">
        <v>33.2699</v>
      </c>
      <c r="GK40">
        <v>63.907400000000003</v>
      </c>
      <c r="GL40">
        <v>20.6571</v>
      </c>
      <c r="GM40">
        <v>1</v>
      </c>
      <c r="GN40">
        <v>0.165932</v>
      </c>
      <c r="GO40">
        <v>0.66986900000000005</v>
      </c>
      <c r="GP40">
        <v>20.229800000000001</v>
      </c>
      <c r="GQ40">
        <v>5.2358599999999997</v>
      </c>
      <c r="GR40">
        <v>11.950100000000001</v>
      </c>
      <c r="GS40">
        <v>4.9856999999999996</v>
      </c>
      <c r="GT40">
        <v>3.29</v>
      </c>
      <c r="GU40">
        <v>9999</v>
      </c>
      <c r="GV40">
        <v>9999</v>
      </c>
      <c r="GW40">
        <v>9999</v>
      </c>
      <c r="GX40">
        <v>279.8</v>
      </c>
      <c r="GY40">
        <v>1.8666100000000001</v>
      </c>
      <c r="GZ40">
        <v>1.8688400000000001</v>
      </c>
      <c r="HA40">
        <v>1.8666100000000001</v>
      </c>
      <c r="HB40">
        <v>1.8669100000000001</v>
      </c>
      <c r="HC40">
        <v>1.8621700000000001</v>
      </c>
      <c r="HD40">
        <v>1.8649100000000001</v>
      </c>
      <c r="HE40">
        <v>1.86829</v>
      </c>
      <c r="HF40">
        <v>1.86859</v>
      </c>
      <c r="HG40">
        <v>5</v>
      </c>
      <c r="HH40">
        <v>0</v>
      </c>
      <c r="HI40">
        <v>0</v>
      </c>
      <c r="HJ40">
        <v>0</v>
      </c>
      <c r="HK40" t="s">
        <v>407</v>
      </c>
      <c r="HL40" t="s">
        <v>408</v>
      </c>
      <c r="HM40" t="s">
        <v>409</v>
      </c>
      <c r="HN40" t="s">
        <v>409</v>
      </c>
      <c r="HO40" t="s">
        <v>409</v>
      </c>
      <c r="HP40" t="s">
        <v>409</v>
      </c>
      <c r="HQ40">
        <v>0</v>
      </c>
      <c r="HR40">
        <v>100</v>
      </c>
      <c r="HS40">
        <v>100</v>
      </c>
      <c r="HT40">
        <v>-3.97</v>
      </c>
      <c r="HU40">
        <v>0.4007</v>
      </c>
      <c r="HV40">
        <v>-4.0842373111543502</v>
      </c>
      <c r="HW40">
        <v>1.6145137170229321E-3</v>
      </c>
      <c r="HX40">
        <v>-1.407043735234338E-6</v>
      </c>
      <c r="HY40">
        <v>4.3622850327847239E-10</v>
      </c>
      <c r="HZ40">
        <v>0.40072313102677631</v>
      </c>
      <c r="IA40">
        <v>0</v>
      </c>
      <c r="IB40">
        <v>0</v>
      </c>
      <c r="IC40">
        <v>0</v>
      </c>
      <c r="ID40">
        <v>2</v>
      </c>
      <c r="IE40">
        <v>2094</v>
      </c>
      <c r="IF40">
        <v>1</v>
      </c>
      <c r="IG40">
        <v>26</v>
      </c>
      <c r="IH40">
        <v>1</v>
      </c>
      <c r="II40">
        <v>0.7</v>
      </c>
      <c r="IJ40">
        <v>0.33447300000000002</v>
      </c>
      <c r="IK40">
        <v>2.6110799999999998</v>
      </c>
      <c r="IL40">
        <v>1.4978</v>
      </c>
      <c r="IM40">
        <v>2.2912599999999999</v>
      </c>
      <c r="IN40">
        <v>1.49902</v>
      </c>
      <c r="IO40">
        <v>2.32422</v>
      </c>
      <c r="IP40">
        <v>41.430100000000003</v>
      </c>
      <c r="IQ40">
        <v>23.9999</v>
      </c>
      <c r="IR40">
        <v>18</v>
      </c>
      <c r="IS40">
        <v>506.00400000000002</v>
      </c>
      <c r="IT40">
        <v>461.75099999999998</v>
      </c>
      <c r="IU40">
        <v>30.016300000000001</v>
      </c>
      <c r="IV40">
        <v>29.585599999999999</v>
      </c>
      <c r="IW40">
        <v>30.000699999999998</v>
      </c>
      <c r="IX40">
        <v>29.400200000000002</v>
      </c>
      <c r="IY40">
        <v>29.306699999999999</v>
      </c>
      <c r="IZ40">
        <v>6.7101499999999996</v>
      </c>
      <c r="JA40">
        <v>50.618099999999998</v>
      </c>
      <c r="JB40">
        <v>0</v>
      </c>
      <c r="JC40">
        <v>30.008299999999998</v>
      </c>
      <c r="JD40">
        <v>75</v>
      </c>
      <c r="JE40">
        <v>19.162600000000001</v>
      </c>
      <c r="JF40">
        <v>101.048</v>
      </c>
      <c r="JG40">
        <v>101.253</v>
      </c>
    </row>
    <row r="41" spans="1:267" x14ac:dyDescent="0.3">
      <c r="A41">
        <v>23</v>
      </c>
      <c r="B41">
        <v>1691771360.5999999</v>
      </c>
      <c r="C41">
        <v>4829.5</v>
      </c>
      <c r="D41" t="s">
        <v>519</v>
      </c>
      <c r="E41" t="s">
        <v>520</v>
      </c>
      <c r="F41" t="s">
        <v>394</v>
      </c>
      <c r="G41" t="s">
        <v>488</v>
      </c>
      <c r="H41" t="s">
        <v>489</v>
      </c>
      <c r="I41" t="s">
        <v>490</v>
      </c>
      <c r="J41" t="s">
        <v>398</v>
      </c>
      <c r="K41" t="s">
        <v>399</v>
      </c>
      <c r="L41" t="s">
        <v>400</v>
      </c>
      <c r="M41">
        <v>1691771360.5999999</v>
      </c>
      <c r="N41">
        <f t="shared" si="0"/>
        <v>9.8132824555751241E-3</v>
      </c>
      <c r="O41">
        <f t="shared" si="1"/>
        <v>9.8132824555751235</v>
      </c>
      <c r="P41">
        <f t="shared" si="2"/>
        <v>-0.35208286036988351</v>
      </c>
      <c r="Q41">
        <f t="shared" si="3"/>
        <v>49.863900000000001</v>
      </c>
      <c r="R41">
        <f t="shared" si="4"/>
        <v>49.46119510177833</v>
      </c>
      <c r="S41">
        <f t="shared" si="5"/>
        <v>4.8854829537323683</v>
      </c>
      <c r="T41">
        <f t="shared" si="6"/>
        <v>4.9252597507061999</v>
      </c>
      <c r="U41">
        <f t="shared" si="7"/>
        <v>0.58884833925787616</v>
      </c>
      <c r="V41">
        <f t="shared" si="8"/>
        <v>2.9077183709810486</v>
      </c>
      <c r="W41">
        <f t="shared" si="9"/>
        <v>0.52974102656396749</v>
      </c>
      <c r="X41">
        <f t="shared" si="10"/>
        <v>0.33590290758261443</v>
      </c>
      <c r="Y41">
        <f t="shared" si="11"/>
        <v>289.58939429221147</v>
      </c>
      <c r="Z41">
        <f t="shared" si="12"/>
        <v>31.891784825802436</v>
      </c>
      <c r="AA41">
        <f t="shared" si="13"/>
        <v>31.930299999999999</v>
      </c>
      <c r="AB41">
        <f t="shared" si="14"/>
        <v>4.7562775562035959</v>
      </c>
      <c r="AC41">
        <f t="shared" si="15"/>
        <v>60.227384796511153</v>
      </c>
      <c r="AD41">
        <f t="shared" si="16"/>
        <v>2.9983457950247998</v>
      </c>
      <c r="AE41">
        <f t="shared" si="17"/>
        <v>4.978376207360224</v>
      </c>
      <c r="AF41">
        <f t="shared" si="18"/>
        <v>1.7579317611787961</v>
      </c>
      <c r="AG41">
        <f t="shared" si="19"/>
        <v>-432.76575629086295</v>
      </c>
      <c r="AH41">
        <f t="shared" si="20"/>
        <v>126.70984582943964</v>
      </c>
      <c r="AI41">
        <f t="shared" si="21"/>
        <v>9.9151071666135859</v>
      </c>
      <c r="AJ41">
        <f t="shared" si="22"/>
        <v>-6.5514090025982341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51239.849761233731</v>
      </c>
      <c r="AP41" t="s">
        <v>401</v>
      </c>
      <c r="AQ41">
        <v>0</v>
      </c>
      <c r="AR41">
        <v>0</v>
      </c>
      <c r="AS41">
        <v>0</v>
      </c>
      <c r="AT41" t="e">
        <f t="shared" si="26"/>
        <v>#DIV/0!</v>
      </c>
      <c r="AU41">
        <v>-1</v>
      </c>
      <c r="AV41" t="s">
        <v>521</v>
      </c>
      <c r="AW41">
        <v>10221</v>
      </c>
      <c r="AX41">
        <v>946.63484000000017</v>
      </c>
      <c r="AY41">
        <v>1173.6099999999999</v>
      </c>
      <c r="AZ41">
        <f t="shared" si="27"/>
        <v>0.19339913599918179</v>
      </c>
      <c r="BA41">
        <v>0.5</v>
      </c>
      <c r="BB41">
        <f t="shared" si="28"/>
        <v>1513.3026001514049</v>
      </c>
      <c r="BC41">
        <f t="shared" si="29"/>
        <v>-0.35208286036988351</v>
      </c>
      <c r="BD41">
        <f t="shared" si="30"/>
        <v>146.33570768729848</v>
      </c>
      <c r="BE41">
        <f t="shared" si="31"/>
        <v>4.2814777399133048E-4</v>
      </c>
      <c r="BF41">
        <f t="shared" si="32"/>
        <v>-1</v>
      </c>
      <c r="BG41" t="e">
        <f t="shared" si="33"/>
        <v>#DIV/0!</v>
      </c>
      <c r="BH41" t="s">
        <v>522</v>
      </c>
      <c r="BI41">
        <v>689.29</v>
      </c>
      <c r="BJ41">
        <f t="shared" si="34"/>
        <v>689.29</v>
      </c>
      <c r="BK41">
        <f t="shared" si="35"/>
        <v>0.4126754202844215</v>
      </c>
      <c r="BL41">
        <f t="shared" si="36"/>
        <v>0.4686470928311855</v>
      </c>
      <c r="BM41">
        <f t="shared" si="37"/>
        <v>1.7026360457862437</v>
      </c>
      <c r="BN41">
        <f t="shared" si="38"/>
        <v>0.19339913599918179</v>
      </c>
      <c r="BO41" t="e">
        <f t="shared" si="39"/>
        <v>#DIV/0!</v>
      </c>
      <c r="BP41">
        <f t="shared" si="40"/>
        <v>0.34124431192243859</v>
      </c>
      <c r="BQ41">
        <f t="shared" si="41"/>
        <v>0.65875568807756135</v>
      </c>
      <c r="BR41">
        <v>939</v>
      </c>
      <c r="BS41">
        <v>300</v>
      </c>
      <c r="BT41">
        <v>300</v>
      </c>
      <c r="BU41">
        <v>300</v>
      </c>
      <c r="BV41">
        <v>10221</v>
      </c>
      <c r="BW41">
        <v>1128.1600000000001</v>
      </c>
      <c r="BX41">
        <v>-6.9496000000000002E-3</v>
      </c>
      <c r="BY41">
        <v>-1.46</v>
      </c>
      <c r="BZ41" t="s">
        <v>401</v>
      </c>
      <c r="CA41" t="s">
        <v>401</v>
      </c>
      <c r="CB41" t="s">
        <v>401</v>
      </c>
      <c r="CC41" t="s">
        <v>401</v>
      </c>
      <c r="CD41" t="s">
        <v>401</v>
      </c>
      <c r="CE41" t="s">
        <v>401</v>
      </c>
      <c r="CF41" t="s">
        <v>401</v>
      </c>
      <c r="CG41" t="s">
        <v>401</v>
      </c>
      <c r="CH41" t="s">
        <v>401</v>
      </c>
      <c r="CI41" t="s">
        <v>401</v>
      </c>
      <c r="CJ41">
        <f t="shared" si="42"/>
        <v>1800.14</v>
      </c>
      <c r="CK41">
        <f t="shared" si="43"/>
        <v>1513.3026001514049</v>
      </c>
      <c r="CL41">
        <f t="shared" si="44"/>
        <v>0.8406582822177191</v>
      </c>
      <c r="CM41">
        <f t="shared" si="45"/>
        <v>0.16087048468019791</v>
      </c>
      <c r="CN41">
        <v>6</v>
      </c>
      <c r="CO41">
        <v>0.5</v>
      </c>
      <c r="CP41" t="s">
        <v>404</v>
      </c>
      <c r="CQ41">
        <v>1691771360.5999999</v>
      </c>
      <c r="CR41">
        <v>49.863900000000001</v>
      </c>
      <c r="CS41">
        <v>50.028500000000001</v>
      </c>
      <c r="CT41">
        <v>30.355599999999999</v>
      </c>
      <c r="CU41">
        <v>18.9437</v>
      </c>
      <c r="CV41">
        <v>53.764600000000002</v>
      </c>
      <c r="CW41">
        <v>29.956199999999999</v>
      </c>
      <c r="CX41">
        <v>500.28800000000001</v>
      </c>
      <c r="CY41">
        <v>98.673900000000003</v>
      </c>
      <c r="CZ41">
        <v>0.100158</v>
      </c>
      <c r="DA41">
        <v>32.738599999999998</v>
      </c>
      <c r="DB41">
        <v>31.930299999999999</v>
      </c>
      <c r="DC41">
        <v>999.9</v>
      </c>
      <c r="DD41">
        <v>0</v>
      </c>
      <c r="DE41">
        <v>0</v>
      </c>
      <c r="DF41">
        <v>10008.799999999999</v>
      </c>
      <c r="DG41">
        <v>0</v>
      </c>
      <c r="DH41">
        <v>788.01499999999999</v>
      </c>
      <c r="DI41">
        <v>-0.164574</v>
      </c>
      <c r="DJ41">
        <v>51.424999999999997</v>
      </c>
      <c r="DK41">
        <v>50.994500000000002</v>
      </c>
      <c r="DL41">
        <v>11.412000000000001</v>
      </c>
      <c r="DM41">
        <v>50.028500000000001</v>
      </c>
      <c r="DN41">
        <v>18.9437</v>
      </c>
      <c r="DO41">
        <v>2.9953099999999999</v>
      </c>
      <c r="DP41">
        <v>1.86924</v>
      </c>
      <c r="DQ41">
        <v>24.001899999999999</v>
      </c>
      <c r="DR41">
        <v>16.3782</v>
      </c>
      <c r="DS41">
        <v>1800.14</v>
      </c>
      <c r="DT41">
        <v>0.97799499999999995</v>
      </c>
      <c r="DU41">
        <v>2.2005400000000001E-2</v>
      </c>
      <c r="DV41">
        <v>0</v>
      </c>
      <c r="DW41">
        <v>947.59199999999998</v>
      </c>
      <c r="DX41">
        <v>4.9997699999999998</v>
      </c>
      <c r="DY41">
        <v>17789.2</v>
      </c>
      <c r="DZ41">
        <v>15785.7</v>
      </c>
      <c r="EA41">
        <v>43</v>
      </c>
      <c r="EB41">
        <v>44.561999999999998</v>
      </c>
      <c r="EC41">
        <v>42.686999999999998</v>
      </c>
      <c r="ED41">
        <v>43.311999999999998</v>
      </c>
      <c r="EE41">
        <v>44.125</v>
      </c>
      <c r="EF41">
        <v>1755.64</v>
      </c>
      <c r="EG41">
        <v>39.5</v>
      </c>
      <c r="EH41">
        <v>0</v>
      </c>
      <c r="EI41">
        <v>132.5</v>
      </c>
      <c r="EJ41">
        <v>0</v>
      </c>
      <c r="EK41">
        <v>946.63484000000017</v>
      </c>
      <c r="EL41">
        <v>4.5796153818132028</v>
      </c>
      <c r="EM41">
        <v>-2535.953841583028</v>
      </c>
      <c r="EN41">
        <v>17989.376</v>
      </c>
      <c r="EO41">
        <v>15</v>
      </c>
      <c r="EP41">
        <v>1691771319.5999999</v>
      </c>
      <c r="EQ41" t="s">
        <v>523</v>
      </c>
      <c r="ER41">
        <v>1691771301.0999999</v>
      </c>
      <c r="ES41">
        <v>1691771319.5999999</v>
      </c>
      <c r="ET41">
        <v>26</v>
      </c>
      <c r="EU41">
        <v>0.10100000000000001</v>
      </c>
      <c r="EV41">
        <v>-1E-3</v>
      </c>
      <c r="EW41">
        <v>-3.9009999999999998</v>
      </c>
      <c r="EX41">
        <v>0.126</v>
      </c>
      <c r="EY41">
        <v>50</v>
      </c>
      <c r="EZ41">
        <v>19</v>
      </c>
      <c r="FA41">
        <v>0.22</v>
      </c>
      <c r="FB41">
        <v>0.01</v>
      </c>
      <c r="FC41">
        <v>-0.36898488157118292</v>
      </c>
      <c r="FD41">
        <v>-0.14372024350757809</v>
      </c>
      <c r="FE41">
        <v>4.2754742147338591E-2</v>
      </c>
      <c r="FF41">
        <v>1</v>
      </c>
      <c r="FG41">
        <v>0.59855217240296288</v>
      </c>
      <c r="FH41">
        <v>-2.6902342690279971E-2</v>
      </c>
      <c r="FI41">
        <v>1.551227846759976E-2</v>
      </c>
      <c r="FJ41">
        <v>1</v>
      </c>
      <c r="FK41">
        <v>2</v>
      </c>
      <c r="FL41">
        <v>2</v>
      </c>
      <c r="FM41" t="s">
        <v>406</v>
      </c>
      <c r="FN41">
        <v>2.9672700000000001</v>
      </c>
      <c r="FO41">
        <v>2.6994799999999999</v>
      </c>
      <c r="FP41">
        <v>1.55336E-2</v>
      </c>
      <c r="FQ41">
        <v>1.44037E-2</v>
      </c>
      <c r="FR41">
        <v>0.13447600000000001</v>
      </c>
      <c r="FS41">
        <v>9.3994599999999998E-2</v>
      </c>
      <c r="FT41">
        <v>33963.699999999997</v>
      </c>
      <c r="FU41">
        <v>21763.1</v>
      </c>
      <c r="FV41">
        <v>32370.2</v>
      </c>
      <c r="FW41">
        <v>25218.2</v>
      </c>
      <c r="FX41">
        <v>38717.4</v>
      </c>
      <c r="FY41">
        <v>39555.1</v>
      </c>
      <c r="FZ41">
        <v>46470.3</v>
      </c>
      <c r="GA41">
        <v>45685.9</v>
      </c>
      <c r="GB41">
        <v>1.9715499999999999</v>
      </c>
      <c r="GC41">
        <v>1.8378300000000001</v>
      </c>
      <c r="GD41">
        <v>6.9387299999999999E-2</v>
      </c>
      <c r="GE41">
        <v>0</v>
      </c>
      <c r="GF41">
        <v>30.803599999999999</v>
      </c>
      <c r="GG41">
        <v>999.9</v>
      </c>
      <c r="GH41">
        <v>45.4</v>
      </c>
      <c r="GI41">
        <v>39.9</v>
      </c>
      <c r="GJ41">
        <v>33.925800000000002</v>
      </c>
      <c r="GK41">
        <v>63.507399999999997</v>
      </c>
      <c r="GL41">
        <v>19.984000000000002</v>
      </c>
      <c r="GM41">
        <v>1</v>
      </c>
      <c r="GN41">
        <v>0.18038399999999999</v>
      </c>
      <c r="GO41">
        <v>-9.1595899999999994E-2</v>
      </c>
      <c r="GP41">
        <v>20.231400000000001</v>
      </c>
      <c r="GQ41">
        <v>5.2331599999999998</v>
      </c>
      <c r="GR41">
        <v>11.950100000000001</v>
      </c>
      <c r="GS41">
        <v>4.9856499999999997</v>
      </c>
      <c r="GT41">
        <v>3.29</v>
      </c>
      <c r="GU41">
        <v>9999</v>
      </c>
      <c r="GV41">
        <v>9999</v>
      </c>
      <c r="GW41">
        <v>9999</v>
      </c>
      <c r="GX41">
        <v>279.8</v>
      </c>
      <c r="GY41">
        <v>1.8666</v>
      </c>
      <c r="GZ41">
        <v>1.86876</v>
      </c>
      <c r="HA41">
        <v>1.8666</v>
      </c>
      <c r="HB41">
        <v>1.8669100000000001</v>
      </c>
      <c r="HC41">
        <v>1.86216</v>
      </c>
      <c r="HD41">
        <v>1.86486</v>
      </c>
      <c r="HE41">
        <v>1.86829</v>
      </c>
      <c r="HF41">
        <v>1.8685799999999999</v>
      </c>
      <c r="HG41">
        <v>5</v>
      </c>
      <c r="HH41">
        <v>0</v>
      </c>
      <c r="HI41">
        <v>0</v>
      </c>
      <c r="HJ41">
        <v>0</v>
      </c>
      <c r="HK41" t="s">
        <v>407</v>
      </c>
      <c r="HL41" t="s">
        <v>408</v>
      </c>
      <c r="HM41" t="s">
        <v>409</v>
      </c>
      <c r="HN41" t="s">
        <v>409</v>
      </c>
      <c r="HO41" t="s">
        <v>409</v>
      </c>
      <c r="HP41" t="s">
        <v>409</v>
      </c>
      <c r="HQ41">
        <v>0</v>
      </c>
      <c r="HR41">
        <v>100</v>
      </c>
      <c r="HS41">
        <v>100</v>
      </c>
      <c r="HT41">
        <v>-3.9009999999999998</v>
      </c>
      <c r="HU41">
        <v>0.39939999999999998</v>
      </c>
      <c r="HV41">
        <v>-3.9834591840623088</v>
      </c>
      <c r="HW41">
        <v>1.6145137170229321E-3</v>
      </c>
      <c r="HX41">
        <v>-1.407043735234338E-6</v>
      </c>
      <c r="HY41">
        <v>4.3622850327847239E-10</v>
      </c>
      <c r="HZ41">
        <v>0.399455699862314</v>
      </c>
      <c r="IA41">
        <v>0</v>
      </c>
      <c r="IB41">
        <v>0</v>
      </c>
      <c r="IC41">
        <v>0</v>
      </c>
      <c r="ID41">
        <v>2</v>
      </c>
      <c r="IE41">
        <v>2094</v>
      </c>
      <c r="IF41">
        <v>1</v>
      </c>
      <c r="IG41">
        <v>26</v>
      </c>
      <c r="IH41">
        <v>1</v>
      </c>
      <c r="II41">
        <v>0.7</v>
      </c>
      <c r="IJ41">
        <v>0.27710000000000001</v>
      </c>
      <c r="IK41">
        <v>2.6245099999999999</v>
      </c>
      <c r="IL41">
        <v>1.4978</v>
      </c>
      <c r="IM41">
        <v>2.2912599999999999</v>
      </c>
      <c r="IN41">
        <v>1.49902</v>
      </c>
      <c r="IO41">
        <v>2.4072300000000002</v>
      </c>
      <c r="IP41">
        <v>41.7699</v>
      </c>
      <c r="IQ41">
        <v>23.9999</v>
      </c>
      <c r="IR41">
        <v>18</v>
      </c>
      <c r="IS41">
        <v>506.06799999999998</v>
      </c>
      <c r="IT41">
        <v>459.49799999999999</v>
      </c>
      <c r="IU41">
        <v>30.354199999999999</v>
      </c>
      <c r="IV41">
        <v>29.790900000000001</v>
      </c>
      <c r="IW41">
        <v>30.000399999999999</v>
      </c>
      <c r="IX41">
        <v>29.576699999999999</v>
      </c>
      <c r="IY41">
        <v>29.473800000000001</v>
      </c>
      <c r="IZ41">
        <v>5.5381</v>
      </c>
      <c r="JA41">
        <v>52.558300000000003</v>
      </c>
      <c r="JB41">
        <v>0</v>
      </c>
      <c r="JC41">
        <v>30.410399999999999</v>
      </c>
      <c r="JD41">
        <v>50</v>
      </c>
      <c r="JE41">
        <v>19.027100000000001</v>
      </c>
      <c r="JF41">
        <v>101.008</v>
      </c>
      <c r="JG41">
        <v>101.221</v>
      </c>
    </row>
    <row r="42" spans="1:267" x14ac:dyDescent="0.3">
      <c r="A42">
        <v>24</v>
      </c>
      <c r="B42">
        <v>1691771483.5999999</v>
      </c>
      <c r="C42">
        <v>4952.5</v>
      </c>
      <c r="D42" t="s">
        <v>524</v>
      </c>
      <c r="E42" t="s">
        <v>525</v>
      </c>
      <c r="F42" t="s">
        <v>394</v>
      </c>
      <c r="G42" t="s">
        <v>488</v>
      </c>
      <c r="H42" t="s">
        <v>489</v>
      </c>
      <c r="I42" t="s">
        <v>490</v>
      </c>
      <c r="J42" t="s">
        <v>398</v>
      </c>
      <c r="K42" t="s">
        <v>399</v>
      </c>
      <c r="L42" t="s">
        <v>400</v>
      </c>
      <c r="M42">
        <v>1691771483.5999999</v>
      </c>
      <c r="N42">
        <f t="shared" si="0"/>
        <v>9.1202688365363879E-3</v>
      </c>
      <c r="O42">
        <f t="shared" si="1"/>
        <v>9.120268836536388</v>
      </c>
      <c r="P42">
        <f t="shared" si="2"/>
        <v>-2.9394949820518819</v>
      </c>
      <c r="Q42">
        <f t="shared" si="3"/>
        <v>23.263400000000001</v>
      </c>
      <c r="R42">
        <f t="shared" si="4"/>
        <v>32.040868693692531</v>
      </c>
      <c r="S42">
        <f t="shared" si="5"/>
        <v>3.1649782015730246</v>
      </c>
      <c r="T42">
        <f t="shared" si="6"/>
        <v>2.2979449963841998</v>
      </c>
      <c r="U42">
        <f t="shared" si="7"/>
        <v>0.53219121696442462</v>
      </c>
      <c r="V42">
        <f t="shared" si="8"/>
        <v>2.9100979592768668</v>
      </c>
      <c r="W42">
        <f t="shared" si="9"/>
        <v>0.48344328118723234</v>
      </c>
      <c r="X42">
        <f t="shared" si="10"/>
        <v>0.3061588912115073</v>
      </c>
      <c r="Y42">
        <f t="shared" si="11"/>
        <v>289.5531242920992</v>
      </c>
      <c r="Z42">
        <f t="shared" si="12"/>
        <v>32.186487552347032</v>
      </c>
      <c r="AA42">
        <f t="shared" si="13"/>
        <v>32.011600000000001</v>
      </c>
      <c r="AB42">
        <f t="shared" si="14"/>
        <v>4.7782192844330833</v>
      </c>
      <c r="AC42">
        <f t="shared" si="15"/>
        <v>59.636687908489186</v>
      </c>
      <c r="AD42">
        <f t="shared" si="16"/>
        <v>2.9879784638369995</v>
      </c>
      <c r="AE42">
        <f t="shared" si="17"/>
        <v>5.0103024977208124</v>
      </c>
      <c r="AF42">
        <f t="shared" si="18"/>
        <v>1.7902408205960838</v>
      </c>
      <c r="AG42">
        <f t="shared" si="19"/>
        <v>-402.20385569125472</v>
      </c>
      <c r="AH42">
        <f t="shared" si="20"/>
        <v>131.88106251235757</v>
      </c>
      <c r="AI42">
        <f t="shared" si="21"/>
        <v>10.321196361039721</v>
      </c>
      <c r="AJ42">
        <f t="shared" si="22"/>
        <v>29.551527474241766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51287.846505481284</v>
      </c>
      <c r="AP42" t="s">
        <v>401</v>
      </c>
      <c r="AQ42">
        <v>0</v>
      </c>
      <c r="AR42">
        <v>0</v>
      </c>
      <c r="AS42">
        <v>0</v>
      </c>
      <c r="AT42" t="e">
        <f t="shared" si="26"/>
        <v>#DIV/0!</v>
      </c>
      <c r="AU42">
        <v>-1</v>
      </c>
      <c r="AV42" t="s">
        <v>526</v>
      </c>
      <c r="AW42">
        <v>10221.4</v>
      </c>
      <c r="AX42">
        <v>962.70344000000011</v>
      </c>
      <c r="AY42">
        <v>1151.3800000000001</v>
      </c>
      <c r="AZ42">
        <f t="shared" si="27"/>
        <v>0.16386992999704697</v>
      </c>
      <c r="BA42">
        <v>0.5</v>
      </c>
      <c r="BB42">
        <f t="shared" si="28"/>
        <v>1513.1172001513467</v>
      </c>
      <c r="BC42">
        <f t="shared" si="29"/>
        <v>-2.9394949820518819</v>
      </c>
      <c r="BD42">
        <f t="shared" si="30"/>
        <v>123.97720483306445</v>
      </c>
      <c r="BE42">
        <f t="shared" si="31"/>
        <v>-1.2817876776880783E-3</v>
      </c>
      <c r="BF42">
        <f t="shared" si="32"/>
        <v>-1</v>
      </c>
      <c r="BG42" t="e">
        <f t="shared" si="33"/>
        <v>#DIV/0!</v>
      </c>
      <c r="BH42" t="s">
        <v>527</v>
      </c>
      <c r="BI42">
        <v>696.47</v>
      </c>
      <c r="BJ42">
        <f t="shared" si="34"/>
        <v>696.47</v>
      </c>
      <c r="BK42">
        <f t="shared" si="35"/>
        <v>0.39509979329152844</v>
      </c>
      <c r="BL42">
        <f t="shared" si="36"/>
        <v>0.41475579785012412</v>
      </c>
      <c r="BM42">
        <f t="shared" si="37"/>
        <v>1.6531652476057836</v>
      </c>
      <c r="BN42">
        <f t="shared" si="38"/>
        <v>0.163869929997047</v>
      </c>
      <c r="BO42" t="e">
        <f t="shared" si="39"/>
        <v>#DIV/0!</v>
      </c>
      <c r="BP42">
        <f t="shared" si="40"/>
        <v>0.30005602818732618</v>
      </c>
      <c r="BQ42">
        <f t="shared" si="41"/>
        <v>0.69994397181267387</v>
      </c>
      <c r="BR42">
        <v>941</v>
      </c>
      <c r="BS42">
        <v>300</v>
      </c>
      <c r="BT42">
        <v>300</v>
      </c>
      <c r="BU42">
        <v>300</v>
      </c>
      <c r="BV42">
        <v>10221.4</v>
      </c>
      <c r="BW42">
        <v>1115.01</v>
      </c>
      <c r="BX42">
        <v>-6.9496799999999997E-3</v>
      </c>
      <c r="BY42">
        <v>-1.32</v>
      </c>
      <c r="BZ42" t="s">
        <v>401</v>
      </c>
      <c r="CA42" t="s">
        <v>401</v>
      </c>
      <c r="CB42" t="s">
        <v>401</v>
      </c>
      <c r="CC42" t="s">
        <v>401</v>
      </c>
      <c r="CD42" t="s">
        <v>401</v>
      </c>
      <c r="CE42" t="s">
        <v>401</v>
      </c>
      <c r="CF42" t="s">
        <v>401</v>
      </c>
      <c r="CG42" t="s">
        <v>401</v>
      </c>
      <c r="CH42" t="s">
        <v>401</v>
      </c>
      <c r="CI42" t="s">
        <v>401</v>
      </c>
      <c r="CJ42">
        <f t="shared" si="42"/>
        <v>1799.92</v>
      </c>
      <c r="CK42">
        <f t="shared" si="43"/>
        <v>1513.1172001513467</v>
      </c>
      <c r="CL42">
        <f t="shared" si="44"/>
        <v>0.84065802932982947</v>
      </c>
      <c r="CM42">
        <f t="shared" si="45"/>
        <v>0.16086999660657095</v>
      </c>
      <c r="CN42">
        <v>6</v>
      </c>
      <c r="CO42">
        <v>0.5</v>
      </c>
      <c r="CP42" t="s">
        <v>404</v>
      </c>
      <c r="CQ42">
        <v>1691771483.5999999</v>
      </c>
      <c r="CR42">
        <v>23.263400000000001</v>
      </c>
      <c r="CS42">
        <v>19.991399999999999</v>
      </c>
      <c r="CT42">
        <v>30.248999999999999</v>
      </c>
      <c r="CU42">
        <v>19.638300000000001</v>
      </c>
      <c r="CV42">
        <v>27.1173</v>
      </c>
      <c r="CW42">
        <v>29.852</v>
      </c>
      <c r="CX42">
        <v>500.12099999999998</v>
      </c>
      <c r="CY42">
        <v>98.679199999999994</v>
      </c>
      <c r="CZ42">
        <v>0.100213</v>
      </c>
      <c r="DA42">
        <v>32.852200000000003</v>
      </c>
      <c r="DB42">
        <v>32.011600000000001</v>
      </c>
      <c r="DC42">
        <v>999.9</v>
      </c>
      <c r="DD42">
        <v>0</v>
      </c>
      <c r="DE42">
        <v>0</v>
      </c>
      <c r="DF42">
        <v>10021.9</v>
      </c>
      <c r="DG42">
        <v>0</v>
      </c>
      <c r="DH42">
        <v>2172.27</v>
      </c>
      <c r="DI42">
        <v>3.2720099999999999</v>
      </c>
      <c r="DJ42">
        <v>23.989100000000001</v>
      </c>
      <c r="DK42">
        <v>20.3919</v>
      </c>
      <c r="DL42">
        <v>10.6107</v>
      </c>
      <c r="DM42">
        <v>19.991399999999999</v>
      </c>
      <c r="DN42">
        <v>19.638300000000001</v>
      </c>
      <c r="DO42">
        <v>2.98495</v>
      </c>
      <c r="DP42">
        <v>1.9378899999999999</v>
      </c>
      <c r="DQ42">
        <v>23.944199999999999</v>
      </c>
      <c r="DR42">
        <v>16.945799999999998</v>
      </c>
      <c r="DS42">
        <v>1799.92</v>
      </c>
      <c r="DT42">
        <v>0.97800699999999996</v>
      </c>
      <c r="DU42">
        <v>2.19933E-2</v>
      </c>
      <c r="DV42">
        <v>0</v>
      </c>
      <c r="DW42">
        <v>963.755</v>
      </c>
      <c r="DX42">
        <v>4.9997699999999998</v>
      </c>
      <c r="DY42">
        <v>19771.099999999999</v>
      </c>
      <c r="DZ42">
        <v>15783.8</v>
      </c>
      <c r="EA42">
        <v>42.936999999999998</v>
      </c>
      <c r="EB42">
        <v>44.311999999999998</v>
      </c>
      <c r="EC42">
        <v>42.625</v>
      </c>
      <c r="ED42">
        <v>43</v>
      </c>
      <c r="EE42">
        <v>44.061999999999998</v>
      </c>
      <c r="EF42">
        <v>1755.44</v>
      </c>
      <c r="EG42">
        <v>39.479999999999997</v>
      </c>
      <c r="EH42">
        <v>0</v>
      </c>
      <c r="EI42">
        <v>122.7999999523163</v>
      </c>
      <c r="EJ42">
        <v>0</v>
      </c>
      <c r="EK42">
        <v>962.70344000000011</v>
      </c>
      <c r="EL42">
        <v>6.8237692278477624</v>
      </c>
      <c r="EM42">
        <v>676.91538468388114</v>
      </c>
      <c r="EN42">
        <v>19701.099999999999</v>
      </c>
      <c r="EO42">
        <v>15</v>
      </c>
      <c r="EP42">
        <v>1691771443.0999999</v>
      </c>
      <c r="EQ42" t="s">
        <v>528</v>
      </c>
      <c r="ER42">
        <v>1691771430.0999999</v>
      </c>
      <c r="ES42">
        <v>1691771443.0999999</v>
      </c>
      <c r="ET42">
        <v>27</v>
      </c>
      <c r="EU42">
        <v>8.6999999999999994E-2</v>
      </c>
      <c r="EV42">
        <v>-2E-3</v>
      </c>
      <c r="EW42">
        <v>-3.859</v>
      </c>
      <c r="EX42">
        <v>0.128</v>
      </c>
      <c r="EY42">
        <v>20</v>
      </c>
      <c r="EZ42">
        <v>19</v>
      </c>
      <c r="FA42">
        <v>0.31</v>
      </c>
      <c r="FB42">
        <v>0.01</v>
      </c>
      <c r="FC42">
        <v>-2.9394225226865109</v>
      </c>
      <c r="FD42">
        <v>-8.1984821130058394E-2</v>
      </c>
      <c r="FE42">
        <v>3.2634974825646437E-2</v>
      </c>
      <c r="FF42">
        <v>1</v>
      </c>
      <c r="FG42">
        <v>0.54251571705479018</v>
      </c>
      <c r="FH42">
        <v>-6.7503382211485767E-3</v>
      </c>
      <c r="FI42">
        <v>1.7793410789613481E-2</v>
      </c>
      <c r="FJ42">
        <v>1</v>
      </c>
      <c r="FK42">
        <v>2</v>
      </c>
      <c r="FL42">
        <v>2</v>
      </c>
      <c r="FM42" t="s">
        <v>406</v>
      </c>
      <c r="FN42">
        <v>2.9667500000000002</v>
      </c>
      <c r="FO42">
        <v>2.69964</v>
      </c>
      <c r="FP42">
        <v>7.85193E-3</v>
      </c>
      <c r="FQ42">
        <v>5.7676200000000002E-3</v>
      </c>
      <c r="FR42">
        <v>0.13413600000000001</v>
      </c>
      <c r="FS42">
        <v>9.6410800000000005E-2</v>
      </c>
      <c r="FT42">
        <v>34221.800000000003</v>
      </c>
      <c r="FU42">
        <v>21950</v>
      </c>
      <c r="FV42">
        <v>32364.1</v>
      </c>
      <c r="FW42">
        <v>25214.400000000001</v>
      </c>
      <c r="FX42">
        <v>38726.1</v>
      </c>
      <c r="FY42">
        <v>39444.1</v>
      </c>
      <c r="FZ42">
        <v>46462.1</v>
      </c>
      <c r="GA42">
        <v>45679.7</v>
      </c>
      <c r="GB42">
        <v>1.9701200000000001</v>
      </c>
      <c r="GC42">
        <v>1.8362499999999999</v>
      </c>
      <c r="GD42">
        <v>0.11018699999999999</v>
      </c>
      <c r="GE42">
        <v>0</v>
      </c>
      <c r="GF42">
        <v>30.221699999999998</v>
      </c>
      <c r="GG42">
        <v>999.9</v>
      </c>
      <c r="GH42">
        <v>45.2</v>
      </c>
      <c r="GI42">
        <v>40.1</v>
      </c>
      <c r="GJ42">
        <v>34.1404</v>
      </c>
      <c r="GK42">
        <v>63.717399999999998</v>
      </c>
      <c r="GL42">
        <v>20.889399999999998</v>
      </c>
      <c r="GM42">
        <v>1</v>
      </c>
      <c r="GN42">
        <v>0.18776899999999999</v>
      </c>
      <c r="GO42">
        <v>-0.60154099999999999</v>
      </c>
      <c r="GP42">
        <v>20.223700000000001</v>
      </c>
      <c r="GQ42">
        <v>5.23421</v>
      </c>
      <c r="GR42">
        <v>11.950100000000001</v>
      </c>
      <c r="GS42">
        <v>4.9855499999999999</v>
      </c>
      <c r="GT42">
        <v>3.29</v>
      </c>
      <c r="GU42">
        <v>9999</v>
      </c>
      <c r="GV42">
        <v>9999</v>
      </c>
      <c r="GW42">
        <v>9999</v>
      </c>
      <c r="GX42">
        <v>279.8</v>
      </c>
      <c r="GY42">
        <v>1.8666100000000001</v>
      </c>
      <c r="GZ42">
        <v>1.8689</v>
      </c>
      <c r="HA42">
        <v>1.8666100000000001</v>
      </c>
      <c r="HB42">
        <v>1.8669199999999999</v>
      </c>
      <c r="HC42">
        <v>1.8621799999999999</v>
      </c>
      <c r="HD42">
        <v>1.8649199999999999</v>
      </c>
      <c r="HE42">
        <v>1.8683000000000001</v>
      </c>
      <c r="HF42">
        <v>1.86859</v>
      </c>
      <c r="HG42">
        <v>5</v>
      </c>
      <c r="HH42">
        <v>0</v>
      </c>
      <c r="HI42">
        <v>0</v>
      </c>
      <c r="HJ42">
        <v>0</v>
      </c>
      <c r="HK42" t="s">
        <v>407</v>
      </c>
      <c r="HL42" t="s">
        <v>408</v>
      </c>
      <c r="HM42" t="s">
        <v>409</v>
      </c>
      <c r="HN42" t="s">
        <v>409</v>
      </c>
      <c r="HO42" t="s">
        <v>409</v>
      </c>
      <c r="HP42" t="s">
        <v>409</v>
      </c>
      <c r="HQ42">
        <v>0</v>
      </c>
      <c r="HR42">
        <v>100</v>
      </c>
      <c r="HS42">
        <v>100</v>
      </c>
      <c r="HT42">
        <v>-3.8540000000000001</v>
      </c>
      <c r="HU42">
        <v>0.39700000000000002</v>
      </c>
      <c r="HV42">
        <v>-3.8965773836202189</v>
      </c>
      <c r="HW42">
        <v>1.6145137170229321E-3</v>
      </c>
      <c r="HX42">
        <v>-1.407043735234338E-6</v>
      </c>
      <c r="HY42">
        <v>4.3622850327847239E-10</v>
      </c>
      <c r="HZ42">
        <v>0.39702108840075412</v>
      </c>
      <c r="IA42">
        <v>0</v>
      </c>
      <c r="IB42">
        <v>0</v>
      </c>
      <c r="IC42">
        <v>0</v>
      </c>
      <c r="ID42">
        <v>2</v>
      </c>
      <c r="IE42">
        <v>2094</v>
      </c>
      <c r="IF42">
        <v>1</v>
      </c>
      <c r="IG42">
        <v>26</v>
      </c>
      <c r="IH42">
        <v>0.9</v>
      </c>
      <c r="II42">
        <v>0.7</v>
      </c>
      <c r="IJ42">
        <v>0.20874000000000001</v>
      </c>
      <c r="IK42">
        <v>2.65137</v>
      </c>
      <c r="IL42">
        <v>1.4978</v>
      </c>
      <c r="IM42">
        <v>2.2912599999999999</v>
      </c>
      <c r="IN42">
        <v>1.49902</v>
      </c>
      <c r="IO42">
        <v>2.2814899999999998</v>
      </c>
      <c r="IP42">
        <v>41.874899999999997</v>
      </c>
      <c r="IQ42">
        <v>23.973700000000001</v>
      </c>
      <c r="IR42">
        <v>18</v>
      </c>
      <c r="IS42">
        <v>505.90600000000001</v>
      </c>
      <c r="IT42">
        <v>459.15800000000002</v>
      </c>
      <c r="IU42">
        <v>32.251100000000001</v>
      </c>
      <c r="IV42">
        <v>29.8567</v>
      </c>
      <c r="IW42">
        <v>30.0002</v>
      </c>
      <c r="IX42">
        <v>29.669</v>
      </c>
      <c r="IY42">
        <v>29.562799999999999</v>
      </c>
      <c r="IZ42">
        <v>4.1771799999999999</v>
      </c>
      <c r="JA42">
        <v>50.156999999999996</v>
      </c>
      <c r="JB42">
        <v>0</v>
      </c>
      <c r="JC42">
        <v>31.310600000000001</v>
      </c>
      <c r="JD42">
        <v>20</v>
      </c>
      <c r="JE42">
        <v>19.759399999999999</v>
      </c>
      <c r="JF42">
        <v>100.99</v>
      </c>
      <c r="JG42">
        <v>101.206</v>
      </c>
    </row>
    <row r="43" spans="1:267" x14ac:dyDescent="0.3">
      <c r="A43">
        <v>25</v>
      </c>
      <c r="B43">
        <v>1691771623.5999999</v>
      </c>
      <c r="C43">
        <v>5092.5</v>
      </c>
      <c r="D43" t="s">
        <v>529</v>
      </c>
      <c r="E43" t="s">
        <v>530</v>
      </c>
      <c r="F43" t="s">
        <v>394</v>
      </c>
      <c r="G43" t="s">
        <v>488</v>
      </c>
      <c r="H43" t="s">
        <v>489</v>
      </c>
      <c r="I43" t="s">
        <v>490</v>
      </c>
      <c r="J43" t="s">
        <v>398</v>
      </c>
      <c r="K43" t="s">
        <v>399</v>
      </c>
      <c r="L43" t="s">
        <v>400</v>
      </c>
      <c r="M43">
        <v>1691771623.5999999</v>
      </c>
      <c r="N43">
        <f t="shared" si="0"/>
        <v>7.5456933298510024E-3</v>
      </c>
      <c r="O43">
        <f t="shared" si="1"/>
        <v>7.5456933298510025</v>
      </c>
      <c r="P43">
        <f t="shared" si="2"/>
        <v>25.525375415727954</v>
      </c>
      <c r="Q43">
        <f t="shared" si="3"/>
        <v>366.00799999999998</v>
      </c>
      <c r="R43">
        <f t="shared" si="4"/>
        <v>254.66676233742098</v>
      </c>
      <c r="S43">
        <f t="shared" si="5"/>
        <v>25.155823616963978</v>
      </c>
      <c r="T43">
        <f t="shared" si="6"/>
        <v>36.154041484999993</v>
      </c>
      <c r="U43">
        <f t="shared" si="7"/>
        <v>0.42843131767069587</v>
      </c>
      <c r="V43">
        <f t="shared" si="8"/>
        <v>2.9019054101536077</v>
      </c>
      <c r="W43">
        <f t="shared" si="9"/>
        <v>0.39613959536690263</v>
      </c>
      <c r="X43">
        <f t="shared" si="10"/>
        <v>0.25028539926300863</v>
      </c>
      <c r="Y43">
        <f t="shared" si="11"/>
        <v>289.54354829210894</v>
      </c>
      <c r="Z43">
        <f t="shared" si="12"/>
        <v>32.664325354094309</v>
      </c>
      <c r="AA43">
        <f t="shared" si="13"/>
        <v>32.040399999999998</v>
      </c>
      <c r="AB43">
        <f t="shared" si="14"/>
        <v>4.7860131086611508</v>
      </c>
      <c r="AC43">
        <f t="shared" si="15"/>
        <v>59.218074136439228</v>
      </c>
      <c r="AD43">
        <f t="shared" si="16"/>
        <v>2.9784055929374995</v>
      </c>
      <c r="AE43">
        <f t="shared" si="17"/>
        <v>5.0295549734954461</v>
      </c>
      <c r="AF43">
        <f t="shared" si="18"/>
        <v>1.8076075157236513</v>
      </c>
      <c r="AG43">
        <f t="shared" si="19"/>
        <v>-332.76507584642923</v>
      </c>
      <c r="AH43">
        <f t="shared" si="20"/>
        <v>137.67382153553754</v>
      </c>
      <c r="AI43">
        <f t="shared" si="21"/>
        <v>10.810114055170299</v>
      </c>
      <c r="AJ43">
        <f t="shared" si="22"/>
        <v>105.26240803638754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51046.228547817343</v>
      </c>
      <c r="AP43" t="s">
        <v>401</v>
      </c>
      <c r="AQ43">
        <v>0</v>
      </c>
      <c r="AR43">
        <v>0</v>
      </c>
      <c r="AS43">
        <v>0</v>
      </c>
      <c r="AT43" t="e">
        <f t="shared" si="26"/>
        <v>#DIV/0!</v>
      </c>
      <c r="AU43">
        <v>-1</v>
      </c>
      <c r="AV43" t="s">
        <v>531</v>
      </c>
      <c r="AW43">
        <v>10221.9</v>
      </c>
      <c r="AX43">
        <v>929.61069230769237</v>
      </c>
      <c r="AY43">
        <v>1337.69</v>
      </c>
      <c r="AZ43">
        <f t="shared" si="27"/>
        <v>0.30506268843477014</v>
      </c>
      <c r="BA43">
        <v>0.5</v>
      </c>
      <c r="BB43">
        <f t="shared" si="28"/>
        <v>1513.0668001513516</v>
      </c>
      <c r="BC43">
        <f t="shared" si="29"/>
        <v>25.525375415727954</v>
      </c>
      <c r="BD43">
        <f t="shared" si="30"/>
        <v>230.79011291778318</v>
      </c>
      <c r="BE43">
        <f t="shared" si="31"/>
        <v>1.7530868705251234E-2</v>
      </c>
      <c r="BF43">
        <f t="shared" si="32"/>
        <v>-1</v>
      </c>
      <c r="BG43" t="e">
        <f t="shared" si="33"/>
        <v>#DIV/0!</v>
      </c>
      <c r="BH43" t="s">
        <v>532</v>
      </c>
      <c r="BI43">
        <v>665.01</v>
      </c>
      <c r="BJ43">
        <f t="shared" si="34"/>
        <v>665.01</v>
      </c>
      <c r="BK43">
        <f t="shared" si="35"/>
        <v>0.50286688246155686</v>
      </c>
      <c r="BL43">
        <f t="shared" si="36"/>
        <v>0.60664700554841477</v>
      </c>
      <c r="BM43">
        <f t="shared" si="37"/>
        <v>2.0115336611479528</v>
      </c>
      <c r="BN43">
        <f t="shared" si="38"/>
        <v>0.30506268843477014</v>
      </c>
      <c r="BO43" t="e">
        <f t="shared" si="39"/>
        <v>#DIV/0!</v>
      </c>
      <c r="BP43">
        <f t="shared" si="40"/>
        <v>0.43397341327720118</v>
      </c>
      <c r="BQ43">
        <f t="shared" si="41"/>
        <v>0.56602658672279882</v>
      </c>
      <c r="BR43">
        <v>943</v>
      </c>
      <c r="BS43">
        <v>300</v>
      </c>
      <c r="BT43">
        <v>300</v>
      </c>
      <c r="BU43">
        <v>300</v>
      </c>
      <c r="BV43">
        <v>10221.9</v>
      </c>
      <c r="BW43">
        <v>1225.3800000000001</v>
      </c>
      <c r="BX43">
        <v>-6.9506500000000001E-3</v>
      </c>
      <c r="BY43">
        <v>4.16</v>
      </c>
      <c r="BZ43" t="s">
        <v>401</v>
      </c>
      <c r="CA43" t="s">
        <v>401</v>
      </c>
      <c r="CB43" t="s">
        <v>401</v>
      </c>
      <c r="CC43" t="s">
        <v>401</v>
      </c>
      <c r="CD43" t="s">
        <v>401</v>
      </c>
      <c r="CE43" t="s">
        <v>401</v>
      </c>
      <c r="CF43" t="s">
        <v>401</v>
      </c>
      <c r="CG43" t="s">
        <v>401</v>
      </c>
      <c r="CH43" t="s">
        <v>401</v>
      </c>
      <c r="CI43" t="s">
        <v>401</v>
      </c>
      <c r="CJ43">
        <f t="shared" si="42"/>
        <v>1799.86</v>
      </c>
      <c r="CK43">
        <f t="shared" si="43"/>
        <v>1513.0668001513516</v>
      </c>
      <c r="CL43">
        <f t="shared" si="44"/>
        <v>0.84065805126584936</v>
      </c>
      <c r="CM43">
        <f t="shared" si="45"/>
        <v>0.16087003894308943</v>
      </c>
      <c r="CN43">
        <v>6</v>
      </c>
      <c r="CO43">
        <v>0.5</v>
      </c>
      <c r="CP43" t="s">
        <v>404</v>
      </c>
      <c r="CQ43">
        <v>1691771623.5999999</v>
      </c>
      <c r="CR43">
        <v>366.00799999999998</v>
      </c>
      <c r="CS43">
        <v>399.93400000000003</v>
      </c>
      <c r="CT43">
        <v>30.152100000000001</v>
      </c>
      <c r="CU43">
        <v>21.3751</v>
      </c>
      <c r="CV43">
        <v>370.90600000000001</v>
      </c>
      <c r="CW43">
        <v>29.756399999999999</v>
      </c>
      <c r="CX43">
        <v>500.274</v>
      </c>
      <c r="CY43">
        <v>98.679199999999994</v>
      </c>
      <c r="CZ43">
        <v>0.100175</v>
      </c>
      <c r="DA43">
        <v>32.920400000000001</v>
      </c>
      <c r="DB43">
        <v>32.040399999999998</v>
      </c>
      <c r="DC43">
        <v>999.9</v>
      </c>
      <c r="DD43">
        <v>0</v>
      </c>
      <c r="DE43">
        <v>0</v>
      </c>
      <c r="DF43">
        <v>9975</v>
      </c>
      <c r="DG43">
        <v>0</v>
      </c>
      <c r="DH43">
        <v>2161.5500000000002</v>
      </c>
      <c r="DI43">
        <v>-33.926000000000002</v>
      </c>
      <c r="DJ43">
        <v>377.387</v>
      </c>
      <c r="DK43">
        <v>408.66899999999998</v>
      </c>
      <c r="DL43">
        <v>8.7769999999999992</v>
      </c>
      <c r="DM43">
        <v>399.93400000000003</v>
      </c>
      <c r="DN43">
        <v>21.3751</v>
      </c>
      <c r="DO43">
        <v>2.97539</v>
      </c>
      <c r="DP43">
        <v>2.10928</v>
      </c>
      <c r="DQ43">
        <v>23.890799999999999</v>
      </c>
      <c r="DR43">
        <v>18.289400000000001</v>
      </c>
      <c r="DS43">
        <v>1799.86</v>
      </c>
      <c r="DT43">
        <v>0.97800600000000004</v>
      </c>
      <c r="DU43">
        <v>2.1993700000000001E-2</v>
      </c>
      <c r="DV43">
        <v>0</v>
      </c>
      <c r="DW43">
        <v>929.5</v>
      </c>
      <c r="DX43">
        <v>4.9997699999999998</v>
      </c>
      <c r="DY43">
        <v>19084.3</v>
      </c>
      <c r="DZ43">
        <v>15783.2</v>
      </c>
      <c r="EA43">
        <v>42.75</v>
      </c>
      <c r="EB43">
        <v>43.811999999999998</v>
      </c>
      <c r="EC43">
        <v>42.436999999999998</v>
      </c>
      <c r="ED43">
        <v>42.686999999999998</v>
      </c>
      <c r="EE43">
        <v>43.875</v>
      </c>
      <c r="EF43">
        <v>1755.38</v>
      </c>
      <c r="EG43">
        <v>39.479999999999997</v>
      </c>
      <c r="EH43">
        <v>0</v>
      </c>
      <c r="EI43">
        <v>139.5999999046326</v>
      </c>
      <c r="EJ43">
        <v>0</v>
      </c>
      <c r="EK43">
        <v>929.61069230769237</v>
      </c>
      <c r="EL43">
        <v>-3.457094022453326</v>
      </c>
      <c r="EM43">
        <v>5720.2017002072726</v>
      </c>
      <c r="EN43">
        <v>18569.073076923079</v>
      </c>
      <c r="EO43">
        <v>15</v>
      </c>
      <c r="EP43">
        <v>1691771572.5999999</v>
      </c>
      <c r="EQ43" t="s">
        <v>533</v>
      </c>
      <c r="ER43">
        <v>1691771551.0999999</v>
      </c>
      <c r="ES43">
        <v>1691771572.5999999</v>
      </c>
      <c r="ET43">
        <v>28</v>
      </c>
      <c r="EU43">
        <v>-1.43</v>
      </c>
      <c r="EV43">
        <v>-1E-3</v>
      </c>
      <c r="EW43">
        <v>-4.8739999999999997</v>
      </c>
      <c r="EX43">
        <v>0.152</v>
      </c>
      <c r="EY43">
        <v>400</v>
      </c>
      <c r="EZ43">
        <v>20</v>
      </c>
      <c r="FA43">
        <v>0.08</v>
      </c>
      <c r="FB43">
        <v>0.02</v>
      </c>
      <c r="FC43">
        <v>25.748244420175951</v>
      </c>
      <c r="FD43">
        <v>-0.63349254390179255</v>
      </c>
      <c r="FE43">
        <v>0.1020835294497137</v>
      </c>
      <c r="FF43">
        <v>1</v>
      </c>
      <c r="FG43">
        <v>0.45556752639614329</v>
      </c>
      <c r="FH43">
        <v>-0.13248618897711981</v>
      </c>
      <c r="FI43">
        <v>1.9773094951948369E-2</v>
      </c>
      <c r="FJ43">
        <v>1</v>
      </c>
      <c r="FK43">
        <v>2</v>
      </c>
      <c r="FL43">
        <v>2</v>
      </c>
      <c r="FM43" t="s">
        <v>406</v>
      </c>
      <c r="FN43">
        <v>2.9671500000000002</v>
      </c>
      <c r="FO43">
        <v>2.6991900000000002</v>
      </c>
      <c r="FP43">
        <v>9.1317400000000007E-2</v>
      </c>
      <c r="FQ43">
        <v>9.6035999999999996E-2</v>
      </c>
      <c r="FR43">
        <v>0.13383800000000001</v>
      </c>
      <c r="FS43">
        <v>0.10233399999999999</v>
      </c>
      <c r="FT43">
        <v>31344.400000000001</v>
      </c>
      <c r="FU43">
        <v>19958.5</v>
      </c>
      <c r="FV43">
        <v>32365.3</v>
      </c>
      <c r="FW43">
        <v>25215.7</v>
      </c>
      <c r="FX43">
        <v>38741.5</v>
      </c>
      <c r="FY43">
        <v>39187.300000000003</v>
      </c>
      <c r="FZ43">
        <v>46463.9</v>
      </c>
      <c r="GA43">
        <v>45681.3</v>
      </c>
      <c r="GB43">
        <v>1.96882</v>
      </c>
      <c r="GC43">
        <v>1.8409</v>
      </c>
      <c r="GD43">
        <v>0.13055700000000001</v>
      </c>
      <c r="GE43">
        <v>0</v>
      </c>
      <c r="GF43">
        <v>29.9191</v>
      </c>
      <c r="GG43">
        <v>999.9</v>
      </c>
      <c r="GH43">
        <v>44.7</v>
      </c>
      <c r="GI43">
        <v>40.299999999999997</v>
      </c>
      <c r="GJ43">
        <v>34.126199999999997</v>
      </c>
      <c r="GK43">
        <v>63.397399999999998</v>
      </c>
      <c r="GL43">
        <v>19.7636</v>
      </c>
      <c r="GM43">
        <v>1</v>
      </c>
      <c r="GN43">
        <v>0.186255</v>
      </c>
      <c r="GO43">
        <v>-1.0215399999999999</v>
      </c>
      <c r="GP43">
        <v>20.2286</v>
      </c>
      <c r="GQ43">
        <v>5.2343599999999997</v>
      </c>
      <c r="GR43">
        <v>11.950100000000001</v>
      </c>
      <c r="GS43">
        <v>4.9857500000000003</v>
      </c>
      <c r="GT43">
        <v>3.29</v>
      </c>
      <c r="GU43">
        <v>9999</v>
      </c>
      <c r="GV43">
        <v>9999</v>
      </c>
      <c r="GW43">
        <v>9999</v>
      </c>
      <c r="GX43">
        <v>279.89999999999998</v>
      </c>
      <c r="GY43">
        <v>1.8666100000000001</v>
      </c>
      <c r="GZ43">
        <v>1.8688199999999999</v>
      </c>
      <c r="HA43">
        <v>1.8666</v>
      </c>
      <c r="HB43">
        <v>1.8669199999999999</v>
      </c>
      <c r="HC43">
        <v>1.8621799999999999</v>
      </c>
      <c r="HD43">
        <v>1.8649199999999999</v>
      </c>
      <c r="HE43">
        <v>1.86829</v>
      </c>
      <c r="HF43">
        <v>1.86859</v>
      </c>
      <c r="HG43">
        <v>5</v>
      </c>
      <c r="HH43">
        <v>0</v>
      </c>
      <c r="HI43">
        <v>0</v>
      </c>
      <c r="HJ43">
        <v>0</v>
      </c>
      <c r="HK43" t="s">
        <v>407</v>
      </c>
      <c r="HL43" t="s">
        <v>408</v>
      </c>
      <c r="HM43" t="s">
        <v>409</v>
      </c>
      <c r="HN43" t="s">
        <v>409</v>
      </c>
      <c r="HO43" t="s">
        <v>409</v>
      </c>
      <c r="HP43" t="s">
        <v>409</v>
      </c>
      <c r="HQ43">
        <v>0</v>
      </c>
      <c r="HR43">
        <v>100</v>
      </c>
      <c r="HS43">
        <v>100</v>
      </c>
      <c r="HT43">
        <v>-4.8979999999999997</v>
      </c>
      <c r="HU43">
        <v>0.3957</v>
      </c>
      <c r="HV43">
        <v>-5.3261579310159002</v>
      </c>
      <c r="HW43">
        <v>1.6145137170229321E-3</v>
      </c>
      <c r="HX43">
        <v>-1.407043735234338E-6</v>
      </c>
      <c r="HY43">
        <v>4.3622850327847239E-10</v>
      </c>
      <c r="HZ43">
        <v>0.39573374369134617</v>
      </c>
      <c r="IA43">
        <v>0</v>
      </c>
      <c r="IB43">
        <v>0</v>
      </c>
      <c r="IC43">
        <v>0</v>
      </c>
      <c r="ID43">
        <v>2</v>
      </c>
      <c r="IE43">
        <v>2094</v>
      </c>
      <c r="IF43">
        <v>1</v>
      </c>
      <c r="IG43">
        <v>26</v>
      </c>
      <c r="IH43">
        <v>1.2</v>
      </c>
      <c r="II43">
        <v>0.8</v>
      </c>
      <c r="IJ43">
        <v>1.0668899999999999</v>
      </c>
      <c r="IK43">
        <v>2.5915499999999998</v>
      </c>
      <c r="IL43">
        <v>1.4978</v>
      </c>
      <c r="IM43">
        <v>2.2912599999999999</v>
      </c>
      <c r="IN43">
        <v>1.49902</v>
      </c>
      <c r="IO43">
        <v>2.4255399999999998</v>
      </c>
      <c r="IP43">
        <v>41.7699</v>
      </c>
      <c r="IQ43">
        <v>23.9999</v>
      </c>
      <c r="IR43">
        <v>18</v>
      </c>
      <c r="IS43">
        <v>505.22399999999999</v>
      </c>
      <c r="IT43">
        <v>462.37299999999999</v>
      </c>
      <c r="IU43">
        <v>32.269599999999997</v>
      </c>
      <c r="IV43">
        <v>29.838200000000001</v>
      </c>
      <c r="IW43">
        <v>29.9998</v>
      </c>
      <c r="IX43">
        <v>29.6876</v>
      </c>
      <c r="IY43">
        <v>29.592199999999998</v>
      </c>
      <c r="IZ43">
        <v>21.363800000000001</v>
      </c>
      <c r="JA43">
        <v>44.7742</v>
      </c>
      <c r="JB43">
        <v>0</v>
      </c>
      <c r="JC43">
        <v>32.247100000000003</v>
      </c>
      <c r="JD43">
        <v>400</v>
      </c>
      <c r="JE43">
        <v>21.5685</v>
      </c>
      <c r="JF43">
        <v>100.99299999999999</v>
      </c>
      <c r="JG43">
        <v>101.211</v>
      </c>
    </row>
    <row r="44" spans="1:267" x14ac:dyDescent="0.3">
      <c r="A44">
        <v>26</v>
      </c>
      <c r="B44">
        <v>1691771784.5999999</v>
      </c>
      <c r="C44">
        <v>5253.5</v>
      </c>
      <c r="D44" t="s">
        <v>534</v>
      </c>
      <c r="E44" t="s">
        <v>535</v>
      </c>
      <c r="F44" t="s">
        <v>394</v>
      </c>
      <c r="G44" t="s">
        <v>488</v>
      </c>
      <c r="H44" t="s">
        <v>489</v>
      </c>
      <c r="I44" t="s">
        <v>490</v>
      </c>
      <c r="J44" t="s">
        <v>398</v>
      </c>
      <c r="K44" t="s">
        <v>399</v>
      </c>
      <c r="L44" t="s">
        <v>400</v>
      </c>
      <c r="M44">
        <v>1691771784.5999999</v>
      </c>
      <c r="N44">
        <f t="shared" si="0"/>
        <v>6.9822855801554397E-3</v>
      </c>
      <c r="O44">
        <f t="shared" si="1"/>
        <v>6.9822855801554393</v>
      </c>
      <c r="P44">
        <f t="shared" si="2"/>
        <v>25.758015897473005</v>
      </c>
      <c r="Q44">
        <f t="shared" si="3"/>
        <v>366.00299999999999</v>
      </c>
      <c r="R44">
        <f t="shared" si="4"/>
        <v>245.72142239051729</v>
      </c>
      <c r="S44">
        <f t="shared" si="5"/>
        <v>24.273525496381748</v>
      </c>
      <c r="T44">
        <f t="shared" si="6"/>
        <v>36.155509217803797</v>
      </c>
      <c r="U44">
        <f t="shared" si="7"/>
        <v>0.39494453757578663</v>
      </c>
      <c r="V44">
        <f t="shared" si="8"/>
        <v>2.9023333449468489</v>
      </c>
      <c r="W44">
        <f t="shared" si="9"/>
        <v>0.36733289391981128</v>
      </c>
      <c r="X44">
        <f t="shared" si="10"/>
        <v>0.23190278809593079</v>
      </c>
      <c r="Y44">
        <f t="shared" si="11"/>
        <v>289.56908429208301</v>
      </c>
      <c r="Z44">
        <f t="shared" si="12"/>
        <v>32.736592456706063</v>
      </c>
      <c r="AA44">
        <f t="shared" si="13"/>
        <v>32.129600000000003</v>
      </c>
      <c r="AB44">
        <f t="shared" si="14"/>
        <v>4.8102225766044038</v>
      </c>
      <c r="AC44">
        <f t="shared" si="15"/>
        <v>60.035836207535162</v>
      </c>
      <c r="AD44">
        <f t="shared" si="16"/>
        <v>3.0068097517547998</v>
      </c>
      <c r="AE44">
        <f t="shared" si="17"/>
        <v>5.0083582435009237</v>
      </c>
      <c r="AF44">
        <f t="shared" si="18"/>
        <v>1.803412824849604</v>
      </c>
      <c r="AG44">
        <f t="shared" si="19"/>
        <v>-307.91879408485488</v>
      </c>
      <c r="AH44">
        <f t="shared" si="20"/>
        <v>111.98600505103846</v>
      </c>
      <c r="AI44">
        <f t="shared" si="21"/>
        <v>8.792419165491415</v>
      </c>
      <c r="AJ44">
        <f t="shared" si="22"/>
        <v>102.42871442375801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51070.896313389698</v>
      </c>
      <c r="AP44" t="s">
        <v>401</v>
      </c>
      <c r="AQ44">
        <v>0</v>
      </c>
      <c r="AR44">
        <v>0</v>
      </c>
      <c r="AS44">
        <v>0</v>
      </c>
      <c r="AT44" t="e">
        <f t="shared" si="26"/>
        <v>#DIV/0!</v>
      </c>
      <c r="AU44">
        <v>-1</v>
      </c>
      <c r="AV44" t="s">
        <v>536</v>
      </c>
      <c r="AW44">
        <v>10223.200000000001</v>
      </c>
      <c r="AX44">
        <v>944.82619230769217</v>
      </c>
      <c r="AY44">
        <v>1422.76</v>
      </c>
      <c r="AZ44">
        <f t="shared" si="27"/>
        <v>0.33592018871229712</v>
      </c>
      <c r="BA44">
        <v>0.5</v>
      </c>
      <c r="BB44">
        <f t="shared" si="28"/>
        <v>1513.2012001513383</v>
      </c>
      <c r="BC44">
        <f t="shared" si="29"/>
        <v>25.758015897473005</v>
      </c>
      <c r="BD44">
        <f t="shared" si="30"/>
        <v>254.15741635725601</v>
      </c>
      <c r="BE44">
        <f t="shared" si="31"/>
        <v>1.7683052256895437E-2</v>
      </c>
      <c r="BF44">
        <f t="shared" si="32"/>
        <v>-1</v>
      </c>
      <c r="BG44" t="e">
        <f t="shared" si="33"/>
        <v>#DIV/0!</v>
      </c>
      <c r="BH44" t="s">
        <v>537</v>
      </c>
      <c r="BI44">
        <v>680.56</v>
      </c>
      <c r="BJ44">
        <f t="shared" si="34"/>
        <v>680.56</v>
      </c>
      <c r="BK44">
        <f t="shared" si="35"/>
        <v>0.52166212151030389</v>
      </c>
      <c r="BL44">
        <f t="shared" si="36"/>
        <v>0.64394207449785479</v>
      </c>
      <c r="BM44">
        <f t="shared" si="37"/>
        <v>2.0905724697308101</v>
      </c>
      <c r="BN44">
        <f t="shared" si="38"/>
        <v>0.33592018871229712</v>
      </c>
      <c r="BO44" t="e">
        <f t="shared" si="39"/>
        <v>#DIV/0!</v>
      </c>
      <c r="BP44">
        <f t="shared" si="40"/>
        <v>0.46383263058137397</v>
      </c>
      <c r="BQ44">
        <f t="shared" si="41"/>
        <v>0.53616736941862597</v>
      </c>
      <c r="BR44">
        <v>945</v>
      </c>
      <c r="BS44">
        <v>300</v>
      </c>
      <c r="BT44">
        <v>300</v>
      </c>
      <c r="BU44">
        <v>300</v>
      </c>
      <c r="BV44">
        <v>10223.200000000001</v>
      </c>
      <c r="BW44">
        <v>1273.25</v>
      </c>
      <c r="BX44">
        <v>-6.9518000000000002E-3</v>
      </c>
      <c r="BY44">
        <v>10.94</v>
      </c>
      <c r="BZ44" t="s">
        <v>401</v>
      </c>
      <c r="CA44" t="s">
        <v>401</v>
      </c>
      <c r="CB44" t="s">
        <v>401</v>
      </c>
      <c r="CC44" t="s">
        <v>401</v>
      </c>
      <c r="CD44" t="s">
        <v>401</v>
      </c>
      <c r="CE44" t="s">
        <v>401</v>
      </c>
      <c r="CF44" t="s">
        <v>401</v>
      </c>
      <c r="CG44" t="s">
        <v>401</v>
      </c>
      <c r="CH44" t="s">
        <v>401</v>
      </c>
      <c r="CI44" t="s">
        <v>401</v>
      </c>
      <c r="CJ44">
        <f t="shared" si="42"/>
        <v>1800.02</v>
      </c>
      <c r="CK44">
        <f t="shared" si="43"/>
        <v>1513.2012001513383</v>
      </c>
      <c r="CL44">
        <f t="shared" si="44"/>
        <v>0.84065799277304598</v>
      </c>
      <c r="CM44">
        <f t="shared" si="45"/>
        <v>0.16086992605197886</v>
      </c>
      <c r="CN44">
        <v>6</v>
      </c>
      <c r="CO44">
        <v>0.5</v>
      </c>
      <c r="CP44" t="s">
        <v>404</v>
      </c>
      <c r="CQ44">
        <v>1691771784.5999999</v>
      </c>
      <c r="CR44">
        <v>366.00299999999999</v>
      </c>
      <c r="CS44">
        <v>399.96499999999997</v>
      </c>
      <c r="CT44">
        <v>30.437999999999999</v>
      </c>
      <c r="CU44">
        <v>22.317699999999999</v>
      </c>
      <c r="CV44">
        <v>370.916</v>
      </c>
      <c r="CW44">
        <v>30.0456</v>
      </c>
      <c r="CX44">
        <v>500.21</v>
      </c>
      <c r="CY44">
        <v>98.684799999999996</v>
      </c>
      <c r="CZ44">
        <v>9.9934599999999998E-2</v>
      </c>
      <c r="DA44">
        <v>32.845300000000002</v>
      </c>
      <c r="DB44">
        <v>32.129600000000003</v>
      </c>
      <c r="DC44">
        <v>999.9</v>
      </c>
      <c r="DD44">
        <v>0</v>
      </c>
      <c r="DE44">
        <v>0</v>
      </c>
      <c r="DF44">
        <v>9976.8799999999992</v>
      </c>
      <c r="DG44">
        <v>0</v>
      </c>
      <c r="DH44">
        <v>2015.24</v>
      </c>
      <c r="DI44">
        <v>-33.962200000000003</v>
      </c>
      <c r="DJ44">
        <v>377.49299999999999</v>
      </c>
      <c r="DK44">
        <v>409.09500000000003</v>
      </c>
      <c r="DL44">
        <v>8.1202799999999993</v>
      </c>
      <c r="DM44">
        <v>399.96499999999997</v>
      </c>
      <c r="DN44">
        <v>22.317699999999999</v>
      </c>
      <c r="DO44">
        <v>3.0037699999999998</v>
      </c>
      <c r="DP44">
        <v>2.20242</v>
      </c>
      <c r="DQ44">
        <v>24.0488</v>
      </c>
      <c r="DR44">
        <v>18.979900000000001</v>
      </c>
      <c r="DS44">
        <v>1800.02</v>
      </c>
      <c r="DT44">
        <v>0.97800699999999996</v>
      </c>
      <c r="DU44">
        <v>2.19933E-2</v>
      </c>
      <c r="DV44">
        <v>0</v>
      </c>
      <c r="DW44">
        <v>945.63499999999999</v>
      </c>
      <c r="DX44">
        <v>4.9997699999999998</v>
      </c>
      <c r="DY44">
        <v>19154.900000000001</v>
      </c>
      <c r="DZ44">
        <v>15784.6</v>
      </c>
      <c r="EA44">
        <v>42.625</v>
      </c>
      <c r="EB44">
        <v>43.936999999999998</v>
      </c>
      <c r="EC44">
        <v>42.375</v>
      </c>
      <c r="ED44">
        <v>42.561999999999998</v>
      </c>
      <c r="EE44">
        <v>43.75</v>
      </c>
      <c r="EF44">
        <v>1755.54</v>
      </c>
      <c r="EG44">
        <v>39.479999999999997</v>
      </c>
      <c r="EH44">
        <v>0</v>
      </c>
      <c r="EI44">
        <v>160.5999999046326</v>
      </c>
      <c r="EJ44">
        <v>0</v>
      </c>
      <c r="EK44">
        <v>944.82619230769217</v>
      </c>
      <c r="EL44">
        <v>5.8070769070731751</v>
      </c>
      <c r="EM44">
        <v>57.73675206523675</v>
      </c>
      <c r="EN44">
        <v>19146.54615384615</v>
      </c>
      <c r="EO44">
        <v>15</v>
      </c>
      <c r="EP44">
        <v>1691771745.0999999</v>
      </c>
      <c r="EQ44" t="s">
        <v>538</v>
      </c>
      <c r="ER44">
        <v>1691771725.0999999</v>
      </c>
      <c r="ES44">
        <v>1691771745.0999999</v>
      </c>
      <c r="ET44">
        <v>29</v>
      </c>
      <c r="EU44">
        <v>-1.4E-2</v>
      </c>
      <c r="EV44">
        <v>-3.0000000000000001E-3</v>
      </c>
      <c r="EW44">
        <v>-4.8879999999999999</v>
      </c>
      <c r="EX44">
        <v>0.23799999999999999</v>
      </c>
      <c r="EY44">
        <v>400</v>
      </c>
      <c r="EZ44">
        <v>22</v>
      </c>
      <c r="FA44">
        <v>0.06</v>
      </c>
      <c r="FB44">
        <v>0.01</v>
      </c>
      <c r="FC44">
        <v>25.763948409850919</v>
      </c>
      <c r="FD44">
        <v>-0.51963152408034474</v>
      </c>
      <c r="FE44">
        <v>0.1500735406033549</v>
      </c>
      <c r="FF44">
        <v>1</v>
      </c>
      <c r="FG44">
        <v>0.3990166434215221</v>
      </c>
      <c r="FH44">
        <v>3.276889784701012E-2</v>
      </c>
      <c r="FI44">
        <v>1.875867566262486E-2</v>
      </c>
      <c r="FJ44">
        <v>1</v>
      </c>
      <c r="FK44">
        <v>2</v>
      </c>
      <c r="FL44">
        <v>2</v>
      </c>
      <c r="FM44" t="s">
        <v>406</v>
      </c>
      <c r="FN44">
        <v>2.9669599999999998</v>
      </c>
      <c r="FO44">
        <v>2.6989700000000001</v>
      </c>
      <c r="FP44">
        <v>9.1327400000000003E-2</v>
      </c>
      <c r="FQ44">
        <v>9.6054899999999999E-2</v>
      </c>
      <c r="FR44">
        <v>0.13473099999999999</v>
      </c>
      <c r="FS44">
        <v>0.105475</v>
      </c>
      <c r="FT44">
        <v>31345.599999999999</v>
      </c>
      <c r="FU44">
        <v>19958.5</v>
      </c>
      <c r="FV44">
        <v>32366.799999999999</v>
      </c>
      <c r="FW44">
        <v>25216.1</v>
      </c>
      <c r="FX44">
        <v>38702.6</v>
      </c>
      <c r="FY44">
        <v>39050.800000000003</v>
      </c>
      <c r="FZ44">
        <v>46465.599999999999</v>
      </c>
      <c r="GA44">
        <v>45682.1</v>
      </c>
      <c r="GB44">
        <v>1.968</v>
      </c>
      <c r="GC44">
        <v>1.84273</v>
      </c>
      <c r="GD44">
        <v>0.101171</v>
      </c>
      <c r="GE44">
        <v>0</v>
      </c>
      <c r="GF44">
        <v>30.486699999999999</v>
      </c>
      <c r="GG44">
        <v>999.9</v>
      </c>
      <c r="GH44">
        <v>44.3</v>
      </c>
      <c r="GI44">
        <v>40.299999999999997</v>
      </c>
      <c r="GJ44">
        <v>33.816699999999997</v>
      </c>
      <c r="GK44">
        <v>63.647399999999998</v>
      </c>
      <c r="GL44">
        <v>19.835699999999999</v>
      </c>
      <c r="GM44">
        <v>1</v>
      </c>
      <c r="GN44">
        <v>0.18551300000000001</v>
      </c>
      <c r="GO44">
        <v>0.83763900000000002</v>
      </c>
      <c r="GP44">
        <v>20.228100000000001</v>
      </c>
      <c r="GQ44">
        <v>5.2324099999999998</v>
      </c>
      <c r="GR44">
        <v>11.950100000000001</v>
      </c>
      <c r="GS44">
        <v>4.9848999999999997</v>
      </c>
      <c r="GT44">
        <v>3.2894800000000002</v>
      </c>
      <c r="GU44">
        <v>9999</v>
      </c>
      <c r="GV44">
        <v>9999</v>
      </c>
      <c r="GW44">
        <v>9999</v>
      </c>
      <c r="GX44">
        <v>279.89999999999998</v>
      </c>
      <c r="GY44">
        <v>1.8666199999999999</v>
      </c>
      <c r="GZ44">
        <v>1.8688899999999999</v>
      </c>
      <c r="HA44">
        <v>1.8666100000000001</v>
      </c>
      <c r="HB44">
        <v>1.8669800000000001</v>
      </c>
      <c r="HC44">
        <v>1.8621799999999999</v>
      </c>
      <c r="HD44">
        <v>1.86493</v>
      </c>
      <c r="HE44">
        <v>1.8683099999999999</v>
      </c>
      <c r="HF44">
        <v>1.86859</v>
      </c>
      <c r="HG44">
        <v>5</v>
      </c>
      <c r="HH44">
        <v>0</v>
      </c>
      <c r="HI44">
        <v>0</v>
      </c>
      <c r="HJ44">
        <v>0</v>
      </c>
      <c r="HK44" t="s">
        <v>407</v>
      </c>
      <c r="HL44" t="s">
        <v>408</v>
      </c>
      <c r="HM44" t="s">
        <v>409</v>
      </c>
      <c r="HN44" t="s">
        <v>409</v>
      </c>
      <c r="HO44" t="s">
        <v>409</v>
      </c>
      <c r="HP44" t="s">
        <v>409</v>
      </c>
      <c r="HQ44">
        <v>0</v>
      </c>
      <c r="HR44">
        <v>100</v>
      </c>
      <c r="HS44">
        <v>100</v>
      </c>
      <c r="HT44">
        <v>-4.9130000000000003</v>
      </c>
      <c r="HU44">
        <v>0.39240000000000003</v>
      </c>
      <c r="HV44">
        <v>-5.340215119640817</v>
      </c>
      <c r="HW44">
        <v>1.6145137170229321E-3</v>
      </c>
      <c r="HX44">
        <v>-1.407043735234338E-6</v>
      </c>
      <c r="HY44">
        <v>4.3622850327847239E-10</v>
      </c>
      <c r="HZ44">
        <v>0.39235439149909762</v>
      </c>
      <c r="IA44">
        <v>0</v>
      </c>
      <c r="IB44">
        <v>0</v>
      </c>
      <c r="IC44">
        <v>0</v>
      </c>
      <c r="ID44">
        <v>2</v>
      </c>
      <c r="IE44">
        <v>2094</v>
      </c>
      <c r="IF44">
        <v>1</v>
      </c>
      <c r="IG44">
        <v>26</v>
      </c>
      <c r="IH44">
        <v>1</v>
      </c>
      <c r="II44">
        <v>0.7</v>
      </c>
      <c r="IJ44">
        <v>1.06812</v>
      </c>
      <c r="IK44">
        <v>2.6000999999999999</v>
      </c>
      <c r="IL44">
        <v>1.4978</v>
      </c>
      <c r="IM44">
        <v>2.2900399999999999</v>
      </c>
      <c r="IN44">
        <v>1.49902</v>
      </c>
      <c r="IO44">
        <v>2.3950200000000001</v>
      </c>
      <c r="IP44">
        <v>41.534399999999998</v>
      </c>
      <c r="IQ44">
        <v>23.9999</v>
      </c>
      <c r="IR44">
        <v>18</v>
      </c>
      <c r="IS44">
        <v>504.66899999999998</v>
      </c>
      <c r="IT44">
        <v>463.57799999999997</v>
      </c>
      <c r="IU44">
        <v>30.216100000000001</v>
      </c>
      <c r="IV44">
        <v>29.834099999999999</v>
      </c>
      <c r="IW44">
        <v>30.0001</v>
      </c>
      <c r="IX44">
        <v>29.6843</v>
      </c>
      <c r="IY44">
        <v>29.595700000000001</v>
      </c>
      <c r="IZ44">
        <v>21.390999999999998</v>
      </c>
      <c r="JA44">
        <v>42.118699999999997</v>
      </c>
      <c r="JB44">
        <v>0</v>
      </c>
      <c r="JC44">
        <v>30.153199999999998</v>
      </c>
      <c r="JD44">
        <v>400</v>
      </c>
      <c r="JE44">
        <v>22.340599999999998</v>
      </c>
      <c r="JF44">
        <v>100.997</v>
      </c>
      <c r="JG44">
        <v>101.212</v>
      </c>
    </row>
    <row r="45" spans="1:267" x14ac:dyDescent="0.3">
      <c r="A45">
        <v>27</v>
      </c>
      <c r="B45">
        <v>1691771920.5999999</v>
      </c>
      <c r="C45">
        <v>5389.5</v>
      </c>
      <c r="D45" t="s">
        <v>539</v>
      </c>
      <c r="E45" t="s">
        <v>540</v>
      </c>
      <c r="F45" t="s">
        <v>394</v>
      </c>
      <c r="G45" t="s">
        <v>488</v>
      </c>
      <c r="H45" t="s">
        <v>489</v>
      </c>
      <c r="I45" t="s">
        <v>490</v>
      </c>
      <c r="J45" t="s">
        <v>398</v>
      </c>
      <c r="K45" t="s">
        <v>399</v>
      </c>
      <c r="L45" t="s">
        <v>400</v>
      </c>
      <c r="M45">
        <v>1691771920.5999999</v>
      </c>
      <c r="N45">
        <f t="shared" si="0"/>
        <v>5.9623167349189621E-3</v>
      </c>
      <c r="O45">
        <f t="shared" si="1"/>
        <v>5.9623167349189625</v>
      </c>
      <c r="P45">
        <f t="shared" si="2"/>
        <v>36.388937153314188</v>
      </c>
      <c r="Q45">
        <f t="shared" si="3"/>
        <v>552.40099999999995</v>
      </c>
      <c r="R45">
        <f t="shared" si="4"/>
        <v>353.35815099092599</v>
      </c>
      <c r="S45">
        <f t="shared" si="5"/>
        <v>34.907323747217447</v>
      </c>
      <c r="T45">
        <f t="shared" si="6"/>
        <v>54.570244074493793</v>
      </c>
      <c r="U45">
        <f t="shared" si="7"/>
        <v>0.33118665528107122</v>
      </c>
      <c r="V45">
        <f t="shared" si="8"/>
        <v>2.9050038433503054</v>
      </c>
      <c r="W45">
        <f t="shared" si="9"/>
        <v>0.31154938858237313</v>
      </c>
      <c r="X45">
        <f t="shared" si="10"/>
        <v>0.19638559646728021</v>
      </c>
      <c r="Y45">
        <f t="shared" si="11"/>
        <v>289.56284129231307</v>
      </c>
      <c r="Z45">
        <f t="shared" si="12"/>
        <v>32.724427145968413</v>
      </c>
      <c r="AA45">
        <f t="shared" si="13"/>
        <v>32.008299999999998</v>
      </c>
      <c r="AB45">
        <f t="shared" si="14"/>
        <v>4.7773269480136866</v>
      </c>
      <c r="AC45">
        <f t="shared" si="15"/>
        <v>60.051879256371478</v>
      </c>
      <c r="AD45">
        <f t="shared" si="16"/>
        <v>2.9608156525840799</v>
      </c>
      <c r="AE45">
        <f t="shared" si="17"/>
        <v>4.9304296372539227</v>
      </c>
      <c r="AF45">
        <f t="shared" si="18"/>
        <v>1.8165112954296068</v>
      </c>
      <c r="AG45">
        <f t="shared" si="19"/>
        <v>-262.93816800992624</v>
      </c>
      <c r="AH45">
        <f t="shared" si="20"/>
        <v>87.469235782709248</v>
      </c>
      <c r="AI45">
        <f t="shared" si="21"/>
        <v>6.8477433178608598</v>
      </c>
      <c r="AJ45">
        <f t="shared" si="22"/>
        <v>120.94165238295695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51192.583302684558</v>
      </c>
      <c r="AP45" t="s">
        <v>401</v>
      </c>
      <c r="AQ45">
        <v>0</v>
      </c>
      <c r="AR45">
        <v>0</v>
      </c>
      <c r="AS45">
        <v>0</v>
      </c>
      <c r="AT45" t="e">
        <f t="shared" si="26"/>
        <v>#DIV/0!</v>
      </c>
      <c r="AU45">
        <v>-1</v>
      </c>
      <c r="AV45" t="s">
        <v>541</v>
      </c>
      <c r="AW45">
        <v>10223.299999999999</v>
      </c>
      <c r="AX45">
        <v>978.80011538461542</v>
      </c>
      <c r="AY45">
        <v>1535.41</v>
      </c>
      <c r="AZ45">
        <f t="shared" si="27"/>
        <v>0.36251547444355881</v>
      </c>
      <c r="BA45">
        <v>0.5</v>
      </c>
      <c r="BB45">
        <f t="shared" si="28"/>
        <v>1513.1601001514575</v>
      </c>
      <c r="BC45">
        <f t="shared" si="29"/>
        <v>36.388937153314188</v>
      </c>
      <c r="BD45">
        <f t="shared" si="30"/>
        <v>274.27197580773429</v>
      </c>
      <c r="BE45">
        <f t="shared" si="31"/>
        <v>2.4709174627041645E-2</v>
      </c>
      <c r="BF45">
        <f t="shared" si="32"/>
        <v>-1</v>
      </c>
      <c r="BG45" t="e">
        <f t="shared" si="33"/>
        <v>#DIV/0!</v>
      </c>
      <c r="BH45" t="s">
        <v>542</v>
      </c>
      <c r="BI45">
        <v>683.35</v>
      </c>
      <c r="BJ45">
        <f t="shared" si="34"/>
        <v>683.35</v>
      </c>
      <c r="BK45">
        <f t="shared" si="35"/>
        <v>0.55493972294045246</v>
      </c>
      <c r="BL45">
        <f t="shared" si="36"/>
        <v>0.65325198297700238</v>
      </c>
      <c r="BM45">
        <f t="shared" si="37"/>
        <v>2.2468866613009437</v>
      </c>
      <c r="BN45">
        <f t="shared" si="38"/>
        <v>0.36251547444355881</v>
      </c>
      <c r="BO45" t="e">
        <f t="shared" si="39"/>
        <v>#DIV/0!</v>
      </c>
      <c r="BP45">
        <f t="shared" si="40"/>
        <v>0.45606833872503549</v>
      </c>
      <c r="BQ45">
        <f t="shared" si="41"/>
        <v>0.54393166127496451</v>
      </c>
      <c r="BR45">
        <v>947</v>
      </c>
      <c r="BS45">
        <v>300</v>
      </c>
      <c r="BT45">
        <v>300</v>
      </c>
      <c r="BU45">
        <v>300</v>
      </c>
      <c r="BV45">
        <v>10223.299999999999</v>
      </c>
      <c r="BW45">
        <v>1382.84</v>
      </c>
      <c r="BX45">
        <v>-6.9522100000000003E-3</v>
      </c>
      <c r="BY45">
        <v>3.24</v>
      </c>
      <c r="BZ45" t="s">
        <v>401</v>
      </c>
      <c r="CA45" t="s">
        <v>401</v>
      </c>
      <c r="CB45" t="s">
        <v>401</v>
      </c>
      <c r="CC45" t="s">
        <v>401</v>
      </c>
      <c r="CD45" t="s">
        <v>401</v>
      </c>
      <c r="CE45" t="s">
        <v>401</v>
      </c>
      <c r="CF45" t="s">
        <v>401</v>
      </c>
      <c r="CG45" t="s">
        <v>401</v>
      </c>
      <c r="CH45" t="s">
        <v>401</v>
      </c>
      <c r="CI45" t="s">
        <v>401</v>
      </c>
      <c r="CJ45">
        <f t="shared" si="42"/>
        <v>1799.97</v>
      </c>
      <c r="CK45">
        <f t="shared" si="43"/>
        <v>1513.1601001514575</v>
      </c>
      <c r="CL45">
        <f t="shared" si="44"/>
        <v>0.84065851105932743</v>
      </c>
      <c r="CM45">
        <f t="shared" si="45"/>
        <v>0.1608709263445019</v>
      </c>
      <c r="CN45">
        <v>6</v>
      </c>
      <c r="CO45">
        <v>0.5</v>
      </c>
      <c r="CP45" t="s">
        <v>404</v>
      </c>
      <c r="CQ45">
        <v>1691771920.5999999</v>
      </c>
      <c r="CR45">
        <v>552.40099999999995</v>
      </c>
      <c r="CS45">
        <v>599.99300000000005</v>
      </c>
      <c r="CT45">
        <v>29.971599999999999</v>
      </c>
      <c r="CU45">
        <v>23.0352</v>
      </c>
      <c r="CV45">
        <v>558.14599999999996</v>
      </c>
      <c r="CW45">
        <v>29.583300000000001</v>
      </c>
      <c r="CX45">
        <v>500.28399999999999</v>
      </c>
      <c r="CY45">
        <v>98.6875</v>
      </c>
      <c r="CZ45">
        <v>9.9873799999999999E-2</v>
      </c>
      <c r="DA45">
        <v>32.566800000000001</v>
      </c>
      <c r="DB45">
        <v>32.008299999999998</v>
      </c>
      <c r="DC45">
        <v>999.9</v>
      </c>
      <c r="DD45">
        <v>0</v>
      </c>
      <c r="DE45">
        <v>0</v>
      </c>
      <c r="DF45">
        <v>9991.8799999999992</v>
      </c>
      <c r="DG45">
        <v>0</v>
      </c>
      <c r="DH45">
        <v>1979.53</v>
      </c>
      <c r="DI45">
        <v>-47.591299999999997</v>
      </c>
      <c r="DJ45">
        <v>569.46900000000005</v>
      </c>
      <c r="DK45">
        <v>614.13900000000001</v>
      </c>
      <c r="DL45">
        <v>6.9364499999999998</v>
      </c>
      <c r="DM45">
        <v>599.99300000000005</v>
      </c>
      <c r="DN45">
        <v>23.0352</v>
      </c>
      <c r="DO45">
        <v>2.9578199999999999</v>
      </c>
      <c r="DP45">
        <v>2.2732800000000002</v>
      </c>
      <c r="DQ45">
        <v>23.792400000000001</v>
      </c>
      <c r="DR45">
        <v>19.488299999999999</v>
      </c>
      <c r="DS45">
        <v>1799.97</v>
      </c>
      <c r="DT45">
        <v>0.97799100000000005</v>
      </c>
      <c r="DU45">
        <v>2.2009000000000001E-2</v>
      </c>
      <c r="DV45">
        <v>0</v>
      </c>
      <c r="DW45">
        <v>979.11199999999997</v>
      </c>
      <c r="DX45">
        <v>4.9997699999999998</v>
      </c>
      <c r="DY45">
        <v>19753.7</v>
      </c>
      <c r="DZ45">
        <v>15784.2</v>
      </c>
      <c r="EA45">
        <v>42.811999999999998</v>
      </c>
      <c r="EB45">
        <v>44.25</v>
      </c>
      <c r="EC45">
        <v>42.5</v>
      </c>
      <c r="ED45">
        <v>42.936999999999998</v>
      </c>
      <c r="EE45">
        <v>43.936999999999998</v>
      </c>
      <c r="EF45">
        <v>1755.46</v>
      </c>
      <c r="EG45">
        <v>39.51</v>
      </c>
      <c r="EH45">
        <v>0</v>
      </c>
      <c r="EI45">
        <v>135.39999985694891</v>
      </c>
      <c r="EJ45">
        <v>0</v>
      </c>
      <c r="EK45">
        <v>978.80011538461542</v>
      </c>
      <c r="EL45">
        <v>4.1209230731714692</v>
      </c>
      <c r="EM45">
        <v>244.33846177991401</v>
      </c>
      <c r="EN45">
        <v>19727.150000000001</v>
      </c>
      <c r="EO45">
        <v>15</v>
      </c>
      <c r="EP45">
        <v>1691771874.0999999</v>
      </c>
      <c r="EQ45" t="s">
        <v>543</v>
      </c>
      <c r="ER45">
        <v>1691771874.0999999</v>
      </c>
      <c r="ES45">
        <v>1691771874.0999999</v>
      </c>
      <c r="ET45">
        <v>30</v>
      </c>
      <c r="EU45">
        <v>-0.94299999999999995</v>
      </c>
      <c r="EV45">
        <v>-4.0000000000000001E-3</v>
      </c>
      <c r="EW45">
        <v>-5.7240000000000002</v>
      </c>
      <c r="EX45">
        <v>0.23</v>
      </c>
      <c r="EY45">
        <v>600</v>
      </c>
      <c r="EZ45">
        <v>22</v>
      </c>
      <c r="FA45">
        <v>0.05</v>
      </c>
      <c r="FB45">
        <v>0.01</v>
      </c>
      <c r="FC45">
        <v>36.447340750278229</v>
      </c>
      <c r="FD45">
        <v>-0.85222907521161195</v>
      </c>
      <c r="FE45">
        <v>0.15232728038780399</v>
      </c>
      <c r="FF45">
        <v>1</v>
      </c>
      <c r="FG45">
        <v>0.34894047294832098</v>
      </c>
      <c r="FH45">
        <v>-7.3176704278460208E-2</v>
      </c>
      <c r="FI45">
        <v>1.0794437579657409E-2</v>
      </c>
      <c r="FJ45">
        <v>1</v>
      </c>
      <c r="FK45">
        <v>2</v>
      </c>
      <c r="FL45">
        <v>2</v>
      </c>
      <c r="FM45" t="s">
        <v>406</v>
      </c>
      <c r="FN45">
        <v>2.9670200000000002</v>
      </c>
      <c r="FO45">
        <v>2.6990400000000001</v>
      </c>
      <c r="FP45">
        <v>0.123987</v>
      </c>
      <c r="FQ45">
        <v>0.12937100000000001</v>
      </c>
      <c r="FR45">
        <v>0.133294</v>
      </c>
      <c r="FS45">
        <v>0.10781</v>
      </c>
      <c r="FT45">
        <v>30210.9</v>
      </c>
      <c r="FU45">
        <v>19217.3</v>
      </c>
      <c r="FV45">
        <v>32359.200000000001</v>
      </c>
      <c r="FW45">
        <v>25209.9</v>
      </c>
      <c r="FX45">
        <v>38759.300000000003</v>
      </c>
      <c r="FY45">
        <v>38939.9</v>
      </c>
      <c r="FZ45">
        <v>46455.1</v>
      </c>
      <c r="GA45">
        <v>45671.5</v>
      </c>
      <c r="GB45">
        <v>1.9661299999999999</v>
      </c>
      <c r="GC45">
        <v>1.8433999999999999</v>
      </c>
      <c r="GD45">
        <v>6.9934899999999994E-2</v>
      </c>
      <c r="GE45">
        <v>0</v>
      </c>
      <c r="GF45">
        <v>30.872800000000002</v>
      </c>
      <c r="GG45">
        <v>999.9</v>
      </c>
      <c r="GH45">
        <v>44</v>
      </c>
      <c r="GI45">
        <v>40.4</v>
      </c>
      <c r="GJ45">
        <v>33.765300000000003</v>
      </c>
      <c r="GK45">
        <v>63.427399999999999</v>
      </c>
      <c r="GL45">
        <v>19.647400000000001</v>
      </c>
      <c r="GM45">
        <v>1</v>
      </c>
      <c r="GN45">
        <v>0.194934</v>
      </c>
      <c r="GO45">
        <v>1.1153900000000001</v>
      </c>
      <c r="GP45">
        <v>20.2271</v>
      </c>
      <c r="GQ45">
        <v>5.23271</v>
      </c>
      <c r="GR45">
        <v>11.950100000000001</v>
      </c>
      <c r="GS45">
        <v>4.9850500000000002</v>
      </c>
      <c r="GT45">
        <v>3.2893300000000001</v>
      </c>
      <c r="GU45">
        <v>9999</v>
      </c>
      <c r="GV45">
        <v>9999</v>
      </c>
      <c r="GW45">
        <v>9999</v>
      </c>
      <c r="GX45">
        <v>280</v>
      </c>
      <c r="GY45">
        <v>1.8666100000000001</v>
      </c>
      <c r="GZ45">
        <v>1.8688400000000001</v>
      </c>
      <c r="HA45">
        <v>1.8666100000000001</v>
      </c>
      <c r="HB45">
        <v>1.8669100000000001</v>
      </c>
      <c r="HC45">
        <v>1.8621799999999999</v>
      </c>
      <c r="HD45">
        <v>1.86493</v>
      </c>
      <c r="HE45">
        <v>1.86829</v>
      </c>
      <c r="HF45">
        <v>1.86859</v>
      </c>
      <c r="HG45">
        <v>5</v>
      </c>
      <c r="HH45">
        <v>0</v>
      </c>
      <c r="HI45">
        <v>0</v>
      </c>
      <c r="HJ45">
        <v>0</v>
      </c>
      <c r="HK45" t="s">
        <v>407</v>
      </c>
      <c r="HL45" t="s">
        <v>408</v>
      </c>
      <c r="HM45" t="s">
        <v>409</v>
      </c>
      <c r="HN45" t="s">
        <v>409</v>
      </c>
      <c r="HO45" t="s">
        <v>409</v>
      </c>
      <c r="HP45" t="s">
        <v>409</v>
      </c>
      <c r="HQ45">
        <v>0</v>
      </c>
      <c r="HR45">
        <v>100</v>
      </c>
      <c r="HS45">
        <v>100</v>
      </c>
      <c r="HT45">
        <v>-5.7450000000000001</v>
      </c>
      <c r="HU45">
        <v>0.38829999999999998</v>
      </c>
      <c r="HV45">
        <v>-6.2829175197597662</v>
      </c>
      <c r="HW45">
        <v>1.6145137170229321E-3</v>
      </c>
      <c r="HX45">
        <v>-1.407043735234338E-6</v>
      </c>
      <c r="HY45">
        <v>4.3622850327847239E-10</v>
      </c>
      <c r="HZ45">
        <v>0.38836784086111242</v>
      </c>
      <c r="IA45">
        <v>0</v>
      </c>
      <c r="IB45">
        <v>0</v>
      </c>
      <c r="IC45">
        <v>0</v>
      </c>
      <c r="ID45">
        <v>2</v>
      </c>
      <c r="IE45">
        <v>2094</v>
      </c>
      <c r="IF45">
        <v>1</v>
      </c>
      <c r="IG45">
        <v>26</v>
      </c>
      <c r="IH45">
        <v>0.8</v>
      </c>
      <c r="II45">
        <v>0.8</v>
      </c>
      <c r="IJ45">
        <v>1.47705</v>
      </c>
      <c r="IK45">
        <v>2.5781200000000002</v>
      </c>
      <c r="IL45">
        <v>1.4978</v>
      </c>
      <c r="IM45">
        <v>2.2900399999999999</v>
      </c>
      <c r="IN45">
        <v>1.49902</v>
      </c>
      <c r="IO45">
        <v>2.4511699999999998</v>
      </c>
      <c r="IP45">
        <v>41.456200000000003</v>
      </c>
      <c r="IQ45">
        <v>23.9999</v>
      </c>
      <c r="IR45">
        <v>18</v>
      </c>
      <c r="IS45">
        <v>504.10199999999998</v>
      </c>
      <c r="IT45">
        <v>464.59699999999998</v>
      </c>
      <c r="IU45">
        <v>28.822099999999999</v>
      </c>
      <c r="IV45">
        <v>29.940200000000001</v>
      </c>
      <c r="IW45">
        <v>30.000299999999999</v>
      </c>
      <c r="IX45">
        <v>29.762599999999999</v>
      </c>
      <c r="IY45">
        <v>29.6722</v>
      </c>
      <c r="IZ45">
        <v>29.574000000000002</v>
      </c>
      <c r="JA45">
        <v>39.6813</v>
      </c>
      <c r="JB45">
        <v>0</v>
      </c>
      <c r="JC45">
        <v>28.8279</v>
      </c>
      <c r="JD45">
        <v>600</v>
      </c>
      <c r="JE45">
        <v>22.971499999999999</v>
      </c>
      <c r="JF45">
        <v>100.974</v>
      </c>
      <c r="JG45">
        <v>101.188</v>
      </c>
    </row>
    <row r="46" spans="1:267" x14ac:dyDescent="0.3">
      <c r="A46">
        <v>28</v>
      </c>
      <c r="B46">
        <v>1691772109.5</v>
      </c>
      <c r="C46">
        <v>5578.4000000953674</v>
      </c>
      <c r="D46" t="s">
        <v>544</v>
      </c>
      <c r="E46" t="s">
        <v>545</v>
      </c>
      <c r="F46" t="s">
        <v>394</v>
      </c>
      <c r="G46" t="s">
        <v>488</v>
      </c>
      <c r="H46" t="s">
        <v>489</v>
      </c>
      <c r="I46" t="s">
        <v>490</v>
      </c>
      <c r="J46" t="s">
        <v>398</v>
      </c>
      <c r="K46" t="s">
        <v>399</v>
      </c>
      <c r="L46" t="s">
        <v>400</v>
      </c>
      <c r="M46">
        <v>1691772109.5</v>
      </c>
      <c r="N46">
        <f t="shared" si="0"/>
        <v>3.4914820485268507E-3</v>
      </c>
      <c r="O46">
        <f t="shared" si="1"/>
        <v>3.4914820485268505</v>
      </c>
      <c r="P46">
        <f t="shared" si="2"/>
        <v>34.965587218572338</v>
      </c>
      <c r="Q46">
        <f t="shared" si="3"/>
        <v>754.95600000000002</v>
      </c>
      <c r="R46">
        <f t="shared" si="4"/>
        <v>422.22455967930659</v>
      </c>
      <c r="S46">
        <f t="shared" si="5"/>
        <v>41.70785766797664</v>
      </c>
      <c r="T46">
        <f t="shared" si="6"/>
        <v>74.575475707762806</v>
      </c>
      <c r="U46">
        <f t="shared" si="7"/>
        <v>0.18334566527537413</v>
      </c>
      <c r="V46">
        <f t="shared" si="8"/>
        <v>2.9088320691697698</v>
      </c>
      <c r="W46">
        <f t="shared" si="9"/>
        <v>0.17715898604754099</v>
      </c>
      <c r="X46">
        <f t="shared" si="10"/>
        <v>0.1112628237923312</v>
      </c>
      <c r="Y46">
        <f t="shared" si="11"/>
        <v>289.53672629226503</v>
      </c>
      <c r="Z46">
        <f t="shared" si="12"/>
        <v>33.066268818098578</v>
      </c>
      <c r="AA46">
        <f t="shared" si="13"/>
        <v>31.979800000000001</v>
      </c>
      <c r="AB46">
        <f t="shared" si="14"/>
        <v>4.7696264409372677</v>
      </c>
      <c r="AC46">
        <f t="shared" si="15"/>
        <v>59.797123594668044</v>
      </c>
      <c r="AD46">
        <f t="shared" si="16"/>
        <v>2.8983892047739501</v>
      </c>
      <c r="AE46">
        <f t="shared" si="17"/>
        <v>4.8470378348305569</v>
      </c>
      <c r="AF46">
        <f t="shared" si="18"/>
        <v>1.8712372361633176</v>
      </c>
      <c r="AG46">
        <f t="shared" si="19"/>
        <v>-153.97435834003412</v>
      </c>
      <c r="AH46">
        <f t="shared" si="20"/>
        <v>44.646925749873631</v>
      </c>
      <c r="AI46">
        <f t="shared" si="21"/>
        <v>3.4850211697978737</v>
      </c>
      <c r="AJ46">
        <f t="shared" si="22"/>
        <v>183.69431487190241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51350.967844385224</v>
      </c>
      <c r="AP46" t="s">
        <v>401</v>
      </c>
      <c r="AQ46">
        <v>0</v>
      </c>
      <c r="AR46">
        <v>0</v>
      </c>
      <c r="AS46">
        <v>0</v>
      </c>
      <c r="AT46" t="e">
        <f t="shared" si="26"/>
        <v>#DIV/0!</v>
      </c>
      <c r="AU46">
        <v>-1</v>
      </c>
      <c r="AV46" t="s">
        <v>546</v>
      </c>
      <c r="AW46">
        <v>10222.5</v>
      </c>
      <c r="AX46">
        <v>972.76347999999996</v>
      </c>
      <c r="AY46">
        <v>1548.19</v>
      </c>
      <c r="AZ46">
        <f t="shared" si="27"/>
        <v>0.37167693887701125</v>
      </c>
      <c r="BA46">
        <v>0.5</v>
      </c>
      <c r="BB46">
        <f t="shared" si="28"/>
        <v>1513.0254001514325</v>
      </c>
      <c r="BC46">
        <f t="shared" si="29"/>
        <v>34.965587218572338</v>
      </c>
      <c r="BD46">
        <f t="shared" si="30"/>
        <v>281.17832458572474</v>
      </c>
      <c r="BE46">
        <f t="shared" si="31"/>
        <v>2.3770643384422158E-2</v>
      </c>
      <c r="BF46">
        <f t="shared" si="32"/>
        <v>-1</v>
      </c>
      <c r="BG46" t="e">
        <f t="shared" si="33"/>
        <v>#DIV/0!</v>
      </c>
      <c r="BH46" t="s">
        <v>547</v>
      </c>
      <c r="BI46">
        <v>687.39</v>
      </c>
      <c r="BJ46">
        <f t="shared" si="34"/>
        <v>687.39</v>
      </c>
      <c r="BK46">
        <f t="shared" si="35"/>
        <v>0.55600410802291711</v>
      </c>
      <c r="BL46">
        <f t="shared" si="36"/>
        <v>0.66847876394052053</v>
      </c>
      <c r="BM46">
        <f t="shared" si="37"/>
        <v>2.2522730909672823</v>
      </c>
      <c r="BN46">
        <f t="shared" si="38"/>
        <v>0.37167693887701125</v>
      </c>
      <c r="BO46" t="e">
        <f t="shared" si="39"/>
        <v>#DIV/0!</v>
      </c>
      <c r="BP46">
        <f t="shared" si="40"/>
        <v>0.47237136980622918</v>
      </c>
      <c r="BQ46">
        <f t="shared" si="41"/>
        <v>0.52762863019377082</v>
      </c>
      <c r="BR46">
        <v>949</v>
      </c>
      <c r="BS46">
        <v>300</v>
      </c>
      <c r="BT46">
        <v>300</v>
      </c>
      <c r="BU46">
        <v>300</v>
      </c>
      <c r="BV46">
        <v>10222.5</v>
      </c>
      <c r="BW46">
        <v>1378.71</v>
      </c>
      <c r="BX46">
        <v>-6.9514299999999998E-3</v>
      </c>
      <c r="BY46">
        <v>8.61</v>
      </c>
      <c r="BZ46" t="s">
        <v>401</v>
      </c>
      <c r="CA46" t="s">
        <v>401</v>
      </c>
      <c r="CB46" t="s">
        <v>401</v>
      </c>
      <c r="CC46" t="s">
        <v>401</v>
      </c>
      <c r="CD46" t="s">
        <v>401</v>
      </c>
      <c r="CE46" t="s">
        <v>401</v>
      </c>
      <c r="CF46" t="s">
        <v>401</v>
      </c>
      <c r="CG46" t="s">
        <v>401</v>
      </c>
      <c r="CH46" t="s">
        <v>401</v>
      </c>
      <c r="CI46" t="s">
        <v>401</v>
      </c>
      <c r="CJ46">
        <f t="shared" si="42"/>
        <v>1799.81</v>
      </c>
      <c r="CK46">
        <f t="shared" si="43"/>
        <v>1513.0254001514325</v>
      </c>
      <c r="CL46">
        <f t="shared" si="44"/>
        <v>0.84065840291554805</v>
      </c>
      <c r="CM46">
        <f t="shared" si="45"/>
        <v>0.16087071762700789</v>
      </c>
      <c r="CN46">
        <v>6</v>
      </c>
      <c r="CO46">
        <v>0.5</v>
      </c>
      <c r="CP46" t="s">
        <v>404</v>
      </c>
      <c r="CQ46">
        <v>1691772109.5</v>
      </c>
      <c r="CR46">
        <v>754.95600000000002</v>
      </c>
      <c r="CS46">
        <v>800.06399999999996</v>
      </c>
      <c r="CT46">
        <v>29.3415</v>
      </c>
      <c r="CU46">
        <v>25.2759</v>
      </c>
      <c r="CV46">
        <v>760.92600000000004</v>
      </c>
      <c r="CW46">
        <v>29.013500000000001</v>
      </c>
      <c r="CX46">
        <v>500.15300000000002</v>
      </c>
      <c r="CY46">
        <v>98.681600000000003</v>
      </c>
      <c r="CZ46">
        <v>9.9621299999999996E-2</v>
      </c>
      <c r="DA46">
        <v>32.264499999999998</v>
      </c>
      <c r="DB46">
        <v>31.979800000000001</v>
      </c>
      <c r="DC46">
        <v>999.9</v>
      </c>
      <c r="DD46">
        <v>0</v>
      </c>
      <c r="DE46">
        <v>0</v>
      </c>
      <c r="DF46">
        <v>10014.4</v>
      </c>
      <c r="DG46">
        <v>0</v>
      </c>
      <c r="DH46">
        <v>1883.04</v>
      </c>
      <c r="DI46">
        <v>-44.814799999999998</v>
      </c>
      <c r="DJ46">
        <v>778.12699999999995</v>
      </c>
      <c r="DK46">
        <v>820.81</v>
      </c>
      <c r="DL46">
        <v>4.1260399999999997</v>
      </c>
      <c r="DM46">
        <v>800.06399999999996</v>
      </c>
      <c r="DN46">
        <v>25.2759</v>
      </c>
      <c r="DO46">
        <v>2.90143</v>
      </c>
      <c r="DP46">
        <v>2.4942600000000001</v>
      </c>
      <c r="DQ46">
        <v>23.472799999999999</v>
      </c>
      <c r="DR46">
        <v>20.989100000000001</v>
      </c>
      <c r="DS46">
        <v>1799.81</v>
      </c>
      <c r="DT46">
        <v>0.97799100000000005</v>
      </c>
      <c r="DU46">
        <v>2.2009000000000001E-2</v>
      </c>
      <c r="DV46">
        <v>0</v>
      </c>
      <c r="DW46">
        <v>972.19299999999998</v>
      </c>
      <c r="DX46">
        <v>4.9997699999999998</v>
      </c>
      <c r="DY46">
        <v>19585</v>
      </c>
      <c r="DZ46">
        <v>15782.8</v>
      </c>
      <c r="EA46">
        <v>43.061999999999998</v>
      </c>
      <c r="EB46">
        <v>44.561999999999998</v>
      </c>
      <c r="EC46">
        <v>42.811999999999998</v>
      </c>
      <c r="ED46">
        <v>43.186999999999998</v>
      </c>
      <c r="EE46">
        <v>44.125</v>
      </c>
      <c r="EF46">
        <v>1755.31</v>
      </c>
      <c r="EG46">
        <v>39.5</v>
      </c>
      <c r="EH46">
        <v>0</v>
      </c>
      <c r="EI46">
        <v>188.39999985694891</v>
      </c>
      <c r="EJ46">
        <v>0</v>
      </c>
      <c r="EK46">
        <v>972.76347999999996</v>
      </c>
      <c r="EL46">
        <v>-5.0080769241952483</v>
      </c>
      <c r="EM46">
        <v>-1254.5153879132929</v>
      </c>
      <c r="EN46">
        <v>19647.151999999998</v>
      </c>
      <c r="EO46">
        <v>15</v>
      </c>
      <c r="EP46">
        <v>1691772146.5</v>
      </c>
      <c r="EQ46" t="s">
        <v>548</v>
      </c>
      <c r="ER46">
        <v>1691772146.5</v>
      </c>
      <c r="ES46">
        <v>1691772138.5</v>
      </c>
      <c r="ET46">
        <v>31</v>
      </c>
      <c r="EU46">
        <v>-0.30299999999999999</v>
      </c>
      <c r="EV46">
        <v>-2.3E-2</v>
      </c>
      <c r="EW46">
        <v>-5.97</v>
      </c>
      <c r="EX46">
        <v>0.32800000000000001</v>
      </c>
      <c r="EY46">
        <v>800</v>
      </c>
      <c r="EZ46">
        <v>25</v>
      </c>
      <c r="FA46">
        <v>0.08</v>
      </c>
      <c r="FB46">
        <v>0.03</v>
      </c>
      <c r="FC46">
        <v>35.112506761248873</v>
      </c>
      <c r="FD46">
        <v>-1.8341481454143791</v>
      </c>
      <c r="FE46">
        <v>0.28518668519131629</v>
      </c>
      <c r="FF46">
        <v>0</v>
      </c>
      <c r="FG46">
        <v>0.19083352001655071</v>
      </c>
      <c r="FH46">
        <v>1.640824760560096E-3</v>
      </c>
      <c r="FI46">
        <v>2.5782134630798321E-3</v>
      </c>
      <c r="FJ46">
        <v>1</v>
      </c>
      <c r="FK46">
        <v>1</v>
      </c>
      <c r="FL46">
        <v>2</v>
      </c>
      <c r="FM46" t="s">
        <v>465</v>
      </c>
      <c r="FN46">
        <v>2.9664799999999998</v>
      </c>
      <c r="FO46">
        <v>2.6989800000000002</v>
      </c>
      <c r="FP46">
        <v>0.153698</v>
      </c>
      <c r="FQ46">
        <v>0.15753</v>
      </c>
      <c r="FR46">
        <v>0.13148099999999999</v>
      </c>
      <c r="FS46">
        <v>0.114916</v>
      </c>
      <c r="FT46">
        <v>29173.1</v>
      </c>
      <c r="FU46">
        <v>18587.400000000001</v>
      </c>
      <c r="FV46">
        <v>32346.400000000001</v>
      </c>
      <c r="FW46">
        <v>25200.6</v>
      </c>
      <c r="FX46">
        <v>38827.9</v>
      </c>
      <c r="FY46">
        <v>38617.1</v>
      </c>
      <c r="FZ46">
        <v>46438.5</v>
      </c>
      <c r="GA46">
        <v>45656.5</v>
      </c>
      <c r="GB46">
        <v>1.9617800000000001</v>
      </c>
      <c r="GC46">
        <v>1.84623</v>
      </c>
      <c r="GD46">
        <v>9.4067300000000006E-2</v>
      </c>
      <c r="GE46">
        <v>0</v>
      </c>
      <c r="GF46">
        <v>30.452000000000002</v>
      </c>
      <c r="GG46">
        <v>999.9</v>
      </c>
      <c r="GH46">
        <v>43.7</v>
      </c>
      <c r="GI46">
        <v>40.5</v>
      </c>
      <c r="GJ46">
        <v>33.717599999999997</v>
      </c>
      <c r="GK46">
        <v>63.817399999999999</v>
      </c>
      <c r="GL46">
        <v>20.168299999999999</v>
      </c>
      <c r="GM46">
        <v>1</v>
      </c>
      <c r="GN46">
        <v>0.208956</v>
      </c>
      <c r="GO46">
        <v>0.34148699999999999</v>
      </c>
      <c r="GP46">
        <v>20.231200000000001</v>
      </c>
      <c r="GQ46">
        <v>5.2324099999999998</v>
      </c>
      <c r="GR46">
        <v>11.950100000000001</v>
      </c>
      <c r="GS46">
        <v>4.9851999999999999</v>
      </c>
      <c r="GT46">
        <v>3.2893300000000001</v>
      </c>
      <c r="GU46">
        <v>9999</v>
      </c>
      <c r="GV46">
        <v>9999</v>
      </c>
      <c r="GW46">
        <v>9999</v>
      </c>
      <c r="GX46">
        <v>280</v>
      </c>
      <c r="GY46">
        <v>1.8666</v>
      </c>
      <c r="GZ46">
        <v>1.86886</v>
      </c>
      <c r="HA46">
        <v>1.8665799999999999</v>
      </c>
      <c r="HB46">
        <v>1.8669100000000001</v>
      </c>
      <c r="HC46">
        <v>1.8621799999999999</v>
      </c>
      <c r="HD46">
        <v>1.8649199999999999</v>
      </c>
      <c r="HE46">
        <v>1.86829</v>
      </c>
      <c r="HF46">
        <v>1.86859</v>
      </c>
      <c r="HG46">
        <v>5</v>
      </c>
      <c r="HH46">
        <v>0</v>
      </c>
      <c r="HI46">
        <v>0</v>
      </c>
      <c r="HJ46">
        <v>0</v>
      </c>
      <c r="HK46" t="s">
        <v>407</v>
      </c>
      <c r="HL46" t="s">
        <v>408</v>
      </c>
      <c r="HM46" t="s">
        <v>409</v>
      </c>
      <c r="HN46" t="s">
        <v>409</v>
      </c>
      <c r="HO46" t="s">
        <v>409</v>
      </c>
      <c r="HP46" t="s">
        <v>409</v>
      </c>
      <c r="HQ46">
        <v>0</v>
      </c>
      <c r="HR46">
        <v>100</v>
      </c>
      <c r="HS46">
        <v>100</v>
      </c>
      <c r="HT46">
        <v>-5.97</v>
      </c>
      <c r="HU46">
        <v>0.32800000000000001</v>
      </c>
      <c r="HV46">
        <v>-6.2829175197597662</v>
      </c>
      <c r="HW46">
        <v>1.6145137170229321E-3</v>
      </c>
      <c r="HX46">
        <v>-1.407043735234338E-6</v>
      </c>
      <c r="HY46">
        <v>4.3622850327847239E-10</v>
      </c>
      <c r="HZ46">
        <v>0.38836784086111242</v>
      </c>
      <c r="IA46">
        <v>0</v>
      </c>
      <c r="IB46">
        <v>0</v>
      </c>
      <c r="IC46">
        <v>0</v>
      </c>
      <c r="ID46">
        <v>2</v>
      </c>
      <c r="IE46">
        <v>2094</v>
      </c>
      <c r="IF46">
        <v>1</v>
      </c>
      <c r="IG46">
        <v>26</v>
      </c>
      <c r="IH46">
        <v>3.9</v>
      </c>
      <c r="II46">
        <v>3.9</v>
      </c>
      <c r="IJ46">
        <v>1.8652299999999999</v>
      </c>
      <c r="IK46">
        <v>2.5830099999999998</v>
      </c>
      <c r="IL46">
        <v>1.4978</v>
      </c>
      <c r="IM46">
        <v>2.2900399999999999</v>
      </c>
      <c r="IN46">
        <v>1.49902</v>
      </c>
      <c r="IO46">
        <v>2.2985799999999998</v>
      </c>
      <c r="IP46">
        <v>41.482199999999999</v>
      </c>
      <c r="IQ46">
        <v>23.9999</v>
      </c>
      <c r="IR46">
        <v>18</v>
      </c>
      <c r="IS46">
        <v>502.57799999999997</v>
      </c>
      <c r="IT46">
        <v>467.58600000000001</v>
      </c>
      <c r="IU46">
        <v>29.1386</v>
      </c>
      <c r="IV46">
        <v>30.123899999999999</v>
      </c>
      <c r="IW46">
        <v>30.000599999999999</v>
      </c>
      <c r="IX46">
        <v>29.918500000000002</v>
      </c>
      <c r="IY46">
        <v>29.8233</v>
      </c>
      <c r="IZ46">
        <v>37.3371</v>
      </c>
      <c r="JA46">
        <v>33.2639</v>
      </c>
      <c r="JB46">
        <v>0</v>
      </c>
      <c r="JC46">
        <v>29.1327</v>
      </c>
      <c r="JD46">
        <v>800</v>
      </c>
      <c r="JE46">
        <v>25.39</v>
      </c>
      <c r="JF46">
        <v>100.937</v>
      </c>
      <c r="JG46">
        <v>101.154</v>
      </c>
    </row>
    <row r="47" spans="1:267" x14ac:dyDescent="0.3">
      <c r="A47">
        <v>29</v>
      </c>
      <c r="B47">
        <v>1691772290</v>
      </c>
      <c r="C47">
        <v>5758.9000000953674</v>
      </c>
      <c r="D47" t="s">
        <v>549</v>
      </c>
      <c r="E47" t="s">
        <v>550</v>
      </c>
      <c r="F47" t="s">
        <v>394</v>
      </c>
      <c r="G47" t="s">
        <v>488</v>
      </c>
      <c r="H47" t="s">
        <v>489</v>
      </c>
      <c r="I47" t="s">
        <v>490</v>
      </c>
      <c r="J47" t="s">
        <v>398</v>
      </c>
      <c r="K47" t="s">
        <v>399</v>
      </c>
      <c r="L47" t="s">
        <v>400</v>
      </c>
      <c r="M47">
        <v>1691772290</v>
      </c>
      <c r="N47">
        <f t="shared" si="0"/>
        <v>2.7394820143526711E-3</v>
      </c>
      <c r="O47">
        <f t="shared" si="1"/>
        <v>2.7394820143526712</v>
      </c>
      <c r="P47">
        <f t="shared" si="2"/>
        <v>37.086542368225906</v>
      </c>
      <c r="Q47">
        <f t="shared" si="3"/>
        <v>952.346</v>
      </c>
      <c r="R47">
        <f t="shared" si="4"/>
        <v>497.6573014833458</v>
      </c>
      <c r="S47">
        <f t="shared" si="5"/>
        <v>49.158250380982921</v>
      </c>
      <c r="T47">
        <f t="shared" si="6"/>
        <v>94.072091332300616</v>
      </c>
      <c r="U47">
        <f t="shared" si="7"/>
        <v>0.14065399529828779</v>
      </c>
      <c r="V47">
        <f t="shared" si="8"/>
        <v>2.9045337198368082</v>
      </c>
      <c r="W47">
        <f t="shared" si="9"/>
        <v>0.13697665584539145</v>
      </c>
      <c r="X47">
        <f t="shared" si="10"/>
        <v>8.593279639075431E-2</v>
      </c>
      <c r="Y47">
        <f t="shared" si="11"/>
        <v>289.54949429225206</v>
      </c>
      <c r="Z47">
        <f t="shared" si="12"/>
        <v>33.072890327503742</v>
      </c>
      <c r="AA47">
        <f t="shared" si="13"/>
        <v>32.027799999999999</v>
      </c>
      <c r="AB47">
        <f t="shared" si="14"/>
        <v>4.7826019498962049</v>
      </c>
      <c r="AC47">
        <f t="shared" si="15"/>
        <v>60.140560782156946</v>
      </c>
      <c r="AD47">
        <f t="shared" si="16"/>
        <v>2.8837141105328503</v>
      </c>
      <c r="AE47">
        <f t="shared" si="17"/>
        <v>4.7949571354652498</v>
      </c>
      <c r="AF47">
        <f t="shared" si="18"/>
        <v>1.8988878393633546</v>
      </c>
      <c r="AG47">
        <f t="shared" si="19"/>
        <v>-120.81115683295279</v>
      </c>
      <c r="AH47">
        <f t="shared" si="20"/>
        <v>7.1404685188152435</v>
      </c>
      <c r="AI47">
        <f t="shared" si="21"/>
        <v>0.55779824932070043</v>
      </c>
      <c r="AJ47">
        <f t="shared" si="22"/>
        <v>176.4366042274352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51261.966614129145</v>
      </c>
      <c r="AP47" t="s">
        <v>401</v>
      </c>
      <c r="AQ47">
        <v>0</v>
      </c>
      <c r="AR47">
        <v>0</v>
      </c>
      <c r="AS47">
        <v>0</v>
      </c>
      <c r="AT47" t="e">
        <f t="shared" si="26"/>
        <v>#DIV/0!</v>
      </c>
      <c r="AU47">
        <v>-1</v>
      </c>
      <c r="AV47" t="s">
        <v>551</v>
      </c>
      <c r="AW47">
        <v>10221.5</v>
      </c>
      <c r="AX47">
        <v>975.20155999999997</v>
      </c>
      <c r="AY47">
        <v>1559.36</v>
      </c>
      <c r="AZ47">
        <f t="shared" si="27"/>
        <v>0.37461422634927144</v>
      </c>
      <c r="BA47">
        <v>0.5</v>
      </c>
      <c r="BB47">
        <f t="shared" si="28"/>
        <v>1513.092600151426</v>
      </c>
      <c r="BC47">
        <f t="shared" si="29"/>
        <v>37.086542368225906</v>
      </c>
      <c r="BD47">
        <f t="shared" si="30"/>
        <v>283.41300690026696</v>
      </c>
      <c r="BE47">
        <f t="shared" si="31"/>
        <v>2.5171322868418174E-2</v>
      </c>
      <c r="BF47">
        <f t="shared" si="32"/>
        <v>-1</v>
      </c>
      <c r="BG47" t="e">
        <f t="shared" si="33"/>
        <v>#DIV/0!</v>
      </c>
      <c r="BH47" t="s">
        <v>552</v>
      </c>
      <c r="BI47">
        <v>692.13</v>
      </c>
      <c r="BJ47">
        <f t="shared" si="34"/>
        <v>692.13</v>
      </c>
      <c r="BK47">
        <f t="shared" si="35"/>
        <v>0.55614482864765025</v>
      </c>
      <c r="BL47">
        <f t="shared" si="36"/>
        <v>0.67359113499302381</v>
      </c>
      <c r="BM47">
        <f t="shared" si="37"/>
        <v>2.2529871555921575</v>
      </c>
      <c r="BN47">
        <f t="shared" si="38"/>
        <v>0.3746142263492715</v>
      </c>
      <c r="BO47" t="e">
        <f t="shared" si="39"/>
        <v>#DIV/0!</v>
      </c>
      <c r="BP47">
        <f t="shared" si="40"/>
        <v>0.4780679721869206</v>
      </c>
      <c r="BQ47">
        <f t="shared" si="41"/>
        <v>0.52193202781307946</v>
      </c>
      <c r="BR47">
        <v>951</v>
      </c>
      <c r="BS47">
        <v>300</v>
      </c>
      <c r="BT47">
        <v>300</v>
      </c>
      <c r="BU47">
        <v>300</v>
      </c>
      <c r="BV47">
        <v>10221.5</v>
      </c>
      <c r="BW47">
        <v>1400.01</v>
      </c>
      <c r="BX47">
        <v>-6.9509899999999998E-3</v>
      </c>
      <c r="BY47">
        <v>3.26</v>
      </c>
      <c r="BZ47" t="s">
        <v>401</v>
      </c>
      <c r="CA47" t="s">
        <v>401</v>
      </c>
      <c r="CB47" t="s">
        <v>401</v>
      </c>
      <c r="CC47" t="s">
        <v>401</v>
      </c>
      <c r="CD47" t="s">
        <v>401</v>
      </c>
      <c r="CE47" t="s">
        <v>401</v>
      </c>
      <c r="CF47" t="s">
        <v>401</v>
      </c>
      <c r="CG47" t="s">
        <v>401</v>
      </c>
      <c r="CH47" t="s">
        <v>401</v>
      </c>
      <c r="CI47" t="s">
        <v>401</v>
      </c>
      <c r="CJ47">
        <f t="shared" si="42"/>
        <v>1799.89</v>
      </c>
      <c r="CK47">
        <f t="shared" si="43"/>
        <v>1513.092600151426</v>
      </c>
      <c r="CL47">
        <f t="shared" si="44"/>
        <v>0.84065837365140417</v>
      </c>
      <c r="CM47">
        <f t="shared" si="45"/>
        <v>0.16087066114721013</v>
      </c>
      <c r="CN47">
        <v>6</v>
      </c>
      <c r="CO47">
        <v>0.5</v>
      </c>
      <c r="CP47" t="s">
        <v>404</v>
      </c>
      <c r="CQ47">
        <v>1691772290</v>
      </c>
      <c r="CR47">
        <v>952.346</v>
      </c>
      <c r="CS47">
        <v>999.97</v>
      </c>
      <c r="CT47">
        <v>29.1935</v>
      </c>
      <c r="CU47">
        <v>26.002800000000001</v>
      </c>
      <c r="CV47">
        <v>958.61900000000003</v>
      </c>
      <c r="CW47">
        <v>28.8325</v>
      </c>
      <c r="CX47">
        <v>500.11099999999999</v>
      </c>
      <c r="CY47">
        <v>98.679500000000004</v>
      </c>
      <c r="CZ47">
        <v>9.9821099999999996E-2</v>
      </c>
      <c r="DA47">
        <v>32.073399999999999</v>
      </c>
      <c r="DB47">
        <v>32.027799999999999</v>
      </c>
      <c r="DC47">
        <v>999.9</v>
      </c>
      <c r="DD47">
        <v>0</v>
      </c>
      <c r="DE47">
        <v>0</v>
      </c>
      <c r="DF47">
        <v>9990</v>
      </c>
      <c r="DG47">
        <v>0</v>
      </c>
      <c r="DH47">
        <v>1839.88</v>
      </c>
      <c r="DI47">
        <v>-47.623699999999999</v>
      </c>
      <c r="DJ47">
        <v>980.98500000000001</v>
      </c>
      <c r="DK47">
        <v>1026.67</v>
      </c>
      <c r="DL47">
        <v>3.1907100000000002</v>
      </c>
      <c r="DM47">
        <v>999.97</v>
      </c>
      <c r="DN47">
        <v>26.002800000000001</v>
      </c>
      <c r="DO47">
        <v>2.8807999999999998</v>
      </c>
      <c r="DP47">
        <v>2.5659399999999999</v>
      </c>
      <c r="DQ47">
        <v>23.354500000000002</v>
      </c>
      <c r="DR47">
        <v>21.450900000000001</v>
      </c>
      <c r="DS47">
        <v>1799.89</v>
      </c>
      <c r="DT47">
        <v>0.97799499999999995</v>
      </c>
      <c r="DU47">
        <v>2.2005400000000001E-2</v>
      </c>
      <c r="DV47">
        <v>0</v>
      </c>
      <c r="DW47">
        <v>974.76199999999994</v>
      </c>
      <c r="DX47">
        <v>4.9997699999999998</v>
      </c>
      <c r="DY47">
        <v>19609.400000000001</v>
      </c>
      <c r="DZ47">
        <v>15783.5</v>
      </c>
      <c r="EA47">
        <v>43.311999999999998</v>
      </c>
      <c r="EB47">
        <v>44.875</v>
      </c>
      <c r="EC47">
        <v>43.061999999999998</v>
      </c>
      <c r="ED47">
        <v>43.625</v>
      </c>
      <c r="EE47">
        <v>44.375</v>
      </c>
      <c r="EF47">
        <v>1755.39</v>
      </c>
      <c r="EG47">
        <v>39.5</v>
      </c>
      <c r="EH47">
        <v>0</v>
      </c>
      <c r="EI47">
        <v>180</v>
      </c>
      <c r="EJ47">
        <v>0</v>
      </c>
      <c r="EK47">
        <v>975.20155999999997</v>
      </c>
      <c r="EL47">
        <v>-3.8762307652597632</v>
      </c>
      <c r="EM47">
        <v>-1904.3615343479571</v>
      </c>
      <c r="EN47">
        <v>19872.632000000001</v>
      </c>
      <c r="EO47">
        <v>15</v>
      </c>
      <c r="EP47">
        <v>1691772215.5</v>
      </c>
      <c r="EQ47" t="s">
        <v>553</v>
      </c>
      <c r="ER47">
        <v>1691772215.5</v>
      </c>
      <c r="ES47">
        <v>1691772209.5</v>
      </c>
      <c r="ET47">
        <v>32</v>
      </c>
      <c r="EU47">
        <v>-0.32900000000000001</v>
      </c>
      <c r="EV47">
        <v>-5.0000000000000001E-3</v>
      </c>
      <c r="EW47">
        <v>-6.2670000000000003</v>
      </c>
      <c r="EX47">
        <v>0.34399999999999997</v>
      </c>
      <c r="EY47">
        <v>1000</v>
      </c>
      <c r="EZ47">
        <v>26</v>
      </c>
      <c r="FA47">
        <v>0.08</v>
      </c>
      <c r="FB47">
        <v>0.03</v>
      </c>
      <c r="FC47">
        <v>37.519479770025278</v>
      </c>
      <c r="FD47">
        <v>-0.89431681475176339</v>
      </c>
      <c r="FE47">
        <v>0.19872754439335949</v>
      </c>
      <c r="FF47">
        <v>1</v>
      </c>
      <c r="FG47">
        <v>0.14343441796533249</v>
      </c>
      <c r="FH47">
        <v>-1.9494695016654691E-2</v>
      </c>
      <c r="FI47">
        <v>3.2800649728169872E-3</v>
      </c>
      <c r="FJ47">
        <v>1</v>
      </c>
      <c r="FK47">
        <v>2</v>
      </c>
      <c r="FL47">
        <v>2</v>
      </c>
      <c r="FM47" t="s">
        <v>406</v>
      </c>
      <c r="FN47">
        <v>2.9661900000000001</v>
      </c>
      <c r="FO47">
        <v>2.6989700000000001</v>
      </c>
      <c r="FP47">
        <v>0.17899699999999999</v>
      </c>
      <c r="FQ47">
        <v>0.18224799999999999</v>
      </c>
      <c r="FR47">
        <v>0.13086500000000001</v>
      </c>
      <c r="FS47">
        <v>0.11713</v>
      </c>
      <c r="FT47">
        <v>28287.1</v>
      </c>
      <c r="FU47">
        <v>18033.7</v>
      </c>
      <c r="FV47">
        <v>32332.400000000001</v>
      </c>
      <c r="FW47">
        <v>25191</v>
      </c>
      <c r="FX47">
        <v>38840.6</v>
      </c>
      <c r="FY47">
        <v>38506.800000000003</v>
      </c>
      <c r="FZ47">
        <v>46419.7</v>
      </c>
      <c r="GA47">
        <v>45640.1</v>
      </c>
      <c r="GB47">
        <v>1.9593499999999999</v>
      </c>
      <c r="GC47">
        <v>1.84405</v>
      </c>
      <c r="GD47">
        <v>0.108533</v>
      </c>
      <c r="GE47">
        <v>0</v>
      </c>
      <c r="GF47">
        <v>30.264900000000001</v>
      </c>
      <c r="GG47">
        <v>999.9</v>
      </c>
      <c r="GH47">
        <v>44.1</v>
      </c>
      <c r="GI47">
        <v>40.6</v>
      </c>
      <c r="GJ47">
        <v>34.208799999999997</v>
      </c>
      <c r="GK47">
        <v>63.5974</v>
      </c>
      <c r="GL47">
        <v>20.416699999999999</v>
      </c>
      <c r="GM47">
        <v>1</v>
      </c>
      <c r="GN47">
        <v>0.224332</v>
      </c>
      <c r="GO47">
        <v>0.92061000000000004</v>
      </c>
      <c r="GP47">
        <v>20.228000000000002</v>
      </c>
      <c r="GQ47">
        <v>5.2319699999999996</v>
      </c>
      <c r="GR47">
        <v>11.950100000000001</v>
      </c>
      <c r="GS47">
        <v>4.98515</v>
      </c>
      <c r="GT47">
        <v>3.2893300000000001</v>
      </c>
      <c r="GU47">
        <v>9999</v>
      </c>
      <c r="GV47">
        <v>9999</v>
      </c>
      <c r="GW47">
        <v>9999</v>
      </c>
      <c r="GX47">
        <v>280.10000000000002</v>
      </c>
      <c r="GY47">
        <v>1.8666100000000001</v>
      </c>
      <c r="GZ47">
        <v>1.8688499999999999</v>
      </c>
      <c r="HA47">
        <v>1.8666100000000001</v>
      </c>
      <c r="HB47">
        <v>1.86693</v>
      </c>
      <c r="HC47">
        <v>1.8621799999999999</v>
      </c>
      <c r="HD47">
        <v>1.86493</v>
      </c>
      <c r="HE47">
        <v>1.86829</v>
      </c>
      <c r="HF47">
        <v>1.86859</v>
      </c>
      <c r="HG47">
        <v>5</v>
      </c>
      <c r="HH47">
        <v>0</v>
      </c>
      <c r="HI47">
        <v>0</v>
      </c>
      <c r="HJ47">
        <v>0</v>
      </c>
      <c r="HK47" t="s">
        <v>407</v>
      </c>
      <c r="HL47" t="s">
        <v>408</v>
      </c>
      <c r="HM47" t="s">
        <v>409</v>
      </c>
      <c r="HN47" t="s">
        <v>409</v>
      </c>
      <c r="HO47" t="s">
        <v>409</v>
      </c>
      <c r="HP47" t="s">
        <v>409</v>
      </c>
      <c r="HQ47">
        <v>0</v>
      </c>
      <c r="HR47">
        <v>100</v>
      </c>
      <c r="HS47">
        <v>100</v>
      </c>
      <c r="HT47">
        <v>-6.2729999999999997</v>
      </c>
      <c r="HU47">
        <v>0.36099999999999999</v>
      </c>
      <c r="HV47">
        <v>-6.9119294019240574</v>
      </c>
      <c r="HW47">
        <v>1.6145137170229321E-3</v>
      </c>
      <c r="HX47">
        <v>-1.407043735234338E-6</v>
      </c>
      <c r="HY47">
        <v>4.3622850327847239E-10</v>
      </c>
      <c r="HZ47">
        <v>0.36099903665688449</v>
      </c>
      <c r="IA47">
        <v>0</v>
      </c>
      <c r="IB47">
        <v>0</v>
      </c>
      <c r="IC47">
        <v>0</v>
      </c>
      <c r="ID47">
        <v>2</v>
      </c>
      <c r="IE47">
        <v>2094</v>
      </c>
      <c r="IF47">
        <v>1</v>
      </c>
      <c r="IG47">
        <v>26</v>
      </c>
      <c r="IH47">
        <v>1.2</v>
      </c>
      <c r="II47">
        <v>1.3</v>
      </c>
      <c r="IJ47">
        <v>2.2351100000000002</v>
      </c>
      <c r="IK47">
        <v>2.5830099999999998</v>
      </c>
      <c r="IL47">
        <v>1.4978</v>
      </c>
      <c r="IM47">
        <v>2.2912599999999999</v>
      </c>
      <c r="IN47">
        <v>1.49902</v>
      </c>
      <c r="IO47">
        <v>2.2607400000000002</v>
      </c>
      <c r="IP47">
        <v>41.796100000000003</v>
      </c>
      <c r="IQ47">
        <v>23.991199999999999</v>
      </c>
      <c r="IR47">
        <v>18</v>
      </c>
      <c r="IS47">
        <v>502.42</v>
      </c>
      <c r="IT47">
        <v>467.46800000000002</v>
      </c>
      <c r="IU47">
        <v>28.593</v>
      </c>
      <c r="IV47">
        <v>30.290600000000001</v>
      </c>
      <c r="IW47">
        <v>30.000399999999999</v>
      </c>
      <c r="IX47">
        <v>30.091999999999999</v>
      </c>
      <c r="IY47">
        <v>29.9938</v>
      </c>
      <c r="IZ47">
        <v>44.7136</v>
      </c>
      <c r="JA47">
        <v>32.658499999999997</v>
      </c>
      <c r="JB47">
        <v>0</v>
      </c>
      <c r="JC47">
        <v>28.575700000000001</v>
      </c>
      <c r="JD47">
        <v>1000</v>
      </c>
      <c r="JE47">
        <v>25.937899999999999</v>
      </c>
      <c r="JF47">
        <v>100.895</v>
      </c>
      <c r="JG47">
        <v>101.117</v>
      </c>
    </row>
    <row r="48" spans="1:267" x14ac:dyDescent="0.3">
      <c r="A48">
        <v>30</v>
      </c>
      <c r="B48">
        <v>1691772476</v>
      </c>
      <c r="C48">
        <v>5944.9000000953674</v>
      </c>
      <c r="D48" t="s">
        <v>554</v>
      </c>
      <c r="E48" t="s">
        <v>555</v>
      </c>
      <c r="F48" t="s">
        <v>394</v>
      </c>
      <c r="G48" t="s">
        <v>488</v>
      </c>
      <c r="H48" t="s">
        <v>489</v>
      </c>
      <c r="I48" t="s">
        <v>490</v>
      </c>
      <c r="J48" t="s">
        <v>398</v>
      </c>
      <c r="K48" t="s">
        <v>399</v>
      </c>
      <c r="L48" t="s">
        <v>400</v>
      </c>
      <c r="M48">
        <v>1691772476</v>
      </c>
      <c r="N48">
        <f t="shared" si="0"/>
        <v>1.5665485505786314E-3</v>
      </c>
      <c r="O48">
        <f t="shared" si="1"/>
        <v>1.5665485505786314</v>
      </c>
      <c r="P48">
        <f t="shared" si="2"/>
        <v>28.449904697097463</v>
      </c>
      <c r="Q48">
        <f t="shared" si="3"/>
        <v>1163.52</v>
      </c>
      <c r="R48">
        <f t="shared" si="4"/>
        <v>547.57912066793142</v>
      </c>
      <c r="S48">
        <f t="shared" si="5"/>
        <v>54.087327510353965</v>
      </c>
      <c r="T48">
        <f t="shared" si="6"/>
        <v>114.92711268479998</v>
      </c>
      <c r="U48">
        <f t="shared" si="7"/>
        <v>7.8375581751613854E-2</v>
      </c>
      <c r="V48">
        <f t="shared" si="8"/>
        <v>2.908053804290053</v>
      </c>
      <c r="W48">
        <f t="shared" si="9"/>
        <v>7.7220732248877044E-2</v>
      </c>
      <c r="X48">
        <f t="shared" si="10"/>
        <v>4.8365298716804644E-2</v>
      </c>
      <c r="Y48">
        <f t="shared" si="11"/>
        <v>289.55428229224719</v>
      </c>
      <c r="Z48">
        <f t="shared" si="12"/>
        <v>33.156749309702185</v>
      </c>
      <c r="AA48">
        <f t="shared" si="13"/>
        <v>31.9587</v>
      </c>
      <c r="AB48">
        <f t="shared" si="14"/>
        <v>4.7639323273511973</v>
      </c>
      <c r="AC48">
        <f t="shared" si="15"/>
        <v>59.916805579133047</v>
      </c>
      <c r="AD48">
        <f t="shared" si="16"/>
        <v>2.8372137067234999</v>
      </c>
      <c r="AE48">
        <f t="shared" si="17"/>
        <v>4.7352552915664843</v>
      </c>
      <c r="AF48">
        <f t="shared" si="18"/>
        <v>1.9267186206276974</v>
      </c>
      <c r="AG48">
        <f t="shared" si="19"/>
        <v>-69.084791080517647</v>
      </c>
      <c r="AH48">
        <f t="shared" si="20"/>
        <v>-16.712641047888017</v>
      </c>
      <c r="AI48">
        <f t="shared" si="21"/>
        <v>-1.3021146256878124</v>
      </c>
      <c r="AJ48">
        <f t="shared" si="22"/>
        <v>202.45473553815373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51398.340571593391</v>
      </c>
      <c r="AP48" t="s">
        <v>401</v>
      </c>
      <c r="AQ48">
        <v>0</v>
      </c>
      <c r="AR48">
        <v>0</v>
      </c>
      <c r="AS48">
        <v>0</v>
      </c>
      <c r="AT48" t="e">
        <f t="shared" si="26"/>
        <v>#DIV/0!</v>
      </c>
      <c r="AU48">
        <v>-1</v>
      </c>
      <c r="AV48" t="s">
        <v>556</v>
      </c>
      <c r="AW48">
        <v>10220.799999999999</v>
      </c>
      <c r="AX48">
        <v>949.41369230769226</v>
      </c>
      <c r="AY48">
        <v>1477.62</v>
      </c>
      <c r="AZ48">
        <f t="shared" si="27"/>
        <v>0.35747100586910552</v>
      </c>
      <c r="BA48">
        <v>0.5</v>
      </c>
      <c r="BB48">
        <f t="shared" si="28"/>
        <v>1513.1178001514234</v>
      </c>
      <c r="BC48">
        <f t="shared" si="29"/>
        <v>28.449904697097463</v>
      </c>
      <c r="BD48">
        <f t="shared" si="30"/>
        <v>270.44787100928875</v>
      </c>
      <c r="BE48">
        <f t="shared" si="31"/>
        <v>1.9463061431271446E-2</v>
      </c>
      <c r="BF48">
        <f t="shared" si="32"/>
        <v>-1</v>
      </c>
      <c r="BG48" t="e">
        <f t="shared" si="33"/>
        <v>#DIV/0!</v>
      </c>
      <c r="BH48" t="s">
        <v>557</v>
      </c>
      <c r="BI48">
        <v>690.97</v>
      </c>
      <c r="BJ48">
        <f t="shared" si="34"/>
        <v>690.97</v>
      </c>
      <c r="BK48">
        <f t="shared" si="35"/>
        <v>0.53237638905807982</v>
      </c>
      <c r="BL48">
        <f t="shared" si="36"/>
        <v>0.67146292212840242</v>
      </c>
      <c r="BM48">
        <f t="shared" si="37"/>
        <v>2.13847200312604</v>
      </c>
      <c r="BN48">
        <f t="shared" si="38"/>
        <v>0.35747100586910552</v>
      </c>
      <c r="BO48" t="e">
        <f t="shared" si="39"/>
        <v>#DIV/0!</v>
      </c>
      <c r="BP48">
        <f t="shared" si="40"/>
        <v>0.48868131886252464</v>
      </c>
      <c r="BQ48">
        <f t="shared" si="41"/>
        <v>0.51131868113747536</v>
      </c>
      <c r="BR48">
        <v>953</v>
      </c>
      <c r="BS48">
        <v>300</v>
      </c>
      <c r="BT48">
        <v>300</v>
      </c>
      <c r="BU48">
        <v>300</v>
      </c>
      <c r="BV48">
        <v>10220.799999999999</v>
      </c>
      <c r="BW48">
        <v>1327.18</v>
      </c>
      <c r="BX48">
        <v>-6.9500600000000001E-3</v>
      </c>
      <c r="BY48">
        <v>4.25</v>
      </c>
      <c r="BZ48" t="s">
        <v>401</v>
      </c>
      <c r="CA48" t="s">
        <v>401</v>
      </c>
      <c r="CB48" t="s">
        <v>401</v>
      </c>
      <c r="CC48" t="s">
        <v>401</v>
      </c>
      <c r="CD48" t="s">
        <v>401</v>
      </c>
      <c r="CE48" t="s">
        <v>401</v>
      </c>
      <c r="CF48" t="s">
        <v>401</v>
      </c>
      <c r="CG48" t="s">
        <v>401</v>
      </c>
      <c r="CH48" t="s">
        <v>401</v>
      </c>
      <c r="CI48" t="s">
        <v>401</v>
      </c>
      <c r="CJ48">
        <f t="shared" si="42"/>
        <v>1799.92</v>
      </c>
      <c r="CK48">
        <f t="shared" si="43"/>
        <v>1513.1178001514234</v>
      </c>
      <c r="CL48">
        <f t="shared" si="44"/>
        <v>0.84065836267802085</v>
      </c>
      <c r="CM48">
        <f t="shared" si="45"/>
        <v>0.16087063996858036</v>
      </c>
      <c r="CN48">
        <v>6</v>
      </c>
      <c r="CO48">
        <v>0.5</v>
      </c>
      <c r="CP48" t="s">
        <v>404</v>
      </c>
      <c r="CQ48">
        <v>1691772476</v>
      </c>
      <c r="CR48">
        <v>1163.52</v>
      </c>
      <c r="CS48">
        <v>1199.83</v>
      </c>
      <c r="CT48">
        <v>28.7239</v>
      </c>
      <c r="CU48">
        <v>26.898900000000001</v>
      </c>
      <c r="CV48">
        <v>1170.3</v>
      </c>
      <c r="CW48">
        <v>28.370200000000001</v>
      </c>
      <c r="CX48">
        <v>500.23599999999999</v>
      </c>
      <c r="CY48">
        <v>98.6751</v>
      </c>
      <c r="CZ48">
        <v>0.10026500000000001</v>
      </c>
      <c r="DA48">
        <v>31.8521</v>
      </c>
      <c r="DB48">
        <v>31.9587</v>
      </c>
      <c r="DC48">
        <v>999.9</v>
      </c>
      <c r="DD48">
        <v>0</v>
      </c>
      <c r="DE48">
        <v>0</v>
      </c>
      <c r="DF48">
        <v>10010.6</v>
      </c>
      <c r="DG48">
        <v>0</v>
      </c>
      <c r="DH48">
        <v>2096.3000000000002</v>
      </c>
      <c r="DI48">
        <v>-36.313800000000001</v>
      </c>
      <c r="DJ48">
        <v>1197.93</v>
      </c>
      <c r="DK48">
        <v>1233</v>
      </c>
      <c r="DL48">
        <v>1.8249899999999999</v>
      </c>
      <c r="DM48">
        <v>1199.83</v>
      </c>
      <c r="DN48">
        <v>26.898900000000001</v>
      </c>
      <c r="DO48">
        <v>2.8343400000000001</v>
      </c>
      <c r="DP48">
        <v>2.6542599999999998</v>
      </c>
      <c r="DQ48">
        <v>23.0854</v>
      </c>
      <c r="DR48">
        <v>22.0046</v>
      </c>
      <c r="DS48">
        <v>1799.92</v>
      </c>
      <c r="DT48">
        <v>0.97799499999999995</v>
      </c>
      <c r="DU48">
        <v>2.2005400000000001E-2</v>
      </c>
      <c r="DV48">
        <v>0</v>
      </c>
      <c r="DW48">
        <v>950.05899999999997</v>
      </c>
      <c r="DX48">
        <v>4.9997699999999998</v>
      </c>
      <c r="DY48">
        <v>19358.2</v>
      </c>
      <c r="DZ48">
        <v>15783.8</v>
      </c>
      <c r="EA48">
        <v>43.125</v>
      </c>
      <c r="EB48">
        <v>44.186999999999998</v>
      </c>
      <c r="EC48">
        <v>42.811999999999998</v>
      </c>
      <c r="ED48">
        <v>43.125</v>
      </c>
      <c r="EE48">
        <v>44.125</v>
      </c>
      <c r="EF48">
        <v>1755.42</v>
      </c>
      <c r="EG48">
        <v>39.5</v>
      </c>
      <c r="EH48">
        <v>0</v>
      </c>
      <c r="EI48">
        <v>185.79999995231631</v>
      </c>
      <c r="EJ48">
        <v>0</v>
      </c>
      <c r="EK48">
        <v>949.41369230769226</v>
      </c>
      <c r="EL48">
        <v>4.2330256464035756</v>
      </c>
      <c r="EM48">
        <v>2567.5350445464342</v>
      </c>
      <c r="EN48">
        <v>19131.95384615385</v>
      </c>
      <c r="EO48">
        <v>15</v>
      </c>
      <c r="EP48">
        <v>1691772367.5</v>
      </c>
      <c r="EQ48" t="s">
        <v>558</v>
      </c>
      <c r="ER48">
        <v>1691772367.5</v>
      </c>
      <c r="ES48">
        <v>1691772360</v>
      </c>
      <c r="ET48">
        <v>33</v>
      </c>
      <c r="EU48">
        <v>-0.53400000000000003</v>
      </c>
      <c r="EV48">
        <v>-7.0000000000000001E-3</v>
      </c>
      <c r="EW48">
        <v>-6.7779999999999996</v>
      </c>
      <c r="EX48">
        <v>0.34200000000000003</v>
      </c>
      <c r="EY48">
        <v>1201</v>
      </c>
      <c r="EZ48">
        <v>26</v>
      </c>
      <c r="FA48">
        <v>7.0000000000000007E-2</v>
      </c>
      <c r="FB48">
        <v>0.03</v>
      </c>
      <c r="FC48">
        <v>28.43547614460546</v>
      </c>
      <c r="FD48">
        <v>-0.95173611596039787</v>
      </c>
      <c r="FE48">
        <v>0.1833608430899431</v>
      </c>
      <c r="FF48">
        <v>1</v>
      </c>
      <c r="FG48">
        <v>8.3511493733816805E-2</v>
      </c>
      <c r="FH48">
        <v>-1.4994258857740439E-2</v>
      </c>
      <c r="FI48">
        <v>2.524551163532516E-3</v>
      </c>
      <c r="FJ48">
        <v>1</v>
      </c>
      <c r="FK48">
        <v>2</v>
      </c>
      <c r="FL48">
        <v>2</v>
      </c>
      <c r="FM48" t="s">
        <v>406</v>
      </c>
      <c r="FN48">
        <v>2.96651</v>
      </c>
      <c r="FO48">
        <v>2.6995900000000002</v>
      </c>
      <c r="FP48">
        <v>0.20329900000000001</v>
      </c>
      <c r="FQ48">
        <v>0.204564</v>
      </c>
      <c r="FR48">
        <v>0.12940599999999999</v>
      </c>
      <c r="FS48">
        <v>0.119864</v>
      </c>
      <c r="FT48">
        <v>27447.599999999999</v>
      </c>
      <c r="FU48">
        <v>17540.2</v>
      </c>
      <c r="FV48">
        <v>32331.200000000001</v>
      </c>
      <c r="FW48">
        <v>25189.9</v>
      </c>
      <c r="FX48">
        <v>38905.5</v>
      </c>
      <c r="FY48">
        <v>38385.599999999999</v>
      </c>
      <c r="FZ48">
        <v>46418.6</v>
      </c>
      <c r="GA48">
        <v>45637.599999999999</v>
      </c>
      <c r="GB48">
        <v>1.9583699999999999</v>
      </c>
      <c r="GC48">
        <v>1.8459000000000001</v>
      </c>
      <c r="GD48">
        <v>0.171706</v>
      </c>
      <c r="GE48">
        <v>0</v>
      </c>
      <c r="GF48">
        <v>29.166899999999998</v>
      </c>
      <c r="GG48">
        <v>999.9</v>
      </c>
      <c r="GH48">
        <v>43.9</v>
      </c>
      <c r="GI48">
        <v>40.700000000000003</v>
      </c>
      <c r="GJ48">
        <v>34.2378</v>
      </c>
      <c r="GK48">
        <v>63.897399999999998</v>
      </c>
      <c r="GL48">
        <v>19.867799999999999</v>
      </c>
      <c r="GM48">
        <v>1</v>
      </c>
      <c r="GN48">
        <v>0.22292699999999999</v>
      </c>
      <c r="GO48">
        <v>-0.676068</v>
      </c>
      <c r="GP48">
        <v>20.229800000000001</v>
      </c>
      <c r="GQ48">
        <v>5.23421</v>
      </c>
      <c r="GR48">
        <v>11.950100000000001</v>
      </c>
      <c r="GS48">
        <v>4.9856999999999996</v>
      </c>
      <c r="GT48">
        <v>3.2898499999999999</v>
      </c>
      <c r="GU48">
        <v>9999</v>
      </c>
      <c r="GV48">
        <v>9999</v>
      </c>
      <c r="GW48">
        <v>9999</v>
      </c>
      <c r="GX48">
        <v>280.10000000000002</v>
      </c>
      <c r="GY48">
        <v>1.8666100000000001</v>
      </c>
      <c r="GZ48">
        <v>1.86886</v>
      </c>
      <c r="HA48">
        <v>1.8666</v>
      </c>
      <c r="HB48">
        <v>1.86693</v>
      </c>
      <c r="HC48">
        <v>1.8621799999999999</v>
      </c>
      <c r="HD48">
        <v>1.86493</v>
      </c>
      <c r="HE48">
        <v>1.86829</v>
      </c>
      <c r="HF48">
        <v>1.86859</v>
      </c>
      <c r="HG48">
        <v>5</v>
      </c>
      <c r="HH48">
        <v>0</v>
      </c>
      <c r="HI48">
        <v>0</v>
      </c>
      <c r="HJ48">
        <v>0</v>
      </c>
      <c r="HK48" t="s">
        <v>407</v>
      </c>
      <c r="HL48" t="s">
        <v>408</v>
      </c>
      <c r="HM48" t="s">
        <v>409</v>
      </c>
      <c r="HN48" t="s">
        <v>409</v>
      </c>
      <c r="HO48" t="s">
        <v>409</v>
      </c>
      <c r="HP48" t="s">
        <v>409</v>
      </c>
      <c r="HQ48">
        <v>0</v>
      </c>
      <c r="HR48">
        <v>100</v>
      </c>
      <c r="HS48">
        <v>100</v>
      </c>
      <c r="HT48">
        <v>-6.78</v>
      </c>
      <c r="HU48">
        <v>0.35370000000000001</v>
      </c>
      <c r="HV48">
        <v>-7.4444695575050934</v>
      </c>
      <c r="HW48">
        <v>1.6145137170229321E-3</v>
      </c>
      <c r="HX48">
        <v>-1.407043735234338E-6</v>
      </c>
      <c r="HY48">
        <v>4.3622850327847239E-10</v>
      </c>
      <c r="HZ48">
        <v>0.35371273063302272</v>
      </c>
      <c r="IA48">
        <v>0</v>
      </c>
      <c r="IB48">
        <v>0</v>
      </c>
      <c r="IC48">
        <v>0</v>
      </c>
      <c r="ID48">
        <v>2</v>
      </c>
      <c r="IE48">
        <v>2094</v>
      </c>
      <c r="IF48">
        <v>1</v>
      </c>
      <c r="IG48">
        <v>26</v>
      </c>
      <c r="IH48">
        <v>1.8</v>
      </c>
      <c r="II48">
        <v>1.9</v>
      </c>
      <c r="IJ48">
        <v>2.5927699999999998</v>
      </c>
      <c r="IK48">
        <v>2.5683600000000002</v>
      </c>
      <c r="IL48">
        <v>1.4978</v>
      </c>
      <c r="IM48">
        <v>2.2900399999999999</v>
      </c>
      <c r="IN48">
        <v>1.49902</v>
      </c>
      <c r="IO48">
        <v>2.34741</v>
      </c>
      <c r="IP48">
        <v>41.953800000000001</v>
      </c>
      <c r="IQ48">
        <v>23.991199999999999</v>
      </c>
      <c r="IR48">
        <v>18</v>
      </c>
      <c r="IS48">
        <v>502.14299999999997</v>
      </c>
      <c r="IT48">
        <v>469.04199999999997</v>
      </c>
      <c r="IU48">
        <v>30.385899999999999</v>
      </c>
      <c r="IV48">
        <v>30.280200000000001</v>
      </c>
      <c r="IW48">
        <v>29.999700000000001</v>
      </c>
      <c r="IX48">
        <v>30.135200000000001</v>
      </c>
      <c r="IY48">
        <v>30.041499999999999</v>
      </c>
      <c r="IZ48">
        <v>51.884099999999997</v>
      </c>
      <c r="JA48">
        <v>29.971900000000002</v>
      </c>
      <c r="JB48">
        <v>0</v>
      </c>
      <c r="JC48">
        <v>30.387899999999998</v>
      </c>
      <c r="JD48">
        <v>1200</v>
      </c>
      <c r="JE48">
        <v>26.865200000000002</v>
      </c>
      <c r="JF48">
        <v>100.892</v>
      </c>
      <c r="JG48">
        <v>101.111</v>
      </c>
    </row>
    <row r="49" spans="1:267" x14ac:dyDescent="0.3">
      <c r="A49">
        <v>31</v>
      </c>
      <c r="B49">
        <v>1691772664.5</v>
      </c>
      <c r="C49">
        <v>6133.4000000953674</v>
      </c>
      <c r="D49" t="s">
        <v>559</v>
      </c>
      <c r="E49" t="s">
        <v>560</v>
      </c>
      <c r="F49" t="s">
        <v>394</v>
      </c>
      <c r="G49" t="s">
        <v>488</v>
      </c>
      <c r="H49" t="s">
        <v>489</v>
      </c>
      <c r="I49" t="s">
        <v>490</v>
      </c>
      <c r="J49" t="s">
        <v>398</v>
      </c>
      <c r="K49" t="s">
        <v>399</v>
      </c>
      <c r="L49" t="s">
        <v>400</v>
      </c>
      <c r="M49">
        <v>1691772664.5</v>
      </c>
      <c r="N49">
        <f t="shared" si="0"/>
        <v>2.4205137202520355E-3</v>
      </c>
      <c r="O49">
        <f t="shared" si="1"/>
        <v>2.4205137202520355</v>
      </c>
      <c r="P49">
        <f t="shared" si="2"/>
        <v>45.541059363588268</v>
      </c>
      <c r="Q49">
        <f t="shared" si="3"/>
        <v>1441.16</v>
      </c>
      <c r="R49">
        <f t="shared" si="4"/>
        <v>792.25744497861251</v>
      </c>
      <c r="S49">
        <f t="shared" si="5"/>
        <v>78.254831256073572</v>
      </c>
      <c r="T49">
        <f t="shared" si="6"/>
        <v>142.34985524944801</v>
      </c>
      <c r="U49">
        <f t="shared" si="7"/>
        <v>0.12131126992773331</v>
      </c>
      <c r="V49">
        <f t="shared" si="8"/>
        <v>2.9093536524869261</v>
      </c>
      <c r="W49">
        <f t="shared" si="9"/>
        <v>0.11856960367677365</v>
      </c>
      <c r="X49">
        <f t="shared" si="10"/>
        <v>7.4347169347034933E-2</v>
      </c>
      <c r="Y49">
        <f t="shared" si="11"/>
        <v>289.54993229210243</v>
      </c>
      <c r="Z49">
        <f t="shared" si="12"/>
        <v>33.026247901461133</v>
      </c>
      <c r="AA49">
        <f t="shared" si="13"/>
        <v>32.073399999999999</v>
      </c>
      <c r="AB49">
        <f t="shared" si="14"/>
        <v>4.7949571354652498</v>
      </c>
      <c r="AC49">
        <f t="shared" si="15"/>
        <v>60.010595075535711</v>
      </c>
      <c r="AD49">
        <f t="shared" si="16"/>
        <v>2.8566473734240199</v>
      </c>
      <c r="AE49">
        <f t="shared" si="17"/>
        <v>4.7602383709548954</v>
      </c>
      <c r="AF49">
        <f t="shared" si="18"/>
        <v>1.93830976204123</v>
      </c>
      <c r="AG49">
        <f t="shared" si="19"/>
        <v>-106.74465506311476</v>
      </c>
      <c r="AH49">
        <f t="shared" si="20"/>
        <v>-20.139421116093043</v>
      </c>
      <c r="AI49">
        <f t="shared" si="21"/>
        <v>-1.5700031063389526</v>
      </c>
      <c r="AJ49">
        <f t="shared" si="22"/>
        <v>161.09585300655567</v>
      </c>
      <c r="AK49">
        <v>0</v>
      </c>
      <c r="AL49">
        <v>0</v>
      </c>
      <c r="AM49">
        <f t="shared" si="23"/>
        <v>1</v>
      </c>
      <c r="AN49">
        <f t="shared" si="24"/>
        <v>0</v>
      </c>
      <c r="AO49">
        <f t="shared" si="25"/>
        <v>51419.330671618482</v>
      </c>
      <c r="AP49" t="s">
        <v>401</v>
      </c>
      <c r="AQ49">
        <v>0</v>
      </c>
      <c r="AR49">
        <v>0</v>
      </c>
      <c r="AS49">
        <v>0</v>
      </c>
      <c r="AT49" t="e">
        <f t="shared" si="26"/>
        <v>#DIV/0!</v>
      </c>
      <c r="AU49">
        <v>-1</v>
      </c>
      <c r="AV49" t="s">
        <v>561</v>
      </c>
      <c r="AW49">
        <v>10223</v>
      </c>
      <c r="AX49">
        <v>961.25364000000013</v>
      </c>
      <c r="AY49">
        <v>1542.89</v>
      </c>
      <c r="AZ49">
        <f t="shared" si="27"/>
        <v>0.37697850138376676</v>
      </c>
      <c r="BA49">
        <v>0.5</v>
      </c>
      <c r="BB49">
        <f t="shared" si="28"/>
        <v>1513.1004001513484</v>
      </c>
      <c r="BC49">
        <f t="shared" si="29"/>
        <v>45.541059363588268</v>
      </c>
      <c r="BD49">
        <f t="shared" si="30"/>
        <v>285.20316064611654</v>
      </c>
      <c r="BE49">
        <f t="shared" si="31"/>
        <v>3.0758738388366683E-2</v>
      </c>
      <c r="BF49">
        <f t="shared" si="32"/>
        <v>-1</v>
      </c>
      <c r="BG49" t="e">
        <f t="shared" si="33"/>
        <v>#DIV/0!</v>
      </c>
      <c r="BH49" t="s">
        <v>562</v>
      </c>
      <c r="BI49">
        <v>671.99</v>
      </c>
      <c r="BJ49">
        <f t="shared" si="34"/>
        <v>671.99</v>
      </c>
      <c r="BK49">
        <f t="shared" si="35"/>
        <v>0.56446020131052765</v>
      </c>
      <c r="BL49">
        <f t="shared" si="36"/>
        <v>0.66785665403605454</v>
      </c>
      <c r="BM49">
        <f t="shared" si="37"/>
        <v>2.2960014285926875</v>
      </c>
      <c r="BN49">
        <f t="shared" si="38"/>
        <v>0.37697850138376676</v>
      </c>
      <c r="BO49" t="e">
        <f t="shared" si="39"/>
        <v>#DIV/0!</v>
      </c>
      <c r="BP49">
        <f t="shared" si="40"/>
        <v>0.46688301013423289</v>
      </c>
      <c r="BQ49">
        <f t="shared" si="41"/>
        <v>0.53311698986576705</v>
      </c>
      <c r="BR49">
        <v>955</v>
      </c>
      <c r="BS49">
        <v>300</v>
      </c>
      <c r="BT49">
        <v>300</v>
      </c>
      <c r="BU49">
        <v>300</v>
      </c>
      <c r="BV49">
        <v>10223</v>
      </c>
      <c r="BW49">
        <v>1400.95</v>
      </c>
      <c r="BX49">
        <v>-6.9518399999999999E-3</v>
      </c>
      <c r="BY49">
        <v>-9.6999999999999993</v>
      </c>
      <c r="BZ49" t="s">
        <v>401</v>
      </c>
      <c r="CA49" t="s">
        <v>401</v>
      </c>
      <c r="CB49" t="s">
        <v>401</v>
      </c>
      <c r="CC49" t="s">
        <v>401</v>
      </c>
      <c r="CD49" t="s">
        <v>401</v>
      </c>
      <c r="CE49" t="s">
        <v>401</v>
      </c>
      <c r="CF49" t="s">
        <v>401</v>
      </c>
      <c r="CG49" t="s">
        <v>401</v>
      </c>
      <c r="CH49" t="s">
        <v>401</v>
      </c>
      <c r="CI49" t="s">
        <v>401</v>
      </c>
      <c r="CJ49">
        <f t="shared" si="42"/>
        <v>1799.9</v>
      </c>
      <c r="CK49">
        <f t="shared" si="43"/>
        <v>1513.1004001513484</v>
      </c>
      <c r="CL49">
        <f t="shared" si="44"/>
        <v>0.8406580366416736</v>
      </c>
      <c r="CM49">
        <f t="shared" si="45"/>
        <v>0.16087001071843016</v>
      </c>
      <c r="CN49">
        <v>6</v>
      </c>
      <c r="CO49">
        <v>0.5</v>
      </c>
      <c r="CP49" t="s">
        <v>404</v>
      </c>
      <c r="CQ49">
        <v>1691772664.5</v>
      </c>
      <c r="CR49">
        <v>1441.16</v>
      </c>
      <c r="CS49">
        <v>1499.97</v>
      </c>
      <c r="CT49">
        <v>28.9209</v>
      </c>
      <c r="CU49">
        <v>26.101500000000001</v>
      </c>
      <c r="CV49">
        <v>1448.45</v>
      </c>
      <c r="CW49">
        <v>28.5426</v>
      </c>
      <c r="CX49">
        <v>500.21499999999997</v>
      </c>
      <c r="CY49">
        <v>98.674599999999998</v>
      </c>
      <c r="CZ49">
        <v>9.9897799999999995E-2</v>
      </c>
      <c r="DA49">
        <v>31.945</v>
      </c>
      <c r="DB49">
        <v>32.073399999999999</v>
      </c>
      <c r="DC49">
        <v>999.9</v>
      </c>
      <c r="DD49">
        <v>0</v>
      </c>
      <c r="DE49">
        <v>0</v>
      </c>
      <c r="DF49">
        <v>10018.1</v>
      </c>
      <c r="DG49">
        <v>0</v>
      </c>
      <c r="DH49">
        <v>2016.03</v>
      </c>
      <c r="DI49">
        <v>-58.806199999999997</v>
      </c>
      <c r="DJ49">
        <v>1484.08</v>
      </c>
      <c r="DK49">
        <v>1540.17</v>
      </c>
      <c r="DL49">
        <v>2.81935</v>
      </c>
      <c r="DM49">
        <v>1499.97</v>
      </c>
      <c r="DN49">
        <v>26.101500000000001</v>
      </c>
      <c r="DO49">
        <v>2.8537599999999999</v>
      </c>
      <c r="DP49">
        <v>2.5755599999999998</v>
      </c>
      <c r="DQ49">
        <v>23.198399999999999</v>
      </c>
      <c r="DR49">
        <v>21.512</v>
      </c>
      <c r="DS49">
        <v>1799.9</v>
      </c>
      <c r="DT49">
        <v>0.97800699999999996</v>
      </c>
      <c r="DU49">
        <v>2.19933E-2</v>
      </c>
      <c r="DV49">
        <v>0</v>
      </c>
      <c r="DW49">
        <v>960.73599999999999</v>
      </c>
      <c r="DX49">
        <v>4.9997699999999998</v>
      </c>
      <c r="DY49">
        <v>19463</v>
      </c>
      <c r="DZ49">
        <v>15783.6</v>
      </c>
      <c r="EA49">
        <v>43</v>
      </c>
      <c r="EB49">
        <v>44.375</v>
      </c>
      <c r="EC49">
        <v>42.75</v>
      </c>
      <c r="ED49">
        <v>43.125</v>
      </c>
      <c r="EE49">
        <v>44.061999999999998</v>
      </c>
      <c r="EF49">
        <v>1755.42</v>
      </c>
      <c r="EG49">
        <v>39.479999999999997</v>
      </c>
      <c r="EH49">
        <v>0</v>
      </c>
      <c r="EI49">
        <v>188.29999995231631</v>
      </c>
      <c r="EJ49">
        <v>0</v>
      </c>
      <c r="EK49">
        <v>961.25364000000013</v>
      </c>
      <c r="EL49">
        <v>-7.0404615432160629</v>
      </c>
      <c r="EM49">
        <v>-128.76923066836531</v>
      </c>
      <c r="EN49">
        <v>19476.272000000001</v>
      </c>
      <c r="EO49">
        <v>15</v>
      </c>
      <c r="EP49">
        <v>1691772594</v>
      </c>
      <c r="EQ49" t="s">
        <v>563</v>
      </c>
      <c r="ER49">
        <v>1691772594</v>
      </c>
      <c r="ES49">
        <v>1691772591</v>
      </c>
      <c r="ET49">
        <v>34</v>
      </c>
      <c r="EU49">
        <v>-0.55400000000000005</v>
      </c>
      <c r="EV49">
        <v>2.5000000000000001E-2</v>
      </c>
      <c r="EW49">
        <v>-7.2690000000000001</v>
      </c>
      <c r="EX49">
        <v>0.378</v>
      </c>
      <c r="EY49">
        <v>1501</v>
      </c>
      <c r="EZ49">
        <v>27</v>
      </c>
      <c r="FA49">
        <v>0.1</v>
      </c>
      <c r="FB49">
        <v>0.04</v>
      </c>
      <c r="FC49">
        <v>45.116319532116741</v>
      </c>
      <c r="FD49">
        <v>2.0101021850829262</v>
      </c>
      <c r="FE49">
        <v>0.31516307582282238</v>
      </c>
      <c r="FF49">
        <v>0</v>
      </c>
      <c r="FG49">
        <v>0.1179929214508309</v>
      </c>
      <c r="FH49">
        <v>1.458919162396863E-2</v>
      </c>
      <c r="FI49">
        <v>2.3024196209038409E-3</v>
      </c>
      <c r="FJ49">
        <v>1</v>
      </c>
      <c r="FK49">
        <v>1</v>
      </c>
      <c r="FL49">
        <v>2</v>
      </c>
      <c r="FM49" t="s">
        <v>465</v>
      </c>
      <c r="FN49">
        <v>2.9665400000000002</v>
      </c>
      <c r="FO49">
        <v>2.69929</v>
      </c>
      <c r="FP49">
        <v>0.231986</v>
      </c>
      <c r="FQ49">
        <v>0.23458000000000001</v>
      </c>
      <c r="FR49">
        <v>0.12995399999999999</v>
      </c>
      <c r="FS49">
        <v>0.117421</v>
      </c>
      <c r="FT49">
        <v>26462.1</v>
      </c>
      <c r="FU49">
        <v>16879.099999999999</v>
      </c>
      <c r="FV49">
        <v>32336.2</v>
      </c>
      <c r="FW49">
        <v>25192.2</v>
      </c>
      <c r="FX49">
        <v>38886.400000000001</v>
      </c>
      <c r="FY49">
        <v>38495.599999999999</v>
      </c>
      <c r="FZ49">
        <v>46425.1</v>
      </c>
      <c r="GA49">
        <v>45641.5</v>
      </c>
      <c r="GB49">
        <v>1.9598199999999999</v>
      </c>
      <c r="GC49">
        <v>1.84375</v>
      </c>
      <c r="GD49">
        <v>0.14329</v>
      </c>
      <c r="GE49">
        <v>0</v>
      </c>
      <c r="GF49">
        <v>29.744900000000001</v>
      </c>
      <c r="GG49">
        <v>999.9</v>
      </c>
      <c r="GH49">
        <v>44.3</v>
      </c>
      <c r="GI49">
        <v>40.799999999999997</v>
      </c>
      <c r="GJ49">
        <v>34.735900000000001</v>
      </c>
      <c r="GK49">
        <v>63.187399999999997</v>
      </c>
      <c r="GL49">
        <v>20.048100000000002</v>
      </c>
      <c r="GM49">
        <v>1</v>
      </c>
      <c r="GN49">
        <v>0.21948899999999999</v>
      </c>
      <c r="GO49">
        <v>0.92048700000000006</v>
      </c>
      <c r="GP49">
        <v>20.227900000000002</v>
      </c>
      <c r="GQ49">
        <v>5.2346599999999999</v>
      </c>
      <c r="GR49">
        <v>11.950100000000001</v>
      </c>
      <c r="GS49">
        <v>4.9855999999999998</v>
      </c>
      <c r="GT49">
        <v>3.29</v>
      </c>
      <c r="GU49">
        <v>9999</v>
      </c>
      <c r="GV49">
        <v>9999</v>
      </c>
      <c r="GW49">
        <v>9999</v>
      </c>
      <c r="GX49">
        <v>280.2</v>
      </c>
      <c r="GY49">
        <v>1.8666100000000001</v>
      </c>
      <c r="GZ49">
        <v>1.8687800000000001</v>
      </c>
      <c r="HA49">
        <v>1.8665799999999999</v>
      </c>
      <c r="HB49">
        <v>1.8669100000000001</v>
      </c>
      <c r="HC49">
        <v>1.8621700000000001</v>
      </c>
      <c r="HD49">
        <v>1.8649</v>
      </c>
      <c r="HE49">
        <v>1.86829</v>
      </c>
      <c r="HF49">
        <v>1.8685799999999999</v>
      </c>
      <c r="HG49">
        <v>5</v>
      </c>
      <c r="HH49">
        <v>0</v>
      </c>
      <c r="HI49">
        <v>0</v>
      </c>
      <c r="HJ49">
        <v>0</v>
      </c>
      <c r="HK49" t="s">
        <v>407</v>
      </c>
      <c r="HL49" t="s">
        <v>408</v>
      </c>
      <c r="HM49" t="s">
        <v>409</v>
      </c>
      <c r="HN49" t="s">
        <v>409</v>
      </c>
      <c r="HO49" t="s">
        <v>409</v>
      </c>
      <c r="HP49" t="s">
        <v>409</v>
      </c>
      <c r="HQ49">
        <v>0</v>
      </c>
      <c r="HR49">
        <v>100</v>
      </c>
      <c r="HS49">
        <v>100</v>
      </c>
      <c r="HT49">
        <v>-7.29</v>
      </c>
      <c r="HU49">
        <v>0.37830000000000003</v>
      </c>
      <c r="HV49">
        <v>-7.9998789922358622</v>
      </c>
      <c r="HW49">
        <v>1.6145137170229321E-3</v>
      </c>
      <c r="HX49">
        <v>-1.407043735234338E-6</v>
      </c>
      <c r="HY49">
        <v>4.3622850327847239E-10</v>
      </c>
      <c r="HZ49">
        <v>0.37828500000000531</v>
      </c>
      <c r="IA49">
        <v>0</v>
      </c>
      <c r="IB49">
        <v>0</v>
      </c>
      <c r="IC49">
        <v>0</v>
      </c>
      <c r="ID49">
        <v>2</v>
      </c>
      <c r="IE49">
        <v>2094</v>
      </c>
      <c r="IF49">
        <v>1</v>
      </c>
      <c r="IG49">
        <v>26</v>
      </c>
      <c r="IH49">
        <v>1.2</v>
      </c>
      <c r="II49">
        <v>1.2</v>
      </c>
      <c r="IJ49">
        <v>3.10181</v>
      </c>
      <c r="IK49">
        <v>2.5647000000000002</v>
      </c>
      <c r="IL49">
        <v>1.4978</v>
      </c>
      <c r="IM49">
        <v>2.2900399999999999</v>
      </c>
      <c r="IN49">
        <v>1.49902</v>
      </c>
      <c r="IO49">
        <v>2.2949199999999998</v>
      </c>
      <c r="IP49">
        <v>42.112099999999998</v>
      </c>
      <c r="IQ49">
        <v>23.991199999999999</v>
      </c>
      <c r="IR49">
        <v>18</v>
      </c>
      <c r="IS49">
        <v>502.79599999999999</v>
      </c>
      <c r="IT49">
        <v>467.51</v>
      </c>
      <c r="IU49">
        <v>28.837700000000002</v>
      </c>
      <c r="IV49">
        <v>30.220199999999998</v>
      </c>
      <c r="IW49">
        <v>30.000299999999999</v>
      </c>
      <c r="IX49">
        <v>30.100999999999999</v>
      </c>
      <c r="IY49">
        <v>30.024999999999999</v>
      </c>
      <c r="IZ49">
        <v>62.0608</v>
      </c>
      <c r="JA49">
        <v>33.854999999999997</v>
      </c>
      <c r="JB49">
        <v>0</v>
      </c>
      <c r="JC49">
        <v>28.7821</v>
      </c>
      <c r="JD49">
        <v>1500</v>
      </c>
      <c r="JE49">
        <v>26.1416</v>
      </c>
      <c r="JF49">
        <v>100.907</v>
      </c>
      <c r="JG49">
        <v>101.12</v>
      </c>
    </row>
    <row r="50" spans="1:267" x14ac:dyDescent="0.3">
      <c r="A50">
        <v>32</v>
      </c>
      <c r="B50">
        <v>1691772853</v>
      </c>
      <c r="C50">
        <v>6321.9000000953674</v>
      </c>
      <c r="D50" t="s">
        <v>564</v>
      </c>
      <c r="E50" t="s">
        <v>565</v>
      </c>
      <c r="F50" t="s">
        <v>394</v>
      </c>
      <c r="G50" t="s">
        <v>488</v>
      </c>
      <c r="H50" t="s">
        <v>489</v>
      </c>
      <c r="I50" t="s">
        <v>490</v>
      </c>
      <c r="J50" t="s">
        <v>398</v>
      </c>
      <c r="K50" t="s">
        <v>399</v>
      </c>
      <c r="L50" t="s">
        <v>400</v>
      </c>
      <c r="M50">
        <v>1691772853</v>
      </c>
      <c r="N50">
        <f t="shared" si="0"/>
        <v>1.9189574894332316E-3</v>
      </c>
      <c r="O50">
        <f t="shared" si="1"/>
        <v>1.9189574894332315</v>
      </c>
      <c r="P50">
        <f t="shared" si="2"/>
        <v>44.985340715822957</v>
      </c>
      <c r="Q50">
        <f t="shared" si="3"/>
        <v>1741.9</v>
      </c>
      <c r="R50">
        <f t="shared" si="4"/>
        <v>932.31038593110941</v>
      </c>
      <c r="S50">
        <f t="shared" si="5"/>
        <v>92.089970859424454</v>
      </c>
      <c r="T50">
        <f t="shared" si="6"/>
        <v>172.05806420340002</v>
      </c>
      <c r="U50">
        <f t="shared" si="7"/>
        <v>9.5441730973576999E-2</v>
      </c>
      <c r="V50">
        <f t="shared" si="8"/>
        <v>2.9070921452403078</v>
      </c>
      <c r="W50">
        <f t="shared" si="9"/>
        <v>9.373454185856997E-2</v>
      </c>
      <c r="X50">
        <f t="shared" si="10"/>
        <v>5.8734929294656166E-2</v>
      </c>
      <c r="Y50">
        <f t="shared" si="11"/>
        <v>289.60056629220009</v>
      </c>
      <c r="Z50">
        <f t="shared" si="12"/>
        <v>33.02006787594194</v>
      </c>
      <c r="AA50">
        <f t="shared" si="13"/>
        <v>32.020600000000002</v>
      </c>
      <c r="AB50">
        <f t="shared" si="14"/>
        <v>4.7806536667400694</v>
      </c>
      <c r="AC50">
        <f t="shared" si="15"/>
        <v>60.055079725933425</v>
      </c>
      <c r="AD50">
        <f t="shared" si="16"/>
        <v>2.8364540855760003</v>
      </c>
      <c r="AE50">
        <f t="shared" si="17"/>
        <v>4.7230877030226335</v>
      </c>
      <c r="AF50">
        <f t="shared" si="18"/>
        <v>1.9441995811640691</v>
      </c>
      <c r="AG50">
        <f t="shared" si="19"/>
        <v>-84.626025284005507</v>
      </c>
      <c r="AH50">
        <f t="shared" si="20"/>
        <v>-33.5239377559448</v>
      </c>
      <c r="AI50">
        <f t="shared" si="21"/>
        <v>-2.6129920564473639</v>
      </c>
      <c r="AJ50">
        <f t="shared" si="22"/>
        <v>168.83761119580242</v>
      </c>
      <c r="AK50">
        <v>0</v>
      </c>
      <c r="AL50">
        <v>0</v>
      </c>
      <c r="AM50">
        <f t="shared" si="23"/>
        <v>1</v>
      </c>
      <c r="AN50">
        <f t="shared" si="24"/>
        <v>0</v>
      </c>
      <c r="AO50">
        <f t="shared" si="25"/>
        <v>51378.888384575606</v>
      </c>
      <c r="AP50" t="s">
        <v>401</v>
      </c>
      <c r="AQ50">
        <v>0</v>
      </c>
      <c r="AR50">
        <v>0</v>
      </c>
      <c r="AS50">
        <v>0</v>
      </c>
      <c r="AT50" t="e">
        <f t="shared" si="26"/>
        <v>#DIV/0!</v>
      </c>
      <c r="AU50">
        <v>-1</v>
      </c>
      <c r="AV50" t="s">
        <v>566</v>
      </c>
      <c r="AW50">
        <v>10222.799999999999</v>
      </c>
      <c r="AX50">
        <v>938.58553846153836</v>
      </c>
      <c r="AY50">
        <v>1454.86</v>
      </c>
      <c r="AZ50">
        <f t="shared" si="27"/>
        <v>0.35486195341026738</v>
      </c>
      <c r="BA50">
        <v>0.5</v>
      </c>
      <c r="BB50">
        <f t="shared" si="28"/>
        <v>1513.3614001513988</v>
      </c>
      <c r="BC50">
        <f t="shared" si="29"/>
        <v>44.985340715822957</v>
      </c>
      <c r="BD50">
        <f t="shared" si="30"/>
        <v>268.51719133671133</v>
      </c>
      <c r="BE50">
        <f t="shared" si="31"/>
        <v>3.0386225465524969E-2</v>
      </c>
      <c r="BF50">
        <f t="shared" si="32"/>
        <v>-1</v>
      </c>
      <c r="BG50" t="e">
        <f t="shared" si="33"/>
        <v>#DIV/0!</v>
      </c>
      <c r="BH50" t="s">
        <v>567</v>
      </c>
      <c r="BI50">
        <v>663.65</v>
      </c>
      <c r="BJ50">
        <f t="shared" si="34"/>
        <v>663.65</v>
      </c>
      <c r="BK50">
        <f t="shared" si="35"/>
        <v>0.54383926975791486</v>
      </c>
      <c r="BL50">
        <f t="shared" si="36"/>
        <v>0.65251255866136881</v>
      </c>
      <c r="BM50">
        <f t="shared" si="37"/>
        <v>2.1922097491147441</v>
      </c>
      <c r="BN50">
        <f t="shared" si="38"/>
        <v>0.35486195341026738</v>
      </c>
      <c r="BO50" t="e">
        <f t="shared" si="39"/>
        <v>#DIV/0!</v>
      </c>
      <c r="BP50">
        <f t="shared" si="40"/>
        <v>0.46137506046111171</v>
      </c>
      <c r="BQ50">
        <f t="shared" si="41"/>
        <v>0.53862493953888824</v>
      </c>
      <c r="BR50">
        <v>957</v>
      </c>
      <c r="BS50">
        <v>300</v>
      </c>
      <c r="BT50">
        <v>300</v>
      </c>
      <c r="BU50">
        <v>300</v>
      </c>
      <c r="BV50">
        <v>10222.799999999999</v>
      </c>
      <c r="BW50">
        <v>1332.33</v>
      </c>
      <c r="BX50">
        <v>-6.9518499999999999E-3</v>
      </c>
      <c r="BY50">
        <v>-10.96</v>
      </c>
      <c r="BZ50" t="s">
        <v>401</v>
      </c>
      <c r="CA50" t="s">
        <v>401</v>
      </c>
      <c r="CB50" t="s">
        <v>401</v>
      </c>
      <c r="CC50" t="s">
        <v>401</v>
      </c>
      <c r="CD50" t="s">
        <v>401</v>
      </c>
      <c r="CE50" t="s">
        <v>401</v>
      </c>
      <c r="CF50" t="s">
        <v>401</v>
      </c>
      <c r="CG50" t="s">
        <v>401</v>
      </c>
      <c r="CH50" t="s">
        <v>401</v>
      </c>
      <c r="CI50" t="s">
        <v>401</v>
      </c>
      <c r="CJ50">
        <f t="shared" si="42"/>
        <v>1800.21</v>
      </c>
      <c r="CK50">
        <f t="shared" si="43"/>
        <v>1513.3614001513988</v>
      </c>
      <c r="CL50">
        <f t="shared" si="44"/>
        <v>0.84065825662083804</v>
      </c>
      <c r="CM50">
        <f t="shared" si="45"/>
        <v>0.16087043527821759</v>
      </c>
      <c r="CN50">
        <v>6</v>
      </c>
      <c r="CO50">
        <v>0.5</v>
      </c>
      <c r="CP50" t="s">
        <v>404</v>
      </c>
      <c r="CQ50">
        <v>1691772853</v>
      </c>
      <c r="CR50">
        <v>1741.9</v>
      </c>
      <c r="CS50">
        <v>1799.88</v>
      </c>
      <c r="CT50">
        <v>28.716000000000001</v>
      </c>
      <c r="CU50">
        <v>26.479900000000001</v>
      </c>
      <c r="CV50">
        <v>1749.64</v>
      </c>
      <c r="CW50">
        <v>28.361699999999999</v>
      </c>
      <c r="CX50">
        <v>500.11700000000002</v>
      </c>
      <c r="CY50">
        <v>98.676000000000002</v>
      </c>
      <c r="CZ50">
        <v>0.10008599999999999</v>
      </c>
      <c r="DA50">
        <v>31.806699999999999</v>
      </c>
      <c r="DB50">
        <v>32.020600000000002</v>
      </c>
      <c r="DC50">
        <v>999.9</v>
      </c>
      <c r="DD50">
        <v>0</v>
      </c>
      <c r="DE50">
        <v>0</v>
      </c>
      <c r="DF50">
        <v>10005</v>
      </c>
      <c r="DG50">
        <v>0</v>
      </c>
      <c r="DH50">
        <v>2008.42</v>
      </c>
      <c r="DI50">
        <v>-57.984400000000001</v>
      </c>
      <c r="DJ50">
        <v>1793.4</v>
      </c>
      <c r="DK50">
        <v>1848.84</v>
      </c>
      <c r="DL50">
        <v>2.2360500000000001</v>
      </c>
      <c r="DM50">
        <v>1799.88</v>
      </c>
      <c r="DN50">
        <v>26.479900000000001</v>
      </c>
      <c r="DO50">
        <v>2.83358</v>
      </c>
      <c r="DP50">
        <v>2.61293</v>
      </c>
      <c r="DQ50">
        <v>23.081</v>
      </c>
      <c r="DR50">
        <v>21.747599999999998</v>
      </c>
      <c r="DS50">
        <v>1800.21</v>
      </c>
      <c r="DT50">
        <v>0.97799499999999995</v>
      </c>
      <c r="DU50">
        <v>2.2005400000000001E-2</v>
      </c>
      <c r="DV50">
        <v>0</v>
      </c>
      <c r="DW50">
        <v>938.84299999999996</v>
      </c>
      <c r="DX50">
        <v>4.9997699999999998</v>
      </c>
      <c r="DY50">
        <v>19063.5</v>
      </c>
      <c r="DZ50">
        <v>15786.3</v>
      </c>
      <c r="EA50">
        <v>43.061999999999998</v>
      </c>
      <c r="EB50">
        <v>44.625</v>
      </c>
      <c r="EC50">
        <v>42.811999999999998</v>
      </c>
      <c r="ED50">
        <v>43.25</v>
      </c>
      <c r="EE50">
        <v>44.125</v>
      </c>
      <c r="EF50">
        <v>1755.71</v>
      </c>
      <c r="EG50">
        <v>39.5</v>
      </c>
      <c r="EH50">
        <v>0</v>
      </c>
      <c r="EI50">
        <v>188.29999995231631</v>
      </c>
      <c r="EJ50">
        <v>0</v>
      </c>
      <c r="EK50">
        <v>938.58553846153836</v>
      </c>
      <c r="EL50">
        <v>4.9427008657049889</v>
      </c>
      <c r="EM50">
        <v>-4.656410149612066</v>
      </c>
      <c r="EN50">
        <v>19060.984615384619</v>
      </c>
      <c r="EO50">
        <v>15</v>
      </c>
      <c r="EP50">
        <v>1691772762.5</v>
      </c>
      <c r="EQ50" t="s">
        <v>568</v>
      </c>
      <c r="ER50">
        <v>1691772762.5</v>
      </c>
      <c r="ES50">
        <v>1691772755</v>
      </c>
      <c r="ET50">
        <v>35</v>
      </c>
      <c r="EU50">
        <v>-0.59199999999999997</v>
      </c>
      <c r="EV50">
        <v>-2.4E-2</v>
      </c>
      <c r="EW50">
        <v>-7.694</v>
      </c>
      <c r="EX50">
        <v>0.33800000000000002</v>
      </c>
      <c r="EY50">
        <v>1800</v>
      </c>
      <c r="EZ50">
        <v>26</v>
      </c>
      <c r="FA50">
        <v>0.08</v>
      </c>
      <c r="FB50">
        <v>0.03</v>
      </c>
      <c r="FC50">
        <v>45.396402242601987</v>
      </c>
      <c r="FD50">
        <v>-1.3020650105737721</v>
      </c>
      <c r="FE50">
        <v>0.22150436723725239</v>
      </c>
      <c r="FF50">
        <v>0</v>
      </c>
      <c r="FG50">
        <v>9.9870212468850167E-2</v>
      </c>
      <c r="FH50">
        <v>-6.8872967115280901E-3</v>
      </c>
      <c r="FI50">
        <v>1.220878211847818E-3</v>
      </c>
      <c r="FJ50">
        <v>1</v>
      </c>
      <c r="FK50">
        <v>1</v>
      </c>
      <c r="FL50">
        <v>2</v>
      </c>
      <c r="FM50" t="s">
        <v>465</v>
      </c>
      <c r="FN50">
        <v>2.9662199999999999</v>
      </c>
      <c r="FO50">
        <v>2.69937</v>
      </c>
      <c r="FP50">
        <v>0.25965300000000002</v>
      </c>
      <c r="FQ50">
        <v>0.26126700000000003</v>
      </c>
      <c r="FR50">
        <v>0.12937799999999999</v>
      </c>
      <c r="FS50">
        <v>0.118577</v>
      </c>
      <c r="FT50">
        <v>25504.2</v>
      </c>
      <c r="FU50">
        <v>16287.4</v>
      </c>
      <c r="FV50">
        <v>32333.200000000001</v>
      </c>
      <c r="FW50">
        <v>25189.5</v>
      </c>
      <c r="FX50">
        <v>38909.5</v>
      </c>
      <c r="FY50">
        <v>38441.800000000003</v>
      </c>
      <c r="FZ50">
        <v>46421.4</v>
      </c>
      <c r="GA50">
        <v>45637.4</v>
      </c>
      <c r="GB50">
        <v>1.95858</v>
      </c>
      <c r="GC50">
        <v>1.84433</v>
      </c>
      <c r="GD50">
        <v>0.124346</v>
      </c>
      <c r="GE50">
        <v>0</v>
      </c>
      <c r="GF50">
        <v>30.000299999999999</v>
      </c>
      <c r="GG50">
        <v>999.9</v>
      </c>
      <c r="GH50">
        <v>43.7</v>
      </c>
      <c r="GI50">
        <v>40.9</v>
      </c>
      <c r="GJ50">
        <v>34.442300000000003</v>
      </c>
      <c r="GK50">
        <v>63.367400000000004</v>
      </c>
      <c r="GL50">
        <v>19.883800000000001</v>
      </c>
      <c r="GM50">
        <v>1</v>
      </c>
      <c r="GN50">
        <v>0.224383</v>
      </c>
      <c r="GO50">
        <v>1.1822999999999999</v>
      </c>
      <c r="GP50">
        <v>20.226400000000002</v>
      </c>
      <c r="GQ50">
        <v>5.2343599999999997</v>
      </c>
      <c r="GR50">
        <v>11.950100000000001</v>
      </c>
      <c r="GS50">
        <v>4.9856499999999997</v>
      </c>
      <c r="GT50">
        <v>3.29</v>
      </c>
      <c r="GU50">
        <v>9999</v>
      </c>
      <c r="GV50">
        <v>9999</v>
      </c>
      <c r="GW50">
        <v>9999</v>
      </c>
      <c r="GX50">
        <v>280.2</v>
      </c>
      <c r="GY50">
        <v>1.8666</v>
      </c>
      <c r="GZ50">
        <v>1.8688400000000001</v>
      </c>
      <c r="HA50">
        <v>1.8666</v>
      </c>
      <c r="HB50">
        <v>1.8669100000000001</v>
      </c>
      <c r="HC50">
        <v>1.8621799999999999</v>
      </c>
      <c r="HD50">
        <v>1.86493</v>
      </c>
      <c r="HE50">
        <v>1.86829</v>
      </c>
      <c r="HF50">
        <v>1.86859</v>
      </c>
      <c r="HG50">
        <v>5</v>
      </c>
      <c r="HH50">
        <v>0</v>
      </c>
      <c r="HI50">
        <v>0</v>
      </c>
      <c r="HJ50">
        <v>0</v>
      </c>
      <c r="HK50" t="s">
        <v>407</v>
      </c>
      <c r="HL50" t="s">
        <v>408</v>
      </c>
      <c r="HM50" t="s">
        <v>409</v>
      </c>
      <c r="HN50" t="s">
        <v>409</v>
      </c>
      <c r="HO50" t="s">
        <v>409</v>
      </c>
      <c r="HP50" t="s">
        <v>409</v>
      </c>
      <c r="HQ50">
        <v>0</v>
      </c>
      <c r="HR50">
        <v>100</v>
      </c>
      <c r="HS50">
        <v>100</v>
      </c>
      <c r="HT50">
        <v>-7.74</v>
      </c>
      <c r="HU50">
        <v>0.3543</v>
      </c>
      <c r="HV50">
        <v>-8.5913269625416486</v>
      </c>
      <c r="HW50">
        <v>1.6145137170229321E-3</v>
      </c>
      <c r="HX50">
        <v>-1.407043735234338E-6</v>
      </c>
      <c r="HY50">
        <v>4.3622850327847239E-10</v>
      </c>
      <c r="HZ50">
        <v>0.35423995180976192</v>
      </c>
      <c r="IA50">
        <v>0</v>
      </c>
      <c r="IB50">
        <v>0</v>
      </c>
      <c r="IC50">
        <v>0</v>
      </c>
      <c r="ID50">
        <v>2</v>
      </c>
      <c r="IE50">
        <v>2094</v>
      </c>
      <c r="IF50">
        <v>1</v>
      </c>
      <c r="IG50">
        <v>26</v>
      </c>
      <c r="IH50">
        <v>1.5</v>
      </c>
      <c r="II50">
        <v>1.6</v>
      </c>
      <c r="IJ50">
        <v>3.59009</v>
      </c>
      <c r="IK50">
        <v>2.5463900000000002</v>
      </c>
      <c r="IL50">
        <v>1.4978</v>
      </c>
      <c r="IM50">
        <v>2.2900399999999999</v>
      </c>
      <c r="IN50">
        <v>1.49902</v>
      </c>
      <c r="IO50">
        <v>2.3779300000000001</v>
      </c>
      <c r="IP50">
        <v>42.032899999999998</v>
      </c>
      <c r="IQ50">
        <v>23.9999</v>
      </c>
      <c r="IR50">
        <v>18</v>
      </c>
      <c r="IS50">
        <v>502.334</v>
      </c>
      <c r="IT50">
        <v>468.19299999999998</v>
      </c>
      <c r="IU50">
        <v>27.971800000000002</v>
      </c>
      <c r="IV50">
        <v>30.2746</v>
      </c>
      <c r="IW50">
        <v>30.000399999999999</v>
      </c>
      <c r="IX50">
        <v>30.1433</v>
      </c>
      <c r="IY50">
        <v>30.065300000000001</v>
      </c>
      <c r="IZ50">
        <v>71.828500000000005</v>
      </c>
      <c r="JA50">
        <v>31.559799999999999</v>
      </c>
      <c r="JB50">
        <v>0</v>
      </c>
      <c r="JC50">
        <v>27.953900000000001</v>
      </c>
      <c r="JD50">
        <v>1800</v>
      </c>
      <c r="JE50">
        <v>26.538699999999999</v>
      </c>
      <c r="JF50">
        <v>100.898</v>
      </c>
      <c r="JG50">
        <v>101.11</v>
      </c>
    </row>
    <row r="51" spans="1:267" x14ac:dyDescent="0.3">
      <c r="A51">
        <v>33</v>
      </c>
      <c r="B51">
        <v>1691774786.0999999</v>
      </c>
      <c r="C51">
        <v>8255</v>
      </c>
      <c r="D51" t="s">
        <v>569</v>
      </c>
      <c r="E51" t="s">
        <v>570</v>
      </c>
      <c r="F51" t="s">
        <v>394</v>
      </c>
      <c r="G51" t="s">
        <v>571</v>
      </c>
      <c r="H51" t="s">
        <v>572</v>
      </c>
      <c r="I51" t="s">
        <v>573</v>
      </c>
      <c r="J51" t="s">
        <v>398</v>
      </c>
      <c r="K51" t="s">
        <v>574</v>
      </c>
      <c r="L51" t="s">
        <v>400</v>
      </c>
      <c r="M51">
        <v>1691774786.0999999</v>
      </c>
      <c r="N51">
        <f t="shared" ref="N51:N82" si="46">(O51)/1000</f>
        <v>5.8457782588618558E-3</v>
      </c>
      <c r="O51">
        <f t="shared" ref="O51:O82" si="47">1000*CX51*AM51*(CT51-CU51)/(100*CN51*(1000-AM51*CT51))</f>
        <v>5.8457782588618556</v>
      </c>
      <c r="P51">
        <f t="shared" ref="P51:P82" si="48">CX51*AM51*(CS51-CR51*(1000-AM51*CU51)/(1000-AM51*CT51))/(100*CN51)</f>
        <v>23.850209257712812</v>
      </c>
      <c r="Q51">
        <f t="shared" ref="Q51:Q82" si="49">CR51 - IF(AM51&gt;1, P51*CN51*100/(AO51*DF51), 0)</f>
        <v>368.74700000000001</v>
      </c>
      <c r="R51">
        <f t="shared" ref="R51:R82" si="50">((X51-N51/2)*Q51-P51)/(X51+N51/2)</f>
        <v>231.10232151274067</v>
      </c>
      <c r="S51">
        <f t="shared" ref="S51:S82" si="51">R51*(CY51+CZ51)/1000</f>
        <v>22.820139806683589</v>
      </c>
      <c r="T51">
        <f t="shared" ref="T51:T82" si="52">(CR51 - IF(AM51&gt;1, P51*CN51*100/(AO51*DF51), 0))*(CY51+CZ51)/1000</f>
        <v>36.411828484514999</v>
      </c>
      <c r="U51">
        <f t="shared" ref="U51:U82" si="53">2/((1/W51-1/V51)+SIGN(W51)*SQRT((1/W51-1/V51)*(1/W51-1/V51) + 4*CO51/((CO51+1)*(CO51+1))*(2*1/W51*1/V51-1/V51*1/V51)))</f>
        <v>0.31282509684039961</v>
      </c>
      <c r="V51">
        <f t="shared" ref="V51:V82" si="54">IF(LEFT(CP51,1)&lt;&gt;"0",IF(LEFT(CP51,1)="1",3,$B$7),$D$5+$E$5*(DF51*CY51/($K$5*1000))+$F$5*(DF51*CY51/($K$5*1000))*MAX(MIN(CN51,$J$5),$I$5)*MAX(MIN(CN51,$J$5),$I$5)+$G$5*MAX(MIN(CN51,$J$5),$I$5)*(DF51*CY51/($K$5*1000))+$H$5*(DF51*CY51/($K$5*1000))*(DF51*CY51/($K$5*1000)))</f>
        <v>2.9009645341648209</v>
      </c>
      <c r="W51">
        <f t="shared" ref="W51:W82" si="55">N51*(1000-(1000*0.61365*EXP(17.502*AA51/(240.97+AA51))/(CY51+CZ51)+CT51)/2)/(1000*0.61365*EXP(17.502*AA51/(240.97+AA51))/(CY51+CZ51)-CT51)</f>
        <v>0.29521987634324248</v>
      </c>
      <c r="X51">
        <f t="shared" ref="X51:X82" si="56">1/((CO51+1)/(U51/1.6)+1/(V51/1.37)) + CO51/((CO51+1)/(U51/1.6) + CO51/(V51/1.37))</f>
        <v>0.18601156688544868</v>
      </c>
      <c r="Y51">
        <f t="shared" ref="Y51:Y82" si="57">(CJ51*CM51)</f>
        <v>289.53933929218778</v>
      </c>
      <c r="Z51">
        <f t="shared" ref="Z51:Z82" si="58">(DA51+(Y51+2*0.95*0.0000000567*(((DA51+$B$9)+273)^4-(DA51+273)^4)-44100*N51)/(1.84*29.3*V51+8*0.95*0.0000000567*(DA51+273)^3))</f>
        <v>32.339613142824639</v>
      </c>
      <c r="AA51">
        <f t="shared" ref="AA51:AA82" si="59">($C$9*DB51+$D$9*DC51+$E$9*Z51)</f>
        <v>31.998699999999999</v>
      </c>
      <c r="AB51">
        <f t="shared" ref="AB51:AB82" si="60">0.61365*EXP(17.502*AA51/(240.97+AA51))</f>
        <v>4.7747318850695066</v>
      </c>
      <c r="AC51">
        <f t="shared" ref="AC51:AC82" si="61">(AD51/AE51*100)</f>
        <v>60.118149918097288</v>
      </c>
      <c r="AD51">
        <f t="shared" ref="AD51:AD82" si="62">CT51*(CY51+CZ51)/1000</f>
        <v>2.8953835384155</v>
      </c>
      <c r="AE51">
        <f t="shared" ref="AE51:AE82" si="63">0.61365*EXP(17.502*DA51/(240.97+DA51))</f>
        <v>4.8161554245432736</v>
      </c>
      <c r="AF51">
        <f t="shared" ref="AF51:AF82" si="64">(AB51-CT51*(CY51+CZ51)/1000)</f>
        <v>1.8793483466540066</v>
      </c>
      <c r="AG51">
        <f t="shared" ref="AG51:AG82" si="65">(-N51*44100)</f>
        <v>-257.79882121580783</v>
      </c>
      <c r="AH51">
        <f t="shared" ref="AH51:AH82" si="66">2*29.3*V51*0.92*(DA51-AA51)</f>
        <v>23.881791354792451</v>
      </c>
      <c r="AI51">
        <f t="shared" ref="AI51:AI82" si="67">2*0.95*0.0000000567*(((DA51+$B$9)+273)^4-(AA51+273)^4)</f>
        <v>1.8683394705110821</v>
      </c>
      <c r="AJ51">
        <f t="shared" ref="AJ51:AJ82" si="68">Y51+AI51+AG51+AH51</f>
        <v>57.4906489016835</v>
      </c>
      <c r="AK51">
        <v>0</v>
      </c>
      <c r="AL51">
        <v>0</v>
      </c>
      <c r="AM51">
        <f t="shared" ref="AM51:AM82" si="69">IF(AK51*$H$15&gt;=AO51,1,(AO51/(AO51-AK51*$H$15)))</f>
        <v>1</v>
      </c>
      <c r="AN51">
        <f t="shared" ref="AN51:AN82" si="70">(AM51-1)*100</f>
        <v>0</v>
      </c>
      <c r="AO51">
        <f t="shared" ref="AO51:AO82" si="71">MAX(0,($B$15+$C$15*DF51)/(1+$D$15*DF51)*CY51/(DA51+273)*$E$15)</f>
        <v>51147.671037834305</v>
      </c>
      <c r="AP51" t="s">
        <v>401</v>
      </c>
      <c r="AQ51">
        <v>0</v>
      </c>
      <c r="AR51">
        <v>0</v>
      </c>
      <c r="AS51">
        <v>0</v>
      </c>
      <c r="AT51" t="e">
        <f t="shared" ref="AT51:AT82" si="72">1-AR51/AS51</f>
        <v>#DIV/0!</v>
      </c>
      <c r="AU51">
        <v>-1</v>
      </c>
      <c r="AV51" t="s">
        <v>575</v>
      </c>
      <c r="AW51">
        <v>10225.700000000001</v>
      </c>
      <c r="AX51">
        <v>905.99819230769231</v>
      </c>
      <c r="AY51">
        <v>1382.04</v>
      </c>
      <c r="AZ51">
        <f t="shared" ref="AZ51:AZ82" si="73">1-AX51/AY51</f>
        <v>0.34444864670509368</v>
      </c>
      <c r="BA51">
        <v>0.5</v>
      </c>
      <c r="BB51">
        <f t="shared" ref="BB51:BB82" si="74">CK51</f>
        <v>1513.0419001513924</v>
      </c>
      <c r="BC51">
        <f t="shared" ref="BC51:BC82" si="75">P51</f>
        <v>23.850209257712812</v>
      </c>
      <c r="BD51">
        <f t="shared" ref="BD51:BD82" si="76">AZ51*BA51*BB51</f>
        <v>260.5826174576253</v>
      </c>
      <c r="BE51">
        <f t="shared" ref="BE51:BE82" si="77">(BC51-AU51)/BB51</f>
        <v>1.6424006007517929E-2</v>
      </c>
      <c r="BF51">
        <f t="shared" ref="BF51:BF82" si="78">(AS51-AY51)/AY51</f>
        <v>-1</v>
      </c>
      <c r="BG51" t="e">
        <f t="shared" ref="BG51:BG82" si="79">AR51/(AT51+AR51/AY51)</f>
        <v>#DIV/0!</v>
      </c>
      <c r="BH51" t="s">
        <v>576</v>
      </c>
      <c r="BI51">
        <v>688.76</v>
      </c>
      <c r="BJ51">
        <f t="shared" ref="BJ51:BJ82" si="80">IF(BI51&lt;&gt;0, BI51, BG51)</f>
        <v>688.76</v>
      </c>
      <c r="BK51">
        <f t="shared" ref="BK51:BK82" si="81">1-BJ51/AY51</f>
        <v>0.50163526381291423</v>
      </c>
      <c r="BL51">
        <f t="shared" ref="BL51:BL82" si="82">(AY51-AX51)/(AY51-BJ51)</f>
        <v>0.68665158044701657</v>
      </c>
      <c r="BM51">
        <f t="shared" ref="BM51:BM82" si="83">(AS51-AY51)/(AS51-BJ51)</f>
        <v>2.0065625181485567</v>
      </c>
      <c r="BN51">
        <f t="shared" ref="BN51:BN82" si="84">(AY51-AX51)/(AY51-AR51)</f>
        <v>0.34444864670509368</v>
      </c>
      <c r="BO51" t="e">
        <f t="shared" ref="BO51:BO82" si="85">(AS51-AY51)/(AS51-AR51)</f>
        <v>#DIV/0!</v>
      </c>
      <c r="BP51">
        <f t="shared" ref="BP51:BP82" si="86">(BL51*BJ51/AX51)</f>
        <v>0.52200782138875323</v>
      </c>
      <c r="BQ51">
        <f t="shared" ref="BQ51:BQ82" si="87">(1-BP51)</f>
        <v>0.47799217861124677</v>
      </c>
      <c r="BR51">
        <v>959</v>
      </c>
      <c r="BS51">
        <v>300</v>
      </c>
      <c r="BT51">
        <v>300</v>
      </c>
      <c r="BU51">
        <v>300</v>
      </c>
      <c r="BV51">
        <v>10225.700000000001</v>
      </c>
      <c r="BW51">
        <v>1240.82</v>
      </c>
      <c r="BX51">
        <v>-6.9535899999999999E-3</v>
      </c>
      <c r="BY51">
        <v>10.16</v>
      </c>
      <c r="BZ51" t="s">
        <v>401</v>
      </c>
      <c r="CA51" t="s">
        <v>401</v>
      </c>
      <c r="CB51" t="s">
        <v>401</v>
      </c>
      <c r="CC51" t="s">
        <v>401</v>
      </c>
      <c r="CD51" t="s">
        <v>401</v>
      </c>
      <c r="CE51" t="s">
        <v>401</v>
      </c>
      <c r="CF51" t="s">
        <v>401</v>
      </c>
      <c r="CG51" t="s">
        <v>401</v>
      </c>
      <c r="CH51" t="s">
        <v>401</v>
      </c>
      <c r="CI51" t="s">
        <v>401</v>
      </c>
      <c r="CJ51">
        <f t="shared" ref="CJ51:CJ82" si="88">$B$13*DG51+$C$13*DH51+$F$13*DS51*(1-DV51)</f>
        <v>1799.83</v>
      </c>
      <c r="CK51">
        <f t="shared" ref="CK51:CK82" si="89">CJ51*CL51</f>
        <v>1513.0419001513924</v>
      </c>
      <c r="CL51">
        <f t="shared" ref="CL51:CL82" si="90">($B$13*$D$11+$C$13*$D$11+$F$13*((EF51+DX51)/MAX(EF51+DX51+EG51, 0.1)*$I$11+EG51/MAX(EF51+DX51+EG51, 0.1)*$J$11))/($B$13+$C$13+$F$13)</f>
        <v>0.84065822891683795</v>
      </c>
      <c r="CM51">
        <f t="shared" ref="CM51:CM82" si="91">($B$13*$K$11+$C$13*$K$11+$F$13*((EF51+DX51)/MAX(EF51+DX51+EG51, 0.1)*$P$11+EG51/MAX(EF51+DX51+EG51, 0.1)*$Q$11))/($B$13+$C$13+$F$13)</f>
        <v>0.16087038180949745</v>
      </c>
      <c r="CN51">
        <v>6</v>
      </c>
      <c r="CO51">
        <v>0.5</v>
      </c>
      <c r="CP51" t="s">
        <v>404</v>
      </c>
      <c r="CQ51">
        <v>1691774786.0999999</v>
      </c>
      <c r="CR51">
        <v>368.74700000000001</v>
      </c>
      <c r="CS51">
        <v>399.94600000000003</v>
      </c>
      <c r="CT51">
        <v>29.321899999999999</v>
      </c>
      <c r="CU51">
        <v>22.514399999999998</v>
      </c>
      <c r="CV51">
        <v>373.69499999999999</v>
      </c>
      <c r="CW51">
        <v>28.955100000000002</v>
      </c>
      <c r="CX51">
        <v>500.12799999999999</v>
      </c>
      <c r="CY51">
        <v>98.644599999999997</v>
      </c>
      <c r="CZ51">
        <v>0.100145</v>
      </c>
      <c r="DA51">
        <v>32.151400000000002</v>
      </c>
      <c r="DB51">
        <v>31.998699999999999</v>
      </c>
      <c r="DC51">
        <v>999.9</v>
      </c>
      <c r="DD51">
        <v>0</v>
      </c>
      <c r="DE51">
        <v>0</v>
      </c>
      <c r="DF51">
        <v>9973.1200000000008</v>
      </c>
      <c r="DG51">
        <v>0</v>
      </c>
      <c r="DH51">
        <v>2055.9899999999998</v>
      </c>
      <c r="DI51">
        <v>-31.1996</v>
      </c>
      <c r="DJ51">
        <v>379.88600000000002</v>
      </c>
      <c r="DK51">
        <v>409.15800000000002</v>
      </c>
      <c r="DL51">
        <v>6.8074599999999998</v>
      </c>
      <c r="DM51">
        <v>399.94600000000003</v>
      </c>
      <c r="DN51">
        <v>22.514399999999998</v>
      </c>
      <c r="DO51">
        <v>2.8924400000000001</v>
      </c>
      <c r="DP51">
        <v>2.2209300000000001</v>
      </c>
      <c r="DQ51">
        <v>23.421399999999998</v>
      </c>
      <c r="DR51">
        <v>19.114100000000001</v>
      </c>
      <c r="DS51">
        <v>1799.83</v>
      </c>
      <c r="DT51">
        <v>0.97799999999999998</v>
      </c>
      <c r="DU51">
        <v>2.2000499999999999E-2</v>
      </c>
      <c r="DV51">
        <v>0</v>
      </c>
      <c r="DW51">
        <v>905.90599999999995</v>
      </c>
      <c r="DX51">
        <v>4.9997699999999998</v>
      </c>
      <c r="DY51">
        <v>18446.400000000001</v>
      </c>
      <c r="DZ51">
        <v>15783</v>
      </c>
      <c r="EA51">
        <v>43.061999999999998</v>
      </c>
      <c r="EB51">
        <v>44.375</v>
      </c>
      <c r="EC51">
        <v>42.75</v>
      </c>
      <c r="ED51">
        <v>43.186999999999998</v>
      </c>
      <c r="EE51">
        <v>44.125</v>
      </c>
      <c r="EF51">
        <v>1755.34</v>
      </c>
      <c r="EG51">
        <v>39.49</v>
      </c>
      <c r="EH51">
        <v>0</v>
      </c>
      <c r="EI51">
        <v>1932.3999998569491</v>
      </c>
      <c r="EJ51">
        <v>0</v>
      </c>
      <c r="EK51">
        <v>905.99819230769231</v>
      </c>
      <c r="EL51">
        <v>-1.541230761429335</v>
      </c>
      <c r="EM51">
        <v>-18.758974483264431</v>
      </c>
      <c r="EN51">
        <v>18473.234615384619</v>
      </c>
      <c r="EO51">
        <v>15</v>
      </c>
      <c r="EP51">
        <v>1691774746.0999999</v>
      </c>
      <c r="EQ51" t="s">
        <v>577</v>
      </c>
      <c r="ER51">
        <v>1691774737.0999999</v>
      </c>
      <c r="ES51">
        <v>1691774746.0999999</v>
      </c>
      <c r="ET51">
        <v>38</v>
      </c>
      <c r="EU51">
        <v>0.749</v>
      </c>
      <c r="EV51">
        <v>-1.0999999999999999E-2</v>
      </c>
      <c r="EW51">
        <v>-4.9260000000000002</v>
      </c>
      <c r="EX51">
        <v>0.20699999999999999</v>
      </c>
      <c r="EY51">
        <v>400</v>
      </c>
      <c r="EZ51">
        <v>22</v>
      </c>
      <c r="FA51">
        <v>0.04</v>
      </c>
      <c r="FB51">
        <v>0.02</v>
      </c>
      <c r="FC51">
        <v>24.03390291894328</v>
      </c>
      <c r="FD51">
        <v>-0.89243156669076851</v>
      </c>
      <c r="FE51">
        <v>0.17656897821422701</v>
      </c>
      <c r="FF51">
        <v>1</v>
      </c>
      <c r="FG51">
        <v>0.31585719732175588</v>
      </c>
      <c r="FH51">
        <v>1.6675163938956791E-2</v>
      </c>
      <c r="FI51">
        <v>1.0998364113633009E-2</v>
      </c>
      <c r="FJ51">
        <v>1</v>
      </c>
      <c r="FK51">
        <v>2</v>
      </c>
      <c r="FL51">
        <v>2</v>
      </c>
      <c r="FM51" t="s">
        <v>406</v>
      </c>
      <c r="FN51">
        <v>2.9656099999999999</v>
      </c>
      <c r="FO51">
        <v>2.6991499999999999</v>
      </c>
      <c r="FP51">
        <v>9.1580900000000007E-2</v>
      </c>
      <c r="FQ51">
        <v>9.5772300000000005E-2</v>
      </c>
      <c r="FR51">
        <v>0.131026</v>
      </c>
      <c r="FS51">
        <v>0.105837</v>
      </c>
      <c r="FT51">
        <v>31260.400000000001</v>
      </c>
      <c r="FU51">
        <v>19921.5</v>
      </c>
      <c r="FV51">
        <v>32292.9</v>
      </c>
      <c r="FW51">
        <v>25169</v>
      </c>
      <c r="FX51">
        <v>38791.300000000003</v>
      </c>
      <c r="FY51">
        <v>38969.599999999999</v>
      </c>
      <c r="FZ51">
        <v>46368.3</v>
      </c>
      <c r="GA51">
        <v>45606.2</v>
      </c>
      <c r="GB51">
        <v>1.9548000000000001</v>
      </c>
      <c r="GC51">
        <v>1.8291500000000001</v>
      </c>
      <c r="GD51">
        <v>5.3916100000000002E-2</v>
      </c>
      <c r="GE51">
        <v>0</v>
      </c>
      <c r="GF51">
        <v>31.1236</v>
      </c>
      <c r="GG51">
        <v>999.9</v>
      </c>
      <c r="GH51">
        <v>41.4</v>
      </c>
      <c r="GI51">
        <v>40.9</v>
      </c>
      <c r="GJ51">
        <v>32.641300000000001</v>
      </c>
      <c r="GK51">
        <v>63.351900000000001</v>
      </c>
      <c r="GL51">
        <v>20.372599999999998</v>
      </c>
      <c r="GM51">
        <v>1</v>
      </c>
      <c r="GN51">
        <v>0.26751999999999998</v>
      </c>
      <c r="GO51">
        <v>1.13842</v>
      </c>
      <c r="GP51">
        <v>20.2258</v>
      </c>
      <c r="GQ51">
        <v>5.2310699999999999</v>
      </c>
      <c r="GR51">
        <v>11.950100000000001</v>
      </c>
      <c r="GS51">
        <v>4.9850000000000003</v>
      </c>
      <c r="GT51">
        <v>3.2894800000000002</v>
      </c>
      <c r="GU51">
        <v>9999</v>
      </c>
      <c r="GV51">
        <v>9999</v>
      </c>
      <c r="GW51">
        <v>9999</v>
      </c>
      <c r="GX51">
        <v>280.8</v>
      </c>
      <c r="GY51">
        <v>1.8669100000000001</v>
      </c>
      <c r="GZ51">
        <v>1.8690800000000001</v>
      </c>
      <c r="HA51">
        <v>1.8668199999999999</v>
      </c>
      <c r="HB51">
        <v>1.8672200000000001</v>
      </c>
      <c r="HC51">
        <v>1.86249</v>
      </c>
      <c r="HD51">
        <v>1.8651199999999999</v>
      </c>
      <c r="HE51">
        <v>1.8685799999999999</v>
      </c>
      <c r="HF51">
        <v>1.8689</v>
      </c>
      <c r="HG51">
        <v>5</v>
      </c>
      <c r="HH51">
        <v>0</v>
      </c>
      <c r="HI51">
        <v>0</v>
      </c>
      <c r="HJ51">
        <v>0</v>
      </c>
      <c r="HK51" t="s">
        <v>407</v>
      </c>
      <c r="HL51" t="s">
        <v>408</v>
      </c>
      <c r="HM51" t="s">
        <v>409</v>
      </c>
      <c r="HN51" t="s">
        <v>409</v>
      </c>
      <c r="HO51" t="s">
        <v>409</v>
      </c>
      <c r="HP51" t="s">
        <v>409</v>
      </c>
      <c r="HQ51">
        <v>0</v>
      </c>
      <c r="HR51">
        <v>100</v>
      </c>
      <c r="HS51">
        <v>100</v>
      </c>
      <c r="HT51">
        <v>-4.9480000000000004</v>
      </c>
      <c r="HU51">
        <v>0.36680000000000001</v>
      </c>
      <c r="HV51">
        <v>-5.3780533046142507</v>
      </c>
      <c r="HW51">
        <v>1.6145137170229321E-3</v>
      </c>
      <c r="HX51">
        <v>-1.407043735234338E-6</v>
      </c>
      <c r="HY51">
        <v>4.3622850327847239E-10</v>
      </c>
      <c r="HZ51">
        <v>0.36675726044895129</v>
      </c>
      <c r="IA51">
        <v>0</v>
      </c>
      <c r="IB51">
        <v>0</v>
      </c>
      <c r="IC51">
        <v>0</v>
      </c>
      <c r="ID51">
        <v>2</v>
      </c>
      <c r="IE51">
        <v>2094</v>
      </c>
      <c r="IF51">
        <v>1</v>
      </c>
      <c r="IG51">
        <v>26</v>
      </c>
      <c r="IH51">
        <v>0.8</v>
      </c>
      <c r="II51">
        <v>0.7</v>
      </c>
      <c r="IJ51">
        <v>1.07056</v>
      </c>
      <c r="IK51">
        <v>2.5708000000000002</v>
      </c>
      <c r="IL51">
        <v>1.4978</v>
      </c>
      <c r="IM51">
        <v>2.2900399999999999</v>
      </c>
      <c r="IN51">
        <v>1.49902</v>
      </c>
      <c r="IO51">
        <v>2.4438499999999999</v>
      </c>
      <c r="IP51">
        <v>42.643900000000002</v>
      </c>
      <c r="IQ51">
        <v>23.833600000000001</v>
      </c>
      <c r="IR51">
        <v>18</v>
      </c>
      <c r="IS51">
        <v>504.226</v>
      </c>
      <c r="IT51">
        <v>462.30799999999999</v>
      </c>
      <c r="IU51">
        <v>28.4771</v>
      </c>
      <c r="IV51">
        <v>30.831099999999999</v>
      </c>
      <c r="IW51">
        <v>30.000399999999999</v>
      </c>
      <c r="IX51">
        <v>30.683399999999999</v>
      </c>
      <c r="IY51">
        <v>30.5959</v>
      </c>
      <c r="IZ51">
        <v>21.4407</v>
      </c>
      <c r="JA51">
        <v>39.124499999999998</v>
      </c>
      <c r="JB51">
        <v>0</v>
      </c>
      <c r="JC51">
        <v>28.4727</v>
      </c>
      <c r="JD51">
        <v>400</v>
      </c>
      <c r="JE51">
        <v>22.528400000000001</v>
      </c>
      <c r="JF51">
        <v>100.77800000000001</v>
      </c>
      <c r="JG51">
        <v>101.03700000000001</v>
      </c>
    </row>
    <row r="52" spans="1:267" x14ac:dyDescent="0.3">
      <c r="A52">
        <v>34</v>
      </c>
      <c r="B52">
        <v>1691774898.0999999</v>
      </c>
      <c r="C52">
        <v>8367</v>
      </c>
      <c r="D52" t="s">
        <v>578</v>
      </c>
      <c r="E52" t="s">
        <v>579</v>
      </c>
      <c r="F52" t="s">
        <v>394</v>
      </c>
      <c r="G52" t="s">
        <v>571</v>
      </c>
      <c r="H52" t="s">
        <v>572</v>
      </c>
      <c r="I52" t="s">
        <v>573</v>
      </c>
      <c r="J52" t="s">
        <v>398</v>
      </c>
      <c r="K52" t="s">
        <v>574</v>
      </c>
      <c r="L52" t="s">
        <v>400</v>
      </c>
      <c r="M52">
        <v>1691774898.0999999</v>
      </c>
      <c r="N52">
        <f t="shared" si="46"/>
        <v>5.8235534095625813E-3</v>
      </c>
      <c r="O52">
        <f t="shared" si="47"/>
        <v>5.8235534095625816</v>
      </c>
      <c r="P52">
        <f t="shared" si="48"/>
        <v>16.725751209879046</v>
      </c>
      <c r="Q52">
        <f t="shared" si="49"/>
        <v>278.03300000000002</v>
      </c>
      <c r="R52">
        <f t="shared" si="50"/>
        <v>179.9605279535775</v>
      </c>
      <c r="S52">
        <f t="shared" si="51"/>
        <v>17.767350678250057</v>
      </c>
      <c r="T52">
        <f t="shared" si="52"/>
        <v>27.449962874082004</v>
      </c>
      <c r="U52">
        <f t="shared" si="53"/>
        <v>0.30951470536243608</v>
      </c>
      <c r="V52">
        <f t="shared" si="54"/>
        <v>2.9026577368226056</v>
      </c>
      <c r="W52">
        <f t="shared" si="55"/>
        <v>0.29227855121635249</v>
      </c>
      <c r="X52">
        <f t="shared" si="56"/>
        <v>0.18414266224437076</v>
      </c>
      <c r="Y52">
        <f t="shared" si="57"/>
        <v>289.56110429209104</v>
      </c>
      <c r="Z52">
        <f t="shared" si="58"/>
        <v>32.369645652375155</v>
      </c>
      <c r="AA52">
        <f t="shared" si="59"/>
        <v>32.039000000000001</v>
      </c>
      <c r="AB52">
        <f t="shared" si="60"/>
        <v>4.7856339864581061</v>
      </c>
      <c r="AC52">
        <f t="shared" si="61"/>
        <v>60.02811737540106</v>
      </c>
      <c r="AD52">
        <f t="shared" si="62"/>
        <v>2.8950053639958004</v>
      </c>
      <c r="AE52">
        <f t="shared" si="63"/>
        <v>4.8227488893099046</v>
      </c>
      <c r="AF52">
        <f t="shared" si="64"/>
        <v>1.8906286224623057</v>
      </c>
      <c r="AG52">
        <f t="shared" si="65"/>
        <v>-256.81870536170982</v>
      </c>
      <c r="AH52">
        <f t="shared" si="66"/>
        <v>21.376272261775689</v>
      </c>
      <c r="AI52">
        <f t="shared" si="67"/>
        <v>1.6718802535361732</v>
      </c>
      <c r="AJ52">
        <f t="shared" si="68"/>
        <v>55.790551445693104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51190.929443154353</v>
      </c>
      <c r="AP52" t="s">
        <v>401</v>
      </c>
      <c r="AQ52">
        <v>0</v>
      </c>
      <c r="AR52">
        <v>0</v>
      </c>
      <c r="AS52">
        <v>0</v>
      </c>
      <c r="AT52" t="e">
        <f t="shared" si="72"/>
        <v>#DIV/0!</v>
      </c>
      <c r="AU52">
        <v>-1</v>
      </c>
      <c r="AV52" t="s">
        <v>580</v>
      </c>
      <c r="AW52">
        <v>10224.700000000001</v>
      </c>
      <c r="AX52">
        <v>883.28851999999995</v>
      </c>
      <c r="AY52">
        <v>1280.21</v>
      </c>
      <c r="AZ52">
        <f t="shared" si="73"/>
        <v>0.31004403964974503</v>
      </c>
      <c r="BA52">
        <v>0.5</v>
      </c>
      <c r="BB52">
        <f t="shared" si="74"/>
        <v>1513.1592001513425</v>
      </c>
      <c r="BC52">
        <f t="shared" si="75"/>
        <v>16.725751209879046</v>
      </c>
      <c r="BD52">
        <f t="shared" si="76"/>
        <v>234.57299552404965</v>
      </c>
      <c r="BE52">
        <f t="shared" si="77"/>
        <v>1.1714399389109989E-2</v>
      </c>
      <c r="BF52">
        <f t="shared" si="78"/>
        <v>-1</v>
      </c>
      <c r="BG52" t="e">
        <f t="shared" si="79"/>
        <v>#DIV/0!</v>
      </c>
      <c r="BH52" t="s">
        <v>581</v>
      </c>
      <c r="BI52">
        <v>688.49</v>
      </c>
      <c r="BJ52">
        <f t="shared" si="80"/>
        <v>688.49</v>
      </c>
      <c r="BK52">
        <f t="shared" si="81"/>
        <v>0.4622054194233759</v>
      </c>
      <c r="BL52">
        <f t="shared" si="82"/>
        <v>0.67079273980936938</v>
      </c>
      <c r="BM52">
        <f t="shared" si="83"/>
        <v>1.8594460340745691</v>
      </c>
      <c r="BN52">
        <f t="shared" si="84"/>
        <v>0.31004403964974503</v>
      </c>
      <c r="BO52" t="e">
        <f t="shared" si="85"/>
        <v>#DIV/0!</v>
      </c>
      <c r="BP52">
        <f t="shared" si="86"/>
        <v>0.52285757481751582</v>
      </c>
      <c r="BQ52">
        <f t="shared" si="87"/>
        <v>0.47714242518248418</v>
      </c>
      <c r="BR52">
        <v>961</v>
      </c>
      <c r="BS52">
        <v>300</v>
      </c>
      <c r="BT52">
        <v>300</v>
      </c>
      <c r="BU52">
        <v>300</v>
      </c>
      <c r="BV52">
        <v>10224.700000000001</v>
      </c>
      <c r="BW52">
        <v>1170.9100000000001</v>
      </c>
      <c r="BX52">
        <v>-6.9526700000000002E-3</v>
      </c>
      <c r="BY52">
        <v>5.14</v>
      </c>
      <c r="BZ52" t="s">
        <v>401</v>
      </c>
      <c r="CA52" t="s">
        <v>401</v>
      </c>
      <c r="CB52" t="s">
        <v>401</v>
      </c>
      <c r="CC52" t="s">
        <v>401</v>
      </c>
      <c r="CD52" t="s">
        <v>401</v>
      </c>
      <c r="CE52" t="s">
        <v>401</v>
      </c>
      <c r="CF52" t="s">
        <v>401</v>
      </c>
      <c r="CG52" t="s">
        <v>401</v>
      </c>
      <c r="CH52" t="s">
        <v>401</v>
      </c>
      <c r="CI52" t="s">
        <v>401</v>
      </c>
      <c r="CJ52">
        <f t="shared" si="88"/>
        <v>1799.97</v>
      </c>
      <c r="CK52">
        <f t="shared" si="89"/>
        <v>1513.1592001513425</v>
      </c>
      <c r="CL52">
        <f t="shared" si="90"/>
        <v>0.84065801105092997</v>
      </c>
      <c r="CM52">
        <f t="shared" si="91"/>
        <v>0.16086996132829495</v>
      </c>
      <c r="CN52">
        <v>6</v>
      </c>
      <c r="CO52">
        <v>0.5</v>
      </c>
      <c r="CP52" t="s">
        <v>404</v>
      </c>
      <c r="CQ52">
        <v>1691774898.0999999</v>
      </c>
      <c r="CR52">
        <v>278.03300000000002</v>
      </c>
      <c r="CS52">
        <v>300.036</v>
      </c>
      <c r="CT52">
        <v>29.322700000000001</v>
      </c>
      <c r="CU52">
        <v>22.5427</v>
      </c>
      <c r="CV52">
        <v>282.60199999999998</v>
      </c>
      <c r="CW52">
        <v>28.957100000000001</v>
      </c>
      <c r="CX52">
        <v>500.24700000000001</v>
      </c>
      <c r="CY52">
        <v>98.629000000000005</v>
      </c>
      <c r="CZ52">
        <v>0.10015400000000001</v>
      </c>
      <c r="DA52">
        <v>32.175600000000003</v>
      </c>
      <c r="DB52">
        <v>32.039000000000001</v>
      </c>
      <c r="DC52">
        <v>999.9</v>
      </c>
      <c r="DD52">
        <v>0</v>
      </c>
      <c r="DE52">
        <v>0</v>
      </c>
      <c r="DF52">
        <v>9984.3799999999992</v>
      </c>
      <c r="DG52">
        <v>0</v>
      </c>
      <c r="DH52">
        <v>2064.5300000000002</v>
      </c>
      <c r="DI52">
        <v>-22.003299999999999</v>
      </c>
      <c r="DJ52">
        <v>286.43200000000002</v>
      </c>
      <c r="DK52">
        <v>306.95600000000002</v>
      </c>
      <c r="DL52">
        <v>6.7800099999999999</v>
      </c>
      <c r="DM52">
        <v>300.036</v>
      </c>
      <c r="DN52">
        <v>22.5427</v>
      </c>
      <c r="DO52">
        <v>2.8920699999999999</v>
      </c>
      <c r="DP52">
        <v>2.22336</v>
      </c>
      <c r="DQ52">
        <v>23.4192</v>
      </c>
      <c r="DR52">
        <v>19.131699999999999</v>
      </c>
      <c r="DS52">
        <v>1799.97</v>
      </c>
      <c r="DT52">
        <v>0.97800299999999996</v>
      </c>
      <c r="DU52">
        <v>2.19969E-2</v>
      </c>
      <c r="DV52">
        <v>0</v>
      </c>
      <c r="DW52">
        <v>883.10199999999998</v>
      </c>
      <c r="DX52">
        <v>4.9997699999999998</v>
      </c>
      <c r="DY52">
        <v>18104.400000000001</v>
      </c>
      <c r="DZ52">
        <v>15784.2</v>
      </c>
      <c r="EA52">
        <v>43.125</v>
      </c>
      <c r="EB52">
        <v>44.436999999999998</v>
      </c>
      <c r="EC52">
        <v>42.811999999999998</v>
      </c>
      <c r="ED52">
        <v>43.311999999999998</v>
      </c>
      <c r="EE52">
        <v>44.186999999999998</v>
      </c>
      <c r="EF52">
        <v>1755.49</v>
      </c>
      <c r="EG52">
        <v>39.479999999999997</v>
      </c>
      <c r="EH52">
        <v>0</v>
      </c>
      <c r="EI52">
        <v>111.7000000476837</v>
      </c>
      <c r="EJ52">
        <v>0</v>
      </c>
      <c r="EK52">
        <v>883.28851999999995</v>
      </c>
      <c r="EL52">
        <v>-1.229538454978325</v>
      </c>
      <c r="EM52">
        <v>-9.4692305722992955</v>
      </c>
      <c r="EN52">
        <v>18103.191999999999</v>
      </c>
      <c r="EO52">
        <v>15</v>
      </c>
      <c r="EP52">
        <v>1691774862.0999999</v>
      </c>
      <c r="EQ52" t="s">
        <v>582</v>
      </c>
      <c r="ER52">
        <v>1691774850.5999999</v>
      </c>
      <c r="ES52">
        <v>1691774862.0999999</v>
      </c>
      <c r="ET52">
        <v>39</v>
      </c>
      <c r="EU52">
        <v>0.45500000000000002</v>
      </c>
      <c r="EV52">
        <v>-1E-3</v>
      </c>
      <c r="EW52">
        <v>-4.5490000000000004</v>
      </c>
      <c r="EX52">
        <v>0.217</v>
      </c>
      <c r="EY52">
        <v>300</v>
      </c>
      <c r="EZ52">
        <v>23</v>
      </c>
      <c r="FA52">
        <v>0.1</v>
      </c>
      <c r="FB52">
        <v>0.01</v>
      </c>
      <c r="FC52">
        <v>16.80851309479333</v>
      </c>
      <c r="FD52">
        <v>-0.64758935173053866</v>
      </c>
      <c r="FE52">
        <v>0.16461925291975341</v>
      </c>
      <c r="FF52">
        <v>1</v>
      </c>
      <c r="FG52">
        <v>0.30308438257409398</v>
      </c>
      <c r="FH52">
        <v>7.9708975574387331E-2</v>
      </c>
      <c r="FI52">
        <v>1.903837590565112E-2</v>
      </c>
      <c r="FJ52">
        <v>1</v>
      </c>
      <c r="FK52">
        <v>2</v>
      </c>
      <c r="FL52">
        <v>2</v>
      </c>
      <c r="FM52" t="s">
        <v>406</v>
      </c>
      <c r="FN52">
        <v>2.9658500000000001</v>
      </c>
      <c r="FO52">
        <v>2.6992500000000001</v>
      </c>
      <c r="FP52">
        <v>7.3067900000000005E-2</v>
      </c>
      <c r="FQ52">
        <v>7.6222499999999999E-2</v>
      </c>
      <c r="FR52">
        <v>0.13099</v>
      </c>
      <c r="FS52">
        <v>0.10589700000000001</v>
      </c>
      <c r="FT52">
        <v>31890.3</v>
      </c>
      <c r="FU52">
        <v>20348.3</v>
      </c>
      <c r="FV52">
        <v>32285.9</v>
      </c>
      <c r="FW52">
        <v>25164.7</v>
      </c>
      <c r="FX52">
        <v>38785</v>
      </c>
      <c r="FY52">
        <v>38960.199999999997</v>
      </c>
      <c r="FZ52">
        <v>46358.8</v>
      </c>
      <c r="GA52">
        <v>45598.400000000001</v>
      </c>
      <c r="GB52">
        <v>1.9538500000000001</v>
      </c>
      <c r="GC52">
        <v>1.8270299999999999</v>
      </c>
      <c r="GD52">
        <v>5.9213500000000002E-2</v>
      </c>
      <c r="GE52">
        <v>0</v>
      </c>
      <c r="GF52">
        <v>31.0778</v>
      </c>
      <c r="GG52">
        <v>999.9</v>
      </c>
      <c r="GH52">
        <v>41.3</v>
      </c>
      <c r="GI52">
        <v>40.9</v>
      </c>
      <c r="GJ52">
        <v>32.5672</v>
      </c>
      <c r="GK52">
        <v>63.311900000000001</v>
      </c>
      <c r="GL52">
        <v>19.370999999999999</v>
      </c>
      <c r="GM52">
        <v>1</v>
      </c>
      <c r="GN52">
        <v>0.27523399999999998</v>
      </c>
      <c r="GO52">
        <v>1.1255500000000001</v>
      </c>
      <c r="GP52">
        <v>20.2258</v>
      </c>
      <c r="GQ52">
        <v>5.2331599999999998</v>
      </c>
      <c r="GR52">
        <v>11.950100000000001</v>
      </c>
      <c r="GS52">
        <v>4.9855999999999998</v>
      </c>
      <c r="GT52">
        <v>3.2898499999999999</v>
      </c>
      <c r="GU52">
        <v>9999</v>
      </c>
      <c r="GV52">
        <v>9999</v>
      </c>
      <c r="GW52">
        <v>9999</v>
      </c>
      <c r="GX52">
        <v>280.8</v>
      </c>
      <c r="GY52">
        <v>1.8667800000000001</v>
      </c>
      <c r="GZ52">
        <v>1.8690500000000001</v>
      </c>
      <c r="HA52">
        <v>1.86676</v>
      </c>
      <c r="HB52">
        <v>1.86713</v>
      </c>
      <c r="HC52">
        <v>1.8624099999999999</v>
      </c>
      <c r="HD52">
        <v>1.8650899999999999</v>
      </c>
      <c r="HE52">
        <v>1.86849</v>
      </c>
      <c r="HF52">
        <v>1.8687499999999999</v>
      </c>
      <c r="HG52">
        <v>5</v>
      </c>
      <c r="HH52">
        <v>0</v>
      </c>
      <c r="HI52">
        <v>0</v>
      </c>
      <c r="HJ52">
        <v>0</v>
      </c>
      <c r="HK52" t="s">
        <v>407</v>
      </c>
      <c r="HL52" t="s">
        <v>408</v>
      </c>
      <c r="HM52" t="s">
        <v>409</v>
      </c>
      <c r="HN52" t="s">
        <v>409</v>
      </c>
      <c r="HO52" t="s">
        <v>409</v>
      </c>
      <c r="HP52" t="s">
        <v>409</v>
      </c>
      <c r="HQ52">
        <v>0</v>
      </c>
      <c r="HR52">
        <v>100</v>
      </c>
      <c r="HS52">
        <v>100</v>
      </c>
      <c r="HT52">
        <v>-4.569</v>
      </c>
      <c r="HU52">
        <v>0.36559999999999998</v>
      </c>
      <c r="HV52">
        <v>-4.9228565896396272</v>
      </c>
      <c r="HW52">
        <v>1.6145137170229321E-3</v>
      </c>
      <c r="HX52">
        <v>-1.407043735234338E-6</v>
      </c>
      <c r="HY52">
        <v>4.3622850327847239E-10</v>
      </c>
      <c r="HZ52">
        <v>0.36562443598943029</v>
      </c>
      <c r="IA52">
        <v>0</v>
      </c>
      <c r="IB52">
        <v>0</v>
      </c>
      <c r="IC52">
        <v>0</v>
      </c>
      <c r="ID52">
        <v>2</v>
      </c>
      <c r="IE52">
        <v>2094</v>
      </c>
      <c r="IF52">
        <v>1</v>
      </c>
      <c r="IG52">
        <v>26</v>
      </c>
      <c r="IH52">
        <v>0.8</v>
      </c>
      <c r="II52">
        <v>0.6</v>
      </c>
      <c r="IJ52">
        <v>0.85449200000000003</v>
      </c>
      <c r="IK52">
        <v>2.5903299999999998</v>
      </c>
      <c r="IL52">
        <v>1.4978</v>
      </c>
      <c r="IM52">
        <v>2.2900399999999999</v>
      </c>
      <c r="IN52">
        <v>1.49902</v>
      </c>
      <c r="IO52">
        <v>2.3107899999999999</v>
      </c>
      <c r="IP52">
        <v>42.804600000000001</v>
      </c>
      <c r="IQ52">
        <v>23.851099999999999</v>
      </c>
      <c r="IR52">
        <v>18</v>
      </c>
      <c r="IS52">
        <v>504.18700000000001</v>
      </c>
      <c r="IT52">
        <v>461.43099999999998</v>
      </c>
      <c r="IU52">
        <v>28.652200000000001</v>
      </c>
      <c r="IV52">
        <v>30.9192</v>
      </c>
      <c r="IW52">
        <v>30.000599999999999</v>
      </c>
      <c r="IX52">
        <v>30.755299999999998</v>
      </c>
      <c r="IY52">
        <v>30.663399999999999</v>
      </c>
      <c r="IZ52">
        <v>17.114799999999999</v>
      </c>
      <c r="JA52">
        <v>39.440800000000003</v>
      </c>
      <c r="JB52">
        <v>0</v>
      </c>
      <c r="JC52">
        <v>28.6174</v>
      </c>
      <c r="JD52">
        <v>300</v>
      </c>
      <c r="JE52">
        <v>22.577999999999999</v>
      </c>
      <c r="JF52">
        <v>100.75700000000001</v>
      </c>
      <c r="JG52">
        <v>101.02</v>
      </c>
    </row>
    <row r="53" spans="1:267" x14ac:dyDescent="0.3">
      <c r="A53">
        <v>35</v>
      </c>
      <c r="B53">
        <v>1691775014.0999999</v>
      </c>
      <c r="C53">
        <v>8483</v>
      </c>
      <c r="D53" t="s">
        <v>583</v>
      </c>
      <c r="E53" t="s">
        <v>584</v>
      </c>
      <c r="F53" t="s">
        <v>394</v>
      </c>
      <c r="G53" t="s">
        <v>571</v>
      </c>
      <c r="H53" t="s">
        <v>572</v>
      </c>
      <c r="I53" t="s">
        <v>573</v>
      </c>
      <c r="J53" t="s">
        <v>398</v>
      </c>
      <c r="K53" t="s">
        <v>574</v>
      </c>
      <c r="L53" t="s">
        <v>400</v>
      </c>
      <c r="M53">
        <v>1691775014.0999999</v>
      </c>
      <c r="N53">
        <f t="shared" si="46"/>
        <v>6.0328881646061778E-3</v>
      </c>
      <c r="O53">
        <f t="shared" si="47"/>
        <v>6.0328881646061774</v>
      </c>
      <c r="P53">
        <f t="shared" si="48"/>
        <v>10.011458138185901</v>
      </c>
      <c r="Q53">
        <f t="shared" si="49"/>
        <v>186.648</v>
      </c>
      <c r="R53">
        <f t="shared" si="50"/>
        <v>129.83608002132172</v>
      </c>
      <c r="S53">
        <f t="shared" si="51"/>
        <v>12.817821726766219</v>
      </c>
      <c r="T53">
        <f t="shared" si="52"/>
        <v>18.426471203263198</v>
      </c>
      <c r="U53">
        <f t="shared" si="53"/>
        <v>0.32520906025171198</v>
      </c>
      <c r="V53">
        <f t="shared" si="54"/>
        <v>2.9068222977730009</v>
      </c>
      <c r="W53">
        <f t="shared" si="55"/>
        <v>0.30626360782199202</v>
      </c>
      <c r="X53">
        <f t="shared" si="56"/>
        <v>0.19302489112540075</v>
      </c>
      <c r="Y53">
        <f t="shared" si="57"/>
        <v>289.59041129213591</v>
      </c>
      <c r="Z53">
        <f t="shared" si="58"/>
        <v>32.257428826699531</v>
      </c>
      <c r="AA53">
        <f t="shared" si="59"/>
        <v>32.003399999999999</v>
      </c>
      <c r="AB53">
        <f t="shared" si="60"/>
        <v>4.7760022312647576</v>
      </c>
      <c r="AC53">
        <f t="shared" si="61"/>
        <v>60.472917487104368</v>
      </c>
      <c r="AD53">
        <f t="shared" si="62"/>
        <v>2.9069908512503098</v>
      </c>
      <c r="AE53">
        <f t="shared" si="63"/>
        <v>4.8070954272550432</v>
      </c>
      <c r="AF53">
        <f t="shared" si="64"/>
        <v>1.8690113800144479</v>
      </c>
      <c r="AG53">
        <f t="shared" si="65"/>
        <v>-266.05036805913244</v>
      </c>
      <c r="AH53">
        <f t="shared" si="66"/>
        <v>17.974935646401477</v>
      </c>
      <c r="AI53">
        <f t="shared" si="67"/>
        <v>1.4031984147270138</v>
      </c>
      <c r="AJ53">
        <f t="shared" si="68"/>
        <v>42.918177294131951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51317.723863719155</v>
      </c>
      <c r="AP53" t="s">
        <v>401</v>
      </c>
      <c r="AQ53">
        <v>0</v>
      </c>
      <c r="AR53">
        <v>0</v>
      </c>
      <c r="AS53">
        <v>0</v>
      </c>
      <c r="AT53" t="e">
        <f t="shared" si="72"/>
        <v>#DIV/0!</v>
      </c>
      <c r="AU53">
        <v>-1</v>
      </c>
      <c r="AV53" t="s">
        <v>585</v>
      </c>
      <c r="AW53">
        <v>10223.799999999999</v>
      </c>
      <c r="AX53">
        <v>878.89736000000005</v>
      </c>
      <c r="AY53">
        <v>1199.8499999999999</v>
      </c>
      <c r="AZ53">
        <f t="shared" si="73"/>
        <v>0.26749397007959319</v>
      </c>
      <c r="BA53">
        <v>0.5</v>
      </c>
      <c r="BB53">
        <f t="shared" si="74"/>
        <v>1513.3107001513658</v>
      </c>
      <c r="BC53">
        <f t="shared" si="75"/>
        <v>10.011458138185901</v>
      </c>
      <c r="BD53">
        <f t="shared" si="76"/>
        <v>202.40074357370884</v>
      </c>
      <c r="BE53">
        <f t="shared" si="77"/>
        <v>7.2764027486784452E-3</v>
      </c>
      <c r="BF53">
        <f t="shared" si="78"/>
        <v>-1</v>
      </c>
      <c r="BG53" t="e">
        <f t="shared" si="79"/>
        <v>#DIV/0!</v>
      </c>
      <c r="BH53" t="s">
        <v>586</v>
      </c>
      <c r="BI53">
        <v>692.89</v>
      </c>
      <c r="BJ53">
        <f t="shared" si="80"/>
        <v>692.89</v>
      </c>
      <c r="BK53">
        <f t="shared" si="81"/>
        <v>0.42251948160186692</v>
      </c>
      <c r="BL53">
        <f t="shared" si="82"/>
        <v>0.63309263058229426</v>
      </c>
      <c r="BM53">
        <f t="shared" si="83"/>
        <v>1.7316601480754521</v>
      </c>
      <c r="BN53">
        <f t="shared" si="84"/>
        <v>0.26749397007959319</v>
      </c>
      <c r="BO53" t="e">
        <f t="shared" si="85"/>
        <v>#DIV/0!</v>
      </c>
      <c r="BP53">
        <f t="shared" si="86"/>
        <v>0.49910669068816621</v>
      </c>
      <c r="BQ53">
        <f t="shared" si="87"/>
        <v>0.50089330931183373</v>
      </c>
      <c r="BR53">
        <v>963</v>
      </c>
      <c r="BS53">
        <v>300</v>
      </c>
      <c r="BT53">
        <v>300</v>
      </c>
      <c r="BU53">
        <v>300</v>
      </c>
      <c r="BV53">
        <v>10223.799999999999</v>
      </c>
      <c r="BW53">
        <v>1124.94</v>
      </c>
      <c r="BX53">
        <v>-6.9516500000000002E-3</v>
      </c>
      <c r="BY53">
        <v>0.28999999999999998</v>
      </c>
      <c r="BZ53" t="s">
        <v>401</v>
      </c>
      <c r="CA53" t="s">
        <v>401</v>
      </c>
      <c r="CB53" t="s">
        <v>401</v>
      </c>
      <c r="CC53" t="s">
        <v>401</v>
      </c>
      <c r="CD53" t="s">
        <v>401</v>
      </c>
      <c r="CE53" t="s">
        <v>401</v>
      </c>
      <c r="CF53" t="s">
        <v>401</v>
      </c>
      <c r="CG53" t="s">
        <v>401</v>
      </c>
      <c r="CH53" t="s">
        <v>401</v>
      </c>
      <c r="CI53" t="s">
        <v>401</v>
      </c>
      <c r="CJ53">
        <f t="shared" si="88"/>
        <v>1800.15</v>
      </c>
      <c r="CK53">
        <f t="shared" si="89"/>
        <v>1513.3107001513658</v>
      </c>
      <c r="CL53">
        <f t="shared" si="90"/>
        <v>0.84065811190809969</v>
      </c>
      <c r="CM53">
        <f t="shared" si="91"/>
        <v>0.16087015598263249</v>
      </c>
      <c r="CN53">
        <v>6</v>
      </c>
      <c r="CO53">
        <v>0.5</v>
      </c>
      <c r="CP53" t="s">
        <v>404</v>
      </c>
      <c r="CQ53">
        <v>1691775014.0999999</v>
      </c>
      <c r="CR53">
        <v>186.648</v>
      </c>
      <c r="CS53">
        <v>200.00899999999999</v>
      </c>
      <c r="CT53">
        <v>29.445900000000002</v>
      </c>
      <c r="CU53">
        <v>22.421700000000001</v>
      </c>
      <c r="CV53">
        <v>190.92400000000001</v>
      </c>
      <c r="CW53">
        <v>29.085999999999999</v>
      </c>
      <c r="CX53">
        <v>500.149</v>
      </c>
      <c r="CY53">
        <v>98.6233</v>
      </c>
      <c r="CZ53">
        <v>9.9810899999999994E-2</v>
      </c>
      <c r="DA53">
        <v>32.118099999999998</v>
      </c>
      <c r="DB53">
        <v>32.003399999999999</v>
      </c>
      <c r="DC53">
        <v>999.9</v>
      </c>
      <c r="DD53">
        <v>0</v>
      </c>
      <c r="DE53">
        <v>0</v>
      </c>
      <c r="DF53">
        <v>10008.799999999999</v>
      </c>
      <c r="DG53">
        <v>0</v>
      </c>
      <c r="DH53">
        <v>2063.9</v>
      </c>
      <c r="DI53">
        <v>-13.361599999999999</v>
      </c>
      <c r="DJ53">
        <v>192.31</v>
      </c>
      <c r="DK53">
        <v>204.59700000000001</v>
      </c>
      <c r="DL53">
        <v>7.0241499999999997</v>
      </c>
      <c r="DM53">
        <v>200.00899999999999</v>
      </c>
      <c r="DN53">
        <v>22.421700000000001</v>
      </c>
      <c r="DO53">
        <v>2.9040499999999998</v>
      </c>
      <c r="DP53">
        <v>2.2113100000000001</v>
      </c>
      <c r="DQ53">
        <v>23.4878</v>
      </c>
      <c r="DR53">
        <v>19.044499999999999</v>
      </c>
      <c r="DS53">
        <v>1800.15</v>
      </c>
      <c r="DT53">
        <v>0.97800299999999996</v>
      </c>
      <c r="DU53">
        <v>2.19969E-2</v>
      </c>
      <c r="DV53">
        <v>0</v>
      </c>
      <c r="DW53">
        <v>878.81200000000001</v>
      </c>
      <c r="DX53">
        <v>4.9997699999999998</v>
      </c>
      <c r="DY53">
        <v>18038.099999999999</v>
      </c>
      <c r="DZ53">
        <v>15785.8</v>
      </c>
      <c r="EA53">
        <v>43.25</v>
      </c>
      <c r="EB53">
        <v>44.625</v>
      </c>
      <c r="EC53">
        <v>42.936999999999998</v>
      </c>
      <c r="ED53">
        <v>43.436999999999998</v>
      </c>
      <c r="EE53">
        <v>44.311999999999998</v>
      </c>
      <c r="EF53">
        <v>1755.66</v>
      </c>
      <c r="EG53">
        <v>39.49</v>
      </c>
      <c r="EH53">
        <v>0</v>
      </c>
      <c r="EI53">
        <v>115.7000000476837</v>
      </c>
      <c r="EJ53">
        <v>0</v>
      </c>
      <c r="EK53">
        <v>878.89736000000005</v>
      </c>
      <c r="EL53">
        <v>-2.0747692243252289</v>
      </c>
      <c r="EM53">
        <v>-19.692307606692339</v>
      </c>
      <c r="EN53">
        <v>18040.031999999999</v>
      </c>
      <c r="EO53">
        <v>15</v>
      </c>
      <c r="EP53">
        <v>1691774974.5999999</v>
      </c>
      <c r="EQ53" t="s">
        <v>587</v>
      </c>
      <c r="ER53">
        <v>1691774964.5999999</v>
      </c>
      <c r="ES53">
        <v>1691774974.5999999</v>
      </c>
      <c r="ET53">
        <v>40</v>
      </c>
      <c r="EU53">
        <v>0.38700000000000001</v>
      </c>
      <c r="EV53">
        <v>-6.0000000000000001E-3</v>
      </c>
      <c r="EW53">
        <v>-4.2610000000000001</v>
      </c>
      <c r="EX53">
        <v>0.216</v>
      </c>
      <c r="EY53">
        <v>200</v>
      </c>
      <c r="EZ53">
        <v>23</v>
      </c>
      <c r="FA53">
        <v>0.17</v>
      </c>
      <c r="FB53">
        <v>0.01</v>
      </c>
      <c r="FC53">
        <v>9.996373571490146</v>
      </c>
      <c r="FD53">
        <v>-0.39899162108750053</v>
      </c>
      <c r="FE53">
        <v>0.10448942513354111</v>
      </c>
      <c r="FF53">
        <v>1</v>
      </c>
      <c r="FG53">
        <v>0.32038342338533782</v>
      </c>
      <c r="FH53">
        <v>6.4524692036278378E-2</v>
      </c>
      <c r="FI53">
        <v>1.7652578483712291E-2</v>
      </c>
      <c r="FJ53">
        <v>1</v>
      </c>
      <c r="FK53">
        <v>2</v>
      </c>
      <c r="FL53">
        <v>2</v>
      </c>
      <c r="FM53" t="s">
        <v>406</v>
      </c>
      <c r="FN53">
        <v>2.9654600000000002</v>
      </c>
      <c r="FO53">
        <v>2.6991200000000002</v>
      </c>
      <c r="FP53">
        <v>5.203E-2</v>
      </c>
      <c r="FQ53">
        <v>5.3901299999999999E-2</v>
      </c>
      <c r="FR53">
        <v>0.131351</v>
      </c>
      <c r="FS53">
        <v>0.105471</v>
      </c>
      <c r="FT53">
        <v>32604.3</v>
      </c>
      <c r="FU53">
        <v>20835.099999999999</v>
      </c>
      <c r="FV53">
        <v>32276.799999999999</v>
      </c>
      <c r="FW53">
        <v>25159.7</v>
      </c>
      <c r="FX53">
        <v>38758.6</v>
      </c>
      <c r="FY53">
        <v>38972.1</v>
      </c>
      <c r="FZ53">
        <v>46346.2</v>
      </c>
      <c r="GA53">
        <v>45590.9</v>
      </c>
      <c r="GB53">
        <v>1.95292</v>
      </c>
      <c r="GC53">
        <v>1.8237699999999999</v>
      </c>
      <c r="GD53">
        <v>4.4736999999999999E-2</v>
      </c>
      <c r="GE53">
        <v>0</v>
      </c>
      <c r="GF53">
        <v>31.2773</v>
      </c>
      <c r="GG53">
        <v>999.9</v>
      </c>
      <c r="GH53">
        <v>41.3</v>
      </c>
      <c r="GI53">
        <v>41</v>
      </c>
      <c r="GJ53">
        <v>32.741799999999998</v>
      </c>
      <c r="GK53">
        <v>63.5319</v>
      </c>
      <c r="GL53">
        <v>20.304500000000001</v>
      </c>
      <c r="GM53">
        <v>1</v>
      </c>
      <c r="GN53">
        <v>0.28425299999999998</v>
      </c>
      <c r="GO53">
        <v>1.04078</v>
      </c>
      <c r="GP53">
        <v>20.226500000000001</v>
      </c>
      <c r="GQ53">
        <v>5.2318199999999999</v>
      </c>
      <c r="GR53">
        <v>11.950100000000001</v>
      </c>
      <c r="GS53">
        <v>4.98515</v>
      </c>
      <c r="GT53">
        <v>3.2894800000000002</v>
      </c>
      <c r="GU53">
        <v>9999</v>
      </c>
      <c r="GV53">
        <v>9999</v>
      </c>
      <c r="GW53">
        <v>9999</v>
      </c>
      <c r="GX53">
        <v>280.8</v>
      </c>
      <c r="GY53">
        <v>1.8667800000000001</v>
      </c>
      <c r="GZ53">
        <v>1.8690500000000001</v>
      </c>
      <c r="HA53">
        <v>1.86677</v>
      </c>
      <c r="HB53">
        <v>1.8671</v>
      </c>
      <c r="HC53">
        <v>1.86239</v>
      </c>
      <c r="HD53">
        <v>1.8650800000000001</v>
      </c>
      <c r="HE53">
        <v>1.8684499999999999</v>
      </c>
      <c r="HF53">
        <v>1.86876</v>
      </c>
      <c r="HG53">
        <v>5</v>
      </c>
      <c r="HH53">
        <v>0</v>
      </c>
      <c r="HI53">
        <v>0</v>
      </c>
      <c r="HJ53">
        <v>0</v>
      </c>
      <c r="HK53" t="s">
        <v>407</v>
      </c>
      <c r="HL53" t="s">
        <v>408</v>
      </c>
      <c r="HM53" t="s">
        <v>409</v>
      </c>
      <c r="HN53" t="s">
        <v>409</v>
      </c>
      <c r="HO53" t="s">
        <v>409</v>
      </c>
      <c r="HP53" t="s">
        <v>409</v>
      </c>
      <c r="HQ53">
        <v>0</v>
      </c>
      <c r="HR53">
        <v>100</v>
      </c>
      <c r="HS53">
        <v>100</v>
      </c>
      <c r="HT53">
        <v>-4.2759999999999998</v>
      </c>
      <c r="HU53">
        <v>0.3599</v>
      </c>
      <c r="HV53">
        <v>-4.5361560734021156</v>
      </c>
      <c r="HW53">
        <v>1.6145137170229321E-3</v>
      </c>
      <c r="HX53">
        <v>-1.407043735234338E-6</v>
      </c>
      <c r="HY53">
        <v>4.3622850327847239E-10</v>
      </c>
      <c r="HZ53">
        <v>0.35986338000761559</v>
      </c>
      <c r="IA53">
        <v>0</v>
      </c>
      <c r="IB53">
        <v>0</v>
      </c>
      <c r="IC53">
        <v>0</v>
      </c>
      <c r="ID53">
        <v>2</v>
      </c>
      <c r="IE53">
        <v>2094</v>
      </c>
      <c r="IF53">
        <v>1</v>
      </c>
      <c r="IG53">
        <v>26</v>
      </c>
      <c r="IH53">
        <v>0.8</v>
      </c>
      <c r="II53">
        <v>0.7</v>
      </c>
      <c r="IJ53">
        <v>0.62866200000000005</v>
      </c>
      <c r="IK53">
        <v>2.5915499999999998</v>
      </c>
      <c r="IL53">
        <v>1.4978</v>
      </c>
      <c r="IM53">
        <v>2.2912599999999999</v>
      </c>
      <c r="IN53">
        <v>1.49902</v>
      </c>
      <c r="IO53">
        <v>2.4414099999999999</v>
      </c>
      <c r="IP53">
        <v>42.966000000000001</v>
      </c>
      <c r="IQ53">
        <v>23.903600000000001</v>
      </c>
      <c r="IR53">
        <v>18</v>
      </c>
      <c r="IS53">
        <v>504.404</v>
      </c>
      <c r="IT53">
        <v>460.03899999999999</v>
      </c>
      <c r="IU53">
        <v>28.383199999999999</v>
      </c>
      <c r="IV53">
        <v>31.039400000000001</v>
      </c>
      <c r="IW53">
        <v>30.000499999999999</v>
      </c>
      <c r="IX53">
        <v>30.857600000000001</v>
      </c>
      <c r="IY53">
        <v>30.759699999999999</v>
      </c>
      <c r="IZ53">
        <v>12.5936</v>
      </c>
      <c r="JA53">
        <v>40.0914</v>
      </c>
      <c r="JB53">
        <v>0</v>
      </c>
      <c r="JC53">
        <v>28.3443</v>
      </c>
      <c r="JD53">
        <v>200</v>
      </c>
      <c r="JE53">
        <v>22.397300000000001</v>
      </c>
      <c r="JF53">
        <v>100.729</v>
      </c>
      <c r="JG53">
        <v>101.002</v>
      </c>
    </row>
    <row r="54" spans="1:267" x14ac:dyDescent="0.3">
      <c r="A54">
        <v>36</v>
      </c>
      <c r="B54">
        <v>1691775129.0999999</v>
      </c>
      <c r="C54">
        <v>8598</v>
      </c>
      <c r="D54" t="s">
        <v>588</v>
      </c>
      <c r="E54" t="s">
        <v>589</v>
      </c>
      <c r="F54" t="s">
        <v>394</v>
      </c>
      <c r="G54" t="s">
        <v>571</v>
      </c>
      <c r="H54" t="s">
        <v>572</v>
      </c>
      <c r="I54" t="s">
        <v>573</v>
      </c>
      <c r="J54" t="s">
        <v>398</v>
      </c>
      <c r="K54" t="s">
        <v>574</v>
      </c>
      <c r="L54" t="s">
        <v>400</v>
      </c>
      <c r="M54">
        <v>1691775129.0999999</v>
      </c>
      <c r="N54">
        <f t="shared" si="46"/>
        <v>6.3782237335034625E-3</v>
      </c>
      <c r="O54">
        <f t="shared" si="47"/>
        <v>6.3782237335034626</v>
      </c>
      <c r="P54">
        <f t="shared" si="48"/>
        <v>6.6938929703333594</v>
      </c>
      <c r="Q54">
        <f t="shared" si="49"/>
        <v>140.94</v>
      </c>
      <c r="R54">
        <f t="shared" si="50"/>
        <v>104.13309443375753</v>
      </c>
      <c r="S54">
        <f t="shared" si="51"/>
        <v>10.280127224719111</v>
      </c>
      <c r="T54">
        <f t="shared" si="52"/>
        <v>13.913743166189999</v>
      </c>
      <c r="U54">
        <f t="shared" si="53"/>
        <v>0.34311498523146361</v>
      </c>
      <c r="V54">
        <f t="shared" si="54"/>
        <v>2.9087443872734138</v>
      </c>
      <c r="W54">
        <f t="shared" si="55"/>
        <v>0.32211115293724968</v>
      </c>
      <c r="X54">
        <f t="shared" si="56"/>
        <v>0.20309934695704912</v>
      </c>
      <c r="Y54">
        <f t="shared" si="57"/>
        <v>289.58185229206998</v>
      </c>
      <c r="Z54">
        <f t="shared" si="58"/>
        <v>32.195307880719319</v>
      </c>
      <c r="AA54">
        <f t="shared" si="59"/>
        <v>32.034100000000002</v>
      </c>
      <c r="AB54">
        <f t="shared" si="60"/>
        <v>4.7843072646227567</v>
      </c>
      <c r="AC54">
        <f t="shared" si="61"/>
        <v>60.348778545228008</v>
      </c>
      <c r="AD54">
        <f t="shared" si="62"/>
        <v>2.9056365819628001</v>
      </c>
      <c r="AE54">
        <f t="shared" si="63"/>
        <v>4.8147396716326067</v>
      </c>
      <c r="AF54">
        <f t="shared" si="64"/>
        <v>1.8786706826599566</v>
      </c>
      <c r="AG54">
        <f t="shared" si="65"/>
        <v>-281.27966664750272</v>
      </c>
      <c r="AH54">
        <f t="shared" si="66"/>
        <v>17.57909909228901</v>
      </c>
      <c r="AI54">
        <f t="shared" si="67"/>
        <v>1.3717874891831769</v>
      </c>
      <c r="AJ54">
        <f t="shared" si="68"/>
        <v>27.25307222603946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51367.112593738952</v>
      </c>
      <c r="AP54" t="s">
        <v>401</v>
      </c>
      <c r="AQ54">
        <v>0</v>
      </c>
      <c r="AR54">
        <v>0</v>
      </c>
      <c r="AS54">
        <v>0</v>
      </c>
      <c r="AT54" t="e">
        <f t="shared" si="72"/>
        <v>#DIV/0!</v>
      </c>
      <c r="AU54">
        <v>-1</v>
      </c>
      <c r="AV54" t="s">
        <v>590</v>
      </c>
      <c r="AW54">
        <v>10223.299999999999</v>
      </c>
      <c r="AX54">
        <v>878.90812000000005</v>
      </c>
      <c r="AY54">
        <v>1166.79</v>
      </c>
      <c r="AZ54">
        <f t="shared" si="73"/>
        <v>0.24672981427677643</v>
      </c>
      <c r="BA54">
        <v>0.5</v>
      </c>
      <c r="BB54">
        <f t="shared" si="74"/>
        <v>1513.2684001513314</v>
      </c>
      <c r="BC54">
        <f t="shared" si="75"/>
        <v>6.6938929703333594</v>
      </c>
      <c r="BD54">
        <f t="shared" si="76"/>
        <v>186.68421566012631</v>
      </c>
      <c r="BE54">
        <f t="shared" si="77"/>
        <v>5.0842883982537045E-3</v>
      </c>
      <c r="BF54">
        <f t="shared" si="78"/>
        <v>-1</v>
      </c>
      <c r="BG54" t="e">
        <f t="shared" si="79"/>
        <v>#DIV/0!</v>
      </c>
      <c r="BH54" t="s">
        <v>591</v>
      </c>
      <c r="BI54">
        <v>693.66</v>
      </c>
      <c r="BJ54">
        <f t="shared" si="80"/>
        <v>693.66</v>
      </c>
      <c r="BK54">
        <f t="shared" si="81"/>
        <v>0.40549713316020874</v>
      </c>
      <c r="BL54">
        <f t="shared" si="82"/>
        <v>0.60846253672352191</v>
      </c>
      <c r="BM54">
        <f t="shared" si="83"/>
        <v>1.682077674941614</v>
      </c>
      <c r="BN54">
        <f t="shared" si="84"/>
        <v>0.2467298142767764</v>
      </c>
      <c r="BO54" t="e">
        <f t="shared" si="85"/>
        <v>#DIV/0!</v>
      </c>
      <c r="BP54">
        <f t="shared" si="86"/>
        <v>0.48021643402684477</v>
      </c>
      <c r="BQ54">
        <f t="shared" si="87"/>
        <v>0.51978356597315523</v>
      </c>
      <c r="BR54">
        <v>965</v>
      </c>
      <c r="BS54">
        <v>300</v>
      </c>
      <c r="BT54">
        <v>300</v>
      </c>
      <c r="BU54">
        <v>300</v>
      </c>
      <c r="BV54">
        <v>10223.299999999999</v>
      </c>
      <c r="BW54">
        <v>1102.53</v>
      </c>
      <c r="BX54">
        <v>-6.9509899999999998E-3</v>
      </c>
      <c r="BY54">
        <v>-0.83</v>
      </c>
      <c r="BZ54" t="s">
        <v>401</v>
      </c>
      <c r="CA54" t="s">
        <v>401</v>
      </c>
      <c r="CB54" t="s">
        <v>401</v>
      </c>
      <c r="CC54" t="s">
        <v>401</v>
      </c>
      <c r="CD54" t="s">
        <v>401</v>
      </c>
      <c r="CE54" t="s">
        <v>401</v>
      </c>
      <c r="CF54" t="s">
        <v>401</v>
      </c>
      <c r="CG54" t="s">
        <v>401</v>
      </c>
      <c r="CH54" t="s">
        <v>401</v>
      </c>
      <c r="CI54" t="s">
        <v>401</v>
      </c>
      <c r="CJ54">
        <f t="shared" si="88"/>
        <v>1800.1</v>
      </c>
      <c r="CK54">
        <f t="shared" si="89"/>
        <v>1513.2684001513314</v>
      </c>
      <c r="CL54">
        <f t="shared" si="90"/>
        <v>0.84065796353054356</v>
      </c>
      <c r="CM54">
        <f t="shared" si="91"/>
        <v>0.16086986961394922</v>
      </c>
      <c r="CN54">
        <v>6</v>
      </c>
      <c r="CO54">
        <v>0.5</v>
      </c>
      <c r="CP54" t="s">
        <v>404</v>
      </c>
      <c r="CQ54">
        <v>1691775129.0999999</v>
      </c>
      <c r="CR54">
        <v>140.94</v>
      </c>
      <c r="CS54">
        <v>150.047</v>
      </c>
      <c r="CT54">
        <v>29.4328</v>
      </c>
      <c r="CU54">
        <v>22.0078</v>
      </c>
      <c r="CV54">
        <v>144.99600000000001</v>
      </c>
      <c r="CW54">
        <v>29.076799999999999</v>
      </c>
      <c r="CX54">
        <v>500.24200000000002</v>
      </c>
      <c r="CY54">
        <v>98.621499999999997</v>
      </c>
      <c r="CZ54">
        <v>9.9538500000000002E-2</v>
      </c>
      <c r="DA54">
        <v>32.1462</v>
      </c>
      <c r="DB54">
        <v>32.034100000000002</v>
      </c>
      <c r="DC54">
        <v>999.9</v>
      </c>
      <c r="DD54">
        <v>0</v>
      </c>
      <c r="DE54">
        <v>0</v>
      </c>
      <c r="DF54">
        <v>10020</v>
      </c>
      <c r="DG54">
        <v>0</v>
      </c>
      <c r="DH54">
        <v>2039.24</v>
      </c>
      <c r="DI54">
        <v>-9.1071899999999992</v>
      </c>
      <c r="DJ54">
        <v>145.214</v>
      </c>
      <c r="DK54">
        <v>153.42400000000001</v>
      </c>
      <c r="DL54">
        <v>7.4250400000000001</v>
      </c>
      <c r="DM54">
        <v>150.047</v>
      </c>
      <c r="DN54">
        <v>22.0078</v>
      </c>
      <c r="DO54">
        <v>2.9027099999999999</v>
      </c>
      <c r="DP54">
        <v>2.1704400000000001</v>
      </c>
      <c r="DQ54">
        <v>23.4801</v>
      </c>
      <c r="DR54">
        <v>18.745799999999999</v>
      </c>
      <c r="DS54">
        <v>1800.1</v>
      </c>
      <c r="DT54">
        <v>0.97800699999999996</v>
      </c>
      <c r="DU54">
        <v>2.19933E-2</v>
      </c>
      <c r="DV54">
        <v>0</v>
      </c>
      <c r="DW54">
        <v>879.00599999999997</v>
      </c>
      <c r="DX54">
        <v>4.9997699999999998</v>
      </c>
      <c r="DY54">
        <v>18045.3</v>
      </c>
      <c r="DZ54">
        <v>15785.4</v>
      </c>
      <c r="EA54">
        <v>43.375</v>
      </c>
      <c r="EB54">
        <v>44.811999999999998</v>
      </c>
      <c r="EC54">
        <v>43.061999999999998</v>
      </c>
      <c r="ED54">
        <v>43.625</v>
      </c>
      <c r="EE54">
        <v>44.436999999999998</v>
      </c>
      <c r="EF54">
        <v>1755.62</v>
      </c>
      <c r="EG54">
        <v>39.479999999999997</v>
      </c>
      <c r="EH54">
        <v>0</v>
      </c>
      <c r="EI54">
        <v>114.5</v>
      </c>
      <c r="EJ54">
        <v>0</v>
      </c>
      <c r="EK54">
        <v>878.90812000000005</v>
      </c>
      <c r="EL54">
        <v>-0.56523076935344829</v>
      </c>
      <c r="EM54">
        <v>-9.9000001262813431</v>
      </c>
      <c r="EN54">
        <v>18038.259999999998</v>
      </c>
      <c r="EO54">
        <v>15</v>
      </c>
      <c r="EP54">
        <v>1691775091.5999999</v>
      </c>
      <c r="EQ54" t="s">
        <v>592</v>
      </c>
      <c r="ER54">
        <v>1691775086.5999999</v>
      </c>
      <c r="ES54">
        <v>1691775091.5999999</v>
      </c>
      <c r="ET54">
        <v>41</v>
      </c>
      <c r="EU54">
        <v>0.27500000000000002</v>
      </c>
      <c r="EV54">
        <v>-4.0000000000000001E-3</v>
      </c>
      <c r="EW54">
        <v>-4.0449999999999999</v>
      </c>
      <c r="EX54">
        <v>0.20200000000000001</v>
      </c>
      <c r="EY54">
        <v>150</v>
      </c>
      <c r="EZ54">
        <v>22</v>
      </c>
      <c r="FA54">
        <v>0.28999999999999998</v>
      </c>
      <c r="FB54">
        <v>0.02</v>
      </c>
      <c r="FC54">
        <v>6.6533352089036262</v>
      </c>
      <c r="FD54">
        <v>-0.17189164646531829</v>
      </c>
      <c r="FE54">
        <v>5.847554708639021E-2</v>
      </c>
      <c r="FF54">
        <v>1</v>
      </c>
      <c r="FG54">
        <v>0.34120268934612241</v>
      </c>
      <c r="FH54">
        <v>7.5068369253538172E-2</v>
      </c>
      <c r="FI54">
        <v>1.996750844868533E-2</v>
      </c>
      <c r="FJ54">
        <v>1</v>
      </c>
      <c r="FK54">
        <v>2</v>
      </c>
      <c r="FL54">
        <v>2</v>
      </c>
      <c r="FM54" t="s">
        <v>406</v>
      </c>
      <c r="FN54">
        <v>2.9656099999999999</v>
      </c>
      <c r="FO54">
        <v>2.6989399999999999</v>
      </c>
      <c r="FP54">
        <v>4.0437300000000002E-2</v>
      </c>
      <c r="FQ54">
        <v>4.15168E-2</v>
      </c>
      <c r="FR54">
        <v>0.13129299999999999</v>
      </c>
      <c r="FS54">
        <v>0.104084</v>
      </c>
      <c r="FT54">
        <v>32997.1</v>
      </c>
      <c r="FU54">
        <v>21103.599999999999</v>
      </c>
      <c r="FV54">
        <v>32271.5</v>
      </c>
      <c r="FW54">
        <v>25155.4</v>
      </c>
      <c r="FX54">
        <v>38755.599999999999</v>
      </c>
      <c r="FY54">
        <v>39027.1</v>
      </c>
      <c r="FZ54">
        <v>46339.4</v>
      </c>
      <c r="GA54">
        <v>45584.6</v>
      </c>
      <c r="GB54">
        <v>1.9520500000000001</v>
      </c>
      <c r="GC54">
        <v>1.8210999999999999</v>
      </c>
      <c r="GD54">
        <v>3.5367900000000001E-2</v>
      </c>
      <c r="GE54">
        <v>0</v>
      </c>
      <c r="GF54">
        <v>31.4602</v>
      </c>
      <c r="GG54">
        <v>999.9</v>
      </c>
      <c r="GH54">
        <v>41.3</v>
      </c>
      <c r="GI54">
        <v>41.2</v>
      </c>
      <c r="GJ54">
        <v>33.093899999999998</v>
      </c>
      <c r="GK54">
        <v>63.222000000000001</v>
      </c>
      <c r="GL54">
        <v>19.282900000000001</v>
      </c>
      <c r="GM54">
        <v>1</v>
      </c>
      <c r="GN54">
        <v>0.293209</v>
      </c>
      <c r="GO54">
        <v>1.43022</v>
      </c>
      <c r="GP54">
        <v>20.222999999999999</v>
      </c>
      <c r="GQ54">
        <v>5.2310699999999999</v>
      </c>
      <c r="GR54">
        <v>11.950100000000001</v>
      </c>
      <c r="GS54">
        <v>4.9849500000000004</v>
      </c>
      <c r="GT54">
        <v>3.2893300000000001</v>
      </c>
      <c r="GU54">
        <v>9999</v>
      </c>
      <c r="GV54">
        <v>9999</v>
      </c>
      <c r="GW54">
        <v>9999</v>
      </c>
      <c r="GX54">
        <v>280.89999999999998</v>
      </c>
      <c r="GY54">
        <v>1.86676</v>
      </c>
      <c r="GZ54">
        <v>1.8690199999999999</v>
      </c>
      <c r="HA54">
        <v>1.8667400000000001</v>
      </c>
      <c r="HB54">
        <v>1.8670800000000001</v>
      </c>
      <c r="HC54">
        <v>1.8623400000000001</v>
      </c>
      <c r="HD54">
        <v>1.8650800000000001</v>
      </c>
      <c r="HE54">
        <v>1.8684400000000001</v>
      </c>
      <c r="HF54">
        <v>1.8687400000000001</v>
      </c>
      <c r="HG54">
        <v>5</v>
      </c>
      <c r="HH54">
        <v>0</v>
      </c>
      <c r="HI54">
        <v>0</v>
      </c>
      <c r="HJ54">
        <v>0</v>
      </c>
      <c r="HK54" t="s">
        <v>407</v>
      </c>
      <c r="HL54" t="s">
        <v>408</v>
      </c>
      <c r="HM54" t="s">
        <v>409</v>
      </c>
      <c r="HN54" t="s">
        <v>409</v>
      </c>
      <c r="HO54" t="s">
        <v>409</v>
      </c>
      <c r="HP54" t="s">
        <v>409</v>
      </c>
      <c r="HQ54">
        <v>0</v>
      </c>
      <c r="HR54">
        <v>100</v>
      </c>
      <c r="HS54">
        <v>100</v>
      </c>
      <c r="HT54">
        <v>-4.056</v>
      </c>
      <c r="HU54">
        <v>0.35599999999999998</v>
      </c>
      <c r="HV54">
        <v>-4.2614993068513414</v>
      </c>
      <c r="HW54">
        <v>1.6145137170229321E-3</v>
      </c>
      <c r="HX54">
        <v>-1.407043735234338E-6</v>
      </c>
      <c r="HY54">
        <v>4.3622850327847239E-10</v>
      </c>
      <c r="HZ54">
        <v>0.35602980399049439</v>
      </c>
      <c r="IA54">
        <v>0</v>
      </c>
      <c r="IB54">
        <v>0</v>
      </c>
      <c r="IC54">
        <v>0</v>
      </c>
      <c r="ID54">
        <v>2</v>
      </c>
      <c r="IE54">
        <v>2094</v>
      </c>
      <c r="IF54">
        <v>1</v>
      </c>
      <c r="IG54">
        <v>26</v>
      </c>
      <c r="IH54">
        <v>0.7</v>
      </c>
      <c r="II54">
        <v>0.6</v>
      </c>
      <c r="IJ54">
        <v>0.51147500000000001</v>
      </c>
      <c r="IK54">
        <v>2.6049799999999999</v>
      </c>
      <c r="IL54">
        <v>1.4978</v>
      </c>
      <c r="IM54">
        <v>2.2912599999999999</v>
      </c>
      <c r="IN54">
        <v>1.49902</v>
      </c>
      <c r="IO54">
        <v>2.4194300000000002</v>
      </c>
      <c r="IP54">
        <v>43.127899999999997</v>
      </c>
      <c r="IQ54">
        <v>23.921099999999999</v>
      </c>
      <c r="IR54">
        <v>18</v>
      </c>
      <c r="IS54">
        <v>504.58600000000001</v>
      </c>
      <c r="IT54">
        <v>458.97199999999998</v>
      </c>
      <c r="IU54">
        <v>28.214500000000001</v>
      </c>
      <c r="IV54">
        <v>31.138999999999999</v>
      </c>
      <c r="IW54">
        <v>30.000599999999999</v>
      </c>
      <c r="IX54">
        <v>30.951499999999999</v>
      </c>
      <c r="IY54">
        <v>30.849699999999999</v>
      </c>
      <c r="IZ54">
        <v>10.253</v>
      </c>
      <c r="JA54">
        <v>41.977800000000002</v>
      </c>
      <c r="JB54">
        <v>0</v>
      </c>
      <c r="JC54">
        <v>28.187999999999999</v>
      </c>
      <c r="JD54">
        <v>150</v>
      </c>
      <c r="JE54">
        <v>21.901599999999998</v>
      </c>
      <c r="JF54">
        <v>100.714</v>
      </c>
      <c r="JG54">
        <v>100.98699999999999</v>
      </c>
    </row>
    <row r="55" spans="1:267" x14ac:dyDescent="0.3">
      <c r="A55">
        <v>37</v>
      </c>
      <c r="B55">
        <v>1691775268.0999999</v>
      </c>
      <c r="C55">
        <v>8737</v>
      </c>
      <c r="D55" t="s">
        <v>593</v>
      </c>
      <c r="E55" t="s">
        <v>594</v>
      </c>
      <c r="F55" t="s">
        <v>394</v>
      </c>
      <c r="G55" t="s">
        <v>571</v>
      </c>
      <c r="H55" t="s">
        <v>572</v>
      </c>
      <c r="I55" t="s">
        <v>573</v>
      </c>
      <c r="J55" t="s">
        <v>398</v>
      </c>
      <c r="K55" t="s">
        <v>574</v>
      </c>
      <c r="L55" t="s">
        <v>400</v>
      </c>
      <c r="M55">
        <v>1691775268.0999999</v>
      </c>
      <c r="N55">
        <f t="shared" si="46"/>
        <v>7.0308458378070381E-3</v>
      </c>
      <c r="O55">
        <f t="shared" si="47"/>
        <v>7.0308458378070382</v>
      </c>
      <c r="P55">
        <f t="shared" si="48"/>
        <v>3.204087901591778</v>
      </c>
      <c r="Q55">
        <f t="shared" si="49"/>
        <v>95.345200000000006</v>
      </c>
      <c r="R55">
        <f t="shared" si="50"/>
        <v>78.450860715504746</v>
      </c>
      <c r="S55">
        <f t="shared" si="51"/>
        <v>7.7447606082850307</v>
      </c>
      <c r="T55">
        <f t="shared" si="52"/>
        <v>9.4125895167281204</v>
      </c>
      <c r="U55">
        <f t="shared" si="53"/>
        <v>0.38390031331567875</v>
      </c>
      <c r="V55">
        <f t="shared" si="54"/>
        <v>2.9067868735647875</v>
      </c>
      <c r="W55">
        <f t="shared" si="55"/>
        <v>0.35779368078003343</v>
      </c>
      <c r="X55">
        <f t="shared" si="56"/>
        <v>0.22581851189335764</v>
      </c>
      <c r="Y55">
        <f t="shared" si="57"/>
        <v>289.57866029207321</v>
      </c>
      <c r="Z55">
        <f t="shared" si="58"/>
        <v>32.046476159475944</v>
      </c>
      <c r="AA55">
        <f t="shared" si="59"/>
        <v>31.977399999999999</v>
      </c>
      <c r="AB55">
        <f t="shared" si="60"/>
        <v>4.7689784707553429</v>
      </c>
      <c r="AC55">
        <f t="shared" si="61"/>
        <v>60.250767807900182</v>
      </c>
      <c r="AD55">
        <f t="shared" si="62"/>
        <v>2.9044458703196701</v>
      </c>
      <c r="AE55">
        <f t="shared" si="63"/>
        <v>4.8205956139513866</v>
      </c>
      <c r="AF55">
        <f t="shared" si="64"/>
        <v>1.8645326004356728</v>
      </c>
      <c r="AG55">
        <f t="shared" si="65"/>
        <v>-310.06030144729039</v>
      </c>
      <c r="AH55">
        <f t="shared" si="66"/>
        <v>29.822045054427655</v>
      </c>
      <c r="AI55">
        <f t="shared" si="67"/>
        <v>2.3283318458941014</v>
      </c>
      <c r="AJ55">
        <f t="shared" si="68"/>
        <v>11.668735745104605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51308.342497742895</v>
      </c>
      <c r="AP55" t="s">
        <v>401</v>
      </c>
      <c r="AQ55">
        <v>0</v>
      </c>
      <c r="AR55">
        <v>0</v>
      </c>
      <c r="AS55">
        <v>0</v>
      </c>
      <c r="AT55" t="e">
        <f t="shared" si="72"/>
        <v>#DIV/0!</v>
      </c>
      <c r="AU55">
        <v>-1</v>
      </c>
      <c r="AV55" t="s">
        <v>595</v>
      </c>
      <c r="AW55">
        <v>10223</v>
      </c>
      <c r="AX55">
        <v>883.04091999999991</v>
      </c>
      <c r="AY55">
        <v>1140.8800000000001</v>
      </c>
      <c r="AZ55">
        <f t="shared" si="73"/>
        <v>0.22600017530327476</v>
      </c>
      <c r="BA55">
        <v>0.5</v>
      </c>
      <c r="BB55">
        <f t="shared" si="74"/>
        <v>1513.2516001513332</v>
      </c>
      <c r="BC55">
        <f t="shared" si="75"/>
        <v>3.204087901591778</v>
      </c>
      <c r="BD55">
        <f t="shared" si="76"/>
        <v>170.99756345608117</v>
      </c>
      <c r="BE55">
        <f t="shared" si="77"/>
        <v>2.7781816990455174E-3</v>
      </c>
      <c r="BF55">
        <f t="shared" si="78"/>
        <v>-1</v>
      </c>
      <c r="BG55" t="e">
        <f t="shared" si="79"/>
        <v>#DIV/0!</v>
      </c>
      <c r="BH55" t="s">
        <v>596</v>
      </c>
      <c r="BI55">
        <v>689.84</v>
      </c>
      <c r="BJ55">
        <f t="shared" si="80"/>
        <v>689.84</v>
      </c>
      <c r="BK55">
        <f t="shared" si="81"/>
        <v>0.39534394502489312</v>
      </c>
      <c r="BL55">
        <f t="shared" si="82"/>
        <v>0.57165457609081272</v>
      </c>
      <c r="BM55">
        <f t="shared" si="83"/>
        <v>1.6538327728168851</v>
      </c>
      <c r="BN55">
        <f t="shared" si="84"/>
        <v>0.22600017530327482</v>
      </c>
      <c r="BO55" t="e">
        <f t="shared" si="85"/>
        <v>#DIV/0!</v>
      </c>
      <c r="BP55">
        <f t="shared" si="86"/>
        <v>0.44658201430856265</v>
      </c>
      <c r="BQ55">
        <f t="shared" si="87"/>
        <v>0.55341798569143741</v>
      </c>
      <c r="BR55">
        <v>967</v>
      </c>
      <c r="BS55">
        <v>300</v>
      </c>
      <c r="BT55">
        <v>300</v>
      </c>
      <c r="BU55">
        <v>300</v>
      </c>
      <c r="BV55">
        <v>10223</v>
      </c>
      <c r="BW55">
        <v>1082.08</v>
      </c>
      <c r="BX55">
        <v>-6.9507600000000003E-3</v>
      </c>
      <c r="BY55">
        <v>-0.51</v>
      </c>
      <c r="BZ55" t="s">
        <v>401</v>
      </c>
      <c r="CA55" t="s">
        <v>401</v>
      </c>
      <c r="CB55" t="s">
        <v>401</v>
      </c>
      <c r="CC55" t="s">
        <v>401</v>
      </c>
      <c r="CD55" t="s">
        <v>401</v>
      </c>
      <c r="CE55" t="s">
        <v>401</v>
      </c>
      <c r="CF55" t="s">
        <v>401</v>
      </c>
      <c r="CG55" t="s">
        <v>401</v>
      </c>
      <c r="CH55" t="s">
        <v>401</v>
      </c>
      <c r="CI55" t="s">
        <v>401</v>
      </c>
      <c r="CJ55">
        <f t="shared" si="88"/>
        <v>1800.08</v>
      </c>
      <c r="CK55">
        <f t="shared" si="89"/>
        <v>1513.2516001513332</v>
      </c>
      <c r="CL55">
        <f t="shared" si="90"/>
        <v>0.84065797084092553</v>
      </c>
      <c r="CM55">
        <f t="shared" si="91"/>
        <v>0.16086988372298633</v>
      </c>
      <c r="CN55">
        <v>6</v>
      </c>
      <c r="CO55">
        <v>0.5</v>
      </c>
      <c r="CP55" t="s">
        <v>404</v>
      </c>
      <c r="CQ55">
        <v>1691775268.0999999</v>
      </c>
      <c r="CR55">
        <v>95.345200000000006</v>
      </c>
      <c r="CS55">
        <v>99.991699999999994</v>
      </c>
      <c r="CT55">
        <v>29.4207</v>
      </c>
      <c r="CU55">
        <v>21.236899999999999</v>
      </c>
      <c r="CV55">
        <v>99.177099999999996</v>
      </c>
      <c r="CW55">
        <v>29.060199999999998</v>
      </c>
      <c r="CX55">
        <v>500.30500000000001</v>
      </c>
      <c r="CY55">
        <v>98.621300000000005</v>
      </c>
      <c r="CZ55">
        <v>9.9868100000000001E-2</v>
      </c>
      <c r="DA55">
        <v>32.167700000000004</v>
      </c>
      <c r="DB55">
        <v>31.977399999999999</v>
      </c>
      <c r="DC55">
        <v>999.9</v>
      </c>
      <c r="DD55">
        <v>0</v>
      </c>
      <c r="DE55">
        <v>0</v>
      </c>
      <c r="DF55">
        <v>10008.799999999999</v>
      </c>
      <c r="DG55">
        <v>0</v>
      </c>
      <c r="DH55">
        <v>2021.76</v>
      </c>
      <c r="DI55">
        <v>-4.6465300000000003</v>
      </c>
      <c r="DJ55">
        <v>98.235299999999995</v>
      </c>
      <c r="DK55">
        <v>102.161</v>
      </c>
      <c r="DL55">
        <v>8.1838099999999994</v>
      </c>
      <c r="DM55">
        <v>99.991699999999994</v>
      </c>
      <c r="DN55">
        <v>21.236899999999999</v>
      </c>
      <c r="DO55">
        <v>2.90151</v>
      </c>
      <c r="DP55">
        <v>2.0944099999999999</v>
      </c>
      <c r="DQ55">
        <v>23.473199999999999</v>
      </c>
      <c r="DR55">
        <v>18.1767</v>
      </c>
      <c r="DS55">
        <v>1800.08</v>
      </c>
      <c r="DT55">
        <v>0.97800699999999996</v>
      </c>
      <c r="DU55">
        <v>2.19933E-2</v>
      </c>
      <c r="DV55">
        <v>0</v>
      </c>
      <c r="DW55">
        <v>883.42100000000005</v>
      </c>
      <c r="DX55">
        <v>4.9997699999999998</v>
      </c>
      <c r="DY55">
        <v>18152.5</v>
      </c>
      <c r="DZ55">
        <v>15785.2</v>
      </c>
      <c r="EA55">
        <v>43.436999999999998</v>
      </c>
      <c r="EB55">
        <v>44.811999999999998</v>
      </c>
      <c r="EC55">
        <v>43.125</v>
      </c>
      <c r="ED55">
        <v>43.625</v>
      </c>
      <c r="EE55">
        <v>44.5</v>
      </c>
      <c r="EF55">
        <v>1755.6</v>
      </c>
      <c r="EG55">
        <v>39.479999999999997</v>
      </c>
      <c r="EH55">
        <v>0</v>
      </c>
      <c r="EI55">
        <v>138.5</v>
      </c>
      <c r="EJ55">
        <v>0</v>
      </c>
      <c r="EK55">
        <v>883.04091999999991</v>
      </c>
      <c r="EL55">
        <v>1.927692309389033</v>
      </c>
      <c r="EM55">
        <v>34.123077441627167</v>
      </c>
      <c r="EN55">
        <v>18144.655999999999</v>
      </c>
      <c r="EO55">
        <v>15</v>
      </c>
      <c r="EP55">
        <v>1691775229.0999999</v>
      </c>
      <c r="EQ55" t="s">
        <v>597</v>
      </c>
      <c r="ER55">
        <v>1691775218.5999999</v>
      </c>
      <c r="ES55">
        <v>1691775229.0999999</v>
      </c>
      <c r="ET55">
        <v>42</v>
      </c>
      <c r="EU55">
        <v>0.28299999999999997</v>
      </c>
      <c r="EV55">
        <v>4.0000000000000001E-3</v>
      </c>
      <c r="EW55">
        <v>-3.8260000000000001</v>
      </c>
      <c r="EX55">
        <v>0.17599999999999999</v>
      </c>
      <c r="EY55">
        <v>100</v>
      </c>
      <c r="EZ55">
        <v>22</v>
      </c>
      <c r="FA55">
        <v>0.25</v>
      </c>
      <c r="FB55">
        <v>0.01</v>
      </c>
      <c r="FC55">
        <v>3.19030905080808</v>
      </c>
      <c r="FD55">
        <v>-7.4918244568508111E-2</v>
      </c>
      <c r="FE55">
        <v>3.7096064206177608E-2</v>
      </c>
      <c r="FF55">
        <v>1</v>
      </c>
      <c r="FG55">
        <v>0.38054885982307513</v>
      </c>
      <c r="FH55">
        <v>5.2304096404903661E-2</v>
      </c>
      <c r="FI55">
        <v>1.6397676504770281E-2</v>
      </c>
      <c r="FJ55">
        <v>1</v>
      </c>
      <c r="FK55">
        <v>2</v>
      </c>
      <c r="FL55">
        <v>2</v>
      </c>
      <c r="FM55" t="s">
        <v>406</v>
      </c>
      <c r="FN55">
        <v>2.96576</v>
      </c>
      <c r="FO55">
        <v>2.6991800000000001</v>
      </c>
      <c r="FP55">
        <v>2.8178100000000001E-2</v>
      </c>
      <c r="FQ55">
        <v>2.82659E-2</v>
      </c>
      <c r="FR55">
        <v>0.13122400000000001</v>
      </c>
      <c r="FS55">
        <v>0.10150099999999999</v>
      </c>
      <c r="FT55">
        <v>33414.9</v>
      </c>
      <c r="FU55">
        <v>21394.1</v>
      </c>
      <c r="FV55">
        <v>32268.3</v>
      </c>
      <c r="FW55">
        <v>25154.5</v>
      </c>
      <c r="FX55">
        <v>38755.1</v>
      </c>
      <c r="FY55">
        <v>39137.800000000003</v>
      </c>
      <c r="FZ55">
        <v>46335</v>
      </c>
      <c r="GA55">
        <v>45582.7</v>
      </c>
      <c r="GB55">
        <v>1.9524300000000001</v>
      </c>
      <c r="GC55">
        <v>1.81732</v>
      </c>
      <c r="GD55">
        <v>3.1951800000000002E-2</v>
      </c>
      <c r="GE55">
        <v>0</v>
      </c>
      <c r="GF55">
        <v>31.4589</v>
      </c>
      <c r="GG55">
        <v>999.9</v>
      </c>
      <c r="GH55">
        <v>41.4</v>
      </c>
      <c r="GI55">
        <v>41.4</v>
      </c>
      <c r="GJ55">
        <v>33.526499999999999</v>
      </c>
      <c r="GK55">
        <v>63.511899999999997</v>
      </c>
      <c r="GL55">
        <v>19.399000000000001</v>
      </c>
      <c r="GM55">
        <v>1</v>
      </c>
      <c r="GN55">
        <v>0.29474800000000001</v>
      </c>
      <c r="GO55">
        <v>1.0235300000000001</v>
      </c>
      <c r="GP55">
        <v>20.225999999999999</v>
      </c>
      <c r="GQ55">
        <v>5.2312200000000004</v>
      </c>
      <c r="GR55">
        <v>11.950100000000001</v>
      </c>
      <c r="GS55">
        <v>4.9851000000000001</v>
      </c>
      <c r="GT55">
        <v>3.2892999999999999</v>
      </c>
      <c r="GU55">
        <v>9999</v>
      </c>
      <c r="GV55">
        <v>9999</v>
      </c>
      <c r="GW55">
        <v>9999</v>
      </c>
      <c r="GX55">
        <v>280.89999999999998</v>
      </c>
      <c r="GY55">
        <v>1.8668100000000001</v>
      </c>
      <c r="GZ55">
        <v>1.8690500000000001</v>
      </c>
      <c r="HA55">
        <v>1.86676</v>
      </c>
      <c r="HB55">
        <v>1.8671</v>
      </c>
      <c r="HC55">
        <v>1.8623499999999999</v>
      </c>
      <c r="HD55">
        <v>1.8650800000000001</v>
      </c>
      <c r="HE55">
        <v>1.8684499999999999</v>
      </c>
      <c r="HF55">
        <v>1.8687499999999999</v>
      </c>
      <c r="HG55">
        <v>5</v>
      </c>
      <c r="HH55">
        <v>0</v>
      </c>
      <c r="HI55">
        <v>0</v>
      </c>
      <c r="HJ55">
        <v>0</v>
      </c>
      <c r="HK55" t="s">
        <v>407</v>
      </c>
      <c r="HL55" t="s">
        <v>408</v>
      </c>
      <c r="HM55" t="s">
        <v>409</v>
      </c>
      <c r="HN55" t="s">
        <v>409</v>
      </c>
      <c r="HO55" t="s">
        <v>409</v>
      </c>
      <c r="HP55" t="s">
        <v>409</v>
      </c>
      <c r="HQ55">
        <v>0</v>
      </c>
      <c r="HR55">
        <v>100</v>
      </c>
      <c r="HS55">
        <v>100</v>
      </c>
      <c r="HT55">
        <v>-3.8319999999999999</v>
      </c>
      <c r="HU55">
        <v>0.36049999999999999</v>
      </c>
      <c r="HV55">
        <v>-3.978660910913296</v>
      </c>
      <c r="HW55">
        <v>1.6145137170229321E-3</v>
      </c>
      <c r="HX55">
        <v>-1.407043735234338E-6</v>
      </c>
      <c r="HY55">
        <v>4.3622850327847239E-10</v>
      </c>
      <c r="HZ55">
        <v>0.36052251912290872</v>
      </c>
      <c r="IA55">
        <v>0</v>
      </c>
      <c r="IB55">
        <v>0</v>
      </c>
      <c r="IC55">
        <v>0</v>
      </c>
      <c r="ID55">
        <v>2</v>
      </c>
      <c r="IE55">
        <v>2094</v>
      </c>
      <c r="IF55">
        <v>1</v>
      </c>
      <c r="IG55">
        <v>26</v>
      </c>
      <c r="IH55">
        <v>0.8</v>
      </c>
      <c r="II55">
        <v>0.7</v>
      </c>
      <c r="IJ55">
        <v>0.394287</v>
      </c>
      <c r="IK55">
        <v>2.6098599999999998</v>
      </c>
      <c r="IL55">
        <v>1.4978</v>
      </c>
      <c r="IM55">
        <v>2.2912599999999999</v>
      </c>
      <c r="IN55">
        <v>1.49902</v>
      </c>
      <c r="IO55">
        <v>2.4401899999999999</v>
      </c>
      <c r="IP55">
        <v>43.290399999999998</v>
      </c>
      <c r="IQ55">
        <v>23.921099999999999</v>
      </c>
      <c r="IR55">
        <v>18</v>
      </c>
      <c r="IS55">
        <v>505.29899999999998</v>
      </c>
      <c r="IT55">
        <v>456.98899999999998</v>
      </c>
      <c r="IU55">
        <v>28.4697</v>
      </c>
      <c r="IV55">
        <v>31.1812</v>
      </c>
      <c r="IW55">
        <v>30.0001</v>
      </c>
      <c r="IX55">
        <v>31.0108</v>
      </c>
      <c r="IY55">
        <v>30.911300000000001</v>
      </c>
      <c r="IZ55">
        <v>7.8871599999999997</v>
      </c>
      <c r="JA55">
        <v>45.140700000000002</v>
      </c>
      <c r="JB55">
        <v>0</v>
      </c>
      <c r="JC55">
        <v>28.496200000000002</v>
      </c>
      <c r="JD55">
        <v>100</v>
      </c>
      <c r="JE55">
        <v>21.217500000000001</v>
      </c>
      <c r="JF55">
        <v>100.70399999999999</v>
      </c>
      <c r="JG55">
        <v>100.982</v>
      </c>
    </row>
    <row r="56" spans="1:267" x14ac:dyDescent="0.3">
      <c r="A56">
        <v>38</v>
      </c>
      <c r="B56">
        <v>1691775391.0999999</v>
      </c>
      <c r="C56">
        <v>8860</v>
      </c>
      <c r="D56" t="s">
        <v>598</v>
      </c>
      <c r="E56" t="s">
        <v>599</v>
      </c>
      <c r="F56" t="s">
        <v>394</v>
      </c>
      <c r="G56" t="s">
        <v>571</v>
      </c>
      <c r="H56" t="s">
        <v>572</v>
      </c>
      <c r="I56" t="s">
        <v>573</v>
      </c>
      <c r="J56" t="s">
        <v>398</v>
      </c>
      <c r="K56" t="s">
        <v>574</v>
      </c>
      <c r="L56" t="s">
        <v>400</v>
      </c>
      <c r="M56">
        <v>1691775391.0999999</v>
      </c>
      <c r="N56">
        <f t="shared" si="46"/>
        <v>7.5066076415598705E-3</v>
      </c>
      <c r="O56">
        <f t="shared" si="47"/>
        <v>7.5066076415598708</v>
      </c>
      <c r="P56">
        <f t="shared" si="48"/>
        <v>1.3366198427324709</v>
      </c>
      <c r="Q56">
        <f t="shared" si="49"/>
        <v>72.735699999999994</v>
      </c>
      <c r="R56">
        <f t="shared" si="50"/>
        <v>65.146229296619694</v>
      </c>
      <c r="S56">
        <f t="shared" si="51"/>
        <v>6.4311717304481446</v>
      </c>
      <c r="T56">
        <f t="shared" si="52"/>
        <v>7.1803968193540406</v>
      </c>
      <c r="U56">
        <f t="shared" si="53"/>
        <v>0.41743826185919836</v>
      </c>
      <c r="V56">
        <f t="shared" si="54"/>
        <v>2.9080408476922543</v>
      </c>
      <c r="W56">
        <f t="shared" si="55"/>
        <v>0.38677847431785078</v>
      </c>
      <c r="X56">
        <f t="shared" si="56"/>
        <v>0.24430328375233873</v>
      </c>
      <c r="Y56">
        <f t="shared" si="57"/>
        <v>289.54833629210412</v>
      </c>
      <c r="Z56">
        <f t="shared" si="58"/>
        <v>31.999228432849861</v>
      </c>
      <c r="AA56">
        <f t="shared" si="59"/>
        <v>31.944500000000001</v>
      </c>
      <c r="AB56">
        <f t="shared" si="60"/>
        <v>4.7601036022056178</v>
      </c>
      <c r="AC56">
        <f t="shared" si="61"/>
        <v>60.283081591424562</v>
      </c>
      <c r="AD56">
        <f t="shared" si="62"/>
        <v>2.9186771030266003</v>
      </c>
      <c r="AE56">
        <f t="shared" si="63"/>
        <v>4.8416189517454766</v>
      </c>
      <c r="AF56">
        <f t="shared" si="64"/>
        <v>1.8414264991790175</v>
      </c>
      <c r="AG56">
        <f t="shared" si="65"/>
        <v>-331.04139699279028</v>
      </c>
      <c r="AH56">
        <f t="shared" si="66"/>
        <v>47.064845113871641</v>
      </c>
      <c r="AI56">
        <f t="shared" si="67"/>
        <v>3.6737619101022316</v>
      </c>
      <c r="AJ56">
        <f t="shared" si="68"/>
        <v>9.2455463232877406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51330.66974748185</v>
      </c>
      <c r="AP56" t="s">
        <v>401</v>
      </c>
      <c r="AQ56">
        <v>0</v>
      </c>
      <c r="AR56">
        <v>0</v>
      </c>
      <c r="AS56">
        <v>0</v>
      </c>
      <c r="AT56" t="e">
        <f t="shared" si="72"/>
        <v>#DIV/0!</v>
      </c>
      <c r="AU56">
        <v>-1</v>
      </c>
      <c r="AV56" t="s">
        <v>600</v>
      </c>
      <c r="AW56">
        <v>10223.299999999999</v>
      </c>
      <c r="AX56">
        <v>885.98675999999989</v>
      </c>
      <c r="AY56">
        <v>1119.17</v>
      </c>
      <c r="AZ56">
        <f t="shared" si="73"/>
        <v>0.20835372642225947</v>
      </c>
      <c r="BA56">
        <v>0.5</v>
      </c>
      <c r="BB56">
        <f t="shared" si="74"/>
        <v>1513.0920001513493</v>
      </c>
      <c r="BC56">
        <f t="shared" si="75"/>
        <v>1.3366198427324709</v>
      </c>
      <c r="BD56">
        <f t="shared" si="76"/>
        <v>157.62917832562181</v>
      </c>
      <c r="BE56">
        <f t="shared" si="77"/>
        <v>1.5442681889129989E-3</v>
      </c>
      <c r="BF56">
        <f t="shared" si="78"/>
        <v>-1</v>
      </c>
      <c r="BG56" t="e">
        <f t="shared" si="79"/>
        <v>#DIV/0!</v>
      </c>
      <c r="BH56" t="s">
        <v>601</v>
      </c>
      <c r="BI56">
        <v>685.19</v>
      </c>
      <c r="BJ56">
        <f t="shared" si="80"/>
        <v>685.19</v>
      </c>
      <c r="BK56">
        <f t="shared" si="81"/>
        <v>0.38776950776021513</v>
      </c>
      <c r="BL56">
        <f t="shared" si="82"/>
        <v>0.53731333241163226</v>
      </c>
      <c r="BM56">
        <f t="shared" si="83"/>
        <v>1.6333717654957018</v>
      </c>
      <c r="BN56">
        <f t="shared" si="84"/>
        <v>0.20835372642225949</v>
      </c>
      <c r="BO56" t="e">
        <f t="shared" si="85"/>
        <v>#DIV/0!</v>
      </c>
      <c r="BP56">
        <f t="shared" si="86"/>
        <v>0.41553862750175452</v>
      </c>
      <c r="BQ56">
        <f t="shared" si="87"/>
        <v>0.58446137249824548</v>
      </c>
      <c r="BR56">
        <v>969</v>
      </c>
      <c r="BS56">
        <v>300</v>
      </c>
      <c r="BT56">
        <v>300</v>
      </c>
      <c r="BU56">
        <v>300</v>
      </c>
      <c r="BV56">
        <v>10223.299999999999</v>
      </c>
      <c r="BW56">
        <v>1070.69</v>
      </c>
      <c r="BX56">
        <v>-6.9508299999999999E-3</v>
      </c>
      <c r="BY56">
        <v>-1.39</v>
      </c>
      <c r="BZ56" t="s">
        <v>401</v>
      </c>
      <c r="CA56" t="s">
        <v>401</v>
      </c>
      <c r="CB56" t="s">
        <v>401</v>
      </c>
      <c r="CC56" t="s">
        <v>401</v>
      </c>
      <c r="CD56" t="s">
        <v>401</v>
      </c>
      <c r="CE56" t="s">
        <v>401</v>
      </c>
      <c r="CF56" t="s">
        <v>401</v>
      </c>
      <c r="CG56" t="s">
        <v>401</v>
      </c>
      <c r="CH56" t="s">
        <v>401</v>
      </c>
      <c r="CI56" t="s">
        <v>401</v>
      </c>
      <c r="CJ56">
        <f t="shared" si="88"/>
        <v>1799.89</v>
      </c>
      <c r="CK56">
        <f t="shared" si="89"/>
        <v>1513.0920001513493</v>
      </c>
      <c r="CL56">
        <f t="shared" si="90"/>
        <v>0.84065804029765667</v>
      </c>
      <c r="CM56">
        <f t="shared" si="91"/>
        <v>0.16087001777447738</v>
      </c>
      <c r="CN56">
        <v>6</v>
      </c>
      <c r="CO56">
        <v>0.5</v>
      </c>
      <c r="CP56" t="s">
        <v>404</v>
      </c>
      <c r="CQ56">
        <v>1691775391.0999999</v>
      </c>
      <c r="CR56">
        <v>72.735699999999994</v>
      </c>
      <c r="CS56">
        <v>74.993600000000001</v>
      </c>
      <c r="CT56">
        <v>29.5655</v>
      </c>
      <c r="CU56">
        <v>20.828700000000001</v>
      </c>
      <c r="CV56">
        <v>76.569900000000004</v>
      </c>
      <c r="CW56">
        <v>29.197099999999999</v>
      </c>
      <c r="CX56">
        <v>500.27499999999998</v>
      </c>
      <c r="CY56">
        <v>98.619200000000006</v>
      </c>
      <c r="CZ56">
        <v>9.9817199999999995E-2</v>
      </c>
      <c r="DA56">
        <v>32.244700000000002</v>
      </c>
      <c r="DB56">
        <v>31.944500000000001</v>
      </c>
      <c r="DC56">
        <v>999.9</v>
      </c>
      <c r="DD56">
        <v>0</v>
      </c>
      <c r="DE56">
        <v>0</v>
      </c>
      <c r="DF56">
        <v>10016.200000000001</v>
      </c>
      <c r="DG56">
        <v>0</v>
      </c>
      <c r="DH56">
        <v>2016.77</v>
      </c>
      <c r="DI56">
        <v>-2.25793</v>
      </c>
      <c r="DJ56">
        <v>74.951599999999999</v>
      </c>
      <c r="DK56">
        <v>76.588800000000006</v>
      </c>
      <c r="DL56">
        <v>8.7367299999999997</v>
      </c>
      <c r="DM56">
        <v>74.993600000000001</v>
      </c>
      <c r="DN56">
        <v>20.828700000000001</v>
      </c>
      <c r="DO56">
        <v>2.9157199999999999</v>
      </c>
      <c r="DP56">
        <v>2.0541100000000001</v>
      </c>
      <c r="DQ56">
        <v>23.554300000000001</v>
      </c>
      <c r="DR56">
        <v>17.867699999999999</v>
      </c>
      <c r="DS56">
        <v>1799.89</v>
      </c>
      <c r="DT56">
        <v>0.97800299999999996</v>
      </c>
      <c r="DU56">
        <v>2.19969E-2</v>
      </c>
      <c r="DV56">
        <v>0</v>
      </c>
      <c r="DW56">
        <v>886.22699999999998</v>
      </c>
      <c r="DX56">
        <v>4.9997699999999998</v>
      </c>
      <c r="DY56">
        <v>18191.8</v>
      </c>
      <c r="DZ56">
        <v>15783.5</v>
      </c>
      <c r="EA56">
        <v>43.436999999999998</v>
      </c>
      <c r="EB56">
        <v>44.75</v>
      </c>
      <c r="EC56">
        <v>43.125</v>
      </c>
      <c r="ED56">
        <v>43.561999999999998</v>
      </c>
      <c r="EE56">
        <v>44.5</v>
      </c>
      <c r="EF56">
        <v>1755.41</v>
      </c>
      <c r="EG56">
        <v>39.479999999999997</v>
      </c>
      <c r="EH56">
        <v>0</v>
      </c>
      <c r="EI56">
        <v>122.7999999523163</v>
      </c>
      <c r="EJ56">
        <v>0</v>
      </c>
      <c r="EK56">
        <v>885.98675999999989</v>
      </c>
      <c r="EL56">
        <v>2.569076932525725</v>
      </c>
      <c r="EM56">
        <v>77.323076892253454</v>
      </c>
      <c r="EN56">
        <v>18185.436000000002</v>
      </c>
      <c r="EO56">
        <v>15</v>
      </c>
      <c r="EP56">
        <v>1691775352.0999999</v>
      </c>
      <c r="EQ56" t="s">
        <v>602</v>
      </c>
      <c r="ER56">
        <v>1691775329.5999999</v>
      </c>
      <c r="ES56">
        <v>1691775352.0999999</v>
      </c>
      <c r="ET56">
        <v>43</v>
      </c>
      <c r="EU56">
        <v>2.9000000000000001E-2</v>
      </c>
      <c r="EV56">
        <v>8.0000000000000002E-3</v>
      </c>
      <c r="EW56">
        <v>-3.831</v>
      </c>
      <c r="EX56">
        <v>0.16700000000000001</v>
      </c>
      <c r="EY56">
        <v>75</v>
      </c>
      <c r="EZ56">
        <v>21</v>
      </c>
      <c r="FA56">
        <v>0.39</v>
      </c>
      <c r="FB56">
        <v>0.02</v>
      </c>
      <c r="FC56">
        <v>1.35972804199055</v>
      </c>
      <c r="FD56">
        <v>-0.17809269568470601</v>
      </c>
      <c r="FE56">
        <v>3.9708505498406668E-2</v>
      </c>
      <c r="FF56">
        <v>1</v>
      </c>
      <c r="FG56">
        <v>0.41589337895975392</v>
      </c>
      <c r="FH56">
        <v>6.0588748285597953E-2</v>
      </c>
      <c r="FI56">
        <v>1.9220363466182951E-2</v>
      </c>
      <c r="FJ56">
        <v>1</v>
      </c>
      <c r="FK56">
        <v>2</v>
      </c>
      <c r="FL56">
        <v>2</v>
      </c>
      <c r="FM56" t="s">
        <v>406</v>
      </c>
      <c r="FN56">
        <v>2.9656699999999998</v>
      </c>
      <c r="FO56">
        <v>2.6991900000000002</v>
      </c>
      <c r="FP56">
        <v>2.19005E-2</v>
      </c>
      <c r="FQ56">
        <v>2.1363699999999999E-2</v>
      </c>
      <c r="FR56">
        <v>0.131633</v>
      </c>
      <c r="FS56">
        <v>0.100116</v>
      </c>
      <c r="FT56">
        <v>33629</v>
      </c>
      <c r="FU56">
        <v>21545.5</v>
      </c>
      <c r="FV56">
        <v>32266.799999999999</v>
      </c>
      <c r="FW56">
        <v>25154.1</v>
      </c>
      <c r="FX56">
        <v>38734.9</v>
      </c>
      <c r="FY56">
        <v>39197.699999999997</v>
      </c>
      <c r="FZ56">
        <v>46332.800000000003</v>
      </c>
      <c r="GA56">
        <v>45582.3</v>
      </c>
      <c r="GB56">
        <v>1.95217</v>
      </c>
      <c r="GC56">
        <v>1.8152699999999999</v>
      </c>
      <c r="GD56">
        <v>3.8228900000000003E-2</v>
      </c>
      <c r="GE56">
        <v>0</v>
      </c>
      <c r="GF56">
        <v>31.324000000000002</v>
      </c>
      <c r="GG56">
        <v>999.9</v>
      </c>
      <c r="GH56">
        <v>41.1</v>
      </c>
      <c r="GI56">
        <v>41.5</v>
      </c>
      <c r="GJ56">
        <v>33.4619</v>
      </c>
      <c r="GK56">
        <v>63.362000000000002</v>
      </c>
      <c r="GL56">
        <v>19.447099999999999</v>
      </c>
      <c r="GM56">
        <v>1</v>
      </c>
      <c r="GN56">
        <v>0.29558200000000001</v>
      </c>
      <c r="GO56">
        <v>0.649532</v>
      </c>
      <c r="GP56">
        <v>20.228300000000001</v>
      </c>
      <c r="GQ56">
        <v>5.2301700000000002</v>
      </c>
      <c r="GR56">
        <v>11.950100000000001</v>
      </c>
      <c r="GS56">
        <v>4.9842000000000004</v>
      </c>
      <c r="GT56">
        <v>3.2892299999999999</v>
      </c>
      <c r="GU56">
        <v>9999</v>
      </c>
      <c r="GV56">
        <v>9999</v>
      </c>
      <c r="GW56">
        <v>9999</v>
      </c>
      <c r="GX56">
        <v>280.89999999999998</v>
      </c>
      <c r="GY56">
        <v>1.8667899999999999</v>
      </c>
      <c r="GZ56">
        <v>1.86904</v>
      </c>
      <c r="HA56">
        <v>1.86676</v>
      </c>
      <c r="HB56">
        <v>1.8670899999999999</v>
      </c>
      <c r="HC56">
        <v>1.86236</v>
      </c>
      <c r="HD56">
        <v>1.8651</v>
      </c>
      <c r="HE56">
        <v>1.8684499999999999</v>
      </c>
      <c r="HF56">
        <v>1.8687400000000001</v>
      </c>
      <c r="HG56">
        <v>5</v>
      </c>
      <c r="HH56">
        <v>0</v>
      </c>
      <c r="HI56">
        <v>0</v>
      </c>
      <c r="HJ56">
        <v>0</v>
      </c>
      <c r="HK56" t="s">
        <v>407</v>
      </c>
      <c r="HL56" t="s">
        <v>408</v>
      </c>
      <c r="HM56" t="s">
        <v>409</v>
      </c>
      <c r="HN56" t="s">
        <v>409</v>
      </c>
      <c r="HO56" t="s">
        <v>409</v>
      </c>
      <c r="HP56" t="s">
        <v>409</v>
      </c>
      <c r="HQ56">
        <v>0</v>
      </c>
      <c r="HR56">
        <v>100</v>
      </c>
      <c r="HS56">
        <v>100</v>
      </c>
      <c r="HT56">
        <v>-3.8340000000000001</v>
      </c>
      <c r="HU56">
        <v>0.36840000000000001</v>
      </c>
      <c r="HV56">
        <v>-3.949815916456159</v>
      </c>
      <c r="HW56">
        <v>1.6145137170229321E-3</v>
      </c>
      <c r="HX56">
        <v>-1.407043735234338E-6</v>
      </c>
      <c r="HY56">
        <v>4.3622850327847239E-10</v>
      </c>
      <c r="HZ56">
        <v>0.36840495912195631</v>
      </c>
      <c r="IA56">
        <v>0</v>
      </c>
      <c r="IB56">
        <v>0</v>
      </c>
      <c r="IC56">
        <v>0</v>
      </c>
      <c r="ID56">
        <v>2</v>
      </c>
      <c r="IE56">
        <v>2094</v>
      </c>
      <c r="IF56">
        <v>1</v>
      </c>
      <c r="IG56">
        <v>26</v>
      </c>
      <c r="IH56">
        <v>1</v>
      </c>
      <c r="II56">
        <v>0.7</v>
      </c>
      <c r="IJ56">
        <v>0.33569300000000002</v>
      </c>
      <c r="IK56">
        <v>2.6196299999999999</v>
      </c>
      <c r="IL56">
        <v>1.4978</v>
      </c>
      <c r="IM56">
        <v>2.2900399999999999</v>
      </c>
      <c r="IN56">
        <v>1.49902</v>
      </c>
      <c r="IO56">
        <v>2.4206500000000002</v>
      </c>
      <c r="IP56">
        <v>43.236199999999997</v>
      </c>
      <c r="IQ56">
        <v>23.921099999999999</v>
      </c>
      <c r="IR56">
        <v>18</v>
      </c>
      <c r="IS56">
        <v>505.41500000000002</v>
      </c>
      <c r="IT56">
        <v>455.92399999999998</v>
      </c>
      <c r="IU56">
        <v>29.011600000000001</v>
      </c>
      <c r="IV56">
        <v>31.202999999999999</v>
      </c>
      <c r="IW56">
        <v>29.9998</v>
      </c>
      <c r="IX56">
        <v>31.0458</v>
      </c>
      <c r="IY56">
        <v>30.946200000000001</v>
      </c>
      <c r="IZ56">
        <v>6.7165299999999997</v>
      </c>
      <c r="JA56">
        <v>46.096299999999999</v>
      </c>
      <c r="JB56">
        <v>0</v>
      </c>
      <c r="JC56">
        <v>29.046700000000001</v>
      </c>
      <c r="JD56">
        <v>75</v>
      </c>
      <c r="JE56">
        <v>20.786000000000001</v>
      </c>
      <c r="JF56">
        <v>100.699</v>
      </c>
      <c r="JG56">
        <v>100.98099999999999</v>
      </c>
    </row>
    <row r="57" spans="1:267" x14ac:dyDescent="0.3">
      <c r="A57">
        <v>39</v>
      </c>
      <c r="B57">
        <v>1691775507.0999999</v>
      </c>
      <c r="C57">
        <v>8976</v>
      </c>
      <c r="D57" t="s">
        <v>603</v>
      </c>
      <c r="E57" t="s">
        <v>604</v>
      </c>
      <c r="F57" t="s">
        <v>394</v>
      </c>
      <c r="G57" t="s">
        <v>571</v>
      </c>
      <c r="H57" t="s">
        <v>572</v>
      </c>
      <c r="I57" t="s">
        <v>573</v>
      </c>
      <c r="J57" t="s">
        <v>398</v>
      </c>
      <c r="K57" t="s">
        <v>574</v>
      </c>
      <c r="L57" t="s">
        <v>400</v>
      </c>
      <c r="M57">
        <v>1691775507.0999999</v>
      </c>
      <c r="N57">
        <f t="shared" si="46"/>
        <v>7.7300521032649108E-3</v>
      </c>
      <c r="O57">
        <f t="shared" si="47"/>
        <v>7.730052103264911</v>
      </c>
      <c r="P57">
        <f t="shared" si="48"/>
        <v>-0.5438765899025586</v>
      </c>
      <c r="Q57">
        <f t="shared" si="49"/>
        <v>50.247700000000002</v>
      </c>
      <c r="R57">
        <f t="shared" si="50"/>
        <v>50.855608498282955</v>
      </c>
      <c r="S57">
        <f t="shared" si="51"/>
        <v>5.0203467857945068</v>
      </c>
      <c r="T57">
        <f t="shared" si="52"/>
        <v>4.9603354799517101</v>
      </c>
      <c r="U57">
        <f t="shared" si="53"/>
        <v>0.43133542502692546</v>
      </c>
      <c r="V57">
        <f t="shared" si="54"/>
        <v>2.9004922158687401</v>
      </c>
      <c r="W57">
        <f t="shared" si="55"/>
        <v>0.39860770415031632</v>
      </c>
      <c r="X57">
        <f t="shared" si="56"/>
        <v>0.25186301735034322</v>
      </c>
      <c r="Y57">
        <f t="shared" si="57"/>
        <v>289.57387229207808</v>
      </c>
      <c r="Z57">
        <f t="shared" si="58"/>
        <v>32.017468177229922</v>
      </c>
      <c r="AA57">
        <f t="shared" si="59"/>
        <v>32.006399999999999</v>
      </c>
      <c r="AB57">
        <f t="shared" si="60"/>
        <v>4.7768132443716311</v>
      </c>
      <c r="AC57">
        <f t="shared" si="61"/>
        <v>60.402365016680307</v>
      </c>
      <c r="AD57">
        <f t="shared" si="62"/>
        <v>2.93721570877551</v>
      </c>
      <c r="AE57">
        <f t="shared" si="63"/>
        <v>4.8627495098319224</v>
      </c>
      <c r="AF57">
        <f t="shared" si="64"/>
        <v>1.8395975355961212</v>
      </c>
      <c r="AG57">
        <f t="shared" si="65"/>
        <v>-340.89529775398256</v>
      </c>
      <c r="AH57">
        <f t="shared" si="66"/>
        <v>49.319519482240771</v>
      </c>
      <c r="AI57">
        <f t="shared" si="67"/>
        <v>3.8624136183727962</v>
      </c>
      <c r="AJ57">
        <f t="shared" si="68"/>
        <v>1.8605076387090733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51105.289194477315</v>
      </c>
      <c r="AP57" t="s">
        <v>401</v>
      </c>
      <c r="AQ57">
        <v>0</v>
      </c>
      <c r="AR57">
        <v>0</v>
      </c>
      <c r="AS57">
        <v>0</v>
      </c>
      <c r="AT57" t="e">
        <f t="shared" si="72"/>
        <v>#DIV/0!</v>
      </c>
      <c r="AU57">
        <v>-1</v>
      </c>
      <c r="AV57" t="s">
        <v>605</v>
      </c>
      <c r="AW57">
        <v>10222.799999999999</v>
      </c>
      <c r="AX57">
        <v>890.53057692307698</v>
      </c>
      <c r="AY57">
        <v>1108.4000000000001</v>
      </c>
      <c r="AZ57">
        <f t="shared" si="73"/>
        <v>0.19656209227438026</v>
      </c>
      <c r="BA57">
        <v>0.5</v>
      </c>
      <c r="BB57">
        <f t="shared" si="74"/>
        <v>1513.2264001513356</v>
      </c>
      <c r="BC57">
        <f t="shared" si="75"/>
        <v>-0.5438765899025586</v>
      </c>
      <c r="BD57">
        <f t="shared" si="76"/>
        <v>148.72147364928756</v>
      </c>
      <c r="BE57">
        <f t="shared" si="77"/>
        <v>3.0142443328495008E-4</v>
      </c>
      <c r="BF57">
        <f t="shared" si="78"/>
        <v>-1</v>
      </c>
      <c r="BG57" t="e">
        <f t="shared" si="79"/>
        <v>#DIV/0!</v>
      </c>
      <c r="BH57" t="s">
        <v>606</v>
      </c>
      <c r="BI57">
        <v>686.45</v>
      </c>
      <c r="BJ57">
        <f t="shared" si="80"/>
        <v>686.45</v>
      </c>
      <c r="BK57">
        <f t="shared" si="81"/>
        <v>0.38068386863948034</v>
      </c>
      <c r="BL57">
        <f t="shared" si="82"/>
        <v>0.51633943139453276</v>
      </c>
      <c r="BM57">
        <f t="shared" si="83"/>
        <v>1.6146842450287713</v>
      </c>
      <c r="BN57">
        <f t="shared" si="84"/>
        <v>0.19656209227438026</v>
      </c>
      <c r="BO57" t="e">
        <f t="shared" si="85"/>
        <v>#DIV/0!</v>
      </c>
      <c r="BP57">
        <f t="shared" si="86"/>
        <v>0.39801126639068035</v>
      </c>
      <c r="BQ57">
        <f t="shared" si="87"/>
        <v>0.6019887336093197</v>
      </c>
      <c r="BR57">
        <v>971</v>
      </c>
      <c r="BS57">
        <v>300</v>
      </c>
      <c r="BT57">
        <v>300</v>
      </c>
      <c r="BU57">
        <v>300</v>
      </c>
      <c r="BV57">
        <v>10222.799999999999</v>
      </c>
      <c r="BW57">
        <v>1058</v>
      </c>
      <c r="BX57">
        <v>-6.95037E-3</v>
      </c>
      <c r="BY57">
        <v>0.88</v>
      </c>
      <c r="BZ57" t="s">
        <v>401</v>
      </c>
      <c r="CA57" t="s">
        <v>401</v>
      </c>
      <c r="CB57" t="s">
        <v>401</v>
      </c>
      <c r="CC57" t="s">
        <v>401</v>
      </c>
      <c r="CD57" t="s">
        <v>401</v>
      </c>
      <c r="CE57" t="s">
        <v>401</v>
      </c>
      <c r="CF57" t="s">
        <v>401</v>
      </c>
      <c r="CG57" t="s">
        <v>401</v>
      </c>
      <c r="CH57" t="s">
        <v>401</v>
      </c>
      <c r="CI57" t="s">
        <v>401</v>
      </c>
      <c r="CJ57">
        <f t="shared" si="88"/>
        <v>1800.05</v>
      </c>
      <c r="CK57">
        <f t="shared" si="89"/>
        <v>1513.2264001513356</v>
      </c>
      <c r="CL57">
        <f t="shared" si="90"/>
        <v>0.84065798180680296</v>
      </c>
      <c r="CM57">
        <f t="shared" si="91"/>
        <v>0.16086990488712985</v>
      </c>
      <c r="CN57">
        <v>6</v>
      </c>
      <c r="CO57">
        <v>0.5</v>
      </c>
      <c r="CP57" t="s">
        <v>404</v>
      </c>
      <c r="CQ57">
        <v>1691775507.0999999</v>
      </c>
      <c r="CR57">
        <v>50.247700000000002</v>
      </c>
      <c r="CS57">
        <v>50.061199999999999</v>
      </c>
      <c r="CT57">
        <v>29.753699999999998</v>
      </c>
      <c r="CU57">
        <v>20.7561</v>
      </c>
      <c r="CV57">
        <v>54.103900000000003</v>
      </c>
      <c r="CW57">
        <v>29.3856</v>
      </c>
      <c r="CX57">
        <v>500.137</v>
      </c>
      <c r="CY57">
        <v>98.617900000000006</v>
      </c>
      <c r="CZ57">
        <v>9.9762299999999998E-2</v>
      </c>
      <c r="DA57">
        <v>32.321800000000003</v>
      </c>
      <c r="DB57">
        <v>32.006399999999999</v>
      </c>
      <c r="DC57">
        <v>999.9</v>
      </c>
      <c r="DD57">
        <v>0</v>
      </c>
      <c r="DE57">
        <v>0</v>
      </c>
      <c r="DF57">
        <v>9973.1200000000008</v>
      </c>
      <c r="DG57">
        <v>0</v>
      </c>
      <c r="DH57">
        <v>2016.25</v>
      </c>
      <c r="DI57">
        <v>0.186478</v>
      </c>
      <c r="DJ57">
        <v>51.788600000000002</v>
      </c>
      <c r="DK57">
        <v>51.122300000000003</v>
      </c>
      <c r="DL57">
        <v>8.9975799999999992</v>
      </c>
      <c r="DM57">
        <v>50.061199999999999</v>
      </c>
      <c r="DN57">
        <v>20.7561</v>
      </c>
      <c r="DO57">
        <v>2.93425</v>
      </c>
      <c r="DP57">
        <v>2.0469200000000001</v>
      </c>
      <c r="DQ57">
        <v>23.659400000000002</v>
      </c>
      <c r="DR57">
        <v>17.812100000000001</v>
      </c>
      <c r="DS57">
        <v>1800.05</v>
      </c>
      <c r="DT57">
        <v>0.97800699999999996</v>
      </c>
      <c r="DU57">
        <v>2.19933E-2</v>
      </c>
      <c r="DV57">
        <v>0</v>
      </c>
      <c r="DW57">
        <v>890.78499999999997</v>
      </c>
      <c r="DX57">
        <v>4.9997699999999998</v>
      </c>
      <c r="DY57">
        <v>18279.8</v>
      </c>
      <c r="DZ57">
        <v>15784.9</v>
      </c>
      <c r="EA57">
        <v>43.5</v>
      </c>
      <c r="EB57">
        <v>44.811999999999998</v>
      </c>
      <c r="EC57">
        <v>43.125</v>
      </c>
      <c r="ED57">
        <v>43.686999999999998</v>
      </c>
      <c r="EE57">
        <v>44.561999999999998</v>
      </c>
      <c r="EF57">
        <v>1755.57</v>
      </c>
      <c r="EG57">
        <v>39.479999999999997</v>
      </c>
      <c r="EH57">
        <v>0</v>
      </c>
      <c r="EI57">
        <v>115.5999999046326</v>
      </c>
      <c r="EJ57">
        <v>0</v>
      </c>
      <c r="EK57">
        <v>890.53057692307698</v>
      </c>
      <c r="EL57">
        <v>3.319623936497599</v>
      </c>
      <c r="EM57">
        <v>58.721367276881693</v>
      </c>
      <c r="EN57">
        <v>18274.307692307691</v>
      </c>
      <c r="EO57">
        <v>15</v>
      </c>
      <c r="EP57">
        <v>1691775468.5999999</v>
      </c>
      <c r="EQ57" t="s">
        <v>607</v>
      </c>
      <c r="ER57">
        <v>1691775451.0999999</v>
      </c>
      <c r="ES57">
        <v>1691775468.5999999</v>
      </c>
      <c r="ET57">
        <v>44</v>
      </c>
      <c r="EU57">
        <v>0.01</v>
      </c>
      <c r="EV57">
        <v>0</v>
      </c>
      <c r="EW57">
        <v>-3.8570000000000002</v>
      </c>
      <c r="EX57">
        <v>0.156</v>
      </c>
      <c r="EY57">
        <v>50</v>
      </c>
      <c r="EZ57">
        <v>21</v>
      </c>
      <c r="FA57">
        <v>0.54</v>
      </c>
      <c r="FB57">
        <v>0.02</v>
      </c>
      <c r="FC57">
        <v>-0.58546555036591275</v>
      </c>
      <c r="FD57">
        <v>-0.1210081168908278</v>
      </c>
      <c r="FE57">
        <v>3.5143790654909253E-2</v>
      </c>
      <c r="FF57">
        <v>1</v>
      </c>
      <c r="FG57">
        <v>0.42741685761439568</v>
      </c>
      <c r="FH57">
        <v>7.0806133056488751E-2</v>
      </c>
      <c r="FI57">
        <v>1.8323124793440788E-2</v>
      </c>
      <c r="FJ57">
        <v>1</v>
      </c>
      <c r="FK57">
        <v>2</v>
      </c>
      <c r="FL57">
        <v>2</v>
      </c>
      <c r="FM57" t="s">
        <v>406</v>
      </c>
      <c r="FN57">
        <v>2.96529</v>
      </c>
      <c r="FO57">
        <v>2.69876</v>
      </c>
      <c r="FP57">
        <v>1.55464E-2</v>
      </c>
      <c r="FQ57">
        <v>1.43348E-2</v>
      </c>
      <c r="FR57">
        <v>0.13220599999999999</v>
      </c>
      <c r="FS57">
        <v>9.9863099999999996E-2</v>
      </c>
      <c r="FT57">
        <v>33847.199999999997</v>
      </c>
      <c r="FU57">
        <v>21700</v>
      </c>
      <c r="FV57">
        <v>32266.7</v>
      </c>
      <c r="FW57">
        <v>25154</v>
      </c>
      <c r="FX57">
        <v>38709.5</v>
      </c>
      <c r="FY57">
        <v>39208.6</v>
      </c>
      <c r="FZ57">
        <v>46333.2</v>
      </c>
      <c r="GA57">
        <v>45582.2</v>
      </c>
      <c r="GB57">
        <v>1.9521500000000001</v>
      </c>
      <c r="GC57">
        <v>1.81463</v>
      </c>
      <c r="GD57">
        <v>2.7526200000000001E-2</v>
      </c>
      <c r="GE57">
        <v>0</v>
      </c>
      <c r="GF57">
        <v>31.559699999999999</v>
      </c>
      <c r="GG57">
        <v>999.9</v>
      </c>
      <c r="GH57">
        <v>41.1</v>
      </c>
      <c r="GI57">
        <v>41.6</v>
      </c>
      <c r="GJ57">
        <v>33.636699999999998</v>
      </c>
      <c r="GK57">
        <v>63.671999999999997</v>
      </c>
      <c r="GL57">
        <v>20.260400000000001</v>
      </c>
      <c r="GM57">
        <v>1</v>
      </c>
      <c r="GN57">
        <v>0.29849100000000001</v>
      </c>
      <c r="GO57">
        <v>1.7164299999999999</v>
      </c>
      <c r="GP57">
        <v>20.22</v>
      </c>
      <c r="GQ57">
        <v>5.2313700000000001</v>
      </c>
      <c r="GR57">
        <v>11.950100000000001</v>
      </c>
      <c r="GS57">
        <v>4.9846500000000002</v>
      </c>
      <c r="GT57">
        <v>3.2892299999999999</v>
      </c>
      <c r="GU57">
        <v>9999</v>
      </c>
      <c r="GV57">
        <v>9999</v>
      </c>
      <c r="GW57">
        <v>9999</v>
      </c>
      <c r="GX57">
        <v>281</v>
      </c>
      <c r="GY57">
        <v>1.86676</v>
      </c>
      <c r="GZ57">
        <v>1.8689800000000001</v>
      </c>
      <c r="HA57">
        <v>1.8667100000000001</v>
      </c>
      <c r="HB57">
        <v>1.86707</v>
      </c>
      <c r="HC57">
        <v>1.8623400000000001</v>
      </c>
      <c r="HD57">
        <v>1.8650599999999999</v>
      </c>
      <c r="HE57">
        <v>1.8684400000000001</v>
      </c>
      <c r="HF57">
        <v>1.86873</v>
      </c>
      <c r="HG57">
        <v>5</v>
      </c>
      <c r="HH57">
        <v>0</v>
      </c>
      <c r="HI57">
        <v>0</v>
      </c>
      <c r="HJ57">
        <v>0</v>
      </c>
      <c r="HK57" t="s">
        <v>407</v>
      </c>
      <c r="HL57" t="s">
        <v>408</v>
      </c>
      <c r="HM57" t="s">
        <v>409</v>
      </c>
      <c r="HN57" t="s">
        <v>409</v>
      </c>
      <c r="HO57" t="s">
        <v>409</v>
      </c>
      <c r="HP57" t="s">
        <v>409</v>
      </c>
      <c r="HQ57">
        <v>0</v>
      </c>
      <c r="HR57">
        <v>100</v>
      </c>
      <c r="HS57">
        <v>100</v>
      </c>
      <c r="HT57">
        <v>-3.8559999999999999</v>
      </c>
      <c r="HU57">
        <v>0.36809999999999998</v>
      </c>
      <c r="HV57">
        <v>-3.939510849796978</v>
      </c>
      <c r="HW57">
        <v>1.6145137170229321E-3</v>
      </c>
      <c r="HX57">
        <v>-1.407043735234338E-6</v>
      </c>
      <c r="HY57">
        <v>4.3622850327847239E-10</v>
      </c>
      <c r="HZ57">
        <v>0.36808396823908068</v>
      </c>
      <c r="IA57">
        <v>0</v>
      </c>
      <c r="IB57">
        <v>0</v>
      </c>
      <c r="IC57">
        <v>0</v>
      </c>
      <c r="ID57">
        <v>2</v>
      </c>
      <c r="IE57">
        <v>2094</v>
      </c>
      <c r="IF57">
        <v>1</v>
      </c>
      <c r="IG57">
        <v>26</v>
      </c>
      <c r="IH57">
        <v>0.9</v>
      </c>
      <c r="II57">
        <v>0.6</v>
      </c>
      <c r="IJ57">
        <v>0.27710000000000001</v>
      </c>
      <c r="IK57">
        <v>2.6464799999999999</v>
      </c>
      <c r="IL57">
        <v>1.4978</v>
      </c>
      <c r="IM57">
        <v>2.2900399999999999</v>
      </c>
      <c r="IN57">
        <v>1.49902</v>
      </c>
      <c r="IO57">
        <v>2.2875999999999999</v>
      </c>
      <c r="IP57">
        <v>43.263300000000001</v>
      </c>
      <c r="IQ57">
        <v>23.956199999999999</v>
      </c>
      <c r="IR57">
        <v>18</v>
      </c>
      <c r="IS57">
        <v>505.54899999999998</v>
      </c>
      <c r="IT57">
        <v>455.702</v>
      </c>
      <c r="IU57">
        <v>28.1172</v>
      </c>
      <c r="IV57">
        <v>31.214600000000001</v>
      </c>
      <c r="IW57">
        <v>30.0002</v>
      </c>
      <c r="IX57">
        <v>31.064699999999998</v>
      </c>
      <c r="IY57">
        <v>30.972999999999999</v>
      </c>
      <c r="IZ57">
        <v>5.5506000000000002</v>
      </c>
      <c r="JA57">
        <v>46.474899999999998</v>
      </c>
      <c r="JB57">
        <v>0</v>
      </c>
      <c r="JC57">
        <v>28.123000000000001</v>
      </c>
      <c r="JD57">
        <v>50</v>
      </c>
      <c r="JE57">
        <v>20.791699999999999</v>
      </c>
      <c r="JF57">
        <v>100.7</v>
      </c>
      <c r="JG57">
        <v>100.98099999999999</v>
      </c>
    </row>
    <row r="58" spans="1:267" x14ac:dyDescent="0.3">
      <c r="A58">
        <v>40</v>
      </c>
      <c r="B58">
        <v>1691775639.5</v>
      </c>
      <c r="C58">
        <v>9108.4000000953674</v>
      </c>
      <c r="D58" t="s">
        <v>608</v>
      </c>
      <c r="E58" t="s">
        <v>609</v>
      </c>
      <c r="F58" t="s">
        <v>394</v>
      </c>
      <c r="G58" t="s">
        <v>571</v>
      </c>
      <c r="H58" t="s">
        <v>572</v>
      </c>
      <c r="I58" t="s">
        <v>573</v>
      </c>
      <c r="J58" t="s">
        <v>398</v>
      </c>
      <c r="K58" t="s">
        <v>574</v>
      </c>
      <c r="L58" t="s">
        <v>400</v>
      </c>
      <c r="M58">
        <v>1691775639.5</v>
      </c>
      <c r="N58">
        <f t="shared" si="46"/>
        <v>8.0752364144536445E-3</v>
      </c>
      <c r="O58">
        <f t="shared" si="47"/>
        <v>8.075236414453645</v>
      </c>
      <c r="P58">
        <f t="shared" si="48"/>
        <v>-2.8943841708963243</v>
      </c>
      <c r="Q58">
        <f t="shared" si="49"/>
        <v>23.279299999999999</v>
      </c>
      <c r="R58">
        <f t="shared" si="50"/>
        <v>33.356885983630562</v>
      </c>
      <c r="S58">
        <f t="shared" si="51"/>
        <v>3.2930124555662532</v>
      </c>
      <c r="T58">
        <f t="shared" si="52"/>
        <v>2.2981469221822097</v>
      </c>
      <c r="U58">
        <f t="shared" si="53"/>
        <v>0.45457252714251228</v>
      </c>
      <c r="V58">
        <f t="shared" si="54"/>
        <v>2.9034948682622495</v>
      </c>
      <c r="W58">
        <f t="shared" si="55"/>
        <v>0.41841625844213937</v>
      </c>
      <c r="X58">
        <f t="shared" si="56"/>
        <v>0.26451859398778182</v>
      </c>
      <c r="Y58">
        <f t="shared" si="57"/>
        <v>289.56270029208952</v>
      </c>
      <c r="Z58">
        <f t="shared" si="58"/>
        <v>31.944716329204166</v>
      </c>
      <c r="AA58">
        <f t="shared" si="59"/>
        <v>31.951899999999998</v>
      </c>
      <c r="AB58">
        <f t="shared" si="60"/>
        <v>4.7620985189430725</v>
      </c>
      <c r="AC58">
        <f t="shared" si="61"/>
        <v>60.217562387485948</v>
      </c>
      <c r="AD58">
        <f t="shared" si="62"/>
        <v>2.93107443126482</v>
      </c>
      <c r="AE58">
        <f t="shared" si="63"/>
        <v>4.8674743962634039</v>
      </c>
      <c r="AF58">
        <f t="shared" si="64"/>
        <v>1.8310240876782524</v>
      </c>
      <c r="AG58">
        <f t="shared" si="65"/>
        <v>-356.1179258774057</v>
      </c>
      <c r="AH58">
        <f t="shared" si="66"/>
        <v>60.594007657244759</v>
      </c>
      <c r="AI58">
        <f t="shared" si="67"/>
        <v>4.739589111162311</v>
      </c>
      <c r="AJ58">
        <f t="shared" si="68"/>
        <v>-1.2216288169090888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51186.909330791401</v>
      </c>
      <c r="AP58" t="s">
        <v>401</v>
      </c>
      <c r="AQ58">
        <v>0</v>
      </c>
      <c r="AR58">
        <v>0</v>
      </c>
      <c r="AS58">
        <v>0</v>
      </c>
      <c r="AT58" t="e">
        <f t="shared" si="72"/>
        <v>#DIV/0!</v>
      </c>
      <c r="AU58">
        <v>-1</v>
      </c>
      <c r="AV58" t="s">
        <v>610</v>
      </c>
      <c r="AW58">
        <v>10222.4</v>
      </c>
      <c r="AX58">
        <v>900.51283999999998</v>
      </c>
      <c r="AY58">
        <v>1082.05</v>
      </c>
      <c r="AZ58">
        <f t="shared" si="73"/>
        <v>0.16777150778614669</v>
      </c>
      <c r="BA58">
        <v>0.5</v>
      </c>
      <c r="BB58">
        <f t="shared" si="74"/>
        <v>1513.167600151342</v>
      </c>
      <c r="BC58">
        <f t="shared" si="75"/>
        <v>-2.8943841708963243</v>
      </c>
      <c r="BD58">
        <f t="shared" si="76"/>
        <v>126.93320490526789</v>
      </c>
      <c r="BE58">
        <f t="shared" si="77"/>
        <v>-1.2519328134615454E-3</v>
      </c>
      <c r="BF58">
        <f t="shared" si="78"/>
        <v>-1</v>
      </c>
      <c r="BG58" t="e">
        <f t="shared" si="79"/>
        <v>#DIV/0!</v>
      </c>
      <c r="BH58" t="s">
        <v>611</v>
      </c>
      <c r="BI58">
        <v>690.19</v>
      </c>
      <c r="BJ58">
        <f t="shared" si="80"/>
        <v>690.19</v>
      </c>
      <c r="BK58">
        <f t="shared" si="81"/>
        <v>0.36214592671318324</v>
      </c>
      <c r="BL58">
        <f t="shared" si="82"/>
        <v>0.46327045373347631</v>
      </c>
      <c r="BM58">
        <f t="shared" si="83"/>
        <v>1.5677567046755239</v>
      </c>
      <c r="BN58">
        <f t="shared" si="84"/>
        <v>0.16777150778614663</v>
      </c>
      <c r="BO58" t="e">
        <f t="shared" si="85"/>
        <v>#DIV/0!</v>
      </c>
      <c r="BP58">
        <f t="shared" si="86"/>
        <v>0.35506948958363332</v>
      </c>
      <c r="BQ58">
        <f t="shared" si="87"/>
        <v>0.64493051041636673</v>
      </c>
      <c r="BR58">
        <v>973</v>
      </c>
      <c r="BS58">
        <v>300</v>
      </c>
      <c r="BT58">
        <v>300</v>
      </c>
      <c r="BU58">
        <v>300</v>
      </c>
      <c r="BV58">
        <v>10222.4</v>
      </c>
      <c r="BW58">
        <v>1043.8</v>
      </c>
      <c r="BX58">
        <v>-6.94978E-3</v>
      </c>
      <c r="BY58">
        <v>0.14000000000000001</v>
      </c>
      <c r="BZ58" t="s">
        <v>401</v>
      </c>
      <c r="CA58" t="s">
        <v>401</v>
      </c>
      <c r="CB58" t="s">
        <v>401</v>
      </c>
      <c r="CC58" t="s">
        <v>401</v>
      </c>
      <c r="CD58" t="s">
        <v>401</v>
      </c>
      <c r="CE58" t="s">
        <v>401</v>
      </c>
      <c r="CF58" t="s">
        <v>401</v>
      </c>
      <c r="CG58" t="s">
        <v>401</v>
      </c>
      <c r="CH58" t="s">
        <v>401</v>
      </c>
      <c r="CI58" t="s">
        <v>401</v>
      </c>
      <c r="CJ58">
        <f t="shared" si="88"/>
        <v>1799.98</v>
      </c>
      <c r="CK58">
        <f t="shared" si="89"/>
        <v>1513.167600151342</v>
      </c>
      <c r="CL58">
        <f t="shared" si="90"/>
        <v>0.84065800739527208</v>
      </c>
      <c r="CM58">
        <f t="shared" si="91"/>
        <v>0.16086995427287498</v>
      </c>
      <c r="CN58">
        <v>6</v>
      </c>
      <c r="CO58">
        <v>0.5</v>
      </c>
      <c r="CP58" t="s">
        <v>404</v>
      </c>
      <c r="CQ58">
        <v>1691775639.5</v>
      </c>
      <c r="CR58">
        <v>23.279299999999999</v>
      </c>
      <c r="CS58">
        <v>20.0322</v>
      </c>
      <c r="CT58">
        <v>29.6906</v>
      </c>
      <c r="CU58">
        <v>20.2897</v>
      </c>
      <c r="CV58">
        <v>27.161799999999999</v>
      </c>
      <c r="CW58">
        <v>29.319099999999999</v>
      </c>
      <c r="CX58">
        <v>500.089</v>
      </c>
      <c r="CY58">
        <v>98.620800000000003</v>
      </c>
      <c r="CZ58">
        <v>9.9819699999999997E-2</v>
      </c>
      <c r="DA58">
        <v>32.338999999999999</v>
      </c>
      <c r="DB58">
        <v>31.951899999999998</v>
      </c>
      <c r="DC58">
        <v>999.9</v>
      </c>
      <c r="DD58">
        <v>0</v>
      </c>
      <c r="DE58">
        <v>0</v>
      </c>
      <c r="DF58">
        <v>9990</v>
      </c>
      <c r="DG58">
        <v>0</v>
      </c>
      <c r="DH58">
        <v>2037.18</v>
      </c>
      <c r="DI58">
        <v>3.2471299999999998</v>
      </c>
      <c r="DJ58">
        <v>23.991599999999998</v>
      </c>
      <c r="DK58">
        <v>20.446999999999999</v>
      </c>
      <c r="DL58">
        <v>9.4009400000000003</v>
      </c>
      <c r="DM58">
        <v>20.0322</v>
      </c>
      <c r="DN58">
        <v>20.2897</v>
      </c>
      <c r="DO58">
        <v>2.9281100000000002</v>
      </c>
      <c r="DP58">
        <v>2.0009800000000002</v>
      </c>
      <c r="DQ58">
        <v>23.624700000000001</v>
      </c>
      <c r="DR58">
        <v>17.452100000000002</v>
      </c>
      <c r="DS58">
        <v>1799.98</v>
      </c>
      <c r="DT58">
        <v>0.97800699999999996</v>
      </c>
      <c r="DU58">
        <v>2.19933E-2</v>
      </c>
      <c r="DV58">
        <v>0</v>
      </c>
      <c r="DW58">
        <v>900.62800000000004</v>
      </c>
      <c r="DX58">
        <v>4.9997699999999998</v>
      </c>
      <c r="DY58">
        <v>18462.2</v>
      </c>
      <c r="DZ58">
        <v>15784.3</v>
      </c>
      <c r="EA58">
        <v>43.561999999999998</v>
      </c>
      <c r="EB58">
        <v>44.811999999999998</v>
      </c>
      <c r="EC58">
        <v>43.186999999999998</v>
      </c>
      <c r="ED58">
        <v>43.686999999999998</v>
      </c>
      <c r="EE58">
        <v>44.561999999999998</v>
      </c>
      <c r="EF58">
        <v>1755.5</v>
      </c>
      <c r="EG58">
        <v>39.479999999999997</v>
      </c>
      <c r="EH58">
        <v>0</v>
      </c>
      <c r="EI58">
        <v>132.4000000953674</v>
      </c>
      <c r="EJ58">
        <v>0</v>
      </c>
      <c r="EK58">
        <v>900.51283999999998</v>
      </c>
      <c r="EL58">
        <v>4.4774615278774812</v>
      </c>
      <c r="EM58">
        <v>-73.86922989719767</v>
      </c>
      <c r="EN58">
        <v>18461.223999999998</v>
      </c>
      <c r="EO58">
        <v>15</v>
      </c>
      <c r="EP58">
        <v>1691775599.5</v>
      </c>
      <c r="EQ58" t="s">
        <v>612</v>
      </c>
      <c r="ER58">
        <v>1691775581</v>
      </c>
      <c r="ES58">
        <v>1691775599.5</v>
      </c>
      <c r="ET58">
        <v>45</v>
      </c>
      <c r="EU58">
        <v>1.4E-2</v>
      </c>
      <c r="EV58">
        <v>3.0000000000000001E-3</v>
      </c>
      <c r="EW58">
        <v>-3.8879999999999999</v>
      </c>
      <c r="EX58">
        <v>0.13900000000000001</v>
      </c>
      <c r="EY58">
        <v>20</v>
      </c>
      <c r="EZ58">
        <v>20</v>
      </c>
      <c r="FA58">
        <v>0.37</v>
      </c>
      <c r="FB58">
        <v>0.01</v>
      </c>
      <c r="FC58">
        <v>-2.949402286263743</v>
      </c>
      <c r="FD58">
        <v>-8.488847898991847E-2</v>
      </c>
      <c r="FE58">
        <v>3.3275253864887333E-2</v>
      </c>
      <c r="FF58">
        <v>1</v>
      </c>
      <c r="FG58">
        <v>0.45640243908446593</v>
      </c>
      <c r="FH58">
        <v>3.9709991624294533E-2</v>
      </c>
      <c r="FI58">
        <v>1.6525755471713109E-2</v>
      </c>
      <c r="FJ58">
        <v>1</v>
      </c>
      <c r="FK58">
        <v>2</v>
      </c>
      <c r="FL58">
        <v>2</v>
      </c>
      <c r="FM58" t="s">
        <v>406</v>
      </c>
      <c r="FN58">
        <v>2.9651200000000002</v>
      </c>
      <c r="FO58">
        <v>2.69896</v>
      </c>
      <c r="FP58">
        <v>7.8232200000000005E-3</v>
      </c>
      <c r="FQ58">
        <v>5.74852E-3</v>
      </c>
      <c r="FR58">
        <v>0.131993</v>
      </c>
      <c r="FS58">
        <v>9.8270200000000002E-2</v>
      </c>
      <c r="FT58">
        <v>34109.300000000003</v>
      </c>
      <c r="FU58">
        <v>21887</v>
      </c>
      <c r="FV58">
        <v>32263.9</v>
      </c>
      <c r="FW58">
        <v>25152.1</v>
      </c>
      <c r="FX58">
        <v>38715.9</v>
      </c>
      <c r="FY58">
        <v>39275.5</v>
      </c>
      <c r="FZ58">
        <v>46329.3</v>
      </c>
      <c r="GA58">
        <v>45579.3</v>
      </c>
      <c r="GB58">
        <v>1.9518</v>
      </c>
      <c r="GC58">
        <v>1.8129200000000001</v>
      </c>
      <c r="GD58">
        <v>3.2283399999999997E-2</v>
      </c>
      <c r="GE58">
        <v>0</v>
      </c>
      <c r="GF58">
        <v>31.428000000000001</v>
      </c>
      <c r="GG58">
        <v>999.9</v>
      </c>
      <c r="GH58">
        <v>40.799999999999997</v>
      </c>
      <c r="GI58">
        <v>41.7</v>
      </c>
      <c r="GJ58">
        <v>33.566899999999997</v>
      </c>
      <c r="GK58">
        <v>63.552</v>
      </c>
      <c r="GL58">
        <v>20.276399999999999</v>
      </c>
      <c r="GM58">
        <v>1</v>
      </c>
      <c r="GN58">
        <v>0.30054399999999998</v>
      </c>
      <c r="GO58">
        <v>1.03559</v>
      </c>
      <c r="GP58">
        <v>20.2258</v>
      </c>
      <c r="GQ58">
        <v>5.2324099999999998</v>
      </c>
      <c r="GR58">
        <v>11.950100000000001</v>
      </c>
      <c r="GS58">
        <v>4.9848499999999998</v>
      </c>
      <c r="GT58">
        <v>3.2893300000000001</v>
      </c>
      <c r="GU58">
        <v>9999</v>
      </c>
      <c r="GV58">
        <v>9999</v>
      </c>
      <c r="GW58">
        <v>9999</v>
      </c>
      <c r="GX58">
        <v>281</v>
      </c>
      <c r="GY58">
        <v>1.8667400000000001</v>
      </c>
      <c r="GZ58">
        <v>1.8689</v>
      </c>
      <c r="HA58">
        <v>1.8666499999999999</v>
      </c>
      <c r="HB58">
        <v>1.86704</v>
      </c>
      <c r="HC58">
        <v>1.86229</v>
      </c>
      <c r="HD58">
        <v>1.86497</v>
      </c>
      <c r="HE58">
        <v>1.86835</v>
      </c>
      <c r="HF58">
        <v>1.86866</v>
      </c>
      <c r="HG58">
        <v>5</v>
      </c>
      <c r="HH58">
        <v>0</v>
      </c>
      <c r="HI58">
        <v>0</v>
      </c>
      <c r="HJ58">
        <v>0</v>
      </c>
      <c r="HK58" t="s">
        <v>407</v>
      </c>
      <c r="HL58" t="s">
        <v>408</v>
      </c>
      <c r="HM58" t="s">
        <v>409</v>
      </c>
      <c r="HN58" t="s">
        <v>409</v>
      </c>
      <c r="HO58" t="s">
        <v>409</v>
      </c>
      <c r="HP58" t="s">
        <v>409</v>
      </c>
      <c r="HQ58">
        <v>0</v>
      </c>
      <c r="HR58">
        <v>100</v>
      </c>
      <c r="HS58">
        <v>100</v>
      </c>
      <c r="HT58">
        <v>-3.883</v>
      </c>
      <c r="HU58">
        <v>0.3715</v>
      </c>
      <c r="HV58">
        <v>-3.9252928731793659</v>
      </c>
      <c r="HW58">
        <v>1.6145137170229321E-3</v>
      </c>
      <c r="HX58">
        <v>-1.407043735234338E-6</v>
      </c>
      <c r="HY58">
        <v>4.3622850327847239E-10</v>
      </c>
      <c r="HZ58">
        <v>0.37151232860922678</v>
      </c>
      <c r="IA58">
        <v>0</v>
      </c>
      <c r="IB58">
        <v>0</v>
      </c>
      <c r="IC58">
        <v>0</v>
      </c>
      <c r="ID58">
        <v>2</v>
      </c>
      <c r="IE58">
        <v>2094</v>
      </c>
      <c r="IF58">
        <v>1</v>
      </c>
      <c r="IG58">
        <v>26</v>
      </c>
      <c r="IH58">
        <v>1</v>
      </c>
      <c r="II58">
        <v>0.7</v>
      </c>
      <c r="IJ58">
        <v>0.20874000000000001</v>
      </c>
      <c r="IK58">
        <v>2.66357</v>
      </c>
      <c r="IL58">
        <v>1.4978</v>
      </c>
      <c r="IM58">
        <v>2.2900399999999999</v>
      </c>
      <c r="IN58">
        <v>1.49902</v>
      </c>
      <c r="IO58">
        <v>2.2766099999999998</v>
      </c>
      <c r="IP58">
        <v>43.155000000000001</v>
      </c>
      <c r="IQ58">
        <v>23.956199999999999</v>
      </c>
      <c r="IR58">
        <v>18</v>
      </c>
      <c r="IS58">
        <v>505.64499999999998</v>
      </c>
      <c r="IT58">
        <v>454.899</v>
      </c>
      <c r="IU58">
        <v>28.654399999999999</v>
      </c>
      <c r="IV58">
        <v>31.257999999999999</v>
      </c>
      <c r="IW58">
        <v>29.999199999999998</v>
      </c>
      <c r="IX58">
        <v>31.1053</v>
      </c>
      <c r="IY58">
        <v>31.012899999999998</v>
      </c>
      <c r="IZ58">
        <v>4.1814499999999999</v>
      </c>
      <c r="JA58">
        <v>47.515999999999998</v>
      </c>
      <c r="JB58">
        <v>0</v>
      </c>
      <c r="JC58">
        <v>28.734500000000001</v>
      </c>
      <c r="JD58">
        <v>20</v>
      </c>
      <c r="JE58">
        <v>20.321200000000001</v>
      </c>
      <c r="JF58">
        <v>100.691</v>
      </c>
      <c r="JG58">
        <v>100.974</v>
      </c>
    </row>
    <row r="59" spans="1:267" x14ac:dyDescent="0.3">
      <c r="A59">
        <v>41</v>
      </c>
      <c r="B59">
        <v>1691775774.5</v>
      </c>
      <c r="C59">
        <v>9243.4000000953674</v>
      </c>
      <c r="D59" t="s">
        <v>613</v>
      </c>
      <c r="E59" t="s">
        <v>614</v>
      </c>
      <c r="F59" t="s">
        <v>394</v>
      </c>
      <c r="G59" t="s">
        <v>571</v>
      </c>
      <c r="H59" t="s">
        <v>572</v>
      </c>
      <c r="I59" t="s">
        <v>573</v>
      </c>
      <c r="J59" t="s">
        <v>398</v>
      </c>
      <c r="K59" t="s">
        <v>574</v>
      </c>
      <c r="L59" t="s">
        <v>400</v>
      </c>
      <c r="M59">
        <v>1691775774.5</v>
      </c>
      <c r="N59">
        <f t="shared" si="46"/>
        <v>7.993333096604157E-3</v>
      </c>
      <c r="O59">
        <f t="shared" si="47"/>
        <v>7.9933330966041574</v>
      </c>
      <c r="P59">
        <f t="shared" si="48"/>
        <v>25.686078753237297</v>
      </c>
      <c r="Q59">
        <f t="shared" si="49"/>
        <v>365.69499999999999</v>
      </c>
      <c r="R59">
        <f t="shared" si="50"/>
        <v>258.37743809628603</v>
      </c>
      <c r="S59">
        <f t="shared" si="51"/>
        <v>25.508587024570581</v>
      </c>
      <c r="T59">
        <f t="shared" si="52"/>
        <v>36.103627316228994</v>
      </c>
      <c r="U59">
        <f t="shared" si="53"/>
        <v>0.45099996098431105</v>
      </c>
      <c r="V59">
        <f t="shared" si="54"/>
        <v>2.9045705826974384</v>
      </c>
      <c r="W59">
        <f t="shared" si="55"/>
        <v>0.41539801004608645</v>
      </c>
      <c r="X59">
        <f t="shared" si="56"/>
        <v>0.26258785319384692</v>
      </c>
      <c r="Y59">
        <f t="shared" si="57"/>
        <v>289.56589229208623</v>
      </c>
      <c r="Z59">
        <f t="shared" si="58"/>
        <v>32.083292117888142</v>
      </c>
      <c r="AA59">
        <f t="shared" si="59"/>
        <v>31.984400000000001</v>
      </c>
      <c r="AB59">
        <f t="shared" si="60"/>
        <v>4.7708685980223589</v>
      </c>
      <c r="AC59">
        <f t="shared" si="61"/>
        <v>60.112889117587486</v>
      </c>
      <c r="AD59">
        <f t="shared" si="62"/>
        <v>2.9453637218561397</v>
      </c>
      <c r="AE59">
        <f t="shared" si="63"/>
        <v>4.8997207838317021</v>
      </c>
      <c r="AF59">
        <f t="shared" si="64"/>
        <v>1.8255048761662191</v>
      </c>
      <c r="AG59">
        <f t="shared" si="65"/>
        <v>-352.50598956024334</v>
      </c>
      <c r="AH59">
        <f t="shared" si="66"/>
        <v>73.84841428436799</v>
      </c>
      <c r="AI59">
        <f t="shared" si="67"/>
        <v>5.7784388877979413</v>
      </c>
      <c r="AJ59">
        <f t="shared" si="68"/>
        <v>16.686755904008848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51197.6672512691</v>
      </c>
      <c r="AP59" t="s">
        <v>401</v>
      </c>
      <c r="AQ59">
        <v>0</v>
      </c>
      <c r="AR59">
        <v>0</v>
      </c>
      <c r="AS59">
        <v>0</v>
      </c>
      <c r="AT59" t="e">
        <f t="shared" si="72"/>
        <v>#DIV/0!</v>
      </c>
      <c r="AU59">
        <v>-1</v>
      </c>
      <c r="AV59" t="s">
        <v>615</v>
      </c>
      <c r="AW59">
        <v>10222.700000000001</v>
      </c>
      <c r="AX59">
        <v>870.29680000000008</v>
      </c>
      <c r="AY59">
        <v>1274.28</v>
      </c>
      <c r="AZ59">
        <f t="shared" si="73"/>
        <v>0.31702859654079163</v>
      </c>
      <c r="BA59">
        <v>0.5</v>
      </c>
      <c r="BB59">
        <f t="shared" si="74"/>
        <v>1513.18440015134</v>
      </c>
      <c r="BC59">
        <f t="shared" si="75"/>
        <v>25.686078753237297</v>
      </c>
      <c r="BD59">
        <f t="shared" si="76"/>
        <v>239.86136334369948</v>
      </c>
      <c r="BE59">
        <f t="shared" si="77"/>
        <v>1.7635708344976533E-2</v>
      </c>
      <c r="BF59">
        <f t="shared" si="78"/>
        <v>-1</v>
      </c>
      <c r="BG59" t="e">
        <f t="shared" si="79"/>
        <v>#DIV/0!</v>
      </c>
      <c r="BH59" t="s">
        <v>616</v>
      </c>
      <c r="BI59">
        <v>648.83000000000004</v>
      </c>
      <c r="BJ59">
        <f t="shared" si="80"/>
        <v>648.83000000000004</v>
      </c>
      <c r="BK59">
        <f t="shared" si="81"/>
        <v>0.49082619204570421</v>
      </c>
      <c r="BL59">
        <f t="shared" si="82"/>
        <v>0.64590806619234142</v>
      </c>
      <c r="BM59">
        <f t="shared" si="83"/>
        <v>1.9639659078649259</v>
      </c>
      <c r="BN59">
        <f t="shared" si="84"/>
        <v>0.31702859654079157</v>
      </c>
      <c r="BO59" t="e">
        <f t="shared" si="85"/>
        <v>#DIV/0!</v>
      </c>
      <c r="BP59">
        <f t="shared" si="86"/>
        <v>0.48154207919364622</v>
      </c>
      <c r="BQ59">
        <f t="shared" si="87"/>
        <v>0.51845792080635378</v>
      </c>
      <c r="BR59">
        <v>975</v>
      </c>
      <c r="BS59">
        <v>300</v>
      </c>
      <c r="BT59">
        <v>300</v>
      </c>
      <c r="BU59">
        <v>300</v>
      </c>
      <c r="BV59">
        <v>10222.700000000001</v>
      </c>
      <c r="BW59">
        <v>1153.22</v>
      </c>
      <c r="BX59">
        <v>-6.9508800000000004E-3</v>
      </c>
      <c r="BY59">
        <v>7.88</v>
      </c>
      <c r="BZ59" t="s">
        <v>401</v>
      </c>
      <c r="CA59" t="s">
        <v>401</v>
      </c>
      <c r="CB59" t="s">
        <v>401</v>
      </c>
      <c r="CC59" t="s">
        <v>401</v>
      </c>
      <c r="CD59" t="s">
        <v>401</v>
      </c>
      <c r="CE59" t="s">
        <v>401</v>
      </c>
      <c r="CF59" t="s">
        <v>401</v>
      </c>
      <c r="CG59" t="s">
        <v>401</v>
      </c>
      <c r="CH59" t="s">
        <v>401</v>
      </c>
      <c r="CI59" t="s">
        <v>401</v>
      </c>
      <c r="CJ59">
        <f t="shared" si="88"/>
        <v>1800</v>
      </c>
      <c r="CK59">
        <f t="shared" si="89"/>
        <v>1513.18440015134</v>
      </c>
      <c r="CL59">
        <f t="shared" si="90"/>
        <v>0.84065800008407776</v>
      </c>
      <c r="CM59">
        <f t="shared" si="91"/>
        <v>0.16086994016227013</v>
      </c>
      <c r="CN59">
        <v>6</v>
      </c>
      <c r="CO59">
        <v>0.5</v>
      </c>
      <c r="CP59" t="s">
        <v>404</v>
      </c>
      <c r="CQ59">
        <v>1691775774.5</v>
      </c>
      <c r="CR59">
        <v>365.69499999999999</v>
      </c>
      <c r="CS59">
        <v>400.01299999999998</v>
      </c>
      <c r="CT59">
        <v>29.8337</v>
      </c>
      <c r="CU59">
        <v>20.531400000000001</v>
      </c>
      <c r="CV59">
        <v>370.678</v>
      </c>
      <c r="CW59">
        <v>29.465199999999999</v>
      </c>
      <c r="CX59">
        <v>500.19</v>
      </c>
      <c r="CY59">
        <v>98.626099999999994</v>
      </c>
      <c r="CZ59">
        <v>9.9962200000000001E-2</v>
      </c>
      <c r="DA59">
        <v>32.456000000000003</v>
      </c>
      <c r="DB59">
        <v>31.984400000000001</v>
      </c>
      <c r="DC59">
        <v>999.9</v>
      </c>
      <c r="DD59">
        <v>0</v>
      </c>
      <c r="DE59">
        <v>0</v>
      </c>
      <c r="DF59">
        <v>9995.6200000000008</v>
      </c>
      <c r="DG59">
        <v>0</v>
      </c>
      <c r="DH59">
        <v>2087.21</v>
      </c>
      <c r="DI59">
        <v>-34.318399999999997</v>
      </c>
      <c r="DJ59">
        <v>376.94</v>
      </c>
      <c r="DK59">
        <v>408.39800000000002</v>
      </c>
      <c r="DL59">
        <v>9.3022600000000004</v>
      </c>
      <c r="DM59">
        <v>400.01299999999998</v>
      </c>
      <c r="DN59">
        <v>20.531400000000001</v>
      </c>
      <c r="DO59">
        <v>2.94238</v>
      </c>
      <c r="DP59">
        <v>2.0249299999999999</v>
      </c>
      <c r="DQ59">
        <v>23.705400000000001</v>
      </c>
      <c r="DR59">
        <v>17.640699999999999</v>
      </c>
      <c r="DS59">
        <v>1800</v>
      </c>
      <c r="DT59">
        <v>0.97800699999999996</v>
      </c>
      <c r="DU59">
        <v>2.19933E-2</v>
      </c>
      <c r="DV59">
        <v>0</v>
      </c>
      <c r="DW59">
        <v>869.51900000000001</v>
      </c>
      <c r="DX59">
        <v>4.9997699999999998</v>
      </c>
      <c r="DY59">
        <v>18063.2</v>
      </c>
      <c r="DZ59">
        <v>15784.5</v>
      </c>
      <c r="EA59">
        <v>43.561999999999998</v>
      </c>
      <c r="EB59">
        <v>44.875</v>
      </c>
      <c r="EC59">
        <v>43.25</v>
      </c>
      <c r="ED59">
        <v>43.686999999999998</v>
      </c>
      <c r="EE59">
        <v>44.625</v>
      </c>
      <c r="EF59">
        <v>1755.52</v>
      </c>
      <c r="EG59">
        <v>39.479999999999997</v>
      </c>
      <c r="EH59">
        <v>0</v>
      </c>
      <c r="EI59">
        <v>134.4000000953674</v>
      </c>
      <c r="EJ59">
        <v>0</v>
      </c>
      <c r="EK59">
        <v>870.29680000000008</v>
      </c>
      <c r="EL59">
        <v>-6.8595384500580892</v>
      </c>
      <c r="EM59">
        <v>-67.692307543406102</v>
      </c>
      <c r="EN59">
        <v>18083.14</v>
      </c>
      <c r="EO59">
        <v>15</v>
      </c>
      <c r="EP59">
        <v>1691775735.5</v>
      </c>
      <c r="EQ59" t="s">
        <v>617</v>
      </c>
      <c r="ER59">
        <v>1691775735</v>
      </c>
      <c r="ES59">
        <v>1691775735.5</v>
      </c>
      <c r="ET59">
        <v>46</v>
      </c>
      <c r="EU59">
        <v>-1.486</v>
      </c>
      <c r="EV59">
        <v>-3.0000000000000001E-3</v>
      </c>
      <c r="EW59">
        <v>-4.9589999999999996</v>
      </c>
      <c r="EX59">
        <v>0.13500000000000001</v>
      </c>
      <c r="EY59">
        <v>400</v>
      </c>
      <c r="EZ59">
        <v>20</v>
      </c>
      <c r="FA59">
        <v>0.15</v>
      </c>
      <c r="FB59">
        <v>0.02</v>
      </c>
      <c r="FC59">
        <v>25.678677216115759</v>
      </c>
      <c r="FD59">
        <v>-0.34041318565891843</v>
      </c>
      <c r="FE59">
        <v>0.10387492715589421</v>
      </c>
      <c r="FF59">
        <v>1</v>
      </c>
      <c r="FG59">
        <v>0.45284821286112342</v>
      </c>
      <c r="FH59">
        <v>5.4546958530946613E-2</v>
      </c>
      <c r="FI59">
        <v>1.9454173307101828E-2</v>
      </c>
      <c r="FJ59">
        <v>1</v>
      </c>
      <c r="FK59">
        <v>2</v>
      </c>
      <c r="FL59">
        <v>2</v>
      </c>
      <c r="FM59" t="s">
        <v>406</v>
      </c>
      <c r="FN59">
        <v>2.9653100000000001</v>
      </c>
      <c r="FO59">
        <v>2.69916</v>
      </c>
      <c r="FP59">
        <v>9.0874899999999995E-2</v>
      </c>
      <c r="FQ59">
        <v>9.5633300000000004E-2</v>
      </c>
      <c r="FR59">
        <v>0.13242999999999999</v>
      </c>
      <c r="FS59">
        <v>9.9085300000000001E-2</v>
      </c>
      <c r="FT59">
        <v>31249.7</v>
      </c>
      <c r="FU59">
        <v>19904.900000000001</v>
      </c>
      <c r="FV59">
        <v>32259.200000000001</v>
      </c>
      <c r="FW59">
        <v>25148</v>
      </c>
      <c r="FX59">
        <v>38691.699999999997</v>
      </c>
      <c r="FY59">
        <v>39234.699999999997</v>
      </c>
      <c r="FZ59">
        <v>46322.8</v>
      </c>
      <c r="GA59">
        <v>45572.6</v>
      </c>
      <c r="GB59">
        <v>1.95068</v>
      </c>
      <c r="GC59">
        <v>1.81348</v>
      </c>
      <c r="GD59">
        <v>3.4175799999999999E-2</v>
      </c>
      <c r="GE59">
        <v>0</v>
      </c>
      <c r="GF59">
        <v>31.4298</v>
      </c>
      <c r="GG59">
        <v>999.9</v>
      </c>
      <c r="GH59">
        <v>40.4</v>
      </c>
      <c r="GI59">
        <v>41.8</v>
      </c>
      <c r="GJ59">
        <v>33.416600000000003</v>
      </c>
      <c r="GK59">
        <v>63.582000000000001</v>
      </c>
      <c r="GL59">
        <v>19.5152</v>
      </c>
      <c r="GM59">
        <v>1</v>
      </c>
      <c r="GN59">
        <v>0.30642999999999998</v>
      </c>
      <c r="GO59">
        <v>0.82646799999999998</v>
      </c>
      <c r="GP59">
        <v>20.2271</v>
      </c>
      <c r="GQ59">
        <v>5.2309200000000002</v>
      </c>
      <c r="GR59">
        <v>11.950100000000001</v>
      </c>
      <c r="GS59">
        <v>4.9845499999999996</v>
      </c>
      <c r="GT59">
        <v>3.2892299999999999</v>
      </c>
      <c r="GU59">
        <v>9999</v>
      </c>
      <c r="GV59">
        <v>9999</v>
      </c>
      <c r="GW59">
        <v>9999</v>
      </c>
      <c r="GX59">
        <v>281</v>
      </c>
      <c r="GY59">
        <v>1.8667199999999999</v>
      </c>
      <c r="GZ59">
        <v>1.8689</v>
      </c>
      <c r="HA59">
        <v>1.8666100000000001</v>
      </c>
      <c r="HB59">
        <v>1.86697</v>
      </c>
      <c r="HC59">
        <v>1.86226</v>
      </c>
      <c r="HD59">
        <v>1.86496</v>
      </c>
      <c r="HE59">
        <v>1.86833</v>
      </c>
      <c r="HF59">
        <v>1.8686100000000001</v>
      </c>
      <c r="HG59">
        <v>5</v>
      </c>
      <c r="HH59">
        <v>0</v>
      </c>
      <c r="HI59">
        <v>0</v>
      </c>
      <c r="HJ59">
        <v>0</v>
      </c>
      <c r="HK59" t="s">
        <v>407</v>
      </c>
      <c r="HL59" t="s">
        <v>408</v>
      </c>
      <c r="HM59" t="s">
        <v>409</v>
      </c>
      <c r="HN59" t="s">
        <v>409</v>
      </c>
      <c r="HO59" t="s">
        <v>409</v>
      </c>
      <c r="HP59" t="s">
        <v>409</v>
      </c>
      <c r="HQ59">
        <v>0</v>
      </c>
      <c r="HR59">
        <v>100</v>
      </c>
      <c r="HS59">
        <v>100</v>
      </c>
      <c r="HT59">
        <v>-4.9829999999999997</v>
      </c>
      <c r="HU59">
        <v>0.36849999999999999</v>
      </c>
      <c r="HV59">
        <v>-5.4107586545756066</v>
      </c>
      <c r="HW59">
        <v>1.6145137170229321E-3</v>
      </c>
      <c r="HX59">
        <v>-1.407043735234338E-6</v>
      </c>
      <c r="HY59">
        <v>4.3622850327847239E-10</v>
      </c>
      <c r="HZ59">
        <v>0.3685254422060642</v>
      </c>
      <c r="IA59">
        <v>0</v>
      </c>
      <c r="IB59">
        <v>0</v>
      </c>
      <c r="IC59">
        <v>0</v>
      </c>
      <c r="ID59">
        <v>2</v>
      </c>
      <c r="IE59">
        <v>2094</v>
      </c>
      <c r="IF59">
        <v>1</v>
      </c>
      <c r="IG59">
        <v>26</v>
      </c>
      <c r="IH59">
        <v>0.7</v>
      </c>
      <c r="II59">
        <v>0.7</v>
      </c>
      <c r="IJ59">
        <v>1.07056</v>
      </c>
      <c r="IK59">
        <v>2.6122999999999998</v>
      </c>
      <c r="IL59">
        <v>1.4978</v>
      </c>
      <c r="IM59">
        <v>2.2900399999999999</v>
      </c>
      <c r="IN59">
        <v>1.49902</v>
      </c>
      <c r="IO59">
        <v>2.3815900000000001</v>
      </c>
      <c r="IP59">
        <v>43.046900000000001</v>
      </c>
      <c r="IQ59">
        <v>23.9649</v>
      </c>
      <c r="IR59">
        <v>18</v>
      </c>
      <c r="IS59">
        <v>505.43299999999999</v>
      </c>
      <c r="IT59">
        <v>455.702</v>
      </c>
      <c r="IU59">
        <v>29.0227</v>
      </c>
      <c r="IV59">
        <v>31.334599999999998</v>
      </c>
      <c r="IW59">
        <v>29.999700000000001</v>
      </c>
      <c r="IX59">
        <v>31.170400000000001</v>
      </c>
      <c r="IY59">
        <v>31.0749</v>
      </c>
      <c r="IZ59">
        <v>21.432200000000002</v>
      </c>
      <c r="JA59">
        <v>46.4009</v>
      </c>
      <c r="JB59">
        <v>0</v>
      </c>
      <c r="JC59">
        <v>29.084900000000001</v>
      </c>
      <c r="JD59">
        <v>400</v>
      </c>
      <c r="JE59">
        <v>20.563800000000001</v>
      </c>
      <c r="JF59">
        <v>100.67700000000001</v>
      </c>
      <c r="JG59">
        <v>100.959</v>
      </c>
    </row>
    <row r="60" spans="1:267" x14ac:dyDescent="0.3">
      <c r="A60">
        <v>42</v>
      </c>
      <c r="B60">
        <v>1691775873</v>
      </c>
      <c r="C60">
        <v>9341.9000000953674</v>
      </c>
      <c r="D60" t="s">
        <v>618</v>
      </c>
      <c r="E60" t="s">
        <v>619</v>
      </c>
      <c r="F60" t="s">
        <v>394</v>
      </c>
      <c r="G60" t="s">
        <v>571</v>
      </c>
      <c r="H60" t="s">
        <v>572</v>
      </c>
      <c r="I60" t="s">
        <v>573</v>
      </c>
      <c r="J60" t="s">
        <v>398</v>
      </c>
      <c r="K60" t="s">
        <v>574</v>
      </c>
      <c r="L60" t="s">
        <v>400</v>
      </c>
      <c r="M60">
        <v>1691775873</v>
      </c>
      <c r="N60">
        <f t="shared" si="46"/>
        <v>6.7691074824026334E-3</v>
      </c>
      <c r="O60">
        <f t="shared" si="47"/>
        <v>6.7691074824026334</v>
      </c>
      <c r="P60">
        <f t="shared" si="48"/>
        <v>25.020964389121485</v>
      </c>
      <c r="Q60">
        <f t="shared" si="49"/>
        <v>367.04500000000002</v>
      </c>
      <c r="R60">
        <f t="shared" si="50"/>
        <v>241.88945197032533</v>
      </c>
      <c r="S60">
        <f t="shared" si="51"/>
        <v>23.880442534552454</v>
      </c>
      <c r="T60">
        <f t="shared" si="52"/>
        <v>36.236375578584997</v>
      </c>
      <c r="U60">
        <f t="shared" si="53"/>
        <v>0.36693060734964239</v>
      </c>
      <c r="V60">
        <f t="shared" si="54"/>
        <v>2.9042155812716004</v>
      </c>
      <c r="W60">
        <f t="shared" si="55"/>
        <v>0.34298414129401578</v>
      </c>
      <c r="X60">
        <f t="shared" si="56"/>
        <v>0.21638621853393852</v>
      </c>
      <c r="Y60">
        <f t="shared" si="57"/>
        <v>289.58620229221464</v>
      </c>
      <c r="Z60">
        <f t="shared" si="58"/>
        <v>32.345403168318633</v>
      </c>
      <c r="AA60">
        <f t="shared" si="59"/>
        <v>32.003799999999998</v>
      </c>
      <c r="AB60">
        <f t="shared" si="60"/>
        <v>4.7761103594193566</v>
      </c>
      <c r="AC60">
        <f t="shared" si="61"/>
        <v>59.4511270983024</v>
      </c>
      <c r="AD60">
        <f t="shared" si="62"/>
        <v>2.9034711234074</v>
      </c>
      <c r="AE60">
        <f t="shared" si="63"/>
        <v>4.883794917136747</v>
      </c>
      <c r="AF60">
        <f t="shared" si="64"/>
        <v>1.8726392360119566</v>
      </c>
      <c r="AG60">
        <f t="shared" si="65"/>
        <v>-298.51763997395614</v>
      </c>
      <c r="AH60">
        <f t="shared" si="66"/>
        <v>61.767681779709598</v>
      </c>
      <c r="AI60">
        <f t="shared" si="67"/>
        <v>4.8328343591676024</v>
      </c>
      <c r="AJ60">
        <f t="shared" si="68"/>
        <v>57.669078457135676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51197.319958336622</v>
      </c>
      <c r="AP60" t="s">
        <v>401</v>
      </c>
      <c r="AQ60">
        <v>0</v>
      </c>
      <c r="AR60">
        <v>0</v>
      </c>
      <c r="AS60">
        <v>0</v>
      </c>
      <c r="AT60" t="e">
        <f t="shared" si="72"/>
        <v>#DIV/0!</v>
      </c>
      <c r="AU60">
        <v>-1</v>
      </c>
      <c r="AV60" t="s">
        <v>620</v>
      </c>
      <c r="AW60">
        <v>10222.299999999999</v>
      </c>
      <c r="AX60">
        <v>872.84430769230789</v>
      </c>
      <c r="AY60">
        <v>1307.27</v>
      </c>
      <c r="AZ60">
        <f t="shared" si="73"/>
        <v>0.33231520061478659</v>
      </c>
      <c r="BA60">
        <v>0.5</v>
      </c>
      <c r="BB60">
        <f t="shared" si="74"/>
        <v>1513.2858001514064</v>
      </c>
      <c r="BC60">
        <f t="shared" si="75"/>
        <v>25.020964389121485</v>
      </c>
      <c r="BD60">
        <f t="shared" si="76"/>
        <v>251.44393713241124</v>
      </c>
      <c r="BE60">
        <f t="shared" si="77"/>
        <v>1.7195009948892701E-2</v>
      </c>
      <c r="BF60">
        <f t="shared" si="78"/>
        <v>-1</v>
      </c>
      <c r="BG60" t="e">
        <f t="shared" si="79"/>
        <v>#DIV/0!</v>
      </c>
      <c r="BH60" t="s">
        <v>621</v>
      </c>
      <c r="BI60">
        <v>659.53</v>
      </c>
      <c r="BJ60">
        <f t="shared" si="80"/>
        <v>659.53</v>
      </c>
      <c r="BK60">
        <f t="shared" si="81"/>
        <v>0.49549060255341282</v>
      </c>
      <c r="BL60">
        <f t="shared" si="82"/>
        <v>0.67067911863971974</v>
      </c>
      <c r="BM60">
        <f t="shared" si="83"/>
        <v>1.982123633496581</v>
      </c>
      <c r="BN60">
        <f t="shared" si="84"/>
        <v>0.33231520061478659</v>
      </c>
      <c r="BO60" t="e">
        <f t="shared" si="85"/>
        <v>#DIV/0!</v>
      </c>
      <c r="BP60">
        <f t="shared" si="86"/>
        <v>0.50677193540498411</v>
      </c>
      <c r="BQ60">
        <f t="shared" si="87"/>
        <v>0.49322806459501589</v>
      </c>
      <c r="BR60">
        <v>977</v>
      </c>
      <c r="BS60">
        <v>300</v>
      </c>
      <c r="BT60">
        <v>300</v>
      </c>
      <c r="BU60">
        <v>300</v>
      </c>
      <c r="BV60">
        <v>10222.299999999999</v>
      </c>
      <c r="BW60">
        <v>1170.8</v>
      </c>
      <c r="BX60">
        <v>-6.95095E-3</v>
      </c>
      <c r="BY60">
        <v>11.74</v>
      </c>
      <c r="BZ60" t="s">
        <v>401</v>
      </c>
      <c r="CA60" t="s">
        <v>401</v>
      </c>
      <c r="CB60" t="s">
        <v>401</v>
      </c>
      <c r="CC60" t="s">
        <v>401</v>
      </c>
      <c r="CD60" t="s">
        <v>401</v>
      </c>
      <c r="CE60" t="s">
        <v>401</v>
      </c>
      <c r="CF60" t="s">
        <v>401</v>
      </c>
      <c r="CG60" t="s">
        <v>401</v>
      </c>
      <c r="CH60" t="s">
        <v>401</v>
      </c>
      <c r="CI60" t="s">
        <v>401</v>
      </c>
      <c r="CJ60">
        <f t="shared" si="88"/>
        <v>1800.12</v>
      </c>
      <c r="CK60">
        <f t="shared" si="89"/>
        <v>1513.2858001514064</v>
      </c>
      <c r="CL60">
        <f t="shared" si="90"/>
        <v>0.84065828953147925</v>
      </c>
      <c r="CM60">
        <f t="shared" si="91"/>
        <v>0.1608704987957551</v>
      </c>
      <c r="CN60">
        <v>6</v>
      </c>
      <c r="CO60">
        <v>0.5</v>
      </c>
      <c r="CP60" t="s">
        <v>404</v>
      </c>
      <c r="CQ60">
        <v>1691775873</v>
      </c>
      <c r="CR60">
        <v>367.04500000000002</v>
      </c>
      <c r="CS60">
        <v>400.036</v>
      </c>
      <c r="CT60">
        <v>29.409800000000001</v>
      </c>
      <c r="CU60">
        <v>21.529499999999999</v>
      </c>
      <c r="CV60">
        <v>371.964</v>
      </c>
      <c r="CW60">
        <v>29.226800000000001</v>
      </c>
      <c r="CX60">
        <v>500.23700000000002</v>
      </c>
      <c r="CY60">
        <v>98.624499999999998</v>
      </c>
      <c r="CZ60">
        <v>0.10011299999999999</v>
      </c>
      <c r="DA60">
        <v>32.398299999999999</v>
      </c>
      <c r="DB60">
        <v>32.003799999999998</v>
      </c>
      <c r="DC60">
        <v>999.9</v>
      </c>
      <c r="DD60">
        <v>0</v>
      </c>
      <c r="DE60">
        <v>0</v>
      </c>
      <c r="DF60">
        <v>9993.75</v>
      </c>
      <c r="DG60">
        <v>0</v>
      </c>
      <c r="DH60">
        <v>1329.81</v>
      </c>
      <c r="DI60">
        <v>-33.0548</v>
      </c>
      <c r="DJ60">
        <v>378.173</v>
      </c>
      <c r="DK60">
        <v>408.83800000000002</v>
      </c>
      <c r="DL60">
        <v>8.0657700000000006</v>
      </c>
      <c r="DM60">
        <v>400.036</v>
      </c>
      <c r="DN60">
        <v>21.529499999999999</v>
      </c>
      <c r="DO60">
        <v>2.9188200000000002</v>
      </c>
      <c r="DP60">
        <v>2.1233399999999998</v>
      </c>
      <c r="DQ60">
        <v>23.571899999999999</v>
      </c>
      <c r="DR60">
        <v>18.395299999999999</v>
      </c>
      <c r="DS60">
        <v>1800.12</v>
      </c>
      <c r="DT60">
        <v>0.97799499999999995</v>
      </c>
      <c r="DU60">
        <v>2.2005400000000001E-2</v>
      </c>
      <c r="DV60">
        <v>0</v>
      </c>
      <c r="DW60">
        <v>873.76900000000001</v>
      </c>
      <c r="DX60">
        <v>4.9997699999999998</v>
      </c>
      <c r="DY60">
        <v>17299.7</v>
      </c>
      <c r="DZ60">
        <v>15785.5</v>
      </c>
      <c r="EA60">
        <v>43.625</v>
      </c>
      <c r="EB60">
        <v>44.875</v>
      </c>
      <c r="EC60">
        <v>43.25</v>
      </c>
      <c r="ED60">
        <v>43.75</v>
      </c>
      <c r="EE60">
        <v>44.625</v>
      </c>
      <c r="EF60">
        <v>1755.62</v>
      </c>
      <c r="EG60">
        <v>39.5</v>
      </c>
      <c r="EH60">
        <v>0</v>
      </c>
      <c r="EI60">
        <v>98.200000047683716</v>
      </c>
      <c r="EJ60">
        <v>0</v>
      </c>
      <c r="EK60">
        <v>872.84430769230789</v>
      </c>
      <c r="EL60">
        <v>6.9737435963137546</v>
      </c>
      <c r="EM60">
        <v>-142.96410052541421</v>
      </c>
      <c r="EN60">
        <v>17063.38846153846</v>
      </c>
      <c r="EO60">
        <v>15</v>
      </c>
      <c r="EP60">
        <v>1691775909</v>
      </c>
      <c r="EQ60" t="s">
        <v>622</v>
      </c>
      <c r="ER60">
        <v>1691775902</v>
      </c>
      <c r="ES60">
        <v>1691775909</v>
      </c>
      <c r="ET60">
        <v>47</v>
      </c>
      <c r="EU60">
        <v>0.04</v>
      </c>
      <c r="EV60">
        <v>-6.0000000000000001E-3</v>
      </c>
      <c r="EW60">
        <v>-4.9189999999999996</v>
      </c>
      <c r="EX60">
        <v>0.183</v>
      </c>
      <c r="EY60">
        <v>400</v>
      </c>
      <c r="EZ60">
        <v>22</v>
      </c>
      <c r="FA60">
        <v>0.09</v>
      </c>
      <c r="FB60">
        <v>0.01</v>
      </c>
      <c r="FC60">
        <v>25.092690570441089</v>
      </c>
      <c r="FD60">
        <v>-0.28020038501972883</v>
      </c>
      <c r="FE60">
        <v>6.688468686347146E-2</v>
      </c>
      <c r="FF60">
        <v>1</v>
      </c>
      <c r="FG60">
        <v>0.38742021128749943</v>
      </c>
      <c r="FH60">
        <v>-3.2436977956229657E-2</v>
      </c>
      <c r="FI60">
        <v>4.8231976668052182E-3</v>
      </c>
      <c r="FJ60">
        <v>1</v>
      </c>
      <c r="FK60">
        <v>2</v>
      </c>
      <c r="FL60">
        <v>2</v>
      </c>
      <c r="FM60" t="s">
        <v>406</v>
      </c>
      <c r="FN60">
        <v>2.9653499999999999</v>
      </c>
      <c r="FO60">
        <v>2.69929</v>
      </c>
      <c r="FP60">
        <v>9.1112100000000001E-2</v>
      </c>
      <c r="FQ60">
        <v>9.5637200000000006E-2</v>
      </c>
      <c r="FR60">
        <v>0.131687</v>
      </c>
      <c r="FS60">
        <v>0.102437</v>
      </c>
      <c r="FT60">
        <v>31240.1</v>
      </c>
      <c r="FU60">
        <v>19903.7</v>
      </c>
      <c r="FV60">
        <v>32257.8</v>
      </c>
      <c r="FW60">
        <v>25146.799999999999</v>
      </c>
      <c r="FX60">
        <v>38723.9</v>
      </c>
      <c r="FY60">
        <v>39086.400000000001</v>
      </c>
      <c r="FZ60">
        <v>46321.3</v>
      </c>
      <c r="GA60">
        <v>45570</v>
      </c>
      <c r="GB60">
        <v>1.9499500000000001</v>
      </c>
      <c r="GC60">
        <v>1.81498</v>
      </c>
      <c r="GD60">
        <v>3.2883099999999998E-2</v>
      </c>
      <c r="GE60">
        <v>0</v>
      </c>
      <c r="GF60">
        <v>31.470199999999998</v>
      </c>
      <c r="GG60">
        <v>999.9</v>
      </c>
      <c r="GH60">
        <v>40.1</v>
      </c>
      <c r="GI60">
        <v>41.8</v>
      </c>
      <c r="GJ60">
        <v>33.166400000000003</v>
      </c>
      <c r="GK60">
        <v>63.491999999999997</v>
      </c>
      <c r="GL60">
        <v>20.264399999999998</v>
      </c>
      <c r="GM60">
        <v>1</v>
      </c>
      <c r="GN60">
        <v>0.31038399999999999</v>
      </c>
      <c r="GO60">
        <v>1.6514500000000001</v>
      </c>
      <c r="GP60">
        <v>20.221499999999999</v>
      </c>
      <c r="GQ60">
        <v>5.2348100000000004</v>
      </c>
      <c r="GR60">
        <v>11.950100000000001</v>
      </c>
      <c r="GS60">
        <v>4.9858000000000002</v>
      </c>
      <c r="GT60">
        <v>3.29</v>
      </c>
      <c r="GU60">
        <v>9999</v>
      </c>
      <c r="GV60">
        <v>9999</v>
      </c>
      <c r="GW60">
        <v>9999</v>
      </c>
      <c r="GX60">
        <v>281.10000000000002</v>
      </c>
      <c r="GY60">
        <v>1.86669</v>
      </c>
      <c r="GZ60">
        <v>1.8689</v>
      </c>
      <c r="HA60">
        <v>1.8666199999999999</v>
      </c>
      <c r="HB60">
        <v>1.86703</v>
      </c>
      <c r="HC60">
        <v>1.8622799999999999</v>
      </c>
      <c r="HD60">
        <v>1.8649800000000001</v>
      </c>
      <c r="HE60">
        <v>1.8683000000000001</v>
      </c>
      <c r="HF60">
        <v>1.8686199999999999</v>
      </c>
      <c r="HG60">
        <v>5</v>
      </c>
      <c r="HH60">
        <v>0</v>
      </c>
      <c r="HI60">
        <v>0</v>
      </c>
      <c r="HJ60">
        <v>0</v>
      </c>
      <c r="HK60" t="s">
        <v>407</v>
      </c>
      <c r="HL60" t="s">
        <v>408</v>
      </c>
      <c r="HM60" t="s">
        <v>409</v>
      </c>
      <c r="HN60" t="s">
        <v>409</v>
      </c>
      <c r="HO60" t="s">
        <v>409</v>
      </c>
      <c r="HP60" t="s">
        <v>409</v>
      </c>
      <c r="HQ60">
        <v>0</v>
      </c>
      <c r="HR60">
        <v>100</v>
      </c>
      <c r="HS60">
        <v>100</v>
      </c>
      <c r="HT60">
        <v>-4.9189999999999996</v>
      </c>
      <c r="HU60">
        <v>0.183</v>
      </c>
      <c r="HV60">
        <v>-5.4107586545756066</v>
      </c>
      <c r="HW60">
        <v>1.6145137170229321E-3</v>
      </c>
      <c r="HX60">
        <v>-1.407043735234338E-6</v>
      </c>
      <c r="HY60">
        <v>4.3622850327847239E-10</v>
      </c>
      <c r="HZ60">
        <v>0.3685254422060642</v>
      </c>
      <c r="IA60">
        <v>0</v>
      </c>
      <c r="IB60">
        <v>0</v>
      </c>
      <c r="IC60">
        <v>0</v>
      </c>
      <c r="ID60">
        <v>2</v>
      </c>
      <c r="IE60">
        <v>2094</v>
      </c>
      <c r="IF60">
        <v>1</v>
      </c>
      <c r="IG60">
        <v>26</v>
      </c>
      <c r="IH60">
        <v>2.2999999999999998</v>
      </c>
      <c r="II60">
        <v>2.2999999999999998</v>
      </c>
      <c r="IJ60">
        <v>1.07056</v>
      </c>
      <c r="IK60">
        <v>2.6110799999999998</v>
      </c>
      <c r="IL60">
        <v>1.4978</v>
      </c>
      <c r="IM60">
        <v>2.2900399999999999</v>
      </c>
      <c r="IN60">
        <v>1.49902</v>
      </c>
      <c r="IO60">
        <v>2.2949199999999998</v>
      </c>
      <c r="IP60">
        <v>42.939</v>
      </c>
      <c r="IQ60">
        <v>23.956199999999999</v>
      </c>
      <c r="IR60">
        <v>18</v>
      </c>
      <c r="IS60">
        <v>505.18</v>
      </c>
      <c r="IT60">
        <v>456.90600000000001</v>
      </c>
      <c r="IU60">
        <v>28.262</v>
      </c>
      <c r="IV60">
        <v>31.3644</v>
      </c>
      <c r="IW60">
        <v>30</v>
      </c>
      <c r="IX60">
        <v>31.197500000000002</v>
      </c>
      <c r="IY60">
        <v>31.107600000000001</v>
      </c>
      <c r="IZ60">
        <v>21.447399999999998</v>
      </c>
      <c r="JA60">
        <v>41.866399999999999</v>
      </c>
      <c r="JB60">
        <v>0</v>
      </c>
      <c r="JC60">
        <v>28.260899999999999</v>
      </c>
      <c r="JD60">
        <v>400</v>
      </c>
      <c r="JE60">
        <v>21.696300000000001</v>
      </c>
      <c r="JF60">
        <v>100.673</v>
      </c>
      <c r="JG60">
        <v>100.953</v>
      </c>
    </row>
    <row r="61" spans="1:267" x14ac:dyDescent="0.3">
      <c r="A61">
        <v>43</v>
      </c>
      <c r="B61">
        <v>1691776071.5</v>
      </c>
      <c r="C61">
        <v>9540.4000000953674</v>
      </c>
      <c r="D61" t="s">
        <v>623</v>
      </c>
      <c r="E61" t="s">
        <v>624</v>
      </c>
      <c r="F61" t="s">
        <v>394</v>
      </c>
      <c r="G61" t="s">
        <v>571</v>
      </c>
      <c r="H61" t="s">
        <v>572</v>
      </c>
      <c r="I61" t="s">
        <v>573</v>
      </c>
      <c r="J61" t="s">
        <v>398</v>
      </c>
      <c r="K61" t="s">
        <v>574</v>
      </c>
      <c r="L61" t="s">
        <v>400</v>
      </c>
      <c r="M61">
        <v>1691776071.5</v>
      </c>
      <c r="N61">
        <f t="shared" si="46"/>
        <v>5.1322688973301943E-3</v>
      </c>
      <c r="O61">
        <f t="shared" si="47"/>
        <v>5.132268897330194</v>
      </c>
      <c r="P61">
        <f t="shared" si="48"/>
        <v>33.755684742498339</v>
      </c>
      <c r="Q61">
        <f t="shared" si="49"/>
        <v>556.20299999999997</v>
      </c>
      <c r="R61">
        <f t="shared" si="50"/>
        <v>334.06131293520116</v>
      </c>
      <c r="S61">
        <f t="shared" si="51"/>
        <v>32.979718730623979</v>
      </c>
      <c r="T61">
        <f t="shared" si="52"/>
        <v>54.910334680649996</v>
      </c>
      <c r="U61">
        <f t="shared" si="53"/>
        <v>0.27106430150854571</v>
      </c>
      <c r="V61">
        <f t="shared" si="54"/>
        <v>2.9054990920247512</v>
      </c>
      <c r="W61">
        <f t="shared" si="55"/>
        <v>0.25775796030670062</v>
      </c>
      <c r="X61">
        <f t="shared" si="56"/>
        <v>0.16223979902441982</v>
      </c>
      <c r="Y61">
        <f t="shared" si="57"/>
        <v>289.56589229208623</v>
      </c>
      <c r="Z61">
        <f t="shared" si="58"/>
        <v>32.652677875293051</v>
      </c>
      <c r="AA61">
        <f t="shared" si="59"/>
        <v>32.033499999999997</v>
      </c>
      <c r="AB61">
        <f t="shared" si="60"/>
        <v>4.7841448308937675</v>
      </c>
      <c r="AC61">
        <f t="shared" si="61"/>
        <v>59.678399572454211</v>
      </c>
      <c r="AD61">
        <f t="shared" si="62"/>
        <v>2.8948904013600001</v>
      </c>
      <c r="AE61">
        <f t="shared" si="63"/>
        <v>4.850817753323593</v>
      </c>
      <c r="AF61">
        <f t="shared" si="64"/>
        <v>1.8892544295337674</v>
      </c>
      <c r="AG61">
        <f t="shared" si="65"/>
        <v>-226.33305837226158</v>
      </c>
      <c r="AH61">
        <f t="shared" si="66"/>
        <v>38.345782173654342</v>
      </c>
      <c r="AI61">
        <f t="shared" si="67"/>
        <v>2.997598398669457</v>
      </c>
      <c r="AJ61">
        <f t="shared" si="68"/>
        <v>104.57621449214848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51253.54718334815</v>
      </c>
      <c r="AP61" t="s">
        <v>401</v>
      </c>
      <c r="AQ61">
        <v>0</v>
      </c>
      <c r="AR61">
        <v>0</v>
      </c>
      <c r="AS61">
        <v>0</v>
      </c>
      <c r="AT61" t="e">
        <f t="shared" si="72"/>
        <v>#DIV/0!</v>
      </c>
      <c r="AU61">
        <v>-1</v>
      </c>
      <c r="AV61" t="s">
        <v>625</v>
      </c>
      <c r="AW61">
        <v>10223.299999999999</v>
      </c>
      <c r="AX61">
        <v>929.65928000000019</v>
      </c>
      <c r="AY61">
        <v>1490.73</v>
      </c>
      <c r="AZ61">
        <f t="shared" si="73"/>
        <v>0.37637313262629701</v>
      </c>
      <c r="BA61">
        <v>0.5</v>
      </c>
      <c r="BB61">
        <f t="shared" si="74"/>
        <v>1513.18440015134</v>
      </c>
      <c r="BC61">
        <f t="shared" si="75"/>
        <v>33.755684742498339</v>
      </c>
      <c r="BD61">
        <f t="shared" si="76"/>
        <v>284.760976463102</v>
      </c>
      <c r="BE61">
        <f t="shared" si="77"/>
        <v>2.2968571932820796E-2</v>
      </c>
      <c r="BF61">
        <f t="shared" si="78"/>
        <v>-1</v>
      </c>
      <c r="BG61" t="e">
        <f t="shared" si="79"/>
        <v>#DIV/0!</v>
      </c>
      <c r="BH61" t="s">
        <v>626</v>
      </c>
      <c r="BI61">
        <v>685.71</v>
      </c>
      <c r="BJ61">
        <f t="shared" si="80"/>
        <v>685.71</v>
      </c>
      <c r="BK61">
        <f t="shared" si="81"/>
        <v>0.54001730695699424</v>
      </c>
      <c r="BL61">
        <f t="shared" si="82"/>
        <v>0.69696494497031114</v>
      </c>
      <c r="BM61">
        <f t="shared" si="83"/>
        <v>2.1739948374677343</v>
      </c>
      <c r="BN61">
        <f t="shared" si="84"/>
        <v>0.37637313262629707</v>
      </c>
      <c r="BO61" t="e">
        <f t="shared" si="85"/>
        <v>#DIV/0!</v>
      </c>
      <c r="BP61">
        <f t="shared" si="86"/>
        <v>0.51407633172401823</v>
      </c>
      <c r="BQ61">
        <f t="shared" si="87"/>
        <v>0.48592366827598177</v>
      </c>
      <c r="BR61">
        <v>979</v>
      </c>
      <c r="BS61">
        <v>300</v>
      </c>
      <c r="BT61">
        <v>300</v>
      </c>
      <c r="BU61">
        <v>300</v>
      </c>
      <c r="BV61">
        <v>10223.299999999999</v>
      </c>
      <c r="BW61">
        <v>1312.38</v>
      </c>
      <c r="BX61">
        <v>-6.9519999999999998E-3</v>
      </c>
      <c r="BY61">
        <v>16.27</v>
      </c>
      <c r="BZ61" t="s">
        <v>401</v>
      </c>
      <c r="CA61" t="s">
        <v>401</v>
      </c>
      <c r="CB61" t="s">
        <v>401</v>
      </c>
      <c r="CC61" t="s">
        <v>401</v>
      </c>
      <c r="CD61" t="s">
        <v>401</v>
      </c>
      <c r="CE61" t="s">
        <v>401</v>
      </c>
      <c r="CF61" t="s">
        <v>401</v>
      </c>
      <c r="CG61" t="s">
        <v>401</v>
      </c>
      <c r="CH61" t="s">
        <v>401</v>
      </c>
      <c r="CI61" t="s">
        <v>401</v>
      </c>
      <c r="CJ61">
        <f t="shared" si="88"/>
        <v>1800</v>
      </c>
      <c r="CK61">
        <f t="shared" si="89"/>
        <v>1513.18440015134</v>
      </c>
      <c r="CL61">
        <f t="shared" si="90"/>
        <v>0.84065800008407776</v>
      </c>
      <c r="CM61">
        <f t="shared" si="91"/>
        <v>0.16086994016227013</v>
      </c>
      <c r="CN61">
        <v>6</v>
      </c>
      <c r="CO61">
        <v>0.5</v>
      </c>
      <c r="CP61" t="s">
        <v>404</v>
      </c>
      <c r="CQ61">
        <v>1691776071.5</v>
      </c>
      <c r="CR61">
        <v>556.20299999999997</v>
      </c>
      <c r="CS61">
        <v>600.11599999999999</v>
      </c>
      <c r="CT61">
        <v>29.3232</v>
      </c>
      <c r="CU61">
        <v>23.3477</v>
      </c>
      <c r="CV61">
        <v>561.77599999999995</v>
      </c>
      <c r="CW61">
        <v>28.9665</v>
      </c>
      <c r="CX61">
        <v>500.22</v>
      </c>
      <c r="CY61">
        <v>98.623500000000007</v>
      </c>
      <c r="CZ61">
        <v>0.10005</v>
      </c>
      <c r="DA61">
        <v>32.278300000000002</v>
      </c>
      <c r="DB61">
        <v>32.033499999999997</v>
      </c>
      <c r="DC61">
        <v>999.9</v>
      </c>
      <c r="DD61">
        <v>0</v>
      </c>
      <c r="DE61">
        <v>0</v>
      </c>
      <c r="DF61">
        <v>10001.200000000001</v>
      </c>
      <c r="DG61">
        <v>0</v>
      </c>
      <c r="DH61">
        <v>2150.88</v>
      </c>
      <c r="DI61">
        <v>-43.913400000000003</v>
      </c>
      <c r="DJ61">
        <v>573.005</v>
      </c>
      <c r="DK61">
        <v>614.46299999999997</v>
      </c>
      <c r="DL61">
        <v>5.9754699999999996</v>
      </c>
      <c r="DM61">
        <v>600.11599999999999</v>
      </c>
      <c r="DN61">
        <v>23.3477</v>
      </c>
      <c r="DO61">
        <v>2.8919600000000001</v>
      </c>
      <c r="DP61">
        <v>2.3026399999999998</v>
      </c>
      <c r="DQ61">
        <v>23.418600000000001</v>
      </c>
      <c r="DR61">
        <v>19.694900000000001</v>
      </c>
      <c r="DS61">
        <v>1800</v>
      </c>
      <c r="DT61">
        <v>0.97800699999999996</v>
      </c>
      <c r="DU61">
        <v>2.19933E-2</v>
      </c>
      <c r="DV61">
        <v>0</v>
      </c>
      <c r="DW61">
        <v>929.28800000000001</v>
      </c>
      <c r="DX61">
        <v>4.9997699999999998</v>
      </c>
      <c r="DY61">
        <v>19334.099999999999</v>
      </c>
      <c r="DZ61">
        <v>15784.5</v>
      </c>
      <c r="EA61">
        <v>43.436999999999998</v>
      </c>
      <c r="EB61">
        <v>44.5</v>
      </c>
      <c r="EC61">
        <v>43.061999999999998</v>
      </c>
      <c r="ED61">
        <v>43.436999999999998</v>
      </c>
      <c r="EE61">
        <v>44.436999999999998</v>
      </c>
      <c r="EF61">
        <v>1755.52</v>
      </c>
      <c r="EG61">
        <v>39.479999999999997</v>
      </c>
      <c r="EH61">
        <v>0</v>
      </c>
      <c r="EI61">
        <v>197.79999995231631</v>
      </c>
      <c r="EJ61">
        <v>0</v>
      </c>
      <c r="EK61">
        <v>929.65928000000019</v>
      </c>
      <c r="EL61">
        <v>-3.7304615491116961</v>
      </c>
      <c r="EM61">
        <v>-145.56923125883691</v>
      </c>
      <c r="EN61">
        <v>19346.052</v>
      </c>
      <c r="EO61">
        <v>15</v>
      </c>
      <c r="EP61">
        <v>1691775976</v>
      </c>
      <c r="EQ61" t="s">
        <v>627</v>
      </c>
      <c r="ER61">
        <v>1691775970.5</v>
      </c>
      <c r="ES61">
        <v>1691775976</v>
      </c>
      <c r="ET61">
        <v>48</v>
      </c>
      <c r="EU61">
        <v>-0.74299999999999999</v>
      </c>
      <c r="EV61">
        <v>-6.0000000000000001E-3</v>
      </c>
      <c r="EW61">
        <v>-5.5540000000000003</v>
      </c>
      <c r="EX61">
        <v>0.19700000000000001</v>
      </c>
      <c r="EY61">
        <v>600</v>
      </c>
      <c r="EZ61">
        <v>22</v>
      </c>
      <c r="FA61">
        <v>0.11</v>
      </c>
      <c r="FB61">
        <v>0.02</v>
      </c>
      <c r="FC61">
        <v>33.874129665014237</v>
      </c>
      <c r="FD61">
        <v>-0.92880589065471875</v>
      </c>
      <c r="FE61">
        <v>0.1580306342714983</v>
      </c>
      <c r="FF61">
        <v>1</v>
      </c>
      <c r="FG61">
        <v>0.27735223892482141</v>
      </c>
      <c r="FH61">
        <v>-4.3716453783482483E-2</v>
      </c>
      <c r="FI61">
        <v>6.7685107301123058E-3</v>
      </c>
      <c r="FJ61">
        <v>1</v>
      </c>
      <c r="FK61">
        <v>2</v>
      </c>
      <c r="FL61">
        <v>2</v>
      </c>
      <c r="FM61" t="s">
        <v>406</v>
      </c>
      <c r="FN61">
        <v>2.9653700000000001</v>
      </c>
      <c r="FO61">
        <v>2.69929</v>
      </c>
      <c r="FP61">
        <v>0.124067</v>
      </c>
      <c r="FQ61">
        <v>0.12889300000000001</v>
      </c>
      <c r="FR61">
        <v>0.13089300000000001</v>
      </c>
      <c r="FS61">
        <v>0.108406</v>
      </c>
      <c r="FT61">
        <v>30111.4</v>
      </c>
      <c r="FU61">
        <v>19174.599999999999</v>
      </c>
      <c r="FV61">
        <v>32262.6</v>
      </c>
      <c r="FW61">
        <v>25150.400000000001</v>
      </c>
      <c r="FX61">
        <v>38764.800000000003</v>
      </c>
      <c r="FY61">
        <v>38832</v>
      </c>
      <c r="FZ61">
        <v>46327.5</v>
      </c>
      <c r="GA61">
        <v>45576.3</v>
      </c>
      <c r="GB61">
        <v>1.94902</v>
      </c>
      <c r="GC61">
        <v>1.8211999999999999</v>
      </c>
      <c r="GD61">
        <v>7.1778900000000007E-2</v>
      </c>
      <c r="GE61">
        <v>0</v>
      </c>
      <c r="GF61">
        <v>30.868200000000002</v>
      </c>
      <c r="GG61">
        <v>999.9</v>
      </c>
      <c r="GH61">
        <v>39.6</v>
      </c>
      <c r="GI61">
        <v>41.8</v>
      </c>
      <c r="GJ61">
        <v>32.751100000000001</v>
      </c>
      <c r="GK61">
        <v>63.462000000000003</v>
      </c>
      <c r="GL61">
        <v>19.879799999999999</v>
      </c>
      <c r="GM61">
        <v>1</v>
      </c>
      <c r="GN61">
        <v>0.30227399999999999</v>
      </c>
      <c r="GO61">
        <v>1.00813</v>
      </c>
      <c r="GP61">
        <v>20.226800000000001</v>
      </c>
      <c r="GQ61">
        <v>5.2343599999999997</v>
      </c>
      <c r="GR61">
        <v>11.950100000000001</v>
      </c>
      <c r="GS61">
        <v>4.9856999999999996</v>
      </c>
      <c r="GT61">
        <v>3.29</v>
      </c>
      <c r="GU61">
        <v>9999</v>
      </c>
      <c r="GV61">
        <v>9999</v>
      </c>
      <c r="GW61">
        <v>9999</v>
      </c>
      <c r="GX61">
        <v>281.10000000000002</v>
      </c>
      <c r="GY61">
        <v>1.86669</v>
      </c>
      <c r="GZ61">
        <v>1.8689</v>
      </c>
      <c r="HA61">
        <v>1.8666100000000001</v>
      </c>
      <c r="HB61">
        <v>1.86703</v>
      </c>
      <c r="HC61">
        <v>1.86226</v>
      </c>
      <c r="HD61">
        <v>1.86496</v>
      </c>
      <c r="HE61">
        <v>1.8683399999999999</v>
      </c>
      <c r="HF61">
        <v>1.8686799999999999</v>
      </c>
      <c r="HG61">
        <v>5</v>
      </c>
      <c r="HH61">
        <v>0</v>
      </c>
      <c r="HI61">
        <v>0</v>
      </c>
      <c r="HJ61">
        <v>0</v>
      </c>
      <c r="HK61" t="s">
        <v>407</v>
      </c>
      <c r="HL61" t="s">
        <v>408</v>
      </c>
      <c r="HM61" t="s">
        <v>409</v>
      </c>
      <c r="HN61" t="s">
        <v>409</v>
      </c>
      <c r="HO61" t="s">
        <v>409</v>
      </c>
      <c r="HP61" t="s">
        <v>409</v>
      </c>
      <c r="HQ61">
        <v>0</v>
      </c>
      <c r="HR61">
        <v>100</v>
      </c>
      <c r="HS61">
        <v>100</v>
      </c>
      <c r="HT61">
        <v>-5.5730000000000004</v>
      </c>
      <c r="HU61">
        <v>0.35670000000000002</v>
      </c>
      <c r="HV61">
        <v>-6.1130452558357264</v>
      </c>
      <c r="HW61">
        <v>1.6145137170229321E-3</v>
      </c>
      <c r="HX61">
        <v>-1.407043735234338E-6</v>
      </c>
      <c r="HY61">
        <v>4.3622850327847239E-10</v>
      </c>
      <c r="HZ61">
        <v>0.35670826204018519</v>
      </c>
      <c r="IA61">
        <v>0</v>
      </c>
      <c r="IB61">
        <v>0</v>
      </c>
      <c r="IC61">
        <v>0</v>
      </c>
      <c r="ID61">
        <v>2</v>
      </c>
      <c r="IE61">
        <v>2094</v>
      </c>
      <c r="IF61">
        <v>1</v>
      </c>
      <c r="IG61">
        <v>26</v>
      </c>
      <c r="IH61">
        <v>1.7</v>
      </c>
      <c r="II61">
        <v>1.6</v>
      </c>
      <c r="IJ61">
        <v>1.48438</v>
      </c>
      <c r="IK61">
        <v>2.6074199999999998</v>
      </c>
      <c r="IL61">
        <v>1.4978</v>
      </c>
      <c r="IM61">
        <v>2.2888199999999999</v>
      </c>
      <c r="IN61">
        <v>1.49902</v>
      </c>
      <c r="IO61">
        <v>2.2985799999999998</v>
      </c>
      <c r="IP61">
        <v>42.697400000000002</v>
      </c>
      <c r="IQ61">
        <v>23.9649</v>
      </c>
      <c r="IR61">
        <v>18</v>
      </c>
      <c r="IS61">
        <v>504.28199999999998</v>
      </c>
      <c r="IT61">
        <v>460.69600000000003</v>
      </c>
      <c r="IU61">
        <v>28.950500000000002</v>
      </c>
      <c r="IV61">
        <v>31.293099999999999</v>
      </c>
      <c r="IW61">
        <v>29.999099999999999</v>
      </c>
      <c r="IX61">
        <v>31.159500000000001</v>
      </c>
      <c r="IY61">
        <v>31.075299999999999</v>
      </c>
      <c r="IZ61">
        <v>29.696200000000001</v>
      </c>
      <c r="JA61">
        <v>36.289000000000001</v>
      </c>
      <c r="JB61">
        <v>0</v>
      </c>
      <c r="JC61">
        <v>28.971499999999999</v>
      </c>
      <c r="JD61">
        <v>600</v>
      </c>
      <c r="JE61">
        <v>23.4482</v>
      </c>
      <c r="JF61">
        <v>100.687</v>
      </c>
      <c r="JG61">
        <v>100.967</v>
      </c>
    </row>
    <row r="62" spans="1:267" x14ac:dyDescent="0.3">
      <c r="A62">
        <v>44</v>
      </c>
      <c r="B62">
        <v>1691776255.5</v>
      </c>
      <c r="C62">
        <v>9724.4000000953674</v>
      </c>
      <c r="D62" t="s">
        <v>628</v>
      </c>
      <c r="E62" t="s">
        <v>629</v>
      </c>
      <c r="F62" t="s">
        <v>394</v>
      </c>
      <c r="G62" t="s">
        <v>571</v>
      </c>
      <c r="H62" t="s">
        <v>572</v>
      </c>
      <c r="I62" t="s">
        <v>573</v>
      </c>
      <c r="J62" t="s">
        <v>398</v>
      </c>
      <c r="K62" t="s">
        <v>574</v>
      </c>
      <c r="L62" t="s">
        <v>400</v>
      </c>
      <c r="M62">
        <v>1691776255.5</v>
      </c>
      <c r="N62">
        <f t="shared" si="46"/>
        <v>3.6607528690597896E-3</v>
      </c>
      <c r="O62">
        <f t="shared" si="47"/>
        <v>3.6607528690597895</v>
      </c>
      <c r="P62">
        <f t="shared" si="48"/>
        <v>36.334159346247844</v>
      </c>
      <c r="Q62">
        <f t="shared" si="49"/>
        <v>753.09299999999996</v>
      </c>
      <c r="R62">
        <f t="shared" si="50"/>
        <v>418.31477383458787</v>
      </c>
      <c r="S62">
        <f t="shared" si="51"/>
        <v>41.296604217672474</v>
      </c>
      <c r="T62">
        <f t="shared" si="52"/>
        <v>74.346366672666008</v>
      </c>
      <c r="U62">
        <f t="shared" si="53"/>
        <v>0.18959511998303658</v>
      </c>
      <c r="V62">
        <f t="shared" si="54"/>
        <v>2.9044838324088378</v>
      </c>
      <c r="W62">
        <f t="shared" si="55"/>
        <v>0.1829781561921611</v>
      </c>
      <c r="X62">
        <f t="shared" si="56"/>
        <v>0.11493661631293753</v>
      </c>
      <c r="Y62">
        <f t="shared" si="57"/>
        <v>289.54993229210243</v>
      </c>
      <c r="Z62">
        <f t="shared" si="58"/>
        <v>32.973375912133172</v>
      </c>
      <c r="AA62">
        <f t="shared" si="59"/>
        <v>32.029400000000003</v>
      </c>
      <c r="AB62">
        <f t="shared" si="60"/>
        <v>4.7830349955634546</v>
      </c>
      <c r="AC62">
        <f t="shared" si="61"/>
        <v>59.682067126215856</v>
      </c>
      <c r="AD62">
        <f t="shared" si="62"/>
        <v>2.8846678140486</v>
      </c>
      <c r="AE62">
        <f t="shared" si="63"/>
        <v>4.8333912562848971</v>
      </c>
      <c r="AF62">
        <f t="shared" si="64"/>
        <v>1.8983671815148546</v>
      </c>
      <c r="AG62">
        <f t="shared" si="65"/>
        <v>-161.43920152553673</v>
      </c>
      <c r="AH62">
        <f t="shared" si="66"/>
        <v>28.999825795446412</v>
      </c>
      <c r="AI62">
        <f t="shared" si="67"/>
        <v>2.2670350815831131</v>
      </c>
      <c r="AJ62">
        <f t="shared" si="68"/>
        <v>159.37759164359522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51235.614810184357</v>
      </c>
      <c r="AP62" t="s">
        <v>401</v>
      </c>
      <c r="AQ62">
        <v>0</v>
      </c>
      <c r="AR62">
        <v>0</v>
      </c>
      <c r="AS62">
        <v>0</v>
      </c>
      <c r="AT62" t="e">
        <f t="shared" si="72"/>
        <v>#DIV/0!</v>
      </c>
      <c r="AU62">
        <v>-1</v>
      </c>
      <c r="AV62" t="s">
        <v>630</v>
      </c>
      <c r="AW62">
        <v>10224.299999999999</v>
      </c>
      <c r="AX62">
        <v>947.51656000000003</v>
      </c>
      <c r="AY62">
        <v>1549</v>
      </c>
      <c r="AZ62">
        <f t="shared" si="73"/>
        <v>0.38830435119431894</v>
      </c>
      <c r="BA62">
        <v>0.5</v>
      </c>
      <c r="BB62">
        <f t="shared" si="74"/>
        <v>1513.1004001513484</v>
      </c>
      <c r="BC62">
        <f t="shared" si="75"/>
        <v>36.334159346247844</v>
      </c>
      <c r="BD62">
        <f t="shared" si="76"/>
        <v>293.77173458631682</v>
      </c>
      <c r="BE62">
        <f t="shared" si="77"/>
        <v>2.4673947176613979E-2</v>
      </c>
      <c r="BF62">
        <f t="shared" si="78"/>
        <v>-1</v>
      </c>
      <c r="BG62" t="e">
        <f t="shared" si="79"/>
        <v>#DIV/0!</v>
      </c>
      <c r="BH62" t="s">
        <v>631</v>
      </c>
      <c r="BI62">
        <v>691.71</v>
      </c>
      <c r="BJ62">
        <f t="shared" si="80"/>
        <v>691.71</v>
      </c>
      <c r="BK62">
        <f t="shared" si="81"/>
        <v>0.55344738540994187</v>
      </c>
      <c r="BL62">
        <f t="shared" si="82"/>
        <v>0.70161023690933055</v>
      </c>
      <c r="BM62">
        <f t="shared" si="83"/>
        <v>2.2393777739225973</v>
      </c>
      <c r="BN62">
        <f t="shared" si="84"/>
        <v>0.38830435119431889</v>
      </c>
      <c r="BO62" t="e">
        <f t="shared" si="85"/>
        <v>#DIV/0!</v>
      </c>
      <c r="BP62">
        <f t="shared" si="86"/>
        <v>0.51219243806414638</v>
      </c>
      <c r="BQ62">
        <f t="shared" si="87"/>
        <v>0.48780756193585362</v>
      </c>
      <c r="BR62">
        <v>981</v>
      </c>
      <c r="BS62">
        <v>300</v>
      </c>
      <c r="BT62">
        <v>300</v>
      </c>
      <c r="BU62">
        <v>300</v>
      </c>
      <c r="BV62">
        <v>10224.299999999999</v>
      </c>
      <c r="BW62">
        <v>1366.64</v>
      </c>
      <c r="BX62">
        <v>-6.9526800000000001E-3</v>
      </c>
      <c r="BY62">
        <v>13.44</v>
      </c>
      <c r="BZ62" t="s">
        <v>401</v>
      </c>
      <c r="CA62" t="s">
        <v>401</v>
      </c>
      <c r="CB62" t="s">
        <v>401</v>
      </c>
      <c r="CC62" t="s">
        <v>401</v>
      </c>
      <c r="CD62" t="s">
        <v>401</v>
      </c>
      <c r="CE62" t="s">
        <v>401</v>
      </c>
      <c r="CF62" t="s">
        <v>401</v>
      </c>
      <c r="CG62" t="s">
        <v>401</v>
      </c>
      <c r="CH62" t="s">
        <v>401</v>
      </c>
      <c r="CI62" t="s">
        <v>401</v>
      </c>
      <c r="CJ62">
        <f t="shared" si="88"/>
        <v>1799.9</v>
      </c>
      <c r="CK62">
        <f t="shared" si="89"/>
        <v>1513.1004001513484</v>
      </c>
      <c r="CL62">
        <f t="shared" si="90"/>
        <v>0.8406580366416736</v>
      </c>
      <c r="CM62">
        <f t="shared" si="91"/>
        <v>0.16087001071843016</v>
      </c>
      <c r="CN62">
        <v>6</v>
      </c>
      <c r="CO62">
        <v>0.5</v>
      </c>
      <c r="CP62" t="s">
        <v>404</v>
      </c>
      <c r="CQ62">
        <v>1691776255.5</v>
      </c>
      <c r="CR62">
        <v>753.09299999999996</v>
      </c>
      <c r="CS62">
        <v>799.98199999999997</v>
      </c>
      <c r="CT62">
        <v>29.220300000000002</v>
      </c>
      <c r="CU62">
        <v>24.957599999999999</v>
      </c>
      <c r="CV62">
        <v>759.00099999999998</v>
      </c>
      <c r="CW62">
        <v>28.8721</v>
      </c>
      <c r="CX62">
        <v>500.21600000000001</v>
      </c>
      <c r="CY62">
        <v>98.621200000000002</v>
      </c>
      <c r="CZ62">
        <v>0.100162</v>
      </c>
      <c r="DA62">
        <v>32.214599999999997</v>
      </c>
      <c r="DB62">
        <v>32.029400000000003</v>
      </c>
      <c r="DC62">
        <v>999.9</v>
      </c>
      <c r="DD62">
        <v>0</v>
      </c>
      <c r="DE62">
        <v>0</v>
      </c>
      <c r="DF62">
        <v>9995.6200000000008</v>
      </c>
      <c r="DG62">
        <v>0</v>
      </c>
      <c r="DH62">
        <v>2072.4299999999998</v>
      </c>
      <c r="DI62">
        <v>-46.889200000000002</v>
      </c>
      <c r="DJ62">
        <v>775.76099999999997</v>
      </c>
      <c r="DK62">
        <v>820.45899999999995</v>
      </c>
      <c r="DL62">
        <v>4.2627300000000004</v>
      </c>
      <c r="DM62">
        <v>799.98199999999997</v>
      </c>
      <c r="DN62">
        <v>24.957599999999999</v>
      </c>
      <c r="DO62">
        <v>2.8817400000000002</v>
      </c>
      <c r="DP62">
        <v>2.4613499999999999</v>
      </c>
      <c r="DQ62">
        <v>23.36</v>
      </c>
      <c r="DR62">
        <v>20.773099999999999</v>
      </c>
      <c r="DS62">
        <v>1799.9</v>
      </c>
      <c r="DT62">
        <v>0.97800299999999996</v>
      </c>
      <c r="DU62">
        <v>2.19969E-2</v>
      </c>
      <c r="DV62">
        <v>0</v>
      </c>
      <c r="DW62">
        <v>947.40099999999995</v>
      </c>
      <c r="DX62">
        <v>4.9997699999999998</v>
      </c>
      <c r="DY62">
        <v>19519.900000000001</v>
      </c>
      <c r="DZ62">
        <v>15783.6</v>
      </c>
      <c r="EA62">
        <v>43.186999999999998</v>
      </c>
      <c r="EB62">
        <v>44.25</v>
      </c>
      <c r="EC62">
        <v>42.875</v>
      </c>
      <c r="ED62">
        <v>43.125</v>
      </c>
      <c r="EE62">
        <v>44.25</v>
      </c>
      <c r="EF62">
        <v>1755.42</v>
      </c>
      <c r="EG62">
        <v>39.479999999999997</v>
      </c>
      <c r="EH62">
        <v>0</v>
      </c>
      <c r="EI62">
        <v>183.5999999046326</v>
      </c>
      <c r="EJ62">
        <v>0</v>
      </c>
      <c r="EK62">
        <v>947.51656000000003</v>
      </c>
      <c r="EL62">
        <v>-1.297307683447622</v>
      </c>
      <c r="EM62">
        <v>-43.538462049352631</v>
      </c>
      <c r="EN62">
        <v>19519.664000000001</v>
      </c>
      <c r="EO62">
        <v>15</v>
      </c>
      <c r="EP62">
        <v>1691776145</v>
      </c>
      <c r="EQ62" t="s">
        <v>632</v>
      </c>
      <c r="ER62">
        <v>1691776142</v>
      </c>
      <c r="ES62">
        <v>1691776145</v>
      </c>
      <c r="ET62">
        <v>49</v>
      </c>
      <c r="EU62">
        <v>-0.4</v>
      </c>
      <c r="EV62">
        <v>-8.0000000000000002E-3</v>
      </c>
      <c r="EW62">
        <v>-5.8979999999999997</v>
      </c>
      <c r="EX62">
        <v>0.24399999999999999</v>
      </c>
      <c r="EY62">
        <v>800</v>
      </c>
      <c r="EZ62">
        <v>24</v>
      </c>
      <c r="FA62">
        <v>0.05</v>
      </c>
      <c r="FB62">
        <v>0.02</v>
      </c>
      <c r="FC62">
        <v>36.665905589826373</v>
      </c>
      <c r="FD62">
        <v>-0.96611654409192038</v>
      </c>
      <c r="FE62">
        <v>0.17173465225645571</v>
      </c>
      <c r="FF62">
        <v>1</v>
      </c>
      <c r="FG62">
        <v>0.1912228574380897</v>
      </c>
      <c r="FH62">
        <v>-6.7864419219058692E-3</v>
      </c>
      <c r="FI62">
        <v>1.253299842038681E-3</v>
      </c>
      <c r="FJ62">
        <v>1</v>
      </c>
      <c r="FK62">
        <v>2</v>
      </c>
      <c r="FL62">
        <v>2</v>
      </c>
      <c r="FM62" t="s">
        <v>406</v>
      </c>
      <c r="FN62">
        <v>2.9653900000000002</v>
      </c>
      <c r="FO62">
        <v>2.69936</v>
      </c>
      <c r="FP62">
        <v>0.15293100000000001</v>
      </c>
      <c r="FQ62">
        <v>0.156998</v>
      </c>
      <c r="FR62">
        <v>0.130609</v>
      </c>
      <c r="FS62">
        <v>0.113534</v>
      </c>
      <c r="FT62">
        <v>29120.3</v>
      </c>
      <c r="FU62">
        <v>18555.400000000001</v>
      </c>
      <c r="FV62">
        <v>32264.7</v>
      </c>
      <c r="FW62">
        <v>25150.1</v>
      </c>
      <c r="FX62">
        <v>38780.199999999997</v>
      </c>
      <c r="FY62">
        <v>38608.400000000001</v>
      </c>
      <c r="FZ62">
        <v>46330.7</v>
      </c>
      <c r="GA62">
        <v>45575.8</v>
      </c>
      <c r="GB62">
        <v>1.9479500000000001</v>
      </c>
      <c r="GC62">
        <v>1.8257699999999999</v>
      </c>
      <c r="GD62">
        <v>9.34117E-2</v>
      </c>
      <c r="GE62">
        <v>0</v>
      </c>
      <c r="GF62">
        <v>30.5124</v>
      </c>
      <c r="GG62">
        <v>999.9</v>
      </c>
      <c r="GH62">
        <v>39.200000000000003</v>
      </c>
      <c r="GI62">
        <v>41.7</v>
      </c>
      <c r="GJ62">
        <v>32.251100000000001</v>
      </c>
      <c r="GK62">
        <v>63.332000000000001</v>
      </c>
      <c r="GL62">
        <v>19.911899999999999</v>
      </c>
      <c r="GM62">
        <v>1</v>
      </c>
      <c r="GN62">
        <v>0.30246699999999999</v>
      </c>
      <c r="GO62">
        <v>1.56124</v>
      </c>
      <c r="GP62">
        <v>20.221699999999998</v>
      </c>
      <c r="GQ62">
        <v>5.2348100000000004</v>
      </c>
      <c r="GR62">
        <v>11.950100000000001</v>
      </c>
      <c r="GS62">
        <v>4.9854500000000002</v>
      </c>
      <c r="GT62">
        <v>3.2899799999999999</v>
      </c>
      <c r="GU62">
        <v>9999</v>
      </c>
      <c r="GV62">
        <v>9999</v>
      </c>
      <c r="GW62">
        <v>9999</v>
      </c>
      <c r="GX62">
        <v>281.2</v>
      </c>
      <c r="GY62">
        <v>1.8666100000000001</v>
      </c>
      <c r="GZ62">
        <v>1.8688400000000001</v>
      </c>
      <c r="HA62">
        <v>1.8666</v>
      </c>
      <c r="HB62">
        <v>1.8669100000000001</v>
      </c>
      <c r="HC62">
        <v>1.8621799999999999</v>
      </c>
      <c r="HD62">
        <v>1.8649199999999999</v>
      </c>
      <c r="HE62">
        <v>1.86829</v>
      </c>
      <c r="HF62">
        <v>1.86859</v>
      </c>
      <c r="HG62">
        <v>5</v>
      </c>
      <c r="HH62">
        <v>0</v>
      </c>
      <c r="HI62">
        <v>0</v>
      </c>
      <c r="HJ62">
        <v>0</v>
      </c>
      <c r="HK62" t="s">
        <v>407</v>
      </c>
      <c r="HL62" t="s">
        <v>408</v>
      </c>
      <c r="HM62" t="s">
        <v>409</v>
      </c>
      <c r="HN62" t="s">
        <v>409</v>
      </c>
      <c r="HO62" t="s">
        <v>409</v>
      </c>
      <c r="HP62" t="s">
        <v>409</v>
      </c>
      <c r="HQ62">
        <v>0</v>
      </c>
      <c r="HR62">
        <v>100</v>
      </c>
      <c r="HS62">
        <v>100</v>
      </c>
      <c r="HT62">
        <v>-5.9080000000000004</v>
      </c>
      <c r="HU62">
        <v>0.34820000000000001</v>
      </c>
      <c r="HV62">
        <v>-6.5134998178783006</v>
      </c>
      <c r="HW62">
        <v>1.6145137170229321E-3</v>
      </c>
      <c r="HX62">
        <v>-1.407043735234338E-6</v>
      </c>
      <c r="HY62">
        <v>4.3622850327847239E-10</v>
      </c>
      <c r="HZ62">
        <v>0.34823411106927488</v>
      </c>
      <c r="IA62">
        <v>0</v>
      </c>
      <c r="IB62">
        <v>0</v>
      </c>
      <c r="IC62">
        <v>0</v>
      </c>
      <c r="ID62">
        <v>2</v>
      </c>
      <c r="IE62">
        <v>2094</v>
      </c>
      <c r="IF62">
        <v>1</v>
      </c>
      <c r="IG62">
        <v>26</v>
      </c>
      <c r="IH62">
        <v>1.9</v>
      </c>
      <c r="II62">
        <v>1.8</v>
      </c>
      <c r="IJ62">
        <v>1.87256</v>
      </c>
      <c r="IK62">
        <v>2.5939899999999998</v>
      </c>
      <c r="IL62">
        <v>1.4978</v>
      </c>
      <c r="IM62">
        <v>2.2888199999999999</v>
      </c>
      <c r="IN62">
        <v>1.49902</v>
      </c>
      <c r="IO62">
        <v>2.4340799999999998</v>
      </c>
      <c r="IP62">
        <v>42.617100000000001</v>
      </c>
      <c r="IQ62">
        <v>23.9649</v>
      </c>
      <c r="IR62">
        <v>18</v>
      </c>
      <c r="IS62">
        <v>503.30799999999999</v>
      </c>
      <c r="IT62">
        <v>463.416</v>
      </c>
      <c r="IU62">
        <v>29.4819</v>
      </c>
      <c r="IV62">
        <v>31.237400000000001</v>
      </c>
      <c r="IW62">
        <v>30.002199999999998</v>
      </c>
      <c r="IX62">
        <v>31.123899999999999</v>
      </c>
      <c r="IY62">
        <v>31.040700000000001</v>
      </c>
      <c r="IZ62">
        <v>37.479399999999998</v>
      </c>
      <c r="JA62">
        <v>30.041799999999999</v>
      </c>
      <c r="JB62">
        <v>0</v>
      </c>
      <c r="JC62">
        <v>29.3933</v>
      </c>
      <c r="JD62">
        <v>800</v>
      </c>
      <c r="JE62">
        <v>25.037099999999999</v>
      </c>
      <c r="JF62">
        <v>100.694</v>
      </c>
      <c r="JG62">
        <v>100.96599999999999</v>
      </c>
    </row>
    <row r="63" spans="1:267" x14ac:dyDescent="0.3">
      <c r="A63">
        <v>45</v>
      </c>
      <c r="B63">
        <v>1691776444</v>
      </c>
      <c r="C63">
        <v>9912.9000000953674</v>
      </c>
      <c r="D63" t="s">
        <v>633</v>
      </c>
      <c r="E63" t="s">
        <v>634</v>
      </c>
      <c r="F63" t="s">
        <v>394</v>
      </c>
      <c r="G63" t="s">
        <v>571</v>
      </c>
      <c r="H63" t="s">
        <v>572</v>
      </c>
      <c r="I63" t="s">
        <v>573</v>
      </c>
      <c r="J63" t="s">
        <v>398</v>
      </c>
      <c r="K63" t="s">
        <v>574</v>
      </c>
      <c r="L63" t="s">
        <v>400</v>
      </c>
      <c r="M63">
        <v>1691776444</v>
      </c>
      <c r="N63">
        <f t="shared" si="46"/>
        <v>3.0424727202409876E-3</v>
      </c>
      <c r="O63">
        <f t="shared" si="47"/>
        <v>3.0424727202409874</v>
      </c>
      <c r="P63">
        <f t="shared" si="48"/>
        <v>39.735851599654602</v>
      </c>
      <c r="Q63">
        <f t="shared" si="49"/>
        <v>948.95100000000002</v>
      </c>
      <c r="R63">
        <f t="shared" si="50"/>
        <v>504.20366473061716</v>
      </c>
      <c r="S63">
        <f t="shared" si="51"/>
        <v>49.778631931008022</v>
      </c>
      <c r="T63">
        <f t="shared" si="52"/>
        <v>93.6873050591565</v>
      </c>
      <c r="U63">
        <f t="shared" si="53"/>
        <v>0.15471526456225221</v>
      </c>
      <c r="V63">
        <f t="shared" si="54"/>
        <v>2.9085175448918923</v>
      </c>
      <c r="W63">
        <f t="shared" si="55"/>
        <v>0.1502842988685319</v>
      </c>
      <c r="X63">
        <f t="shared" si="56"/>
        <v>9.4315221219065049E-2</v>
      </c>
      <c r="Y63">
        <f t="shared" si="57"/>
        <v>289.57706429207485</v>
      </c>
      <c r="Z63">
        <f t="shared" si="58"/>
        <v>33.071385872735028</v>
      </c>
      <c r="AA63">
        <f t="shared" si="59"/>
        <v>32.093000000000004</v>
      </c>
      <c r="AB63">
        <f t="shared" si="60"/>
        <v>4.8002762297614163</v>
      </c>
      <c r="AC63">
        <f t="shared" si="61"/>
        <v>59.781849235600014</v>
      </c>
      <c r="AD63">
        <f t="shared" si="62"/>
        <v>2.8793007249122997</v>
      </c>
      <c r="AE63">
        <f t="shared" si="63"/>
        <v>4.8163460343372577</v>
      </c>
      <c r="AF63">
        <f t="shared" si="64"/>
        <v>1.9209755048491166</v>
      </c>
      <c r="AG63">
        <f t="shared" si="65"/>
        <v>-134.17304696262755</v>
      </c>
      <c r="AH63">
        <f t="shared" si="66"/>
        <v>9.2671162747195268</v>
      </c>
      <c r="AI63">
        <f t="shared" si="67"/>
        <v>0.72344755274778338</v>
      </c>
      <c r="AJ63">
        <f t="shared" si="68"/>
        <v>165.39458115691457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51359.854280296786</v>
      </c>
      <c r="AP63" t="s">
        <v>401</v>
      </c>
      <c r="AQ63">
        <v>0</v>
      </c>
      <c r="AR63">
        <v>0</v>
      </c>
      <c r="AS63">
        <v>0</v>
      </c>
      <c r="AT63" t="e">
        <f t="shared" si="72"/>
        <v>#DIV/0!</v>
      </c>
      <c r="AU63">
        <v>-1</v>
      </c>
      <c r="AV63" t="s">
        <v>635</v>
      </c>
      <c r="AW63">
        <v>10224.4</v>
      </c>
      <c r="AX63">
        <v>962.36261538461542</v>
      </c>
      <c r="AY63">
        <v>1589.41</v>
      </c>
      <c r="AZ63">
        <f t="shared" si="73"/>
        <v>0.39451581694804028</v>
      </c>
      <c r="BA63">
        <v>0.5</v>
      </c>
      <c r="BB63">
        <f t="shared" si="74"/>
        <v>1513.2432001513341</v>
      </c>
      <c r="BC63">
        <f t="shared" si="75"/>
        <v>39.735851599654602</v>
      </c>
      <c r="BD63">
        <f t="shared" si="76"/>
        <v>298.49918867438521</v>
      </c>
      <c r="BE63">
        <f t="shared" si="77"/>
        <v>2.6919566924590015E-2</v>
      </c>
      <c r="BF63">
        <f t="shared" si="78"/>
        <v>-1</v>
      </c>
      <c r="BG63" t="e">
        <f t="shared" si="79"/>
        <v>#DIV/0!</v>
      </c>
      <c r="BH63" t="s">
        <v>636</v>
      </c>
      <c r="BI63">
        <v>697.25</v>
      </c>
      <c r="BJ63">
        <f t="shared" si="80"/>
        <v>697.25</v>
      </c>
      <c r="BK63">
        <f t="shared" si="81"/>
        <v>0.561315205013181</v>
      </c>
      <c r="BL63">
        <f t="shared" si="82"/>
        <v>0.70284184968546515</v>
      </c>
      <c r="BM63">
        <f t="shared" si="83"/>
        <v>2.2795410541412693</v>
      </c>
      <c r="BN63">
        <f t="shared" si="84"/>
        <v>0.39451581694804022</v>
      </c>
      <c r="BO63" t="e">
        <f t="shared" si="85"/>
        <v>#DIV/0!</v>
      </c>
      <c r="BP63">
        <f t="shared" si="86"/>
        <v>0.50922227428518285</v>
      </c>
      <c r="BQ63">
        <f t="shared" si="87"/>
        <v>0.49077772571481715</v>
      </c>
      <c r="BR63">
        <v>983</v>
      </c>
      <c r="BS63">
        <v>300</v>
      </c>
      <c r="BT63">
        <v>300</v>
      </c>
      <c r="BU63">
        <v>300</v>
      </c>
      <c r="BV63">
        <v>10224.4</v>
      </c>
      <c r="BW63">
        <v>1412.48</v>
      </c>
      <c r="BX63">
        <v>-6.9533199999999998E-3</v>
      </c>
      <c r="BY63">
        <v>8.7100000000000009</v>
      </c>
      <c r="BZ63" t="s">
        <v>401</v>
      </c>
      <c r="CA63" t="s">
        <v>401</v>
      </c>
      <c r="CB63" t="s">
        <v>401</v>
      </c>
      <c r="CC63" t="s">
        <v>401</v>
      </c>
      <c r="CD63" t="s">
        <v>401</v>
      </c>
      <c r="CE63" t="s">
        <v>401</v>
      </c>
      <c r="CF63" t="s">
        <v>401</v>
      </c>
      <c r="CG63" t="s">
        <v>401</v>
      </c>
      <c r="CH63" t="s">
        <v>401</v>
      </c>
      <c r="CI63" t="s">
        <v>401</v>
      </c>
      <c r="CJ63">
        <f t="shared" si="88"/>
        <v>1800.07</v>
      </c>
      <c r="CK63">
        <f t="shared" si="89"/>
        <v>1513.2432001513341</v>
      </c>
      <c r="CL63">
        <f t="shared" si="90"/>
        <v>0.84065797449617741</v>
      </c>
      <c r="CM63">
        <f t="shared" si="91"/>
        <v>0.16086989077762245</v>
      </c>
      <c r="CN63">
        <v>6</v>
      </c>
      <c r="CO63">
        <v>0.5</v>
      </c>
      <c r="CP63" t="s">
        <v>404</v>
      </c>
      <c r="CQ63">
        <v>1691776444</v>
      </c>
      <c r="CR63">
        <v>948.95100000000002</v>
      </c>
      <c r="CS63">
        <v>1000.08</v>
      </c>
      <c r="CT63">
        <v>29.164200000000001</v>
      </c>
      <c r="CU63">
        <v>25.620999999999999</v>
      </c>
      <c r="CV63">
        <v>955.27099999999996</v>
      </c>
      <c r="CW63">
        <v>28.825500000000002</v>
      </c>
      <c r="CX63">
        <v>500.18200000000002</v>
      </c>
      <c r="CY63">
        <v>98.627399999999994</v>
      </c>
      <c r="CZ63">
        <v>9.9831500000000004E-2</v>
      </c>
      <c r="DA63">
        <v>32.152099999999997</v>
      </c>
      <c r="DB63">
        <v>32.093000000000004</v>
      </c>
      <c r="DC63">
        <v>999.9</v>
      </c>
      <c r="DD63">
        <v>0</v>
      </c>
      <c r="DE63">
        <v>0</v>
      </c>
      <c r="DF63">
        <v>10018.1</v>
      </c>
      <c r="DG63">
        <v>0</v>
      </c>
      <c r="DH63">
        <v>2064.0700000000002</v>
      </c>
      <c r="DI63">
        <v>-51.126600000000003</v>
      </c>
      <c r="DJ63">
        <v>977.45799999999997</v>
      </c>
      <c r="DK63">
        <v>1026.3699999999999</v>
      </c>
      <c r="DL63">
        <v>3.5432000000000001</v>
      </c>
      <c r="DM63">
        <v>1000.08</v>
      </c>
      <c r="DN63">
        <v>25.620999999999999</v>
      </c>
      <c r="DO63">
        <v>2.8763899999999998</v>
      </c>
      <c r="DP63">
        <v>2.5269400000000002</v>
      </c>
      <c r="DQ63">
        <v>23.3292</v>
      </c>
      <c r="DR63">
        <v>21.201000000000001</v>
      </c>
      <c r="DS63">
        <v>1800.07</v>
      </c>
      <c r="DT63">
        <v>0.97800699999999996</v>
      </c>
      <c r="DU63">
        <v>2.19933E-2</v>
      </c>
      <c r="DV63">
        <v>0</v>
      </c>
      <c r="DW63">
        <v>962.11599999999999</v>
      </c>
      <c r="DX63">
        <v>4.9997699999999998</v>
      </c>
      <c r="DY63">
        <v>19736.2</v>
      </c>
      <c r="DZ63">
        <v>15785.1</v>
      </c>
      <c r="EA63">
        <v>43.25</v>
      </c>
      <c r="EB63">
        <v>44.5</v>
      </c>
      <c r="EC63">
        <v>42.936999999999998</v>
      </c>
      <c r="ED63">
        <v>43.311999999999998</v>
      </c>
      <c r="EE63">
        <v>44.25</v>
      </c>
      <c r="EF63">
        <v>1755.59</v>
      </c>
      <c r="EG63">
        <v>39.479999999999997</v>
      </c>
      <c r="EH63">
        <v>0</v>
      </c>
      <c r="EI63">
        <v>188.29999995231631</v>
      </c>
      <c r="EJ63">
        <v>0</v>
      </c>
      <c r="EK63">
        <v>962.36261538461542</v>
      </c>
      <c r="EL63">
        <v>-2.5216410264730369</v>
      </c>
      <c r="EM63">
        <v>22.93333348376753</v>
      </c>
      <c r="EN63">
        <v>19737.469230769231</v>
      </c>
      <c r="EO63">
        <v>15</v>
      </c>
      <c r="EP63">
        <v>1691776324</v>
      </c>
      <c r="EQ63" t="s">
        <v>637</v>
      </c>
      <c r="ER63">
        <v>1691776320</v>
      </c>
      <c r="ES63">
        <v>1691776324</v>
      </c>
      <c r="ET63">
        <v>50</v>
      </c>
      <c r="EU63">
        <v>-0.44600000000000001</v>
      </c>
      <c r="EV63">
        <v>-0.01</v>
      </c>
      <c r="EW63">
        <v>-6.3140000000000001</v>
      </c>
      <c r="EX63">
        <v>0.3</v>
      </c>
      <c r="EY63">
        <v>1000</v>
      </c>
      <c r="EZ63">
        <v>25</v>
      </c>
      <c r="FA63">
        <v>0.1</v>
      </c>
      <c r="FB63">
        <v>0.02</v>
      </c>
      <c r="FC63">
        <v>39.967156094467818</v>
      </c>
      <c r="FD63">
        <v>-1.192474151655659</v>
      </c>
      <c r="FE63">
        <v>0.18628106851789991</v>
      </c>
      <c r="FF63">
        <v>0</v>
      </c>
      <c r="FG63">
        <v>0.1589125553069683</v>
      </c>
      <c r="FH63">
        <v>-1.315604636968443E-2</v>
      </c>
      <c r="FI63">
        <v>1.944915450160976E-3</v>
      </c>
      <c r="FJ63">
        <v>1</v>
      </c>
      <c r="FK63">
        <v>1</v>
      </c>
      <c r="FL63">
        <v>2</v>
      </c>
      <c r="FM63" t="s">
        <v>465</v>
      </c>
      <c r="FN63">
        <v>2.96523</v>
      </c>
      <c r="FO63">
        <v>2.69922</v>
      </c>
      <c r="FP63">
        <v>0.178093</v>
      </c>
      <c r="FQ63">
        <v>0.18173800000000001</v>
      </c>
      <c r="FR63">
        <v>0.130463</v>
      </c>
      <c r="FS63">
        <v>0.115602</v>
      </c>
      <c r="FT63">
        <v>28248.799999999999</v>
      </c>
      <c r="FU63">
        <v>18006.8</v>
      </c>
      <c r="FV63">
        <v>32258.9</v>
      </c>
      <c r="FW63">
        <v>25146</v>
      </c>
      <c r="FX63">
        <v>38780.699999999997</v>
      </c>
      <c r="FY63">
        <v>38512.400000000001</v>
      </c>
      <c r="FZ63">
        <v>46323</v>
      </c>
      <c r="GA63">
        <v>45568.6</v>
      </c>
      <c r="GB63">
        <v>1.9470000000000001</v>
      </c>
      <c r="GC63">
        <v>1.82673</v>
      </c>
      <c r="GD63">
        <v>6.6868999999999998E-2</v>
      </c>
      <c r="GE63">
        <v>0</v>
      </c>
      <c r="GF63">
        <v>31.0075</v>
      </c>
      <c r="GG63">
        <v>999.9</v>
      </c>
      <c r="GH63">
        <v>39.200000000000003</v>
      </c>
      <c r="GI63">
        <v>41.7</v>
      </c>
      <c r="GJ63">
        <v>32.247300000000003</v>
      </c>
      <c r="GK63">
        <v>63.512</v>
      </c>
      <c r="GL63">
        <v>19.9559</v>
      </c>
      <c r="GM63">
        <v>1</v>
      </c>
      <c r="GN63">
        <v>0.30840699999999999</v>
      </c>
      <c r="GO63">
        <v>1.9836199999999999</v>
      </c>
      <c r="GP63">
        <v>20.217500000000001</v>
      </c>
      <c r="GQ63">
        <v>5.2321200000000001</v>
      </c>
      <c r="GR63">
        <v>11.950100000000001</v>
      </c>
      <c r="GS63">
        <v>4.9856999999999996</v>
      </c>
      <c r="GT63">
        <v>3.29</v>
      </c>
      <c r="GU63">
        <v>9999</v>
      </c>
      <c r="GV63">
        <v>9999</v>
      </c>
      <c r="GW63">
        <v>9999</v>
      </c>
      <c r="GX63">
        <v>281.2</v>
      </c>
      <c r="GY63">
        <v>1.8666100000000001</v>
      </c>
      <c r="GZ63">
        <v>1.8688499999999999</v>
      </c>
      <c r="HA63">
        <v>1.8666</v>
      </c>
      <c r="HB63">
        <v>1.8669199999999999</v>
      </c>
      <c r="HC63">
        <v>1.8621799999999999</v>
      </c>
      <c r="HD63">
        <v>1.8649199999999999</v>
      </c>
      <c r="HE63">
        <v>1.86829</v>
      </c>
      <c r="HF63">
        <v>1.86859</v>
      </c>
      <c r="HG63">
        <v>5</v>
      </c>
      <c r="HH63">
        <v>0</v>
      </c>
      <c r="HI63">
        <v>0</v>
      </c>
      <c r="HJ63">
        <v>0</v>
      </c>
      <c r="HK63" t="s">
        <v>407</v>
      </c>
      <c r="HL63" t="s">
        <v>408</v>
      </c>
      <c r="HM63" t="s">
        <v>409</v>
      </c>
      <c r="HN63" t="s">
        <v>409</v>
      </c>
      <c r="HO63" t="s">
        <v>409</v>
      </c>
      <c r="HP63" t="s">
        <v>409</v>
      </c>
      <c r="HQ63">
        <v>0</v>
      </c>
      <c r="HR63">
        <v>100</v>
      </c>
      <c r="HS63">
        <v>100</v>
      </c>
      <c r="HT63">
        <v>-6.32</v>
      </c>
      <c r="HU63">
        <v>0.3387</v>
      </c>
      <c r="HV63">
        <v>-6.9582884076397056</v>
      </c>
      <c r="HW63">
        <v>1.6145137170229321E-3</v>
      </c>
      <c r="HX63">
        <v>-1.407043735234338E-6</v>
      </c>
      <c r="HY63">
        <v>4.3622850327847239E-10</v>
      </c>
      <c r="HZ63">
        <v>0.33870182573278501</v>
      </c>
      <c r="IA63">
        <v>0</v>
      </c>
      <c r="IB63">
        <v>0</v>
      </c>
      <c r="IC63">
        <v>0</v>
      </c>
      <c r="ID63">
        <v>2</v>
      </c>
      <c r="IE63">
        <v>2094</v>
      </c>
      <c r="IF63">
        <v>1</v>
      </c>
      <c r="IG63">
        <v>26</v>
      </c>
      <c r="IH63">
        <v>2.1</v>
      </c>
      <c r="II63">
        <v>2</v>
      </c>
      <c r="IJ63">
        <v>2.2448700000000001</v>
      </c>
      <c r="IK63">
        <v>2.5854499999999998</v>
      </c>
      <c r="IL63">
        <v>1.4978</v>
      </c>
      <c r="IM63">
        <v>2.2888199999999999</v>
      </c>
      <c r="IN63">
        <v>1.49902</v>
      </c>
      <c r="IO63">
        <v>2.4133300000000002</v>
      </c>
      <c r="IP63">
        <v>42.617100000000001</v>
      </c>
      <c r="IQ63">
        <v>23.9649</v>
      </c>
      <c r="IR63">
        <v>18</v>
      </c>
      <c r="IS63">
        <v>502.96</v>
      </c>
      <c r="IT63">
        <v>464.315</v>
      </c>
      <c r="IU63">
        <v>27.832699999999999</v>
      </c>
      <c r="IV63">
        <v>31.2911</v>
      </c>
      <c r="IW63">
        <v>30.000599999999999</v>
      </c>
      <c r="IX63">
        <v>31.157499999999999</v>
      </c>
      <c r="IY63">
        <v>31.078499999999998</v>
      </c>
      <c r="IZ63">
        <v>44.916800000000002</v>
      </c>
      <c r="JA63">
        <v>28.051300000000001</v>
      </c>
      <c r="JB63">
        <v>0</v>
      </c>
      <c r="JC63">
        <v>27.741299999999999</v>
      </c>
      <c r="JD63">
        <v>1000</v>
      </c>
      <c r="JE63">
        <v>25.7608</v>
      </c>
      <c r="JF63">
        <v>100.67700000000001</v>
      </c>
      <c r="JG63">
        <v>100.95</v>
      </c>
    </row>
    <row r="64" spans="1:267" x14ac:dyDescent="0.3">
      <c r="A64">
        <v>46</v>
      </c>
      <c r="B64">
        <v>1691776572.5</v>
      </c>
      <c r="C64">
        <v>10041.400000095369</v>
      </c>
      <c r="D64" t="s">
        <v>638</v>
      </c>
      <c r="E64" t="s">
        <v>639</v>
      </c>
      <c r="F64" t="s">
        <v>394</v>
      </c>
      <c r="G64" t="s">
        <v>571</v>
      </c>
      <c r="H64" t="s">
        <v>572</v>
      </c>
      <c r="I64" t="s">
        <v>573</v>
      </c>
      <c r="J64" t="s">
        <v>398</v>
      </c>
      <c r="K64" t="s">
        <v>574</v>
      </c>
      <c r="L64" t="s">
        <v>400</v>
      </c>
      <c r="M64">
        <v>1691776572.5</v>
      </c>
      <c r="N64">
        <f t="shared" si="46"/>
        <v>2.8828820744633524E-3</v>
      </c>
      <c r="O64">
        <f t="shared" si="47"/>
        <v>2.8828820744633523</v>
      </c>
      <c r="P64">
        <f t="shared" si="48"/>
        <v>43.015878981421388</v>
      </c>
      <c r="Q64">
        <f t="shared" si="49"/>
        <v>1144.3499999999999</v>
      </c>
      <c r="R64">
        <f t="shared" si="50"/>
        <v>641.97580642541652</v>
      </c>
      <c r="S64">
        <f t="shared" si="51"/>
        <v>63.382806840401521</v>
      </c>
      <c r="T64">
        <f t="shared" si="52"/>
        <v>112.982630002335</v>
      </c>
      <c r="U64">
        <f t="shared" si="53"/>
        <v>0.14872567516661628</v>
      </c>
      <c r="V64">
        <f t="shared" si="54"/>
        <v>2.9089144822091066</v>
      </c>
      <c r="W64">
        <f t="shared" si="55"/>
        <v>0.14462679480772064</v>
      </c>
      <c r="X64">
        <f t="shared" si="56"/>
        <v>9.0750605599928105E-2</v>
      </c>
      <c r="Y64">
        <f t="shared" si="57"/>
        <v>289.54993229210243</v>
      </c>
      <c r="Z64">
        <f t="shared" si="58"/>
        <v>32.893286565665079</v>
      </c>
      <c r="AA64">
        <f t="shared" si="59"/>
        <v>31.931699999999999</v>
      </c>
      <c r="AB64">
        <f t="shared" si="60"/>
        <v>4.7566546530015623</v>
      </c>
      <c r="AC64">
        <f t="shared" si="61"/>
        <v>60.219980873781985</v>
      </c>
      <c r="AD64">
        <f t="shared" si="62"/>
        <v>2.86458629366081</v>
      </c>
      <c r="AE64">
        <f t="shared" si="63"/>
        <v>4.7568701485721769</v>
      </c>
      <c r="AF64">
        <f t="shared" si="64"/>
        <v>1.8920683593407523</v>
      </c>
      <c r="AG64">
        <f t="shared" si="65"/>
        <v>-127.13509948383384</v>
      </c>
      <c r="AH64">
        <f t="shared" si="66"/>
        <v>0.12546031805215066</v>
      </c>
      <c r="AI64">
        <f t="shared" si="67"/>
        <v>9.7745342376262655E-3</v>
      </c>
      <c r="AJ64">
        <f t="shared" si="68"/>
        <v>162.55006766055837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51408.114897144813</v>
      </c>
      <c r="AP64" t="s">
        <v>401</v>
      </c>
      <c r="AQ64">
        <v>0</v>
      </c>
      <c r="AR64">
        <v>0</v>
      </c>
      <c r="AS64">
        <v>0</v>
      </c>
      <c r="AT64" t="e">
        <f t="shared" si="72"/>
        <v>#DIV/0!</v>
      </c>
      <c r="AU64">
        <v>-1</v>
      </c>
      <c r="AV64" t="s">
        <v>640</v>
      </c>
      <c r="AW64">
        <v>10224.200000000001</v>
      </c>
      <c r="AX64">
        <v>965.10796000000005</v>
      </c>
      <c r="AY64">
        <v>1581.85</v>
      </c>
      <c r="AZ64">
        <f t="shared" si="73"/>
        <v>0.38988655055789101</v>
      </c>
      <c r="BA64">
        <v>0.5</v>
      </c>
      <c r="BB64">
        <f t="shared" si="74"/>
        <v>1513.1004001513484</v>
      </c>
      <c r="BC64">
        <f t="shared" si="75"/>
        <v>43.015878981421388</v>
      </c>
      <c r="BD64">
        <f t="shared" si="76"/>
        <v>294.96874783138691</v>
      </c>
      <c r="BE64">
        <f t="shared" si="77"/>
        <v>2.9089860115705926E-2</v>
      </c>
      <c r="BF64">
        <f t="shared" si="78"/>
        <v>-1</v>
      </c>
      <c r="BG64" t="e">
        <f t="shared" si="79"/>
        <v>#DIV/0!</v>
      </c>
      <c r="BH64" t="s">
        <v>641</v>
      </c>
      <c r="BI64">
        <v>695.65</v>
      </c>
      <c r="BJ64">
        <f t="shared" si="80"/>
        <v>695.65</v>
      </c>
      <c r="BK64">
        <f t="shared" si="81"/>
        <v>0.56023011031387293</v>
      </c>
      <c r="BL64">
        <f t="shared" si="82"/>
        <v>0.69594001354096136</v>
      </c>
      <c r="BM64">
        <f t="shared" si="83"/>
        <v>2.2739164809890031</v>
      </c>
      <c r="BN64">
        <f t="shared" si="84"/>
        <v>0.38988655055789101</v>
      </c>
      <c r="BO64" t="e">
        <f t="shared" si="85"/>
        <v>#DIV/0!</v>
      </c>
      <c r="BP64">
        <f t="shared" si="86"/>
        <v>0.50163369331216556</v>
      </c>
      <c r="BQ64">
        <f t="shared" si="87"/>
        <v>0.49836630668783444</v>
      </c>
      <c r="BR64">
        <v>985</v>
      </c>
      <c r="BS64">
        <v>300</v>
      </c>
      <c r="BT64">
        <v>300</v>
      </c>
      <c r="BU64">
        <v>300</v>
      </c>
      <c r="BV64">
        <v>10224.200000000001</v>
      </c>
      <c r="BW64">
        <v>1430.85</v>
      </c>
      <c r="BX64">
        <v>-6.9529700000000002E-3</v>
      </c>
      <c r="BY64">
        <v>-0.48</v>
      </c>
      <c r="BZ64" t="s">
        <v>401</v>
      </c>
      <c r="CA64" t="s">
        <v>401</v>
      </c>
      <c r="CB64" t="s">
        <v>401</v>
      </c>
      <c r="CC64" t="s">
        <v>401</v>
      </c>
      <c r="CD64" t="s">
        <v>401</v>
      </c>
      <c r="CE64" t="s">
        <v>401</v>
      </c>
      <c r="CF64" t="s">
        <v>401</v>
      </c>
      <c r="CG64" t="s">
        <v>401</v>
      </c>
      <c r="CH64" t="s">
        <v>401</v>
      </c>
      <c r="CI64" t="s">
        <v>401</v>
      </c>
      <c r="CJ64">
        <f t="shared" si="88"/>
        <v>1799.9</v>
      </c>
      <c r="CK64">
        <f t="shared" si="89"/>
        <v>1513.1004001513484</v>
      </c>
      <c r="CL64">
        <f t="shared" si="90"/>
        <v>0.8406580366416736</v>
      </c>
      <c r="CM64">
        <f t="shared" si="91"/>
        <v>0.16087001071843016</v>
      </c>
      <c r="CN64">
        <v>6</v>
      </c>
      <c r="CO64">
        <v>0.5</v>
      </c>
      <c r="CP64" t="s">
        <v>404</v>
      </c>
      <c r="CQ64">
        <v>1691776572.5</v>
      </c>
      <c r="CR64">
        <v>1144.3499999999999</v>
      </c>
      <c r="CS64">
        <v>1199.9000000000001</v>
      </c>
      <c r="CT64">
        <v>29.014099999999999</v>
      </c>
      <c r="CU64">
        <v>25.656700000000001</v>
      </c>
      <c r="CV64">
        <v>1151.2</v>
      </c>
      <c r="CW64">
        <v>28.6845</v>
      </c>
      <c r="CX64">
        <v>500.25099999999998</v>
      </c>
      <c r="CY64">
        <v>98.631100000000004</v>
      </c>
      <c r="CZ64">
        <v>9.9734100000000006E-2</v>
      </c>
      <c r="DA64">
        <v>31.932500000000001</v>
      </c>
      <c r="DB64">
        <v>31.931699999999999</v>
      </c>
      <c r="DC64">
        <v>999.9</v>
      </c>
      <c r="DD64">
        <v>0</v>
      </c>
      <c r="DE64">
        <v>0</v>
      </c>
      <c r="DF64">
        <v>10020</v>
      </c>
      <c r="DG64">
        <v>0</v>
      </c>
      <c r="DH64">
        <v>613.65800000000002</v>
      </c>
      <c r="DI64">
        <v>-55.552</v>
      </c>
      <c r="DJ64">
        <v>1178.54</v>
      </c>
      <c r="DK64">
        <v>1231.5</v>
      </c>
      <c r="DL64">
        <v>3.35744</v>
      </c>
      <c r="DM64">
        <v>1199.9000000000001</v>
      </c>
      <c r="DN64">
        <v>25.656700000000001</v>
      </c>
      <c r="DO64">
        <v>2.8616899999999998</v>
      </c>
      <c r="DP64">
        <v>2.5305399999999998</v>
      </c>
      <c r="DQ64">
        <v>23.244299999999999</v>
      </c>
      <c r="DR64">
        <v>21.224299999999999</v>
      </c>
      <c r="DS64">
        <v>1799.9</v>
      </c>
      <c r="DT64">
        <v>0.97800699999999996</v>
      </c>
      <c r="DU64">
        <v>2.19933E-2</v>
      </c>
      <c r="DV64">
        <v>0</v>
      </c>
      <c r="DW64">
        <v>964.04399999999998</v>
      </c>
      <c r="DX64">
        <v>4.9997699999999998</v>
      </c>
      <c r="DY64">
        <v>18002.400000000001</v>
      </c>
      <c r="DZ64">
        <v>15783.7</v>
      </c>
      <c r="EA64">
        <v>43.375</v>
      </c>
      <c r="EB64">
        <v>44.625</v>
      </c>
      <c r="EC64">
        <v>43</v>
      </c>
      <c r="ED64">
        <v>43.5</v>
      </c>
      <c r="EE64">
        <v>44.375</v>
      </c>
      <c r="EF64">
        <v>1755.42</v>
      </c>
      <c r="EG64">
        <v>39.479999999999997</v>
      </c>
      <c r="EH64">
        <v>0</v>
      </c>
      <c r="EI64">
        <v>128.29999995231631</v>
      </c>
      <c r="EJ64">
        <v>0</v>
      </c>
      <c r="EK64">
        <v>965.10796000000005</v>
      </c>
      <c r="EL64">
        <v>-6.8108461724699643</v>
      </c>
      <c r="EM64">
        <v>-331.64615431212133</v>
      </c>
      <c r="EN64">
        <v>18047.684000000001</v>
      </c>
      <c r="EO64">
        <v>15</v>
      </c>
      <c r="EP64">
        <v>1691776525.5</v>
      </c>
      <c r="EQ64" t="s">
        <v>642</v>
      </c>
      <c r="ER64">
        <v>1691776525.5</v>
      </c>
      <c r="ES64">
        <v>1691776518.5</v>
      </c>
      <c r="ET64">
        <v>51</v>
      </c>
      <c r="EU64">
        <v>-0.55300000000000005</v>
      </c>
      <c r="EV64">
        <v>-8.9999999999999993E-3</v>
      </c>
      <c r="EW64">
        <v>-6.8460000000000001</v>
      </c>
      <c r="EX64">
        <v>0.309</v>
      </c>
      <c r="EY64">
        <v>1200</v>
      </c>
      <c r="EZ64">
        <v>26</v>
      </c>
      <c r="FA64">
        <v>7.0000000000000007E-2</v>
      </c>
      <c r="FB64">
        <v>0.03</v>
      </c>
      <c r="FC64">
        <v>43.456167271649022</v>
      </c>
      <c r="FD64">
        <v>-0.95821530272680266</v>
      </c>
      <c r="FE64">
        <v>0.15221313763733921</v>
      </c>
      <c r="FF64">
        <v>1</v>
      </c>
      <c r="FG64">
        <v>0.15097782046575151</v>
      </c>
      <c r="FH64">
        <v>-1.75656586919881E-3</v>
      </c>
      <c r="FI64">
        <v>9.6138922574602321E-4</v>
      </c>
      <c r="FJ64">
        <v>1</v>
      </c>
      <c r="FK64">
        <v>2</v>
      </c>
      <c r="FL64">
        <v>2</v>
      </c>
      <c r="FM64" t="s">
        <v>406</v>
      </c>
      <c r="FN64">
        <v>2.9653</v>
      </c>
      <c r="FO64">
        <v>2.6991499999999999</v>
      </c>
      <c r="FP64">
        <v>0.20066400000000001</v>
      </c>
      <c r="FQ64">
        <v>0.20397799999999999</v>
      </c>
      <c r="FR64">
        <v>0.13000600000000001</v>
      </c>
      <c r="FS64">
        <v>0.115698</v>
      </c>
      <c r="FT64">
        <v>27465.8</v>
      </c>
      <c r="FU64">
        <v>17512.5</v>
      </c>
      <c r="FV64">
        <v>32252.799999999999</v>
      </c>
      <c r="FW64">
        <v>25141.1</v>
      </c>
      <c r="FX64">
        <v>38794.300000000003</v>
      </c>
      <c r="FY64">
        <v>38501.4</v>
      </c>
      <c r="FZ64">
        <v>46314.2</v>
      </c>
      <c r="GA64">
        <v>45560.4</v>
      </c>
      <c r="GB64">
        <v>1.9450799999999999</v>
      </c>
      <c r="GC64">
        <v>1.82542</v>
      </c>
      <c r="GD64">
        <v>4.8913100000000001E-2</v>
      </c>
      <c r="GE64">
        <v>0</v>
      </c>
      <c r="GF64">
        <v>31.137699999999999</v>
      </c>
      <c r="GG64">
        <v>999.9</v>
      </c>
      <c r="GH64">
        <v>39.200000000000003</v>
      </c>
      <c r="GI64">
        <v>41.7</v>
      </c>
      <c r="GJ64">
        <v>32.2502</v>
      </c>
      <c r="GK64">
        <v>63.462000000000003</v>
      </c>
      <c r="GL64">
        <v>19.6875</v>
      </c>
      <c r="GM64">
        <v>1</v>
      </c>
      <c r="GN64">
        <v>0.31369399999999997</v>
      </c>
      <c r="GO64">
        <v>1.3341099999999999</v>
      </c>
      <c r="GP64">
        <v>20.224499999999999</v>
      </c>
      <c r="GQ64">
        <v>5.22987</v>
      </c>
      <c r="GR64">
        <v>11.950100000000001</v>
      </c>
      <c r="GS64">
        <v>4.9847000000000001</v>
      </c>
      <c r="GT64">
        <v>3.28925</v>
      </c>
      <c r="GU64">
        <v>9999</v>
      </c>
      <c r="GV64">
        <v>9999</v>
      </c>
      <c r="GW64">
        <v>9999</v>
      </c>
      <c r="GX64">
        <v>281.3</v>
      </c>
      <c r="GY64">
        <v>1.8666100000000001</v>
      </c>
      <c r="GZ64">
        <v>1.86876</v>
      </c>
      <c r="HA64">
        <v>1.8665799999999999</v>
      </c>
      <c r="HB64">
        <v>1.8669100000000001</v>
      </c>
      <c r="HC64">
        <v>1.8621799999999999</v>
      </c>
      <c r="HD64">
        <v>1.8649100000000001</v>
      </c>
      <c r="HE64">
        <v>1.8682799999999999</v>
      </c>
      <c r="HF64">
        <v>1.86859</v>
      </c>
      <c r="HG64">
        <v>5</v>
      </c>
      <c r="HH64">
        <v>0</v>
      </c>
      <c r="HI64">
        <v>0</v>
      </c>
      <c r="HJ64">
        <v>0</v>
      </c>
      <c r="HK64" t="s">
        <v>407</v>
      </c>
      <c r="HL64" t="s">
        <v>408</v>
      </c>
      <c r="HM64" t="s">
        <v>409</v>
      </c>
      <c r="HN64" t="s">
        <v>409</v>
      </c>
      <c r="HO64" t="s">
        <v>409</v>
      </c>
      <c r="HP64" t="s">
        <v>409</v>
      </c>
      <c r="HQ64">
        <v>0</v>
      </c>
      <c r="HR64">
        <v>100</v>
      </c>
      <c r="HS64">
        <v>100</v>
      </c>
      <c r="HT64">
        <v>-6.85</v>
      </c>
      <c r="HU64">
        <v>0.3296</v>
      </c>
      <c r="HV64">
        <v>-7.5119680629157983</v>
      </c>
      <c r="HW64">
        <v>1.6145137170229321E-3</v>
      </c>
      <c r="HX64">
        <v>-1.407043735234338E-6</v>
      </c>
      <c r="HY64">
        <v>4.3622850327847239E-10</v>
      </c>
      <c r="HZ64">
        <v>0.32956519429443942</v>
      </c>
      <c r="IA64">
        <v>0</v>
      </c>
      <c r="IB64">
        <v>0</v>
      </c>
      <c r="IC64">
        <v>0</v>
      </c>
      <c r="ID64">
        <v>2</v>
      </c>
      <c r="IE64">
        <v>2094</v>
      </c>
      <c r="IF64">
        <v>1</v>
      </c>
      <c r="IG64">
        <v>26</v>
      </c>
      <c r="IH64">
        <v>0.8</v>
      </c>
      <c r="II64">
        <v>0.9</v>
      </c>
      <c r="IJ64">
        <v>2.6025399999999999</v>
      </c>
      <c r="IK64">
        <v>2.5854499999999998</v>
      </c>
      <c r="IL64">
        <v>1.4978</v>
      </c>
      <c r="IM64">
        <v>2.2888199999999999</v>
      </c>
      <c r="IN64">
        <v>1.49902</v>
      </c>
      <c r="IO64">
        <v>2.3290999999999999</v>
      </c>
      <c r="IP64">
        <v>42.590400000000002</v>
      </c>
      <c r="IQ64">
        <v>23.9649</v>
      </c>
      <c r="IR64">
        <v>18</v>
      </c>
      <c r="IS64">
        <v>502.35700000000003</v>
      </c>
      <c r="IT64">
        <v>463.983</v>
      </c>
      <c r="IU64">
        <v>27.682700000000001</v>
      </c>
      <c r="IV64">
        <v>31.394600000000001</v>
      </c>
      <c r="IW64">
        <v>30.0002</v>
      </c>
      <c r="IX64">
        <v>31.238299999999999</v>
      </c>
      <c r="IY64">
        <v>31.148299999999999</v>
      </c>
      <c r="IZ64">
        <v>52.069099999999999</v>
      </c>
      <c r="JA64">
        <v>27.545000000000002</v>
      </c>
      <c r="JB64">
        <v>0</v>
      </c>
      <c r="JC64">
        <v>27.7087</v>
      </c>
      <c r="JD64">
        <v>1200</v>
      </c>
      <c r="JE64">
        <v>25.741900000000001</v>
      </c>
      <c r="JF64">
        <v>100.658</v>
      </c>
      <c r="JG64">
        <v>100.931</v>
      </c>
    </row>
    <row r="65" spans="1:267" x14ac:dyDescent="0.3">
      <c r="A65">
        <v>47</v>
      </c>
      <c r="B65">
        <v>1691776710.5</v>
      </c>
      <c r="C65">
        <v>10179.400000095369</v>
      </c>
      <c r="D65" t="s">
        <v>643</v>
      </c>
      <c r="E65" t="s">
        <v>644</v>
      </c>
      <c r="F65" t="s">
        <v>394</v>
      </c>
      <c r="G65" t="s">
        <v>571</v>
      </c>
      <c r="H65" t="s">
        <v>572</v>
      </c>
      <c r="I65" t="s">
        <v>573</v>
      </c>
      <c r="J65" t="s">
        <v>398</v>
      </c>
      <c r="K65" t="s">
        <v>574</v>
      </c>
      <c r="L65" t="s">
        <v>400</v>
      </c>
      <c r="M65">
        <v>1691776710.5</v>
      </c>
      <c r="N65">
        <f t="shared" si="46"/>
        <v>2.0335619362286464E-3</v>
      </c>
      <c r="O65">
        <f t="shared" si="47"/>
        <v>2.0335619362286463</v>
      </c>
      <c r="P65">
        <f t="shared" si="48"/>
        <v>42.686064544791414</v>
      </c>
      <c r="Q65">
        <f t="shared" si="49"/>
        <v>1445.1780000000001</v>
      </c>
      <c r="R65">
        <f t="shared" si="50"/>
        <v>737.07000977110067</v>
      </c>
      <c r="S65">
        <f t="shared" si="51"/>
        <v>72.768645845096586</v>
      </c>
      <c r="T65">
        <f t="shared" si="52"/>
        <v>142.6779609413004</v>
      </c>
      <c r="U65">
        <f t="shared" si="53"/>
        <v>0.10317232358079828</v>
      </c>
      <c r="V65">
        <f t="shared" si="54"/>
        <v>2.9121220489247999</v>
      </c>
      <c r="W65">
        <f t="shared" si="55"/>
        <v>0.10118385563207652</v>
      </c>
      <c r="X65">
        <f t="shared" si="56"/>
        <v>6.3415373655529975E-2</v>
      </c>
      <c r="Y65">
        <f t="shared" si="57"/>
        <v>289.53397229211862</v>
      </c>
      <c r="Z65">
        <f t="shared" si="58"/>
        <v>33.128641447488519</v>
      </c>
      <c r="AA65">
        <f t="shared" si="59"/>
        <v>31.9389</v>
      </c>
      <c r="AB65">
        <f t="shared" si="60"/>
        <v>4.7585944191356857</v>
      </c>
      <c r="AC65">
        <f t="shared" si="61"/>
        <v>59.88057530178309</v>
      </c>
      <c r="AD65">
        <f t="shared" si="62"/>
        <v>2.8508777959015204</v>
      </c>
      <c r="AE65">
        <f t="shared" si="63"/>
        <v>4.7609392219994726</v>
      </c>
      <c r="AF65">
        <f t="shared" si="64"/>
        <v>1.9077166232341654</v>
      </c>
      <c r="AG65">
        <f t="shared" si="65"/>
        <v>-89.680081387683302</v>
      </c>
      <c r="AH65">
        <f t="shared" si="66"/>
        <v>1.3658854179443773</v>
      </c>
      <c r="AI65">
        <f t="shared" si="67"/>
        <v>0.10630972081014757</v>
      </c>
      <c r="AJ65">
        <f t="shared" si="68"/>
        <v>201.32608604318986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51495.968708384782</v>
      </c>
      <c r="AP65" t="s">
        <v>401</v>
      </c>
      <c r="AQ65">
        <v>0</v>
      </c>
      <c r="AR65">
        <v>0</v>
      </c>
      <c r="AS65">
        <v>0</v>
      </c>
      <c r="AT65" t="e">
        <f t="shared" si="72"/>
        <v>#DIV/0!</v>
      </c>
      <c r="AU65">
        <v>-1</v>
      </c>
      <c r="AV65" t="s">
        <v>645</v>
      </c>
      <c r="AW65">
        <v>10224.5</v>
      </c>
      <c r="AX65">
        <v>948.57996000000003</v>
      </c>
      <c r="AY65">
        <v>1566.18</v>
      </c>
      <c r="AZ65">
        <f t="shared" si="73"/>
        <v>0.39433528713174737</v>
      </c>
      <c r="BA65">
        <v>0.5</v>
      </c>
      <c r="BB65">
        <f t="shared" si="74"/>
        <v>1513.0164001513567</v>
      </c>
      <c r="BC65">
        <f t="shared" si="75"/>
        <v>42.686064544791414</v>
      </c>
      <c r="BD65">
        <f t="shared" si="76"/>
        <v>298.31787829436399</v>
      </c>
      <c r="BE65">
        <f t="shared" si="77"/>
        <v>2.8873490426423148E-2</v>
      </c>
      <c r="BF65">
        <f t="shared" si="78"/>
        <v>-1</v>
      </c>
      <c r="BG65" t="e">
        <f t="shared" si="79"/>
        <v>#DIV/0!</v>
      </c>
      <c r="BH65" t="s">
        <v>646</v>
      </c>
      <c r="BI65">
        <v>692.08</v>
      </c>
      <c r="BJ65">
        <f t="shared" si="80"/>
        <v>692.08</v>
      </c>
      <c r="BK65">
        <f t="shared" si="81"/>
        <v>0.55810954041042538</v>
      </c>
      <c r="BL65">
        <f t="shared" si="82"/>
        <v>0.70655535979865003</v>
      </c>
      <c r="BM65">
        <f t="shared" si="83"/>
        <v>2.2630042769622007</v>
      </c>
      <c r="BN65">
        <f t="shared" si="84"/>
        <v>0.39433528713174731</v>
      </c>
      <c r="BO65" t="e">
        <f t="shared" si="85"/>
        <v>#DIV/0!</v>
      </c>
      <c r="BP65">
        <f t="shared" si="86"/>
        <v>0.51549985665884168</v>
      </c>
      <c r="BQ65">
        <f t="shared" si="87"/>
        <v>0.48450014334115832</v>
      </c>
      <c r="BR65">
        <v>987</v>
      </c>
      <c r="BS65">
        <v>300</v>
      </c>
      <c r="BT65">
        <v>300</v>
      </c>
      <c r="BU65">
        <v>300</v>
      </c>
      <c r="BV65">
        <v>10224.5</v>
      </c>
      <c r="BW65">
        <v>1405.32</v>
      </c>
      <c r="BX65">
        <v>-6.9534100000000001E-3</v>
      </c>
      <c r="BY65">
        <v>3.73</v>
      </c>
      <c r="BZ65" t="s">
        <v>401</v>
      </c>
      <c r="CA65" t="s">
        <v>401</v>
      </c>
      <c r="CB65" t="s">
        <v>401</v>
      </c>
      <c r="CC65" t="s">
        <v>401</v>
      </c>
      <c r="CD65" t="s">
        <v>401</v>
      </c>
      <c r="CE65" t="s">
        <v>401</v>
      </c>
      <c r="CF65" t="s">
        <v>401</v>
      </c>
      <c r="CG65" t="s">
        <v>401</v>
      </c>
      <c r="CH65" t="s">
        <v>401</v>
      </c>
      <c r="CI65" t="s">
        <v>401</v>
      </c>
      <c r="CJ65">
        <f t="shared" si="88"/>
        <v>1799.8</v>
      </c>
      <c r="CK65">
        <f t="shared" si="89"/>
        <v>1513.0164001513567</v>
      </c>
      <c r="CL65">
        <f t="shared" si="90"/>
        <v>0.84065807320333186</v>
      </c>
      <c r="CM65">
        <f t="shared" si="91"/>
        <v>0.16087008128243063</v>
      </c>
      <c r="CN65">
        <v>6</v>
      </c>
      <c r="CO65">
        <v>0.5</v>
      </c>
      <c r="CP65" t="s">
        <v>404</v>
      </c>
      <c r="CQ65">
        <v>1691776710.5</v>
      </c>
      <c r="CR65">
        <v>1445.1780000000001</v>
      </c>
      <c r="CS65">
        <v>1499.9</v>
      </c>
      <c r="CT65">
        <v>28.8764</v>
      </c>
      <c r="CU65">
        <v>26.5078</v>
      </c>
      <c r="CV65">
        <v>1452.62</v>
      </c>
      <c r="CW65">
        <v>28.5364</v>
      </c>
      <c r="CX65">
        <v>500.255</v>
      </c>
      <c r="CY65">
        <v>98.627200000000002</v>
      </c>
      <c r="CZ65">
        <v>9.9711800000000003E-2</v>
      </c>
      <c r="DA65">
        <v>31.947600000000001</v>
      </c>
      <c r="DB65">
        <v>31.9389</v>
      </c>
      <c r="DC65">
        <v>999.9</v>
      </c>
      <c r="DD65">
        <v>0</v>
      </c>
      <c r="DE65">
        <v>0</v>
      </c>
      <c r="DF65">
        <v>10038.799999999999</v>
      </c>
      <c r="DG65">
        <v>0</v>
      </c>
      <c r="DH65">
        <v>1973.84</v>
      </c>
      <c r="DI65">
        <v>-54.075400000000002</v>
      </c>
      <c r="DJ65">
        <v>1488.8</v>
      </c>
      <c r="DK65">
        <v>1540.74</v>
      </c>
      <c r="DL65">
        <v>2.3581500000000002</v>
      </c>
      <c r="DM65">
        <v>1499.9</v>
      </c>
      <c r="DN65">
        <v>26.5078</v>
      </c>
      <c r="DO65">
        <v>2.8469699999999998</v>
      </c>
      <c r="DP65">
        <v>2.6143900000000002</v>
      </c>
      <c r="DQ65">
        <v>23.158999999999999</v>
      </c>
      <c r="DR65">
        <v>21.756699999999999</v>
      </c>
      <c r="DS65">
        <v>1799.8</v>
      </c>
      <c r="DT65">
        <v>0.97800299999999996</v>
      </c>
      <c r="DU65">
        <v>2.19969E-2</v>
      </c>
      <c r="DV65">
        <v>0</v>
      </c>
      <c r="DW65">
        <v>949.38199999999995</v>
      </c>
      <c r="DX65">
        <v>4.9997699999999998</v>
      </c>
      <c r="DY65">
        <v>19040.599999999999</v>
      </c>
      <c r="DZ65">
        <v>15782.8</v>
      </c>
      <c r="EA65">
        <v>43.125</v>
      </c>
      <c r="EB65">
        <v>44.061999999999998</v>
      </c>
      <c r="EC65">
        <v>42.75</v>
      </c>
      <c r="ED65">
        <v>43.061999999999998</v>
      </c>
      <c r="EE65">
        <v>44.125</v>
      </c>
      <c r="EF65">
        <v>1755.32</v>
      </c>
      <c r="EG65">
        <v>39.479999999999997</v>
      </c>
      <c r="EH65">
        <v>0</v>
      </c>
      <c r="EI65">
        <v>137.9000000953674</v>
      </c>
      <c r="EJ65">
        <v>0</v>
      </c>
      <c r="EK65">
        <v>948.57996000000003</v>
      </c>
      <c r="EL65">
        <v>9.2516153641746577</v>
      </c>
      <c r="EM65">
        <v>-995.1615386046949</v>
      </c>
      <c r="EN65">
        <v>19432.552</v>
      </c>
      <c r="EO65">
        <v>15</v>
      </c>
      <c r="EP65">
        <v>1691776743.5</v>
      </c>
      <c r="EQ65" t="s">
        <v>647</v>
      </c>
      <c r="ER65">
        <v>1691776743.5</v>
      </c>
      <c r="ES65">
        <v>1691776733.5</v>
      </c>
      <c r="ET65">
        <v>52</v>
      </c>
      <c r="EU65">
        <v>-0.66300000000000003</v>
      </c>
      <c r="EV65">
        <v>1.0999999999999999E-2</v>
      </c>
      <c r="EW65">
        <v>-7.4420000000000002</v>
      </c>
      <c r="EX65">
        <v>0.34</v>
      </c>
      <c r="EY65">
        <v>1500</v>
      </c>
      <c r="EZ65">
        <v>27</v>
      </c>
      <c r="FA65">
        <v>0.11</v>
      </c>
      <c r="FB65">
        <v>0.05</v>
      </c>
      <c r="FC65">
        <v>42.231907361437472</v>
      </c>
      <c r="FD65">
        <v>-0.99275574921863297</v>
      </c>
      <c r="FE65">
        <v>0.16684405377882511</v>
      </c>
      <c r="FF65">
        <v>1</v>
      </c>
      <c r="FG65">
        <v>0.1058870187747195</v>
      </c>
      <c r="FH65">
        <v>-6.3977174762805513E-3</v>
      </c>
      <c r="FI65">
        <v>1.139158322426898E-3</v>
      </c>
      <c r="FJ65">
        <v>1</v>
      </c>
      <c r="FK65">
        <v>2</v>
      </c>
      <c r="FL65">
        <v>2</v>
      </c>
      <c r="FM65" t="s">
        <v>406</v>
      </c>
      <c r="FN65">
        <v>2.9654400000000001</v>
      </c>
      <c r="FO65">
        <v>2.69929</v>
      </c>
      <c r="FP65">
        <v>0.231798</v>
      </c>
      <c r="FQ65">
        <v>0.23399800000000001</v>
      </c>
      <c r="FR65">
        <v>0.12956799999999999</v>
      </c>
      <c r="FS65">
        <v>0.118339</v>
      </c>
      <c r="FT65">
        <v>26402.5</v>
      </c>
      <c r="FU65">
        <v>16856.3</v>
      </c>
      <c r="FV65">
        <v>32262.6</v>
      </c>
      <c r="FW65">
        <v>25148.2</v>
      </c>
      <c r="FX65">
        <v>38825.300000000003</v>
      </c>
      <c r="FY65">
        <v>38396.5</v>
      </c>
      <c r="FZ65">
        <v>46328.1</v>
      </c>
      <c r="GA65">
        <v>45572</v>
      </c>
      <c r="GB65">
        <v>1.9457800000000001</v>
      </c>
      <c r="GC65">
        <v>1.8318000000000001</v>
      </c>
      <c r="GD65">
        <v>0.100788</v>
      </c>
      <c r="GE65">
        <v>0</v>
      </c>
      <c r="GF65">
        <v>30.3017</v>
      </c>
      <c r="GG65">
        <v>999.9</v>
      </c>
      <c r="GH65">
        <v>38.9</v>
      </c>
      <c r="GI65">
        <v>41.6</v>
      </c>
      <c r="GJ65">
        <v>31.834599999999998</v>
      </c>
      <c r="GK65">
        <v>63.491999999999997</v>
      </c>
      <c r="GL65">
        <v>18.722000000000001</v>
      </c>
      <c r="GM65">
        <v>1</v>
      </c>
      <c r="GN65">
        <v>0.30112800000000001</v>
      </c>
      <c r="GO65">
        <v>1.0410900000000001</v>
      </c>
      <c r="GP65">
        <v>20.226700000000001</v>
      </c>
      <c r="GQ65">
        <v>5.2337600000000002</v>
      </c>
      <c r="GR65">
        <v>11.950100000000001</v>
      </c>
      <c r="GS65">
        <v>4.9856999999999996</v>
      </c>
      <c r="GT65">
        <v>3.2899799999999999</v>
      </c>
      <c r="GU65">
        <v>9999</v>
      </c>
      <c r="GV65">
        <v>9999</v>
      </c>
      <c r="GW65">
        <v>9999</v>
      </c>
      <c r="GX65">
        <v>281.3</v>
      </c>
      <c r="GY65">
        <v>1.8666</v>
      </c>
      <c r="GZ65">
        <v>1.86876</v>
      </c>
      <c r="HA65">
        <v>1.86656</v>
      </c>
      <c r="HB65">
        <v>1.8669100000000001</v>
      </c>
      <c r="HC65">
        <v>1.8621700000000001</v>
      </c>
      <c r="HD65">
        <v>1.8649199999999999</v>
      </c>
      <c r="HE65">
        <v>1.8682700000000001</v>
      </c>
      <c r="HF65">
        <v>1.8685799999999999</v>
      </c>
      <c r="HG65">
        <v>5</v>
      </c>
      <c r="HH65">
        <v>0</v>
      </c>
      <c r="HI65">
        <v>0</v>
      </c>
      <c r="HJ65">
        <v>0</v>
      </c>
      <c r="HK65" t="s">
        <v>407</v>
      </c>
      <c r="HL65" t="s">
        <v>408</v>
      </c>
      <c r="HM65" t="s">
        <v>409</v>
      </c>
      <c r="HN65" t="s">
        <v>409</v>
      </c>
      <c r="HO65" t="s">
        <v>409</v>
      </c>
      <c r="HP65" t="s">
        <v>409</v>
      </c>
      <c r="HQ65">
        <v>0</v>
      </c>
      <c r="HR65">
        <v>100</v>
      </c>
      <c r="HS65">
        <v>100</v>
      </c>
      <c r="HT65">
        <v>-7.4420000000000002</v>
      </c>
      <c r="HU65">
        <v>0.34</v>
      </c>
      <c r="HV65">
        <v>-7.5119680629157983</v>
      </c>
      <c r="HW65">
        <v>1.6145137170229321E-3</v>
      </c>
      <c r="HX65">
        <v>-1.407043735234338E-6</v>
      </c>
      <c r="HY65">
        <v>4.3622850327847239E-10</v>
      </c>
      <c r="HZ65">
        <v>0.32956519429443942</v>
      </c>
      <c r="IA65">
        <v>0</v>
      </c>
      <c r="IB65">
        <v>0</v>
      </c>
      <c r="IC65">
        <v>0</v>
      </c>
      <c r="ID65">
        <v>2</v>
      </c>
      <c r="IE65">
        <v>2094</v>
      </c>
      <c r="IF65">
        <v>1</v>
      </c>
      <c r="IG65">
        <v>26</v>
      </c>
      <c r="IH65">
        <v>3.1</v>
      </c>
      <c r="II65">
        <v>3.2</v>
      </c>
      <c r="IJ65">
        <v>3.1189</v>
      </c>
      <c r="IK65">
        <v>2.5647000000000002</v>
      </c>
      <c r="IL65">
        <v>1.4978</v>
      </c>
      <c r="IM65">
        <v>2.2888199999999999</v>
      </c>
      <c r="IN65">
        <v>1.49902</v>
      </c>
      <c r="IO65">
        <v>2.3962400000000001</v>
      </c>
      <c r="IP65">
        <v>42.430399999999999</v>
      </c>
      <c r="IQ65">
        <v>23.9649</v>
      </c>
      <c r="IR65">
        <v>18</v>
      </c>
      <c r="IS65">
        <v>502.06700000000001</v>
      </c>
      <c r="IT65">
        <v>467.50099999999998</v>
      </c>
      <c r="IU65">
        <v>28.622900000000001</v>
      </c>
      <c r="IV65">
        <v>31.245000000000001</v>
      </c>
      <c r="IW65">
        <v>29.997299999999999</v>
      </c>
      <c r="IX65">
        <v>31.143899999999999</v>
      </c>
      <c r="IY65">
        <v>31.060300000000002</v>
      </c>
      <c r="IZ65">
        <v>62.423400000000001</v>
      </c>
      <c r="JA65">
        <v>23.972100000000001</v>
      </c>
      <c r="JB65">
        <v>0</v>
      </c>
      <c r="JC65">
        <v>28.747499999999999</v>
      </c>
      <c r="JD65">
        <v>1500</v>
      </c>
      <c r="JE65">
        <v>26.500399999999999</v>
      </c>
      <c r="JF65">
        <v>100.688</v>
      </c>
      <c r="JG65">
        <v>100.958</v>
      </c>
    </row>
    <row r="66" spans="1:267" x14ac:dyDescent="0.3">
      <c r="A66">
        <v>48</v>
      </c>
      <c r="B66">
        <v>1691776859.5</v>
      </c>
      <c r="C66">
        <v>10328.400000095369</v>
      </c>
      <c r="D66" t="s">
        <v>648</v>
      </c>
      <c r="E66" t="s">
        <v>649</v>
      </c>
      <c r="F66" t="s">
        <v>394</v>
      </c>
      <c r="G66" t="s">
        <v>571</v>
      </c>
      <c r="H66" t="s">
        <v>572</v>
      </c>
      <c r="I66" t="s">
        <v>573</v>
      </c>
      <c r="J66" t="s">
        <v>398</v>
      </c>
      <c r="K66" t="s">
        <v>574</v>
      </c>
      <c r="L66" t="s">
        <v>400</v>
      </c>
      <c r="M66">
        <v>1691776859.5</v>
      </c>
      <c r="N66">
        <f t="shared" si="46"/>
        <v>2.1030327480541177E-3</v>
      </c>
      <c r="O66">
        <f t="shared" si="47"/>
        <v>2.1030327480541176</v>
      </c>
      <c r="P66">
        <f t="shared" si="48"/>
        <v>46.64656098886514</v>
      </c>
      <c r="Q66">
        <f t="shared" si="49"/>
        <v>1739.68</v>
      </c>
      <c r="R66">
        <f t="shared" si="50"/>
        <v>983.89267943145092</v>
      </c>
      <c r="S66">
        <f t="shared" si="51"/>
        <v>97.133363374094628</v>
      </c>
      <c r="T66">
        <f t="shared" si="52"/>
        <v>171.74735936880001</v>
      </c>
      <c r="U66">
        <f t="shared" si="53"/>
        <v>0.10664032619237708</v>
      </c>
      <c r="V66">
        <f t="shared" si="54"/>
        <v>2.9064906738826837</v>
      </c>
      <c r="W66">
        <f t="shared" si="55"/>
        <v>0.10451338949362982</v>
      </c>
      <c r="X66">
        <f t="shared" si="56"/>
        <v>6.5508431948680099E-2</v>
      </c>
      <c r="Y66">
        <f t="shared" si="57"/>
        <v>289.54354829210894</v>
      </c>
      <c r="Z66">
        <f t="shared" si="58"/>
        <v>33.163741173656334</v>
      </c>
      <c r="AA66">
        <f t="shared" si="59"/>
        <v>32.017299999999999</v>
      </c>
      <c r="AB66">
        <f t="shared" si="60"/>
        <v>4.779760934559012</v>
      </c>
      <c r="AC66">
        <f t="shared" si="61"/>
        <v>60.112259169641689</v>
      </c>
      <c r="AD66">
        <f t="shared" si="62"/>
        <v>2.8701992054084999</v>
      </c>
      <c r="AE66">
        <f t="shared" si="63"/>
        <v>4.7747318850695066</v>
      </c>
      <c r="AF66">
        <f t="shared" si="64"/>
        <v>1.909561729150512</v>
      </c>
      <c r="AG66">
        <f t="shared" si="65"/>
        <v>-92.743744189186586</v>
      </c>
      <c r="AH66">
        <f t="shared" si="66"/>
        <v>-2.9145218889126445</v>
      </c>
      <c r="AI66">
        <f t="shared" si="67"/>
        <v>-0.22742766232852937</v>
      </c>
      <c r="AJ66">
        <f t="shared" si="68"/>
        <v>193.65785455168117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51328.468102110797</v>
      </c>
      <c r="AP66" t="s">
        <v>401</v>
      </c>
      <c r="AQ66">
        <v>0</v>
      </c>
      <c r="AR66">
        <v>0</v>
      </c>
      <c r="AS66">
        <v>0</v>
      </c>
      <c r="AT66" t="e">
        <f t="shared" si="72"/>
        <v>#DIV/0!</v>
      </c>
      <c r="AU66">
        <v>-1</v>
      </c>
      <c r="AV66" t="s">
        <v>650</v>
      </c>
      <c r="AW66">
        <v>10224.700000000001</v>
      </c>
      <c r="AX66">
        <v>933.68988461538459</v>
      </c>
      <c r="AY66">
        <v>1521.1</v>
      </c>
      <c r="AZ66">
        <f t="shared" si="73"/>
        <v>0.3861745548514991</v>
      </c>
      <c r="BA66">
        <v>0.5</v>
      </c>
      <c r="BB66">
        <f t="shared" si="74"/>
        <v>1513.0668001513516</v>
      </c>
      <c r="BC66">
        <f t="shared" si="75"/>
        <v>46.64656098886514</v>
      </c>
      <c r="BD66">
        <f t="shared" si="76"/>
        <v>292.1539490045152</v>
      </c>
      <c r="BE66">
        <f t="shared" si="77"/>
        <v>3.1490057797910226E-2</v>
      </c>
      <c r="BF66">
        <f t="shared" si="78"/>
        <v>-1</v>
      </c>
      <c r="BG66" t="e">
        <f t="shared" si="79"/>
        <v>#DIV/0!</v>
      </c>
      <c r="BH66" t="s">
        <v>651</v>
      </c>
      <c r="BI66">
        <v>680.67</v>
      </c>
      <c r="BJ66">
        <f t="shared" si="80"/>
        <v>680.67</v>
      </c>
      <c r="BK66">
        <f t="shared" si="81"/>
        <v>0.55251462757215175</v>
      </c>
      <c r="BL66">
        <f t="shared" si="82"/>
        <v>0.69893996571352213</v>
      </c>
      <c r="BM66">
        <f t="shared" si="83"/>
        <v>2.2347099181688632</v>
      </c>
      <c r="BN66">
        <f t="shared" si="84"/>
        <v>0.38617455485149915</v>
      </c>
      <c r="BO66" t="e">
        <f t="shared" si="85"/>
        <v>#DIV/0!</v>
      </c>
      <c r="BP66">
        <f t="shared" si="86"/>
        <v>0.50953477626910137</v>
      </c>
      <c r="BQ66">
        <f t="shared" si="87"/>
        <v>0.49046522373089863</v>
      </c>
      <c r="BR66">
        <v>989</v>
      </c>
      <c r="BS66">
        <v>300</v>
      </c>
      <c r="BT66">
        <v>300</v>
      </c>
      <c r="BU66">
        <v>300</v>
      </c>
      <c r="BV66">
        <v>10224.700000000001</v>
      </c>
      <c r="BW66">
        <v>1380.79</v>
      </c>
      <c r="BX66">
        <v>-6.9531699999999998E-3</v>
      </c>
      <c r="BY66">
        <v>-4.63</v>
      </c>
      <c r="BZ66" t="s">
        <v>401</v>
      </c>
      <c r="CA66" t="s">
        <v>401</v>
      </c>
      <c r="CB66" t="s">
        <v>401</v>
      </c>
      <c r="CC66" t="s">
        <v>401</v>
      </c>
      <c r="CD66" t="s">
        <v>401</v>
      </c>
      <c r="CE66" t="s">
        <v>401</v>
      </c>
      <c r="CF66" t="s">
        <v>401</v>
      </c>
      <c r="CG66" t="s">
        <v>401</v>
      </c>
      <c r="CH66" t="s">
        <v>401</v>
      </c>
      <c r="CI66" t="s">
        <v>401</v>
      </c>
      <c r="CJ66">
        <f t="shared" si="88"/>
        <v>1799.86</v>
      </c>
      <c r="CK66">
        <f t="shared" si="89"/>
        <v>1513.0668001513516</v>
      </c>
      <c r="CL66">
        <f t="shared" si="90"/>
        <v>0.84065805126584936</v>
      </c>
      <c r="CM66">
        <f t="shared" si="91"/>
        <v>0.16087003894308943</v>
      </c>
      <c r="CN66">
        <v>6</v>
      </c>
      <c r="CO66">
        <v>0.5</v>
      </c>
      <c r="CP66" t="s">
        <v>404</v>
      </c>
      <c r="CQ66">
        <v>1691776859.5</v>
      </c>
      <c r="CR66">
        <v>1739.68</v>
      </c>
      <c r="CS66">
        <v>1800.01</v>
      </c>
      <c r="CT66">
        <v>29.0731</v>
      </c>
      <c r="CU66">
        <v>26.624300000000002</v>
      </c>
      <c r="CV66">
        <v>1747.8</v>
      </c>
      <c r="CW66">
        <v>28.7271</v>
      </c>
      <c r="CX66">
        <v>500.3</v>
      </c>
      <c r="CY66">
        <v>98.6233</v>
      </c>
      <c r="CZ66">
        <v>0.100235</v>
      </c>
      <c r="DA66">
        <v>31.998699999999999</v>
      </c>
      <c r="DB66">
        <v>32.017299999999999</v>
      </c>
      <c r="DC66">
        <v>999.9</v>
      </c>
      <c r="DD66">
        <v>0</v>
      </c>
      <c r="DE66">
        <v>0</v>
      </c>
      <c r="DF66">
        <v>10006.9</v>
      </c>
      <c r="DG66">
        <v>0</v>
      </c>
      <c r="DH66">
        <v>2027.18</v>
      </c>
      <c r="DI66">
        <v>-60.322600000000001</v>
      </c>
      <c r="DJ66">
        <v>1791.78</v>
      </c>
      <c r="DK66">
        <v>1849.24</v>
      </c>
      <c r="DL66">
        <v>2.4488099999999999</v>
      </c>
      <c r="DM66">
        <v>1800.01</v>
      </c>
      <c r="DN66">
        <v>26.624300000000002</v>
      </c>
      <c r="DO66">
        <v>2.8672900000000001</v>
      </c>
      <c r="DP66">
        <v>2.6257799999999998</v>
      </c>
      <c r="DQ66">
        <v>23.276700000000002</v>
      </c>
      <c r="DR66">
        <v>21.8279</v>
      </c>
      <c r="DS66">
        <v>1799.86</v>
      </c>
      <c r="DT66">
        <v>0.97800299999999996</v>
      </c>
      <c r="DU66">
        <v>2.19969E-2</v>
      </c>
      <c r="DV66">
        <v>0</v>
      </c>
      <c r="DW66">
        <v>932.95899999999995</v>
      </c>
      <c r="DX66">
        <v>4.9997699999999998</v>
      </c>
      <c r="DY66">
        <v>19097</v>
      </c>
      <c r="DZ66">
        <v>15783.3</v>
      </c>
      <c r="EA66">
        <v>43.061999999999998</v>
      </c>
      <c r="EB66">
        <v>44.25</v>
      </c>
      <c r="EC66">
        <v>42.75</v>
      </c>
      <c r="ED66">
        <v>43.061999999999998</v>
      </c>
      <c r="EE66">
        <v>44.061999999999998</v>
      </c>
      <c r="EF66">
        <v>1755.38</v>
      </c>
      <c r="EG66">
        <v>39.479999999999997</v>
      </c>
      <c r="EH66">
        <v>0</v>
      </c>
      <c r="EI66">
        <v>148.70000004768369</v>
      </c>
      <c r="EJ66">
        <v>0</v>
      </c>
      <c r="EK66">
        <v>933.68988461538459</v>
      </c>
      <c r="EL66">
        <v>-7.8869401793461469</v>
      </c>
      <c r="EM66">
        <v>-134.0034187593985</v>
      </c>
      <c r="EN66">
        <v>19108</v>
      </c>
      <c r="EO66">
        <v>15</v>
      </c>
      <c r="EP66">
        <v>1691776822</v>
      </c>
      <c r="EQ66" t="s">
        <v>652</v>
      </c>
      <c r="ER66">
        <v>1691776822</v>
      </c>
      <c r="ES66">
        <v>1691776804.5</v>
      </c>
      <c r="ET66">
        <v>53</v>
      </c>
      <c r="EU66">
        <v>-0.79300000000000004</v>
      </c>
      <c r="EV66">
        <v>6.0000000000000001E-3</v>
      </c>
      <c r="EW66">
        <v>-8.0679999999999996</v>
      </c>
      <c r="EX66">
        <v>0.34599999999999997</v>
      </c>
      <c r="EY66">
        <v>1801</v>
      </c>
      <c r="EZ66">
        <v>27</v>
      </c>
      <c r="FA66">
        <v>0.06</v>
      </c>
      <c r="FB66">
        <v>0.05</v>
      </c>
      <c r="FC66">
        <v>46.745198756024017</v>
      </c>
      <c r="FD66">
        <v>-0.84419058423751459</v>
      </c>
      <c r="FE66">
        <v>0.1956009615253991</v>
      </c>
      <c r="FF66">
        <v>1</v>
      </c>
      <c r="FG66">
        <v>0.1055336788520357</v>
      </c>
      <c r="FH66">
        <v>2.233363849904196E-2</v>
      </c>
      <c r="FI66">
        <v>4.5778546089502038E-3</v>
      </c>
      <c r="FJ66">
        <v>1</v>
      </c>
      <c r="FK66">
        <v>2</v>
      </c>
      <c r="FL66">
        <v>2</v>
      </c>
      <c r="FM66" t="s">
        <v>406</v>
      </c>
      <c r="FN66">
        <v>2.9656699999999998</v>
      </c>
      <c r="FO66">
        <v>2.6995300000000002</v>
      </c>
      <c r="FP66">
        <v>0.25891500000000001</v>
      </c>
      <c r="FQ66">
        <v>0.260687</v>
      </c>
      <c r="FR66">
        <v>0.13017999999999999</v>
      </c>
      <c r="FS66">
        <v>0.118709</v>
      </c>
      <c r="FT66">
        <v>25475.3</v>
      </c>
      <c r="FU66">
        <v>16271.1</v>
      </c>
      <c r="FV66">
        <v>32271</v>
      </c>
      <c r="FW66">
        <v>25152.9</v>
      </c>
      <c r="FX66">
        <v>38807.199999999997</v>
      </c>
      <c r="FY66">
        <v>38387.199999999997</v>
      </c>
      <c r="FZ66">
        <v>46339.4</v>
      </c>
      <c r="GA66">
        <v>45579.9</v>
      </c>
      <c r="GB66">
        <v>1.94685</v>
      </c>
      <c r="GC66">
        <v>1.8331200000000001</v>
      </c>
      <c r="GD66">
        <v>8.7376700000000002E-2</v>
      </c>
      <c r="GE66">
        <v>0</v>
      </c>
      <c r="GF66">
        <v>30.598400000000002</v>
      </c>
      <c r="GG66">
        <v>999.9</v>
      </c>
      <c r="GH66">
        <v>39.299999999999997</v>
      </c>
      <c r="GI66">
        <v>41.5</v>
      </c>
      <c r="GJ66">
        <v>31.994199999999999</v>
      </c>
      <c r="GK66">
        <v>63.771999999999998</v>
      </c>
      <c r="GL66">
        <v>18.765999999999998</v>
      </c>
      <c r="GM66">
        <v>1</v>
      </c>
      <c r="GN66">
        <v>0.29277199999999998</v>
      </c>
      <c r="GO66">
        <v>1.2278199999999999</v>
      </c>
      <c r="GP66">
        <v>20.2257</v>
      </c>
      <c r="GQ66">
        <v>5.2352600000000002</v>
      </c>
      <c r="GR66">
        <v>11.950100000000001</v>
      </c>
      <c r="GS66">
        <v>4.9858000000000002</v>
      </c>
      <c r="GT66">
        <v>3.29</v>
      </c>
      <c r="GU66">
        <v>9999</v>
      </c>
      <c r="GV66">
        <v>9999</v>
      </c>
      <c r="GW66">
        <v>9999</v>
      </c>
      <c r="GX66">
        <v>281.3</v>
      </c>
      <c r="GY66">
        <v>1.8666100000000001</v>
      </c>
      <c r="GZ66">
        <v>1.86886</v>
      </c>
      <c r="HA66">
        <v>1.8666100000000001</v>
      </c>
      <c r="HB66">
        <v>1.8669100000000001</v>
      </c>
      <c r="HC66">
        <v>1.8621799999999999</v>
      </c>
      <c r="HD66">
        <v>1.86493</v>
      </c>
      <c r="HE66">
        <v>1.86829</v>
      </c>
      <c r="HF66">
        <v>1.86859</v>
      </c>
      <c r="HG66">
        <v>5</v>
      </c>
      <c r="HH66">
        <v>0</v>
      </c>
      <c r="HI66">
        <v>0</v>
      </c>
      <c r="HJ66">
        <v>0</v>
      </c>
      <c r="HK66" t="s">
        <v>407</v>
      </c>
      <c r="HL66" t="s">
        <v>408</v>
      </c>
      <c r="HM66" t="s">
        <v>409</v>
      </c>
      <c r="HN66" t="s">
        <v>409</v>
      </c>
      <c r="HO66" t="s">
        <v>409</v>
      </c>
      <c r="HP66" t="s">
        <v>409</v>
      </c>
      <c r="HQ66">
        <v>0</v>
      </c>
      <c r="HR66">
        <v>100</v>
      </c>
      <c r="HS66">
        <v>100</v>
      </c>
      <c r="HT66">
        <v>-8.1199999999999992</v>
      </c>
      <c r="HU66">
        <v>0.34599999999999997</v>
      </c>
      <c r="HV66">
        <v>-8.9659053472787296</v>
      </c>
      <c r="HW66">
        <v>1.6145137170229321E-3</v>
      </c>
      <c r="HX66">
        <v>-1.407043735234338E-6</v>
      </c>
      <c r="HY66">
        <v>4.3622850327847239E-10</v>
      </c>
      <c r="HZ66">
        <v>0.34603500000000048</v>
      </c>
      <c r="IA66">
        <v>0</v>
      </c>
      <c r="IB66">
        <v>0</v>
      </c>
      <c r="IC66">
        <v>0</v>
      </c>
      <c r="ID66">
        <v>2</v>
      </c>
      <c r="IE66">
        <v>2094</v>
      </c>
      <c r="IF66">
        <v>1</v>
      </c>
      <c r="IG66">
        <v>26</v>
      </c>
      <c r="IH66">
        <v>0.6</v>
      </c>
      <c r="II66">
        <v>0.9</v>
      </c>
      <c r="IJ66">
        <v>3.6047400000000001</v>
      </c>
      <c r="IK66">
        <v>2.5512700000000001</v>
      </c>
      <c r="IL66">
        <v>1.4978</v>
      </c>
      <c r="IM66">
        <v>2.2888199999999999</v>
      </c>
      <c r="IN66">
        <v>1.49902</v>
      </c>
      <c r="IO66">
        <v>2.3535200000000001</v>
      </c>
      <c r="IP66">
        <v>42.510300000000001</v>
      </c>
      <c r="IQ66">
        <v>23.956199999999999</v>
      </c>
      <c r="IR66">
        <v>18</v>
      </c>
      <c r="IS66">
        <v>502.11200000000002</v>
      </c>
      <c r="IT66">
        <v>467.84699999999998</v>
      </c>
      <c r="IU66">
        <v>28.3567</v>
      </c>
      <c r="IV66">
        <v>31.148499999999999</v>
      </c>
      <c r="IW66">
        <v>30.0002</v>
      </c>
      <c r="IX66">
        <v>31.062000000000001</v>
      </c>
      <c r="IY66">
        <v>30.990300000000001</v>
      </c>
      <c r="IZ66">
        <v>72.145899999999997</v>
      </c>
      <c r="JA66">
        <v>24.753299999999999</v>
      </c>
      <c r="JB66">
        <v>0.179394</v>
      </c>
      <c r="JC66">
        <v>28.3428</v>
      </c>
      <c r="JD66">
        <v>1800</v>
      </c>
      <c r="JE66">
        <v>26.62</v>
      </c>
      <c r="JF66">
        <v>100.71299999999999</v>
      </c>
      <c r="JG66">
        <v>100.976</v>
      </c>
    </row>
    <row r="67" spans="1:267" x14ac:dyDescent="0.3">
      <c r="A67">
        <v>49</v>
      </c>
      <c r="B67">
        <v>1691779278</v>
      </c>
      <c r="C67">
        <v>12746.900000095369</v>
      </c>
      <c r="D67" t="s">
        <v>653</v>
      </c>
      <c r="E67" t="s">
        <v>654</v>
      </c>
      <c r="F67" t="s">
        <v>394</v>
      </c>
      <c r="G67" t="s">
        <v>488</v>
      </c>
      <c r="H67" t="s">
        <v>655</v>
      </c>
      <c r="I67" t="s">
        <v>656</v>
      </c>
      <c r="J67" t="s">
        <v>398</v>
      </c>
      <c r="K67" t="s">
        <v>573</v>
      </c>
      <c r="L67" t="s">
        <v>400</v>
      </c>
      <c r="M67">
        <v>1691779278</v>
      </c>
      <c r="N67">
        <f t="shared" si="46"/>
        <v>7.2245352687285236E-3</v>
      </c>
      <c r="O67">
        <f t="shared" si="47"/>
        <v>7.2245352687285234</v>
      </c>
      <c r="P67">
        <f t="shared" si="48"/>
        <v>30.61921002921644</v>
      </c>
      <c r="Q67">
        <f t="shared" si="49"/>
        <v>360.22800000000001</v>
      </c>
      <c r="R67">
        <f t="shared" si="50"/>
        <v>223.8161022273849</v>
      </c>
      <c r="S67">
        <f t="shared" si="51"/>
        <v>22.103684473926275</v>
      </c>
      <c r="T67">
        <f t="shared" si="52"/>
        <v>35.575483494856805</v>
      </c>
      <c r="U67">
        <f t="shared" si="53"/>
        <v>0.40942213676405964</v>
      </c>
      <c r="V67">
        <f t="shared" si="54"/>
        <v>2.9126786839823406</v>
      </c>
      <c r="W67">
        <f t="shared" si="55"/>
        <v>0.37992732843228993</v>
      </c>
      <c r="X67">
        <f t="shared" si="56"/>
        <v>0.23992726566482925</v>
      </c>
      <c r="Y67">
        <f t="shared" si="57"/>
        <v>289.58881529213755</v>
      </c>
      <c r="Z67">
        <f t="shared" si="58"/>
        <v>32.424655327976019</v>
      </c>
      <c r="AA67">
        <f t="shared" si="59"/>
        <v>31.970800000000001</v>
      </c>
      <c r="AB67">
        <f t="shared" si="60"/>
        <v>4.7671969478871725</v>
      </c>
      <c r="AC67">
        <f t="shared" si="61"/>
        <v>59.992244019424454</v>
      </c>
      <c r="AD67">
        <f t="shared" si="62"/>
        <v>2.9627472180000005</v>
      </c>
      <c r="AE67">
        <f t="shared" si="63"/>
        <v>4.9385504183519355</v>
      </c>
      <c r="AF67">
        <f t="shared" si="64"/>
        <v>1.804449729887172</v>
      </c>
      <c r="AG67">
        <f t="shared" si="65"/>
        <v>-318.60200535092787</v>
      </c>
      <c r="AH67">
        <f t="shared" si="66"/>
        <v>98.174113923426532</v>
      </c>
      <c r="AI67">
        <f t="shared" si="67"/>
        <v>7.6652380277876908</v>
      </c>
      <c r="AJ67">
        <f t="shared" si="68"/>
        <v>76.826161892423883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51403.066868756316</v>
      </c>
      <c r="AP67" t="s">
        <v>401</v>
      </c>
      <c r="AQ67">
        <v>0</v>
      </c>
      <c r="AR67">
        <v>0</v>
      </c>
      <c r="AS67">
        <v>0</v>
      </c>
      <c r="AT67" t="e">
        <f t="shared" si="72"/>
        <v>#DIV/0!</v>
      </c>
      <c r="AU67">
        <v>-1</v>
      </c>
      <c r="AV67" t="s">
        <v>657</v>
      </c>
      <c r="AW67">
        <v>10234.700000000001</v>
      </c>
      <c r="AX67">
        <v>873.80172000000005</v>
      </c>
      <c r="AY67">
        <v>1548.37</v>
      </c>
      <c r="AZ67">
        <f t="shared" si="73"/>
        <v>0.43566349128438286</v>
      </c>
      <c r="BA67">
        <v>0.5</v>
      </c>
      <c r="BB67">
        <f t="shared" si="74"/>
        <v>1513.3023001513668</v>
      </c>
      <c r="BC67">
        <f t="shared" si="75"/>
        <v>30.61921002921644</v>
      </c>
      <c r="BD67">
        <f t="shared" si="76"/>
        <v>329.64528172631577</v>
      </c>
      <c r="BE67">
        <f t="shared" si="77"/>
        <v>2.0894179587286527E-2</v>
      </c>
      <c r="BF67">
        <f t="shared" si="78"/>
        <v>-1</v>
      </c>
      <c r="BG67" t="e">
        <f t="shared" si="79"/>
        <v>#DIV/0!</v>
      </c>
      <c r="BH67" t="s">
        <v>658</v>
      </c>
      <c r="BI67">
        <v>640.53</v>
      </c>
      <c r="BJ67">
        <f t="shared" si="80"/>
        <v>640.53</v>
      </c>
      <c r="BK67">
        <f t="shared" si="81"/>
        <v>0.58631980728120536</v>
      </c>
      <c r="BL67">
        <f t="shared" si="82"/>
        <v>0.7430475414169897</v>
      </c>
      <c r="BM67">
        <f t="shared" si="83"/>
        <v>2.4173262766771266</v>
      </c>
      <c r="BN67">
        <f t="shared" si="84"/>
        <v>0.43566349128438286</v>
      </c>
      <c r="BO67" t="e">
        <f t="shared" si="85"/>
        <v>#DIV/0!</v>
      </c>
      <c r="BP67">
        <f t="shared" si="86"/>
        <v>0.54468219827242315</v>
      </c>
      <c r="BQ67">
        <f t="shared" si="87"/>
        <v>0.45531780172757685</v>
      </c>
      <c r="BR67">
        <v>991</v>
      </c>
      <c r="BS67">
        <v>300</v>
      </c>
      <c r="BT67">
        <v>300</v>
      </c>
      <c r="BU67">
        <v>300</v>
      </c>
      <c r="BV67">
        <v>10234.700000000001</v>
      </c>
      <c r="BW67">
        <v>1336.05</v>
      </c>
      <c r="BX67">
        <v>-6.96016E-3</v>
      </c>
      <c r="BY67">
        <v>9.66</v>
      </c>
      <c r="BZ67" t="s">
        <v>401</v>
      </c>
      <c r="CA67" t="s">
        <v>401</v>
      </c>
      <c r="CB67" t="s">
        <v>401</v>
      </c>
      <c r="CC67" t="s">
        <v>401</v>
      </c>
      <c r="CD67" t="s">
        <v>401</v>
      </c>
      <c r="CE67" t="s">
        <v>401</v>
      </c>
      <c r="CF67" t="s">
        <v>401</v>
      </c>
      <c r="CG67" t="s">
        <v>401</v>
      </c>
      <c r="CH67" t="s">
        <v>401</v>
      </c>
      <c r="CI67" t="s">
        <v>401</v>
      </c>
      <c r="CJ67">
        <f t="shared" si="88"/>
        <v>1800.14</v>
      </c>
      <c r="CK67">
        <f t="shared" si="89"/>
        <v>1513.3023001513668</v>
      </c>
      <c r="CL67">
        <f t="shared" si="90"/>
        <v>0.84065811556399317</v>
      </c>
      <c r="CM67">
        <f t="shared" si="91"/>
        <v>0.16087016303850674</v>
      </c>
      <c r="CN67">
        <v>6</v>
      </c>
      <c r="CO67">
        <v>0.5</v>
      </c>
      <c r="CP67" t="s">
        <v>404</v>
      </c>
      <c r="CQ67">
        <v>1691779278</v>
      </c>
      <c r="CR67">
        <v>360.22800000000001</v>
      </c>
      <c r="CS67">
        <v>400.08</v>
      </c>
      <c r="CT67">
        <v>30</v>
      </c>
      <c r="CU67">
        <v>21.593599999999999</v>
      </c>
      <c r="CV67">
        <v>365.09100000000001</v>
      </c>
      <c r="CW67">
        <v>29.658799999999999</v>
      </c>
      <c r="CX67">
        <v>500.17599999999999</v>
      </c>
      <c r="CY67">
        <v>98.658600000000007</v>
      </c>
      <c r="CZ67">
        <v>9.9640599999999996E-2</v>
      </c>
      <c r="DA67">
        <v>32.595999999999997</v>
      </c>
      <c r="DB67">
        <v>31.970800000000001</v>
      </c>
      <c r="DC67">
        <v>999.9</v>
      </c>
      <c r="DD67">
        <v>0</v>
      </c>
      <c r="DE67">
        <v>0</v>
      </c>
      <c r="DF67">
        <v>10038.799999999999</v>
      </c>
      <c r="DG67">
        <v>0</v>
      </c>
      <c r="DH67">
        <v>1823.16</v>
      </c>
      <c r="DI67">
        <v>-39.851700000000001</v>
      </c>
      <c r="DJ67">
        <v>371.36900000000003</v>
      </c>
      <c r="DK67">
        <v>408.91</v>
      </c>
      <c r="DL67">
        <v>8.4064300000000003</v>
      </c>
      <c r="DM67">
        <v>400.08</v>
      </c>
      <c r="DN67">
        <v>21.593599999999999</v>
      </c>
      <c r="DO67">
        <v>2.9597600000000002</v>
      </c>
      <c r="DP67">
        <v>2.1303899999999998</v>
      </c>
      <c r="DQ67">
        <v>23.8033</v>
      </c>
      <c r="DR67">
        <v>18.4483</v>
      </c>
      <c r="DS67">
        <v>1800.14</v>
      </c>
      <c r="DT67">
        <v>0.97800100000000001</v>
      </c>
      <c r="DU67">
        <v>2.1999100000000001E-2</v>
      </c>
      <c r="DV67">
        <v>0</v>
      </c>
      <c r="DW67">
        <v>873.60699999999997</v>
      </c>
      <c r="DX67">
        <v>4.9997699999999998</v>
      </c>
      <c r="DY67">
        <v>17716.8</v>
      </c>
      <c r="DZ67">
        <v>15785.7</v>
      </c>
      <c r="EA67">
        <v>44.125</v>
      </c>
      <c r="EB67">
        <v>45.25</v>
      </c>
      <c r="EC67">
        <v>43.875</v>
      </c>
      <c r="ED67">
        <v>44.061999999999998</v>
      </c>
      <c r="EE67">
        <v>45.125</v>
      </c>
      <c r="EF67">
        <v>1755.65</v>
      </c>
      <c r="EG67">
        <v>39.49</v>
      </c>
      <c r="EH67">
        <v>0</v>
      </c>
      <c r="EI67">
        <v>2418.400000095367</v>
      </c>
      <c r="EJ67">
        <v>0</v>
      </c>
      <c r="EK67">
        <v>873.80172000000005</v>
      </c>
      <c r="EL67">
        <v>-1.9320769028536811</v>
      </c>
      <c r="EM67">
        <v>-41.192308111662058</v>
      </c>
      <c r="EN67">
        <v>17717.691999999999</v>
      </c>
      <c r="EO67">
        <v>15</v>
      </c>
      <c r="EP67">
        <v>1691779237.5</v>
      </c>
      <c r="EQ67" t="s">
        <v>659</v>
      </c>
      <c r="ER67">
        <v>1691779229.5</v>
      </c>
      <c r="ES67">
        <v>1691779237.5</v>
      </c>
      <c r="ET67">
        <v>55</v>
      </c>
      <c r="EU67">
        <v>8.5999999999999993E-2</v>
      </c>
      <c r="EV67">
        <v>-3.9E-2</v>
      </c>
      <c r="EW67">
        <v>-4.8339999999999996</v>
      </c>
      <c r="EX67">
        <v>0.14699999999999999</v>
      </c>
      <c r="EY67">
        <v>400</v>
      </c>
      <c r="EZ67">
        <v>21</v>
      </c>
      <c r="FA67">
        <v>0.09</v>
      </c>
      <c r="FB67">
        <v>0.01</v>
      </c>
      <c r="FC67">
        <v>30.689055510205531</v>
      </c>
      <c r="FD67">
        <v>-0.87866831712920812</v>
      </c>
      <c r="FE67">
        <v>0.19014397019103341</v>
      </c>
      <c r="FF67">
        <v>1</v>
      </c>
      <c r="FG67">
        <v>0.41371700572585018</v>
      </c>
      <c r="FH67">
        <v>1.320609902480922E-2</v>
      </c>
      <c r="FI67">
        <v>1.2680420336328669E-2</v>
      </c>
      <c r="FJ67">
        <v>1</v>
      </c>
      <c r="FK67">
        <v>2</v>
      </c>
      <c r="FL67">
        <v>2</v>
      </c>
      <c r="FM67" t="s">
        <v>406</v>
      </c>
      <c r="FN67">
        <v>2.96428</v>
      </c>
      <c r="FO67">
        <v>2.69922</v>
      </c>
      <c r="FP67">
        <v>8.9611399999999994E-2</v>
      </c>
      <c r="FQ67">
        <v>9.5460500000000004E-2</v>
      </c>
      <c r="FR67">
        <v>0.13278799999999999</v>
      </c>
      <c r="FS67">
        <v>0.10247199999999999</v>
      </c>
      <c r="FT67">
        <v>31222.5</v>
      </c>
      <c r="FU67">
        <v>19868.400000000001</v>
      </c>
      <c r="FV67">
        <v>32190.9</v>
      </c>
      <c r="FW67">
        <v>25103.8</v>
      </c>
      <c r="FX67">
        <v>38602.6</v>
      </c>
      <c r="FY67">
        <v>39026.5</v>
      </c>
      <c r="FZ67">
        <v>46232</v>
      </c>
      <c r="GA67">
        <v>45502.5</v>
      </c>
      <c r="GB67">
        <v>1.93712</v>
      </c>
      <c r="GC67">
        <v>1.80728</v>
      </c>
      <c r="GD67">
        <v>4.6744899999999999E-2</v>
      </c>
      <c r="GE67">
        <v>0</v>
      </c>
      <c r="GF67">
        <v>31.2121</v>
      </c>
      <c r="GG67">
        <v>999.9</v>
      </c>
      <c r="GH67">
        <v>38.200000000000003</v>
      </c>
      <c r="GI67">
        <v>41.5</v>
      </c>
      <c r="GJ67">
        <v>31.087900000000001</v>
      </c>
      <c r="GK67">
        <v>63.080100000000002</v>
      </c>
      <c r="GL67">
        <v>19.895800000000001</v>
      </c>
      <c r="GM67">
        <v>1</v>
      </c>
      <c r="GN67">
        <v>0.380305</v>
      </c>
      <c r="GO67">
        <v>0.71667999999999998</v>
      </c>
      <c r="GP67">
        <v>20.229500000000002</v>
      </c>
      <c r="GQ67">
        <v>5.2319699999999996</v>
      </c>
      <c r="GR67">
        <v>11.950100000000001</v>
      </c>
      <c r="GS67">
        <v>4.9854000000000003</v>
      </c>
      <c r="GT67">
        <v>3.2897799999999999</v>
      </c>
      <c r="GU67">
        <v>9999</v>
      </c>
      <c r="GV67">
        <v>9999</v>
      </c>
      <c r="GW67">
        <v>9999</v>
      </c>
      <c r="GX67">
        <v>282</v>
      </c>
      <c r="GY67">
        <v>1.86693</v>
      </c>
      <c r="GZ67">
        <v>1.8691899999999999</v>
      </c>
      <c r="HA67">
        <v>1.8669100000000001</v>
      </c>
      <c r="HB67">
        <v>1.8672599999999999</v>
      </c>
      <c r="HC67">
        <v>1.86249</v>
      </c>
      <c r="HD67">
        <v>1.8652299999999999</v>
      </c>
      <c r="HE67">
        <v>1.86859</v>
      </c>
      <c r="HF67">
        <v>1.8689100000000001</v>
      </c>
      <c r="HG67">
        <v>5</v>
      </c>
      <c r="HH67">
        <v>0</v>
      </c>
      <c r="HI67">
        <v>0</v>
      </c>
      <c r="HJ67">
        <v>0</v>
      </c>
      <c r="HK67" t="s">
        <v>407</v>
      </c>
      <c r="HL67" t="s">
        <v>408</v>
      </c>
      <c r="HM67" t="s">
        <v>409</v>
      </c>
      <c r="HN67" t="s">
        <v>409</v>
      </c>
      <c r="HO67" t="s">
        <v>409</v>
      </c>
      <c r="HP67" t="s">
        <v>409</v>
      </c>
      <c r="HQ67">
        <v>0</v>
      </c>
      <c r="HR67">
        <v>100</v>
      </c>
      <c r="HS67">
        <v>100</v>
      </c>
      <c r="HT67">
        <v>-4.8630000000000004</v>
      </c>
      <c r="HU67">
        <v>0.3412</v>
      </c>
      <c r="HV67">
        <v>-5.2861439439975673</v>
      </c>
      <c r="HW67">
        <v>1.6145137170229321E-3</v>
      </c>
      <c r="HX67">
        <v>-1.407043735234338E-6</v>
      </c>
      <c r="HY67">
        <v>4.3622850327847239E-10</v>
      </c>
      <c r="HZ67">
        <v>0.34126095855956251</v>
      </c>
      <c r="IA67">
        <v>0</v>
      </c>
      <c r="IB67">
        <v>0</v>
      </c>
      <c r="IC67">
        <v>0</v>
      </c>
      <c r="ID67">
        <v>2</v>
      </c>
      <c r="IE67">
        <v>2094</v>
      </c>
      <c r="IF67">
        <v>1</v>
      </c>
      <c r="IG67">
        <v>26</v>
      </c>
      <c r="IH67">
        <v>0.8</v>
      </c>
      <c r="II67">
        <v>0.7</v>
      </c>
      <c r="IJ67">
        <v>1.07422</v>
      </c>
      <c r="IK67">
        <v>2.5915499999999998</v>
      </c>
      <c r="IL67">
        <v>1.4978</v>
      </c>
      <c r="IM67">
        <v>2.2888199999999999</v>
      </c>
      <c r="IN67">
        <v>1.49902</v>
      </c>
      <c r="IO67">
        <v>2.2814899999999998</v>
      </c>
      <c r="IP67">
        <v>42.831499999999998</v>
      </c>
      <c r="IQ67">
        <v>23.763500000000001</v>
      </c>
      <c r="IR67">
        <v>18</v>
      </c>
      <c r="IS67">
        <v>503.988</v>
      </c>
      <c r="IT67">
        <v>458.45400000000001</v>
      </c>
      <c r="IU67">
        <v>29.625399999999999</v>
      </c>
      <c r="IV67">
        <v>32.230400000000003</v>
      </c>
      <c r="IW67">
        <v>29.999199999999998</v>
      </c>
      <c r="IX67">
        <v>32.104599999999998</v>
      </c>
      <c r="IY67">
        <v>32.0105</v>
      </c>
      <c r="IZ67">
        <v>21.4968</v>
      </c>
      <c r="JA67">
        <v>38.1462</v>
      </c>
      <c r="JB67">
        <v>0</v>
      </c>
      <c r="JC67">
        <v>29.683299999999999</v>
      </c>
      <c r="JD67">
        <v>400</v>
      </c>
      <c r="JE67">
        <v>21.624400000000001</v>
      </c>
      <c r="JF67">
        <v>100.473</v>
      </c>
      <c r="JG67">
        <v>100.79600000000001</v>
      </c>
    </row>
    <row r="68" spans="1:267" x14ac:dyDescent="0.3">
      <c r="A68">
        <v>50</v>
      </c>
      <c r="B68">
        <v>1691779404</v>
      </c>
      <c r="C68">
        <v>12872.900000095369</v>
      </c>
      <c r="D68" t="s">
        <v>660</v>
      </c>
      <c r="E68" t="s">
        <v>661</v>
      </c>
      <c r="F68" t="s">
        <v>394</v>
      </c>
      <c r="G68" t="s">
        <v>488</v>
      </c>
      <c r="H68" t="s">
        <v>655</v>
      </c>
      <c r="I68" t="s">
        <v>656</v>
      </c>
      <c r="J68" t="s">
        <v>398</v>
      </c>
      <c r="K68" t="s">
        <v>573</v>
      </c>
      <c r="L68" t="s">
        <v>400</v>
      </c>
      <c r="M68">
        <v>1691779404</v>
      </c>
      <c r="N68">
        <f t="shared" si="46"/>
        <v>7.0396448944032037E-3</v>
      </c>
      <c r="O68">
        <f t="shared" si="47"/>
        <v>7.039644894403204</v>
      </c>
      <c r="P68">
        <f t="shared" si="48"/>
        <v>21.579942123274051</v>
      </c>
      <c r="Q68">
        <f t="shared" si="49"/>
        <v>271.81099999999998</v>
      </c>
      <c r="R68">
        <f t="shared" si="50"/>
        <v>173.57082292459722</v>
      </c>
      <c r="S68">
        <f t="shared" si="51"/>
        <v>17.142013115765373</v>
      </c>
      <c r="T68">
        <f t="shared" si="52"/>
        <v>26.844302795253995</v>
      </c>
      <c r="U68">
        <f t="shared" si="53"/>
        <v>0.40164618131950353</v>
      </c>
      <c r="V68">
        <f t="shared" si="54"/>
        <v>2.9074828715417347</v>
      </c>
      <c r="W68">
        <f t="shared" si="55"/>
        <v>0.37317246886742717</v>
      </c>
      <c r="X68">
        <f t="shared" si="56"/>
        <v>0.23562261134172249</v>
      </c>
      <c r="Y68">
        <f t="shared" si="57"/>
        <v>289.55210729217481</v>
      </c>
      <c r="Z68">
        <f t="shared" si="58"/>
        <v>32.430683883841887</v>
      </c>
      <c r="AA68">
        <f t="shared" si="59"/>
        <v>31.964700000000001</v>
      </c>
      <c r="AB68">
        <f t="shared" si="60"/>
        <v>4.7655509041000101</v>
      </c>
      <c r="AC68">
        <f t="shared" si="61"/>
        <v>60.392417153749392</v>
      </c>
      <c r="AD68">
        <f t="shared" si="62"/>
        <v>2.9755083213576001</v>
      </c>
      <c r="AE68">
        <f t="shared" si="63"/>
        <v>4.926956829335766</v>
      </c>
      <c r="AF68">
        <f t="shared" si="64"/>
        <v>1.79004258274241</v>
      </c>
      <c r="AG68">
        <f t="shared" si="65"/>
        <v>-310.44833984318126</v>
      </c>
      <c r="AH68">
        <f t="shared" si="66"/>
        <v>92.418748490000553</v>
      </c>
      <c r="AI68">
        <f t="shared" si="67"/>
        <v>7.227067261494466</v>
      </c>
      <c r="AJ68">
        <f t="shared" si="68"/>
        <v>78.749583200488587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51263.845249638107</v>
      </c>
      <c r="AP68" t="s">
        <v>401</v>
      </c>
      <c r="AQ68">
        <v>0</v>
      </c>
      <c r="AR68">
        <v>0</v>
      </c>
      <c r="AS68">
        <v>0</v>
      </c>
      <c r="AT68" t="e">
        <f t="shared" si="72"/>
        <v>#DIV/0!</v>
      </c>
      <c r="AU68">
        <v>-1</v>
      </c>
      <c r="AV68" t="s">
        <v>662</v>
      </c>
      <c r="AW68">
        <v>10234.6</v>
      </c>
      <c r="AX68">
        <v>843.46903999999984</v>
      </c>
      <c r="AY68">
        <v>1401.78</v>
      </c>
      <c r="AZ68">
        <f t="shared" si="73"/>
        <v>0.39828714919602226</v>
      </c>
      <c r="BA68">
        <v>0.5</v>
      </c>
      <c r="BB68">
        <f t="shared" si="74"/>
        <v>1513.109100151386</v>
      </c>
      <c r="BC68">
        <f t="shared" si="75"/>
        <v>21.579942123274051</v>
      </c>
      <c r="BD68">
        <f t="shared" si="76"/>
        <v>301.32595496092705</v>
      </c>
      <c r="BE68">
        <f t="shared" si="77"/>
        <v>1.492287774953897E-2</v>
      </c>
      <c r="BF68">
        <f t="shared" si="78"/>
        <v>-1</v>
      </c>
      <c r="BG68" t="e">
        <f t="shared" si="79"/>
        <v>#DIV/0!</v>
      </c>
      <c r="BH68" t="s">
        <v>663</v>
      </c>
      <c r="BI68">
        <v>635.47</v>
      </c>
      <c r="BJ68">
        <f t="shared" si="80"/>
        <v>635.47</v>
      </c>
      <c r="BK68">
        <f t="shared" si="81"/>
        <v>0.54666923483000185</v>
      </c>
      <c r="BL68">
        <f t="shared" si="82"/>
        <v>0.72857063068471006</v>
      </c>
      <c r="BM68">
        <f t="shared" si="83"/>
        <v>2.2058948494814858</v>
      </c>
      <c r="BN68">
        <f t="shared" si="84"/>
        <v>0.39828714919602232</v>
      </c>
      <c r="BO68" t="e">
        <f t="shared" si="85"/>
        <v>#DIV/0!</v>
      </c>
      <c r="BP68">
        <f t="shared" si="86"/>
        <v>0.54890548049186583</v>
      </c>
      <c r="BQ68">
        <f t="shared" si="87"/>
        <v>0.45109451950813417</v>
      </c>
      <c r="BR68">
        <v>993</v>
      </c>
      <c r="BS68">
        <v>300</v>
      </c>
      <c r="BT68">
        <v>300</v>
      </c>
      <c r="BU68">
        <v>300</v>
      </c>
      <c r="BV68">
        <v>10234.6</v>
      </c>
      <c r="BW68">
        <v>1243.49</v>
      </c>
      <c r="BX68">
        <v>-6.95972E-3</v>
      </c>
      <c r="BY68">
        <v>-2.08</v>
      </c>
      <c r="BZ68" t="s">
        <v>401</v>
      </c>
      <c r="CA68" t="s">
        <v>401</v>
      </c>
      <c r="CB68" t="s">
        <v>401</v>
      </c>
      <c r="CC68" t="s">
        <v>401</v>
      </c>
      <c r="CD68" t="s">
        <v>401</v>
      </c>
      <c r="CE68" t="s">
        <v>401</v>
      </c>
      <c r="CF68" t="s">
        <v>401</v>
      </c>
      <c r="CG68" t="s">
        <v>401</v>
      </c>
      <c r="CH68" t="s">
        <v>401</v>
      </c>
      <c r="CI68" t="s">
        <v>401</v>
      </c>
      <c r="CJ68">
        <f t="shared" si="88"/>
        <v>1799.91</v>
      </c>
      <c r="CK68">
        <f t="shared" si="89"/>
        <v>1513.109100151386</v>
      </c>
      <c r="CL68">
        <f t="shared" si="90"/>
        <v>0.84065819966075295</v>
      </c>
      <c r="CM68">
        <f t="shared" si="91"/>
        <v>0.16087032534525325</v>
      </c>
      <c r="CN68">
        <v>6</v>
      </c>
      <c r="CO68">
        <v>0.5</v>
      </c>
      <c r="CP68" t="s">
        <v>404</v>
      </c>
      <c r="CQ68">
        <v>1691779404</v>
      </c>
      <c r="CR68">
        <v>271.81099999999998</v>
      </c>
      <c r="CS68">
        <v>299.98599999999999</v>
      </c>
      <c r="CT68">
        <v>30.128399999999999</v>
      </c>
      <c r="CU68">
        <v>21.940300000000001</v>
      </c>
      <c r="CV68">
        <v>276.34300000000002</v>
      </c>
      <c r="CW68">
        <v>29.783200000000001</v>
      </c>
      <c r="CX68">
        <v>500.303</v>
      </c>
      <c r="CY68">
        <v>98.660600000000002</v>
      </c>
      <c r="CZ68">
        <v>0.100314</v>
      </c>
      <c r="DA68">
        <v>32.554299999999998</v>
      </c>
      <c r="DB68">
        <v>31.964700000000001</v>
      </c>
      <c r="DC68">
        <v>999.9</v>
      </c>
      <c r="DD68">
        <v>0</v>
      </c>
      <c r="DE68">
        <v>0</v>
      </c>
      <c r="DF68">
        <v>10008.799999999999</v>
      </c>
      <c r="DG68">
        <v>0</v>
      </c>
      <c r="DH68">
        <v>1815.65</v>
      </c>
      <c r="DI68">
        <v>-28.174499999999998</v>
      </c>
      <c r="DJ68">
        <v>280.255</v>
      </c>
      <c r="DK68">
        <v>306.71499999999997</v>
      </c>
      <c r="DL68">
        <v>8.1880500000000005</v>
      </c>
      <c r="DM68">
        <v>299.98599999999999</v>
      </c>
      <c r="DN68">
        <v>21.940300000000001</v>
      </c>
      <c r="DO68">
        <v>2.97248</v>
      </c>
      <c r="DP68">
        <v>2.16465</v>
      </c>
      <c r="DQ68">
        <v>23.874600000000001</v>
      </c>
      <c r="DR68">
        <v>18.702999999999999</v>
      </c>
      <c r="DS68">
        <v>1799.91</v>
      </c>
      <c r="DT68">
        <v>0.97799700000000001</v>
      </c>
      <c r="DU68">
        <v>2.2002799999999999E-2</v>
      </c>
      <c r="DV68">
        <v>0</v>
      </c>
      <c r="DW68">
        <v>843.17</v>
      </c>
      <c r="DX68">
        <v>4.9997699999999998</v>
      </c>
      <c r="DY68">
        <v>17125</v>
      </c>
      <c r="DZ68">
        <v>15783.7</v>
      </c>
      <c r="EA68">
        <v>44.061999999999998</v>
      </c>
      <c r="EB68">
        <v>45.125</v>
      </c>
      <c r="EC68">
        <v>43.811999999999998</v>
      </c>
      <c r="ED68">
        <v>44</v>
      </c>
      <c r="EE68">
        <v>45.061999999999998</v>
      </c>
      <c r="EF68">
        <v>1755.42</v>
      </c>
      <c r="EG68">
        <v>39.49</v>
      </c>
      <c r="EH68">
        <v>0</v>
      </c>
      <c r="EI68">
        <v>125.9000000953674</v>
      </c>
      <c r="EJ68">
        <v>0</v>
      </c>
      <c r="EK68">
        <v>843.46903999999984</v>
      </c>
      <c r="EL68">
        <v>-0.89123078010574885</v>
      </c>
      <c r="EM68">
        <v>11.10769231151327</v>
      </c>
      <c r="EN68">
        <v>17133.64</v>
      </c>
      <c r="EO68">
        <v>15</v>
      </c>
      <c r="EP68">
        <v>1691779364</v>
      </c>
      <c r="EQ68" t="s">
        <v>664</v>
      </c>
      <c r="ER68">
        <v>1691779348</v>
      </c>
      <c r="ES68">
        <v>1691779364</v>
      </c>
      <c r="ET68">
        <v>56</v>
      </c>
      <c r="EU68">
        <v>0.40699999999999997</v>
      </c>
      <c r="EV68">
        <v>4.0000000000000001E-3</v>
      </c>
      <c r="EW68">
        <v>-4.5060000000000002</v>
      </c>
      <c r="EX68">
        <v>0.16900000000000001</v>
      </c>
      <c r="EY68">
        <v>300</v>
      </c>
      <c r="EZ68">
        <v>22</v>
      </c>
      <c r="FA68">
        <v>0.08</v>
      </c>
      <c r="FB68">
        <v>0.02</v>
      </c>
      <c r="FC68">
        <v>21.542654653980058</v>
      </c>
      <c r="FD68">
        <v>-0.51579522688522417</v>
      </c>
      <c r="FE68">
        <v>0.15390127848742649</v>
      </c>
      <c r="FF68">
        <v>1</v>
      </c>
      <c r="FG68">
        <v>0.39821919818158152</v>
      </c>
      <c r="FH68">
        <v>5.3715438091017788E-2</v>
      </c>
      <c r="FI68">
        <v>1.6333795260066251E-2</v>
      </c>
      <c r="FJ68">
        <v>1</v>
      </c>
      <c r="FK68">
        <v>2</v>
      </c>
      <c r="FL68">
        <v>2</v>
      </c>
      <c r="FM68" t="s">
        <v>406</v>
      </c>
      <c r="FN68">
        <v>2.9646400000000002</v>
      </c>
      <c r="FO68">
        <v>2.6996199999999999</v>
      </c>
      <c r="FP68">
        <v>7.1480699999999994E-2</v>
      </c>
      <c r="FQ68">
        <v>7.5959499999999999E-2</v>
      </c>
      <c r="FR68">
        <v>0.13317599999999999</v>
      </c>
      <c r="FS68">
        <v>0.103627</v>
      </c>
      <c r="FT68">
        <v>31846.400000000001</v>
      </c>
      <c r="FU68">
        <v>20297.2</v>
      </c>
      <c r="FV68">
        <v>32192.6</v>
      </c>
      <c r="FW68">
        <v>25103.9</v>
      </c>
      <c r="FX68">
        <v>38587.1</v>
      </c>
      <c r="FY68">
        <v>38976</v>
      </c>
      <c r="FZ68">
        <v>46234.5</v>
      </c>
      <c r="GA68">
        <v>45502.3</v>
      </c>
      <c r="GB68">
        <v>1.9374499999999999</v>
      </c>
      <c r="GC68">
        <v>1.80742</v>
      </c>
      <c r="GD68">
        <v>4.8514500000000002E-2</v>
      </c>
      <c r="GE68">
        <v>0</v>
      </c>
      <c r="GF68">
        <v>31.177199999999999</v>
      </c>
      <c r="GG68">
        <v>999.9</v>
      </c>
      <c r="GH68">
        <v>38.1</v>
      </c>
      <c r="GI68">
        <v>41.5</v>
      </c>
      <c r="GJ68">
        <v>31.003499999999999</v>
      </c>
      <c r="GK68">
        <v>63.890099999999997</v>
      </c>
      <c r="GL68">
        <v>19.290900000000001</v>
      </c>
      <c r="GM68">
        <v>1</v>
      </c>
      <c r="GN68">
        <v>0.37780000000000002</v>
      </c>
      <c r="GO68">
        <v>0.10660699999999999</v>
      </c>
      <c r="GP68">
        <v>20.2301</v>
      </c>
      <c r="GQ68">
        <v>5.2325600000000003</v>
      </c>
      <c r="GR68">
        <v>11.950100000000001</v>
      </c>
      <c r="GS68">
        <v>4.9853500000000004</v>
      </c>
      <c r="GT68">
        <v>3.2897799999999999</v>
      </c>
      <c r="GU68">
        <v>9999</v>
      </c>
      <c r="GV68">
        <v>9999</v>
      </c>
      <c r="GW68">
        <v>9999</v>
      </c>
      <c r="GX68">
        <v>282</v>
      </c>
      <c r="GY68">
        <v>1.8669100000000001</v>
      </c>
      <c r="GZ68">
        <v>1.86914</v>
      </c>
      <c r="HA68">
        <v>1.8669100000000001</v>
      </c>
      <c r="HB68">
        <v>1.8672200000000001</v>
      </c>
      <c r="HC68">
        <v>1.86249</v>
      </c>
      <c r="HD68">
        <v>1.8652200000000001</v>
      </c>
      <c r="HE68">
        <v>1.8685799999999999</v>
      </c>
      <c r="HF68">
        <v>1.8689</v>
      </c>
      <c r="HG68">
        <v>5</v>
      </c>
      <c r="HH68">
        <v>0</v>
      </c>
      <c r="HI68">
        <v>0</v>
      </c>
      <c r="HJ68">
        <v>0</v>
      </c>
      <c r="HK68" t="s">
        <v>407</v>
      </c>
      <c r="HL68" t="s">
        <v>408</v>
      </c>
      <c r="HM68" t="s">
        <v>409</v>
      </c>
      <c r="HN68" t="s">
        <v>409</v>
      </c>
      <c r="HO68" t="s">
        <v>409</v>
      </c>
      <c r="HP68" t="s">
        <v>409</v>
      </c>
      <c r="HQ68">
        <v>0</v>
      </c>
      <c r="HR68">
        <v>100</v>
      </c>
      <c r="HS68">
        <v>100</v>
      </c>
      <c r="HT68">
        <v>-4.532</v>
      </c>
      <c r="HU68">
        <v>0.34520000000000001</v>
      </c>
      <c r="HV68">
        <v>-4.8793526978919903</v>
      </c>
      <c r="HW68">
        <v>1.6145137170229321E-3</v>
      </c>
      <c r="HX68">
        <v>-1.407043735234338E-6</v>
      </c>
      <c r="HY68">
        <v>4.3622850327847239E-10</v>
      </c>
      <c r="HZ68">
        <v>0.34523165375852832</v>
      </c>
      <c r="IA68">
        <v>0</v>
      </c>
      <c r="IB68">
        <v>0</v>
      </c>
      <c r="IC68">
        <v>0</v>
      </c>
      <c r="ID68">
        <v>2</v>
      </c>
      <c r="IE68">
        <v>2094</v>
      </c>
      <c r="IF68">
        <v>1</v>
      </c>
      <c r="IG68">
        <v>26</v>
      </c>
      <c r="IH68">
        <v>0.9</v>
      </c>
      <c r="II68">
        <v>0.7</v>
      </c>
      <c r="IJ68">
        <v>0.85693399999999997</v>
      </c>
      <c r="IK68">
        <v>2.5891099999999998</v>
      </c>
      <c r="IL68">
        <v>1.4978</v>
      </c>
      <c r="IM68">
        <v>2.2888199999999999</v>
      </c>
      <c r="IN68">
        <v>1.49902</v>
      </c>
      <c r="IO68">
        <v>2.3290999999999999</v>
      </c>
      <c r="IP68">
        <v>43.073900000000002</v>
      </c>
      <c r="IQ68">
        <v>23.772300000000001</v>
      </c>
      <c r="IR68">
        <v>18</v>
      </c>
      <c r="IS68">
        <v>504.05099999999999</v>
      </c>
      <c r="IT68">
        <v>458.44799999999998</v>
      </c>
      <c r="IU68">
        <v>29.432099999999998</v>
      </c>
      <c r="IV68">
        <v>32.198399999999999</v>
      </c>
      <c r="IW68">
        <v>29.999199999999998</v>
      </c>
      <c r="IX68">
        <v>32.085500000000003</v>
      </c>
      <c r="IY68">
        <v>31.995999999999999</v>
      </c>
      <c r="IZ68">
        <v>17.1676</v>
      </c>
      <c r="JA68">
        <v>36.985399999999998</v>
      </c>
      <c r="JB68">
        <v>0</v>
      </c>
      <c r="JC68">
        <v>29.652699999999999</v>
      </c>
      <c r="JD68">
        <v>300</v>
      </c>
      <c r="JE68">
        <v>21.993400000000001</v>
      </c>
      <c r="JF68">
        <v>100.47799999999999</v>
      </c>
      <c r="JG68">
        <v>100.795</v>
      </c>
    </row>
    <row r="69" spans="1:267" x14ac:dyDescent="0.3">
      <c r="A69">
        <v>51</v>
      </c>
      <c r="B69">
        <v>1691779517</v>
      </c>
      <c r="C69">
        <v>12985.900000095369</v>
      </c>
      <c r="D69" t="s">
        <v>665</v>
      </c>
      <c r="E69" t="s">
        <v>666</v>
      </c>
      <c r="F69" t="s">
        <v>394</v>
      </c>
      <c r="G69" t="s">
        <v>488</v>
      </c>
      <c r="H69" t="s">
        <v>655</v>
      </c>
      <c r="I69" t="s">
        <v>656</v>
      </c>
      <c r="J69" t="s">
        <v>398</v>
      </c>
      <c r="K69" t="s">
        <v>573</v>
      </c>
      <c r="L69" t="s">
        <v>400</v>
      </c>
      <c r="M69">
        <v>1691779517</v>
      </c>
      <c r="N69">
        <f t="shared" si="46"/>
        <v>6.9859466087060324E-3</v>
      </c>
      <c r="O69">
        <f t="shared" si="47"/>
        <v>6.9859466087060325</v>
      </c>
      <c r="P69">
        <f t="shared" si="48"/>
        <v>12.670072382328359</v>
      </c>
      <c r="Q69">
        <f t="shared" si="49"/>
        <v>183.25700000000001</v>
      </c>
      <c r="R69">
        <f t="shared" si="50"/>
        <v>123.85947155546252</v>
      </c>
      <c r="S69">
        <f t="shared" si="51"/>
        <v>12.231384023341487</v>
      </c>
      <c r="T69">
        <f t="shared" si="52"/>
        <v>18.0970152206873</v>
      </c>
      <c r="U69">
        <f t="shared" si="53"/>
        <v>0.39394292930612529</v>
      </c>
      <c r="V69">
        <f t="shared" si="54"/>
        <v>2.9065695552081872</v>
      </c>
      <c r="W69">
        <f t="shared" si="55"/>
        <v>0.36650299242157436</v>
      </c>
      <c r="X69">
        <f t="shared" si="56"/>
        <v>0.23137026705801511</v>
      </c>
      <c r="Y69">
        <f t="shared" si="57"/>
        <v>289.59360329213263</v>
      </c>
      <c r="Z69">
        <f t="shared" si="58"/>
        <v>32.450006863369772</v>
      </c>
      <c r="AA69">
        <f t="shared" si="59"/>
        <v>32.021500000000003</v>
      </c>
      <c r="AB69">
        <f t="shared" si="60"/>
        <v>4.7808971643434948</v>
      </c>
      <c r="AC69">
        <f t="shared" si="61"/>
        <v>60.313369449786912</v>
      </c>
      <c r="AD69">
        <f t="shared" si="62"/>
        <v>2.9724681035226701</v>
      </c>
      <c r="AE69">
        <f t="shared" si="63"/>
        <v>4.9283734777864776</v>
      </c>
      <c r="AF69">
        <f t="shared" si="64"/>
        <v>1.8084290608208247</v>
      </c>
      <c r="AG69">
        <f t="shared" si="65"/>
        <v>-308.08024544393601</v>
      </c>
      <c r="AH69">
        <f t="shared" si="66"/>
        <v>84.288380191099407</v>
      </c>
      <c r="AI69">
        <f t="shared" si="67"/>
        <v>6.5953551960671666</v>
      </c>
      <c r="AJ69">
        <f t="shared" si="68"/>
        <v>72.397093235363172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51237.119388093117</v>
      </c>
      <c r="AP69" t="s">
        <v>401</v>
      </c>
      <c r="AQ69">
        <v>0</v>
      </c>
      <c r="AR69">
        <v>0</v>
      </c>
      <c r="AS69">
        <v>0</v>
      </c>
      <c r="AT69" t="e">
        <f t="shared" si="72"/>
        <v>#DIV/0!</v>
      </c>
      <c r="AU69">
        <v>-1</v>
      </c>
      <c r="AV69" t="s">
        <v>667</v>
      </c>
      <c r="AW69">
        <v>10234.299999999999</v>
      </c>
      <c r="AX69">
        <v>827.92651999999998</v>
      </c>
      <c r="AY69">
        <v>1279.93</v>
      </c>
      <c r="AZ69">
        <f t="shared" si="73"/>
        <v>0.35314703147828397</v>
      </c>
      <c r="BA69">
        <v>0.5</v>
      </c>
      <c r="BB69">
        <f t="shared" si="74"/>
        <v>1513.3275001513641</v>
      </c>
      <c r="BC69">
        <f t="shared" si="75"/>
        <v>12.670072382328359</v>
      </c>
      <c r="BD69">
        <f t="shared" si="76"/>
        <v>267.21355716645331</v>
      </c>
      <c r="BE69">
        <f t="shared" si="77"/>
        <v>9.0331222957099958E-3</v>
      </c>
      <c r="BF69">
        <f t="shared" si="78"/>
        <v>-1</v>
      </c>
      <c r="BG69" t="e">
        <f t="shared" si="79"/>
        <v>#DIV/0!</v>
      </c>
      <c r="BH69" t="s">
        <v>668</v>
      </c>
      <c r="BI69">
        <v>638.27</v>
      </c>
      <c r="BJ69">
        <f t="shared" si="80"/>
        <v>638.27</v>
      </c>
      <c r="BK69">
        <f t="shared" si="81"/>
        <v>0.50132429117217359</v>
      </c>
      <c r="BL69">
        <f t="shared" si="82"/>
        <v>0.70442832652806786</v>
      </c>
      <c r="BM69">
        <f t="shared" si="83"/>
        <v>2.0053112319237942</v>
      </c>
      <c r="BN69">
        <f t="shared" si="84"/>
        <v>0.35314703147828402</v>
      </c>
      <c r="BO69" t="e">
        <f t="shared" si="85"/>
        <v>#DIV/0!</v>
      </c>
      <c r="BP69">
        <f t="shared" si="86"/>
        <v>0.54306204368603861</v>
      </c>
      <c r="BQ69">
        <f t="shared" si="87"/>
        <v>0.45693795631396139</v>
      </c>
      <c r="BR69">
        <v>995</v>
      </c>
      <c r="BS69">
        <v>300</v>
      </c>
      <c r="BT69">
        <v>300</v>
      </c>
      <c r="BU69">
        <v>300</v>
      </c>
      <c r="BV69">
        <v>10234.299999999999</v>
      </c>
      <c r="BW69">
        <v>1172.92</v>
      </c>
      <c r="BX69">
        <v>-6.9590900000000002E-3</v>
      </c>
      <c r="BY69">
        <v>-11.27</v>
      </c>
      <c r="BZ69" t="s">
        <v>401</v>
      </c>
      <c r="CA69" t="s">
        <v>401</v>
      </c>
      <c r="CB69" t="s">
        <v>401</v>
      </c>
      <c r="CC69" t="s">
        <v>401</v>
      </c>
      <c r="CD69" t="s">
        <v>401</v>
      </c>
      <c r="CE69" t="s">
        <v>401</v>
      </c>
      <c r="CF69" t="s">
        <v>401</v>
      </c>
      <c r="CG69" t="s">
        <v>401</v>
      </c>
      <c r="CH69" t="s">
        <v>401</v>
      </c>
      <c r="CI69" t="s">
        <v>401</v>
      </c>
      <c r="CJ69">
        <f t="shared" si="88"/>
        <v>1800.17</v>
      </c>
      <c r="CK69">
        <f t="shared" si="89"/>
        <v>1513.3275001513641</v>
      </c>
      <c r="CL69">
        <f t="shared" si="90"/>
        <v>0.84065810459643475</v>
      </c>
      <c r="CM69">
        <f t="shared" si="91"/>
        <v>0.16087014187111917</v>
      </c>
      <c r="CN69">
        <v>6</v>
      </c>
      <c r="CO69">
        <v>0.5</v>
      </c>
      <c r="CP69" t="s">
        <v>404</v>
      </c>
      <c r="CQ69">
        <v>1691779517</v>
      </c>
      <c r="CR69">
        <v>183.25700000000001</v>
      </c>
      <c r="CS69">
        <v>199.99199999999999</v>
      </c>
      <c r="CT69">
        <v>30.100300000000001</v>
      </c>
      <c r="CU69">
        <v>21.972100000000001</v>
      </c>
      <c r="CV69">
        <v>187.422</v>
      </c>
      <c r="CW69">
        <v>29.761600000000001</v>
      </c>
      <c r="CX69">
        <v>500.16</v>
      </c>
      <c r="CY69">
        <v>98.6524</v>
      </c>
      <c r="CZ69">
        <v>9.9708900000000003E-2</v>
      </c>
      <c r="DA69">
        <v>32.559399999999997</v>
      </c>
      <c r="DB69">
        <v>32.021500000000003</v>
      </c>
      <c r="DC69">
        <v>999.9</v>
      </c>
      <c r="DD69">
        <v>0</v>
      </c>
      <c r="DE69">
        <v>0</v>
      </c>
      <c r="DF69">
        <v>10004.4</v>
      </c>
      <c r="DG69">
        <v>0</v>
      </c>
      <c r="DH69">
        <v>1812.71</v>
      </c>
      <c r="DI69">
        <v>-16.735299999999999</v>
      </c>
      <c r="DJ69">
        <v>188.94399999999999</v>
      </c>
      <c r="DK69">
        <v>204.48500000000001</v>
      </c>
      <c r="DL69">
        <v>8.1282499999999995</v>
      </c>
      <c r="DM69">
        <v>199.99199999999999</v>
      </c>
      <c r="DN69">
        <v>21.972100000000001</v>
      </c>
      <c r="DO69">
        <v>2.9694699999999998</v>
      </c>
      <c r="DP69">
        <v>2.1676000000000002</v>
      </c>
      <c r="DQ69">
        <v>23.857700000000001</v>
      </c>
      <c r="DR69">
        <v>18.724799999999998</v>
      </c>
      <c r="DS69">
        <v>1800.17</v>
      </c>
      <c r="DT69">
        <v>0.97800100000000001</v>
      </c>
      <c r="DU69">
        <v>2.1999100000000001E-2</v>
      </c>
      <c r="DV69">
        <v>0</v>
      </c>
      <c r="DW69">
        <v>827.48099999999999</v>
      </c>
      <c r="DX69">
        <v>4.9997699999999998</v>
      </c>
      <c r="DY69">
        <v>16831.400000000001</v>
      </c>
      <c r="DZ69">
        <v>15786</v>
      </c>
      <c r="EA69">
        <v>44</v>
      </c>
      <c r="EB69">
        <v>45.061999999999998</v>
      </c>
      <c r="EC69">
        <v>43.75</v>
      </c>
      <c r="ED69">
        <v>43.936999999999998</v>
      </c>
      <c r="EE69">
        <v>45</v>
      </c>
      <c r="EF69">
        <v>1755.68</v>
      </c>
      <c r="EG69">
        <v>39.49</v>
      </c>
      <c r="EH69">
        <v>0</v>
      </c>
      <c r="EI69">
        <v>112.7000000476837</v>
      </c>
      <c r="EJ69">
        <v>0</v>
      </c>
      <c r="EK69">
        <v>827.92651999999998</v>
      </c>
      <c r="EL69">
        <v>-3.9186923217464988</v>
      </c>
      <c r="EM69">
        <v>-57.615384632494091</v>
      </c>
      <c r="EN69">
        <v>16833.62</v>
      </c>
      <c r="EO69">
        <v>15</v>
      </c>
      <c r="EP69">
        <v>1691779478.5</v>
      </c>
      <c r="EQ69" t="s">
        <v>669</v>
      </c>
      <c r="ER69">
        <v>1691779470.5</v>
      </c>
      <c r="ES69">
        <v>1691779478.5</v>
      </c>
      <c r="ET69">
        <v>57</v>
      </c>
      <c r="EU69">
        <v>0.45800000000000002</v>
      </c>
      <c r="EV69">
        <v>-7.0000000000000001E-3</v>
      </c>
      <c r="EW69">
        <v>-4.1470000000000002</v>
      </c>
      <c r="EX69">
        <v>0.16500000000000001</v>
      </c>
      <c r="EY69">
        <v>200</v>
      </c>
      <c r="EZ69">
        <v>22</v>
      </c>
      <c r="FA69">
        <v>0.2</v>
      </c>
      <c r="FB69">
        <v>0.01</v>
      </c>
      <c r="FC69">
        <v>12.74198319705884</v>
      </c>
      <c r="FD69">
        <v>-0.61318099983093777</v>
      </c>
      <c r="FE69">
        <v>0.11074998705557861</v>
      </c>
      <c r="FF69">
        <v>1</v>
      </c>
      <c r="FG69">
        <v>0.39362090444714098</v>
      </c>
      <c r="FH69">
        <v>5.8256534178208343E-2</v>
      </c>
      <c r="FI69">
        <v>1.9519559664999301E-2</v>
      </c>
      <c r="FJ69">
        <v>1</v>
      </c>
      <c r="FK69">
        <v>2</v>
      </c>
      <c r="FL69">
        <v>2</v>
      </c>
      <c r="FM69" t="s">
        <v>406</v>
      </c>
      <c r="FN69">
        <v>2.9642900000000001</v>
      </c>
      <c r="FO69">
        <v>2.6989899999999998</v>
      </c>
      <c r="FP69">
        <v>5.1007999999999998E-2</v>
      </c>
      <c r="FQ69">
        <v>5.3721900000000003E-2</v>
      </c>
      <c r="FR69">
        <v>0.13310900000000001</v>
      </c>
      <c r="FS69">
        <v>0.10373</v>
      </c>
      <c r="FT69">
        <v>32550.3</v>
      </c>
      <c r="FU69">
        <v>20787.8</v>
      </c>
      <c r="FV69">
        <v>32194.1</v>
      </c>
      <c r="FW69">
        <v>25106.3</v>
      </c>
      <c r="FX69">
        <v>38591.599999999999</v>
      </c>
      <c r="FY69">
        <v>38975.1</v>
      </c>
      <c r="FZ69">
        <v>46236.7</v>
      </c>
      <c r="GA69">
        <v>45506.6</v>
      </c>
      <c r="GB69">
        <v>1.9378200000000001</v>
      </c>
      <c r="GC69">
        <v>1.8075699999999999</v>
      </c>
      <c r="GD69">
        <v>4.4479999999999999E-2</v>
      </c>
      <c r="GE69">
        <v>0</v>
      </c>
      <c r="GF69">
        <v>31.299700000000001</v>
      </c>
      <c r="GG69">
        <v>999.9</v>
      </c>
      <c r="GH69">
        <v>38.1</v>
      </c>
      <c r="GI69">
        <v>41.5</v>
      </c>
      <c r="GJ69">
        <v>31.006900000000002</v>
      </c>
      <c r="GK69">
        <v>63.630099999999999</v>
      </c>
      <c r="GL69">
        <v>19.282900000000001</v>
      </c>
      <c r="GM69">
        <v>1</v>
      </c>
      <c r="GN69">
        <v>0.37634099999999998</v>
      </c>
      <c r="GO69">
        <v>1.33904</v>
      </c>
      <c r="GP69">
        <v>20.225000000000001</v>
      </c>
      <c r="GQ69">
        <v>5.2307699999999997</v>
      </c>
      <c r="GR69">
        <v>11.950100000000001</v>
      </c>
      <c r="GS69">
        <v>4.9849500000000004</v>
      </c>
      <c r="GT69">
        <v>3.2893300000000001</v>
      </c>
      <c r="GU69">
        <v>9999</v>
      </c>
      <c r="GV69">
        <v>9999</v>
      </c>
      <c r="GW69">
        <v>9999</v>
      </c>
      <c r="GX69">
        <v>282.10000000000002</v>
      </c>
      <c r="GY69">
        <v>1.8669199999999999</v>
      </c>
      <c r="GZ69">
        <v>1.8691800000000001</v>
      </c>
      <c r="HA69">
        <v>1.8669100000000001</v>
      </c>
      <c r="HB69">
        <v>1.8672299999999999</v>
      </c>
      <c r="HC69">
        <v>1.86249</v>
      </c>
      <c r="HD69">
        <v>1.8652299999999999</v>
      </c>
      <c r="HE69">
        <v>1.86859</v>
      </c>
      <c r="HF69">
        <v>1.8689</v>
      </c>
      <c r="HG69">
        <v>5</v>
      </c>
      <c r="HH69">
        <v>0</v>
      </c>
      <c r="HI69">
        <v>0</v>
      </c>
      <c r="HJ69">
        <v>0</v>
      </c>
      <c r="HK69" t="s">
        <v>407</v>
      </c>
      <c r="HL69" t="s">
        <v>408</v>
      </c>
      <c r="HM69" t="s">
        <v>409</v>
      </c>
      <c r="HN69" t="s">
        <v>409</v>
      </c>
      <c r="HO69" t="s">
        <v>409</v>
      </c>
      <c r="HP69" t="s">
        <v>409</v>
      </c>
      <c r="HQ69">
        <v>0</v>
      </c>
      <c r="HR69">
        <v>100</v>
      </c>
      <c r="HS69">
        <v>100</v>
      </c>
      <c r="HT69">
        <v>-4.165</v>
      </c>
      <c r="HU69">
        <v>0.3387</v>
      </c>
      <c r="HV69">
        <v>-4.4213784135232999</v>
      </c>
      <c r="HW69">
        <v>1.6145137170229321E-3</v>
      </c>
      <c r="HX69">
        <v>-1.407043735234338E-6</v>
      </c>
      <c r="HY69">
        <v>4.3622850327847239E-10</v>
      </c>
      <c r="HZ69">
        <v>0.33868216826373593</v>
      </c>
      <c r="IA69">
        <v>0</v>
      </c>
      <c r="IB69">
        <v>0</v>
      </c>
      <c r="IC69">
        <v>0</v>
      </c>
      <c r="ID69">
        <v>2</v>
      </c>
      <c r="IE69">
        <v>2094</v>
      </c>
      <c r="IF69">
        <v>1</v>
      </c>
      <c r="IG69">
        <v>26</v>
      </c>
      <c r="IH69">
        <v>0.8</v>
      </c>
      <c r="II69">
        <v>0.6</v>
      </c>
      <c r="IJ69">
        <v>0.631104</v>
      </c>
      <c r="IK69">
        <v>2.6037599999999999</v>
      </c>
      <c r="IL69">
        <v>1.4978</v>
      </c>
      <c r="IM69">
        <v>2.2888199999999999</v>
      </c>
      <c r="IN69">
        <v>1.49902</v>
      </c>
      <c r="IO69">
        <v>2.4267599999999998</v>
      </c>
      <c r="IP69">
        <v>43.209099999999999</v>
      </c>
      <c r="IQ69">
        <v>23.763500000000001</v>
      </c>
      <c r="IR69">
        <v>18</v>
      </c>
      <c r="IS69">
        <v>504.05799999999999</v>
      </c>
      <c r="IT69">
        <v>458.34699999999998</v>
      </c>
      <c r="IU69">
        <v>29.025600000000001</v>
      </c>
      <c r="IV69">
        <v>32.168500000000002</v>
      </c>
      <c r="IW69">
        <v>30</v>
      </c>
      <c r="IX69">
        <v>32.055199999999999</v>
      </c>
      <c r="IY69">
        <v>31.968499999999999</v>
      </c>
      <c r="IZ69">
        <v>12.631500000000001</v>
      </c>
      <c r="JA69">
        <v>36.9998</v>
      </c>
      <c r="JB69">
        <v>0</v>
      </c>
      <c r="JC69">
        <v>29.002800000000001</v>
      </c>
      <c r="JD69">
        <v>200</v>
      </c>
      <c r="JE69">
        <v>21.919899999999998</v>
      </c>
      <c r="JF69">
        <v>100.483</v>
      </c>
      <c r="JG69">
        <v>100.80500000000001</v>
      </c>
    </row>
    <row r="70" spans="1:267" x14ac:dyDescent="0.3">
      <c r="A70">
        <v>52</v>
      </c>
      <c r="B70">
        <v>1691779637</v>
      </c>
      <c r="C70">
        <v>13105.900000095369</v>
      </c>
      <c r="D70" t="s">
        <v>670</v>
      </c>
      <c r="E70" t="s">
        <v>671</v>
      </c>
      <c r="F70" t="s">
        <v>394</v>
      </c>
      <c r="G70" t="s">
        <v>488</v>
      </c>
      <c r="H70" t="s">
        <v>655</v>
      </c>
      <c r="I70" t="s">
        <v>656</v>
      </c>
      <c r="J70" t="s">
        <v>398</v>
      </c>
      <c r="K70" t="s">
        <v>573</v>
      </c>
      <c r="L70" t="s">
        <v>400</v>
      </c>
      <c r="M70">
        <v>1691779637</v>
      </c>
      <c r="N70">
        <f t="shared" si="46"/>
        <v>6.9754667176736701E-3</v>
      </c>
      <c r="O70">
        <f t="shared" si="47"/>
        <v>6.9754667176736698</v>
      </c>
      <c r="P70">
        <f t="shared" si="48"/>
        <v>8.3217867343841334</v>
      </c>
      <c r="Q70">
        <f t="shared" si="49"/>
        <v>138.85400000000001</v>
      </c>
      <c r="R70">
        <f t="shared" si="50"/>
        <v>99.157083443078491</v>
      </c>
      <c r="S70">
        <f t="shared" si="51"/>
        <v>9.79197795413174</v>
      </c>
      <c r="T70">
        <f t="shared" si="52"/>
        <v>13.712134924012002</v>
      </c>
      <c r="U70">
        <f t="shared" si="53"/>
        <v>0.39247204945675135</v>
      </c>
      <c r="V70">
        <f t="shared" si="54"/>
        <v>2.9037167405337589</v>
      </c>
      <c r="W70">
        <f t="shared" si="55"/>
        <v>0.36520426992238098</v>
      </c>
      <c r="X70">
        <f t="shared" si="56"/>
        <v>0.23054450379687591</v>
      </c>
      <c r="Y70">
        <f t="shared" si="57"/>
        <v>289.58083529214559</v>
      </c>
      <c r="Z70">
        <f t="shared" si="58"/>
        <v>32.343060533491432</v>
      </c>
      <c r="AA70">
        <f t="shared" si="59"/>
        <v>31.976600000000001</v>
      </c>
      <c r="AB70">
        <f t="shared" si="60"/>
        <v>4.7687624977253309</v>
      </c>
      <c r="AC70">
        <f t="shared" si="61"/>
        <v>60.357956617154649</v>
      </c>
      <c r="AD70">
        <f t="shared" si="62"/>
        <v>2.9563538280038002</v>
      </c>
      <c r="AE70">
        <f t="shared" si="63"/>
        <v>4.8980349794737075</v>
      </c>
      <c r="AF70">
        <f t="shared" si="64"/>
        <v>1.8124086697215307</v>
      </c>
      <c r="AG70">
        <f t="shared" si="65"/>
        <v>-307.61808224940887</v>
      </c>
      <c r="AH70">
        <f t="shared" si="66"/>
        <v>74.092832234179724</v>
      </c>
      <c r="AI70">
        <f t="shared" si="67"/>
        <v>5.7988725925291096</v>
      </c>
      <c r="AJ70">
        <f t="shared" si="68"/>
        <v>61.854457869445554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51175.219557358447</v>
      </c>
      <c r="AP70" t="s">
        <v>401</v>
      </c>
      <c r="AQ70">
        <v>0</v>
      </c>
      <c r="AR70">
        <v>0</v>
      </c>
      <c r="AS70">
        <v>0</v>
      </c>
      <c r="AT70" t="e">
        <f t="shared" si="72"/>
        <v>#DIV/0!</v>
      </c>
      <c r="AU70">
        <v>-1</v>
      </c>
      <c r="AV70" t="s">
        <v>672</v>
      </c>
      <c r="AW70">
        <v>10233.9</v>
      </c>
      <c r="AX70">
        <v>821.69226923076917</v>
      </c>
      <c r="AY70">
        <v>1223.56</v>
      </c>
      <c r="AZ70">
        <f t="shared" si="73"/>
        <v>0.32844137661351369</v>
      </c>
      <c r="BA70">
        <v>0.5</v>
      </c>
      <c r="BB70">
        <f t="shared" si="74"/>
        <v>1513.2603001513705</v>
      </c>
      <c r="BC70">
        <f t="shared" si="75"/>
        <v>8.3217867343841334</v>
      </c>
      <c r="BD70">
        <f t="shared" si="76"/>
        <v>248.50864807814753</v>
      </c>
      <c r="BE70">
        <f t="shared" si="77"/>
        <v>6.16006825359238E-3</v>
      </c>
      <c r="BF70">
        <f t="shared" si="78"/>
        <v>-1</v>
      </c>
      <c r="BG70" t="e">
        <f t="shared" si="79"/>
        <v>#DIV/0!</v>
      </c>
      <c r="BH70" t="s">
        <v>673</v>
      </c>
      <c r="BI70">
        <v>635.32000000000005</v>
      </c>
      <c r="BJ70">
        <f t="shared" si="80"/>
        <v>635.32000000000005</v>
      </c>
      <c r="BK70">
        <f t="shared" si="81"/>
        <v>0.48076105789662948</v>
      </c>
      <c r="BL70">
        <f t="shared" si="82"/>
        <v>0.68316967695027686</v>
      </c>
      <c r="BM70">
        <f t="shared" si="83"/>
        <v>1.9258956116602655</v>
      </c>
      <c r="BN70">
        <f t="shared" si="84"/>
        <v>0.32844137661351369</v>
      </c>
      <c r="BO70" t="e">
        <f t="shared" si="85"/>
        <v>#DIV/0!</v>
      </c>
      <c r="BP70">
        <f t="shared" si="86"/>
        <v>0.52821643261457274</v>
      </c>
      <c r="BQ70">
        <f t="shared" si="87"/>
        <v>0.47178356738542726</v>
      </c>
      <c r="BR70">
        <v>997</v>
      </c>
      <c r="BS70">
        <v>300</v>
      </c>
      <c r="BT70">
        <v>300</v>
      </c>
      <c r="BU70">
        <v>300</v>
      </c>
      <c r="BV70">
        <v>10233.9</v>
      </c>
      <c r="BW70">
        <v>1136.6099999999999</v>
      </c>
      <c r="BX70">
        <v>-6.9586200000000004E-3</v>
      </c>
      <c r="BY70">
        <v>-12.34</v>
      </c>
      <c r="BZ70" t="s">
        <v>401</v>
      </c>
      <c r="CA70" t="s">
        <v>401</v>
      </c>
      <c r="CB70" t="s">
        <v>401</v>
      </c>
      <c r="CC70" t="s">
        <v>401</v>
      </c>
      <c r="CD70" t="s">
        <v>401</v>
      </c>
      <c r="CE70" t="s">
        <v>401</v>
      </c>
      <c r="CF70" t="s">
        <v>401</v>
      </c>
      <c r="CG70" t="s">
        <v>401</v>
      </c>
      <c r="CH70" t="s">
        <v>401</v>
      </c>
      <c r="CI70" t="s">
        <v>401</v>
      </c>
      <c r="CJ70">
        <f t="shared" si="88"/>
        <v>1800.09</v>
      </c>
      <c r="CK70">
        <f t="shared" si="89"/>
        <v>1513.2603001513705</v>
      </c>
      <c r="CL70">
        <f t="shared" si="90"/>
        <v>0.84065813384406929</v>
      </c>
      <c r="CM70">
        <f t="shared" si="91"/>
        <v>0.16087019831905383</v>
      </c>
      <c r="CN70">
        <v>6</v>
      </c>
      <c r="CO70">
        <v>0.5</v>
      </c>
      <c r="CP70" t="s">
        <v>404</v>
      </c>
      <c r="CQ70">
        <v>1691779637</v>
      </c>
      <c r="CR70">
        <v>138.85400000000001</v>
      </c>
      <c r="CS70">
        <v>150</v>
      </c>
      <c r="CT70">
        <v>29.937100000000001</v>
      </c>
      <c r="CU70">
        <v>21.818899999999999</v>
      </c>
      <c r="CV70">
        <v>142.91399999999999</v>
      </c>
      <c r="CW70">
        <v>29.5946</v>
      </c>
      <c r="CX70">
        <v>500.10899999999998</v>
      </c>
      <c r="CY70">
        <v>98.651899999999998</v>
      </c>
      <c r="CZ70">
        <v>0.10027800000000001</v>
      </c>
      <c r="DA70">
        <v>32.4499</v>
      </c>
      <c r="DB70">
        <v>31.976600000000001</v>
      </c>
      <c r="DC70">
        <v>999.9</v>
      </c>
      <c r="DD70">
        <v>0</v>
      </c>
      <c r="DE70">
        <v>0</v>
      </c>
      <c r="DF70">
        <v>9988.1200000000008</v>
      </c>
      <c r="DG70">
        <v>0</v>
      </c>
      <c r="DH70">
        <v>1799.08</v>
      </c>
      <c r="DI70">
        <v>-11.1469</v>
      </c>
      <c r="DJ70">
        <v>143.13900000000001</v>
      </c>
      <c r="DK70">
        <v>153.346</v>
      </c>
      <c r="DL70">
        <v>8.1181699999999992</v>
      </c>
      <c r="DM70">
        <v>150</v>
      </c>
      <c r="DN70">
        <v>21.818899999999999</v>
      </c>
      <c r="DO70">
        <v>2.9533499999999999</v>
      </c>
      <c r="DP70">
        <v>2.1524800000000002</v>
      </c>
      <c r="DQ70">
        <v>23.767199999999999</v>
      </c>
      <c r="DR70">
        <v>18.6129</v>
      </c>
      <c r="DS70">
        <v>1800.09</v>
      </c>
      <c r="DT70">
        <v>0.97800100000000001</v>
      </c>
      <c r="DU70">
        <v>2.1999100000000001E-2</v>
      </c>
      <c r="DV70">
        <v>0</v>
      </c>
      <c r="DW70">
        <v>821.53599999999994</v>
      </c>
      <c r="DX70">
        <v>4.9997699999999998</v>
      </c>
      <c r="DY70">
        <v>16721.5</v>
      </c>
      <c r="DZ70">
        <v>15785.3</v>
      </c>
      <c r="EA70">
        <v>44.061999999999998</v>
      </c>
      <c r="EB70">
        <v>45.25</v>
      </c>
      <c r="EC70">
        <v>43.75</v>
      </c>
      <c r="ED70">
        <v>44.061999999999998</v>
      </c>
      <c r="EE70">
        <v>45.061999999999998</v>
      </c>
      <c r="EF70">
        <v>1755.6</v>
      </c>
      <c r="EG70">
        <v>39.49</v>
      </c>
      <c r="EH70">
        <v>0</v>
      </c>
      <c r="EI70">
        <v>119.80000019073491</v>
      </c>
      <c r="EJ70">
        <v>0</v>
      </c>
      <c r="EK70">
        <v>821.69226923076917</v>
      </c>
      <c r="EL70">
        <v>-2.278461538931599</v>
      </c>
      <c r="EM70">
        <v>-50.328204981949938</v>
      </c>
      <c r="EN70">
        <v>16725.596153846149</v>
      </c>
      <c r="EO70">
        <v>15</v>
      </c>
      <c r="EP70">
        <v>1691779598</v>
      </c>
      <c r="EQ70" t="s">
        <v>674</v>
      </c>
      <c r="ER70">
        <v>1691779584.5</v>
      </c>
      <c r="ES70">
        <v>1691779598</v>
      </c>
      <c r="ET70">
        <v>58</v>
      </c>
      <c r="EU70">
        <v>0.157</v>
      </c>
      <c r="EV70">
        <v>4.0000000000000001E-3</v>
      </c>
      <c r="EW70">
        <v>-4.0469999999999997</v>
      </c>
      <c r="EX70">
        <v>0.17</v>
      </c>
      <c r="EY70">
        <v>150</v>
      </c>
      <c r="EZ70">
        <v>22</v>
      </c>
      <c r="FA70">
        <v>0.27</v>
      </c>
      <c r="FB70">
        <v>0.01</v>
      </c>
      <c r="FC70">
        <v>8.2999285235319924</v>
      </c>
      <c r="FD70">
        <v>-0.20353036957753151</v>
      </c>
      <c r="FE70">
        <v>6.6821441511794047E-2</v>
      </c>
      <c r="FF70">
        <v>1</v>
      </c>
      <c r="FG70">
        <v>0.3925999993521751</v>
      </c>
      <c r="FH70">
        <v>4.2944112848681083E-2</v>
      </c>
      <c r="FI70">
        <v>1.6770480186070011E-2</v>
      </c>
      <c r="FJ70">
        <v>1</v>
      </c>
      <c r="FK70">
        <v>2</v>
      </c>
      <c r="FL70">
        <v>2</v>
      </c>
      <c r="FM70" t="s">
        <v>406</v>
      </c>
      <c r="FN70">
        <v>2.9641500000000001</v>
      </c>
      <c r="FO70">
        <v>2.6994099999999999</v>
      </c>
      <c r="FP70">
        <v>3.9773799999999998E-2</v>
      </c>
      <c r="FQ70">
        <v>4.1376599999999999E-2</v>
      </c>
      <c r="FR70">
        <v>0.1326</v>
      </c>
      <c r="FS70">
        <v>0.103225</v>
      </c>
      <c r="FT70">
        <v>32934.800000000003</v>
      </c>
      <c r="FU70">
        <v>21059.4</v>
      </c>
      <c r="FV70">
        <v>32193.5</v>
      </c>
      <c r="FW70">
        <v>25106.799999999999</v>
      </c>
      <c r="FX70">
        <v>38613.4</v>
      </c>
      <c r="FY70">
        <v>38997.599999999999</v>
      </c>
      <c r="FZ70">
        <v>46235.6</v>
      </c>
      <c r="GA70">
        <v>45507.4</v>
      </c>
      <c r="GB70">
        <v>1.9376199999999999</v>
      </c>
      <c r="GC70">
        <v>1.8063199999999999</v>
      </c>
      <c r="GD70">
        <v>3.6917600000000002E-2</v>
      </c>
      <c r="GE70">
        <v>0</v>
      </c>
      <c r="GF70">
        <v>31.377500000000001</v>
      </c>
      <c r="GG70">
        <v>999.9</v>
      </c>
      <c r="GH70">
        <v>38.299999999999997</v>
      </c>
      <c r="GI70">
        <v>41.5</v>
      </c>
      <c r="GJ70">
        <v>31.1724</v>
      </c>
      <c r="GK70">
        <v>63.6601</v>
      </c>
      <c r="GL70">
        <v>19.9679</v>
      </c>
      <c r="GM70">
        <v>1</v>
      </c>
      <c r="GN70">
        <v>0.37612299999999999</v>
      </c>
      <c r="GO70">
        <v>0.81272599999999995</v>
      </c>
      <c r="GP70">
        <v>20.227</v>
      </c>
      <c r="GQ70">
        <v>5.2313700000000001</v>
      </c>
      <c r="GR70">
        <v>11.950100000000001</v>
      </c>
      <c r="GS70">
        <v>4.9848999999999997</v>
      </c>
      <c r="GT70">
        <v>3.2893300000000001</v>
      </c>
      <c r="GU70">
        <v>9999</v>
      </c>
      <c r="GV70">
        <v>9999</v>
      </c>
      <c r="GW70">
        <v>9999</v>
      </c>
      <c r="GX70">
        <v>282.10000000000002</v>
      </c>
      <c r="GY70">
        <v>1.8669199999999999</v>
      </c>
      <c r="GZ70">
        <v>1.8692</v>
      </c>
      <c r="HA70">
        <v>1.8669100000000001</v>
      </c>
      <c r="HB70">
        <v>1.8672200000000001</v>
      </c>
      <c r="HC70">
        <v>1.86249</v>
      </c>
      <c r="HD70">
        <v>1.8652299999999999</v>
      </c>
      <c r="HE70">
        <v>1.86859</v>
      </c>
      <c r="HF70">
        <v>1.8689</v>
      </c>
      <c r="HG70">
        <v>5</v>
      </c>
      <c r="HH70">
        <v>0</v>
      </c>
      <c r="HI70">
        <v>0</v>
      </c>
      <c r="HJ70">
        <v>0</v>
      </c>
      <c r="HK70" t="s">
        <v>407</v>
      </c>
      <c r="HL70" t="s">
        <v>408</v>
      </c>
      <c r="HM70" t="s">
        <v>409</v>
      </c>
      <c r="HN70" t="s">
        <v>409</v>
      </c>
      <c r="HO70" t="s">
        <v>409</v>
      </c>
      <c r="HP70" t="s">
        <v>409</v>
      </c>
      <c r="HQ70">
        <v>0</v>
      </c>
      <c r="HR70">
        <v>100</v>
      </c>
      <c r="HS70">
        <v>100</v>
      </c>
      <c r="HT70">
        <v>-4.0599999999999996</v>
      </c>
      <c r="HU70">
        <v>0.34250000000000003</v>
      </c>
      <c r="HV70">
        <v>-4.2640597299723328</v>
      </c>
      <c r="HW70">
        <v>1.6145137170229321E-3</v>
      </c>
      <c r="HX70">
        <v>-1.407043735234338E-6</v>
      </c>
      <c r="HY70">
        <v>4.3622850327847239E-10</v>
      </c>
      <c r="HZ70">
        <v>0.34246204350113713</v>
      </c>
      <c r="IA70">
        <v>0</v>
      </c>
      <c r="IB70">
        <v>0</v>
      </c>
      <c r="IC70">
        <v>0</v>
      </c>
      <c r="ID70">
        <v>2</v>
      </c>
      <c r="IE70">
        <v>2094</v>
      </c>
      <c r="IF70">
        <v>1</v>
      </c>
      <c r="IG70">
        <v>26</v>
      </c>
      <c r="IH70">
        <v>0.9</v>
      </c>
      <c r="II70">
        <v>0.7</v>
      </c>
      <c r="IJ70">
        <v>0.51391600000000004</v>
      </c>
      <c r="IK70">
        <v>2.6171899999999999</v>
      </c>
      <c r="IL70">
        <v>1.4978</v>
      </c>
      <c r="IM70">
        <v>2.2888199999999999</v>
      </c>
      <c r="IN70">
        <v>1.49902</v>
      </c>
      <c r="IO70">
        <v>2.3303199999999999</v>
      </c>
      <c r="IP70">
        <v>43.453600000000002</v>
      </c>
      <c r="IQ70">
        <v>23.754799999999999</v>
      </c>
      <c r="IR70">
        <v>18</v>
      </c>
      <c r="IS70">
        <v>503.88400000000001</v>
      </c>
      <c r="IT70">
        <v>457.495</v>
      </c>
      <c r="IU70">
        <v>28.711400000000001</v>
      </c>
      <c r="IV70">
        <v>32.168500000000002</v>
      </c>
      <c r="IW70">
        <v>29.9999</v>
      </c>
      <c r="IX70">
        <v>32.049500000000002</v>
      </c>
      <c r="IY70">
        <v>31.962900000000001</v>
      </c>
      <c r="IZ70">
        <v>10.2843</v>
      </c>
      <c r="JA70">
        <v>38.137900000000002</v>
      </c>
      <c r="JB70">
        <v>0</v>
      </c>
      <c r="JC70">
        <v>28.925999999999998</v>
      </c>
      <c r="JD70">
        <v>150</v>
      </c>
      <c r="JE70">
        <v>21.805700000000002</v>
      </c>
      <c r="JF70">
        <v>100.48099999999999</v>
      </c>
      <c r="JG70">
        <v>100.807</v>
      </c>
    </row>
    <row r="71" spans="1:267" x14ac:dyDescent="0.3">
      <c r="A71">
        <v>53</v>
      </c>
      <c r="B71">
        <v>1691779755</v>
      </c>
      <c r="C71">
        <v>13223.900000095369</v>
      </c>
      <c r="D71" t="s">
        <v>675</v>
      </c>
      <c r="E71" t="s">
        <v>676</v>
      </c>
      <c r="F71" t="s">
        <v>394</v>
      </c>
      <c r="G71" t="s">
        <v>488</v>
      </c>
      <c r="H71" t="s">
        <v>655</v>
      </c>
      <c r="I71" t="s">
        <v>656</v>
      </c>
      <c r="J71" t="s">
        <v>398</v>
      </c>
      <c r="K71" t="s">
        <v>573</v>
      </c>
      <c r="L71" t="s">
        <v>400</v>
      </c>
      <c r="M71">
        <v>1691779755</v>
      </c>
      <c r="N71">
        <f t="shared" si="46"/>
        <v>7.4291550456196042E-3</v>
      </c>
      <c r="O71">
        <f t="shared" si="47"/>
        <v>7.4291550456196038</v>
      </c>
      <c r="P71">
        <f t="shared" si="48"/>
        <v>4.0423060650709282</v>
      </c>
      <c r="Q71">
        <f t="shared" si="49"/>
        <v>94.303399999999996</v>
      </c>
      <c r="R71">
        <f t="shared" si="50"/>
        <v>75.55761907234789</v>
      </c>
      <c r="S71">
        <f t="shared" si="51"/>
        <v>7.461642501230652</v>
      </c>
      <c r="T71">
        <f t="shared" si="52"/>
        <v>9.3128696495423995</v>
      </c>
      <c r="U71">
        <f t="shared" si="53"/>
        <v>0.42654617285380225</v>
      </c>
      <c r="V71">
        <f t="shared" si="54"/>
        <v>2.9094248322235905</v>
      </c>
      <c r="W71">
        <f t="shared" si="55"/>
        <v>0.39460273783292832</v>
      </c>
      <c r="X71">
        <f t="shared" si="56"/>
        <v>0.2492970555110377</v>
      </c>
      <c r="Y71">
        <f t="shared" si="57"/>
        <v>289.59519929213104</v>
      </c>
      <c r="Z71">
        <f t="shared" si="58"/>
        <v>32.222044274285352</v>
      </c>
      <c r="AA71">
        <f t="shared" si="59"/>
        <v>31.8965</v>
      </c>
      <c r="AB71">
        <f t="shared" si="60"/>
        <v>4.7471812579312331</v>
      </c>
      <c r="AC71">
        <f t="shared" si="61"/>
        <v>60.452775268987168</v>
      </c>
      <c r="AD71">
        <f t="shared" si="62"/>
        <v>2.9604969863423998</v>
      </c>
      <c r="AE71">
        <f t="shared" si="63"/>
        <v>4.8972060805637856</v>
      </c>
      <c r="AF71">
        <f t="shared" si="64"/>
        <v>1.7866842715888334</v>
      </c>
      <c r="AG71">
        <f t="shared" si="65"/>
        <v>-327.62573751182452</v>
      </c>
      <c r="AH71">
        <f t="shared" si="66"/>
        <v>86.331842519782924</v>
      </c>
      <c r="AI71">
        <f t="shared" si="67"/>
        <v>6.7407496921372836</v>
      </c>
      <c r="AJ71">
        <f t="shared" si="68"/>
        <v>55.042053992226727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51336.401482104855</v>
      </c>
      <c r="AP71" t="s">
        <v>401</v>
      </c>
      <c r="AQ71">
        <v>0</v>
      </c>
      <c r="AR71">
        <v>0</v>
      </c>
      <c r="AS71">
        <v>0</v>
      </c>
      <c r="AT71" t="e">
        <f t="shared" si="72"/>
        <v>#DIV/0!</v>
      </c>
      <c r="AU71">
        <v>-1</v>
      </c>
      <c r="AV71" t="s">
        <v>677</v>
      </c>
      <c r="AW71">
        <v>10234</v>
      </c>
      <c r="AX71">
        <v>819.84630769230762</v>
      </c>
      <c r="AY71">
        <v>1174.8599999999999</v>
      </c>
      <c r="AZ71">
        <f t="shared" si="73"/>
        <v>0.30217531646978557</v>
      </c>
      <c r="BA71">
        <v>0.5</v>
      </c>
      <c r="BB71">
        <f t="shared" si="74"/>
        <v>1513.3359001513634</v>
      </c>
      <c r="BC71">
        <f t="shared" si="75"/>
        <v>4.0423060650709282</v>
      </c>
      <c r="BD71">
        <f t="shared" si="76"/>
        <v>228.64637727666303</v>
      </c>
      <c r="BE71">
        <f t="shared" si="77"/>
        <v>3.3319146559376528E-3</v>
      </c>
      <c r="BF71">
        <f t="shared" si="78"/>
        <v>-1</v>
      </c>
      <c r="BG71" t="e">
        <f t="shared" si="79"/>
        <v>#DIV/0!</v>
      </c>
      <c r="BH71" t="s">
        <v>678</v>
      </c>
      <c r="BI71">
        <v>634.82000000000005</v>
      </c>
      <c r="BJ71">
        <f t="shared" si="80"/>
        <v>634.82000000000005</v>
      </c>
      <c r="BK71">
        <f t="shared" si="81"/>
        <v>0.45966327902899062</v>
      </c>
      <c r="BL71">
        <f t="shared" si="82"/>
        <v>0.6573840684165847</v>
      </c>
      <c r="BM71">
        <f t="shared" si="83"/>
        <v>1.8506978356069435</v>
      </c>
      <c r="BN71">
        <f t="shared" si="84"/>
        <v>0.30217531646978563</v>
      </c>
      <c r="BO71" t="e">
        <f t="shared" si="85"/>
        <v>#DIV/0!</v>
      </c>
      <c r="BP71">
        <f t="shared" si="86"/>
        <v>0.50902291124160171</v>
      </c>
      <c r="BQ71">
        <f t="shared" si="87"/>
        <v>0.49097708875839829</v>
      </c>
      <c r="BR71">
        <v>999</v>
      </c>
      <c r="BS71">
        <v>300</v>
      </c>
      <c r="BT71">
        <v>300</v>
      </c>
      <c r="BU71">
        <v>300</v>
      </c>
      <c r="BV71">
        <v>10234</v>
      </c>
      <c r="BW71">
        <v>1105.96</v>
      </c>
      <c r="BX71">
        <v>-6.95855E-3</v>
      </c>
      <c r="BY71">
        <v>-11.37</v>
      </c>
      <c r="BZ71" t="s">
        <v>401</v>
      </c>
      <c r="CA71" t="s">
        <v>401</v>
      </c>
      <c r="CB71" t="s">
        <v>401</v>
      </c>
      <c r="CC71" t="s">
        <v>401</v>
      </c>
      <c r="CD71" t="s">
        <v>401</v>
      </c>
      <c r="CE71" t="s">
        <v>401</v>
      </c>
      <c r="CF71" t="s">
        <v>401</v>
      </c>
      <c r="CG71" t="s">
        <v>401</v>
      </c>
      <c r="CH71" t="s">
        <v>401</v>
      </c>
      <c r="CI71" t="s">
        <v>401</v>
      </c>
      <c r="CJ71">
        <f t="shared" si="88"/>
        <v>1800.18</v>
      </c>
      <c r="CK71">
        <f t="shared" si="89"/>
        <v>1513.3359001513634</v>
      </c>
      <c r="CL71">
        <f t="shared" si="90"/>
        <v>0.84065810094066329</v>
      </c>
      <c r="CM71">
        <f t="shared" si="91"/>
        <v>0.16087013481548013</v>
      </c>
      <c r="CN71">
        <v>6</v>
      </c>
      <c r="CO71">
        <v>0.5</v>
      </c>
      <c r="CP71" t="s">
        <v>404</v>
      </c>
      <c r="CQ71">
        <v>1691779755</v>
      </c>
      <c r="CR71">
        <v>94.303399999999996</v>
      </c>
      <c r="CS71">
        <v>99.991900000000001</v>
      </c>
      <c r="CT71">
        <v>29.978400000000001</v>
      </c>
      <c r="CU71">
        <v>21.3352</v>
      </c>
      <c r="CV71">
        <v>98.119299999999996</v>
      </c>
      <c r="CW71">
        <v>29.638200000000001</v>
      </c>
      <c r="CX71">
        <v>500.262</v>
      </c>
      <c r="CY71">
        <v>98.653999999999996</v>
      </c>
      <c r="CZ71">
        <v>0.10033599999999999</v>
      </c>
      <c r="DA71">
        <v>32.446899999999999</v>
      </c>
      <c r="DB71">
        <v>31.8965</v>
      </c>
      <c r="DC71">
        <v>999.9</v>
      </c>
      <c r="DD71">
        <v>0</v>
      </c>
      <c r="DE71">
        <v>0</v>
      </c>
      <c r="DF71">
        <v>10020.6</v>
      </c>
      <c r="DG71">
        <v>0</v>
      </c>
      <c r="DH71">
        <v>1791.67</v>
      </c>
      <c r="DI71">
        <v>-5.6884800000000002</v>
      </c>
      <c r="DJ71">
        <v>97.217799999999997</v>
      </c>
      <c r="DK71">
        <v>102.172</v>
      </c>
      <c r="DL71">
        <v>8.6432000000000002</v>
      </c>
      <c r="DM71">
        <v>99.991900000000001</v>
      </c>
      <c r="DN71">
        <v>21.3352</v>
      </c>
      <c r="DO71">
        <v>2.95749</v>
      </c>
      <c r="DP71">
        <v>2.1048100000000001</v>
      </c>
      <c r="DQ71">
        <v>23.790500000000002</v>
      </c>
      <c r="DR71">
        <v>18.255600000000001</v>
      </c>
      <c r="DS71">
        <v>1800.18</v>
      </c>
      <c r="DT71">
        <v>0.97800100000000001</v>
      </c>
      <c r="DU71">
        <v>2.1999100000000001E-2</v>
      </c>
      <c r="DV71">
        <v>0</v>
      </c>
      <c r="DW71">
        <v>819.56500000000005</v>
      </c>
      <c r="DX71">
        <v>4.9997699999999998</v>
      </c>
      <c r="DY71">
        <v>16706.2</v>
      </c>
      <c r="DZ71">
        <v>15786</v>
      </c>
      <c r="EA71">
        <v>44.125</v>
      </c>
      <c r="EB71">
        <v>45.25</v>
      </c>
      <c r="EC71">
        <v>43.811999999999998</v>
      </c>
      <c r="ED71">
        <v>44.125</v>
      </c>
      <c r="EE71">
        <v>45.061999999999998</v>
      </c>
      <c r="EF71">
        <v>1755.69</v>
      </c>
      <c r="EG71">
        <v>39.49</v>
      </c>
      <c r="EH71">
        <v>0</v>
      </c>
      <c r="EI71">
        <v>117.5</v>
      </c>
      <c r="EJ71">
        <v>0</v>
      </c>
      <c r="EK71">
        <v>819.84630769230762</v>
      </c>
      <c r="EL71">
        <v>-2.0704273419816421</v>
      </c>
      <c r="EM71">
        <v>-49.476923145246047</v>
      </c>
      <c r="EN71">
        <v>16705.715384615389</v>
      </c>
      <c r="EO71">
        <v>15</v>
      </c>
      <c r="EP71">
        <v>1691779714</v>
      </c>
      <c r="EQ71" t="s">
        <v>679</v>
      </c>
      <c r="ER71">
        <v>1691779705.5</v>
      </c>
      <c r="ES71">
        <v>1691779714</v>
      </c>
      <c r="ET71">
        <v>59</v>
      </c>
      <c r="EU71">
        <v>0.30299999999999999</v>
      </c>
      <c r="EV71">
        <v>-2E-3</v>
      </c>
      <c r="EW71">
        <v>-3.8079999999999998</v>
      </c>
      <c r="EX71">
        <v>0.159</v>
      </c>
      <c r="EY71">
        <v>100</v>
      </c>
      <c r="EZ71">
        <v>22</v>
      </c>
      <c r="FA71">
        <v>0.44</v>
      </c>
      <c r="FB71">
        <v>0.01</v>
      </c>
      <c r="FC71">
        <v>4.0100929646521397</v>
      </c>
      <c r="FD71">
        <v>6.2753140261756534E-3</v>
      </c>
      <c r="FE71">
        <v>6.3213046527574701E-2</v>
      </c>
      <c r="FF71">
        <v>1</v>
      </c>
      <c r="FG71">
        <v>0.42233213842826428</v>
      </c>
      <c r="FH71">
        <v>2.7339045080120038E-2</v>
      </c>
      <c r="FI71">
        <v>1.465075204574875E-2</v>
      </c>
      <c r="FJ71">
        <v>1</v>
      </c>
      <c r="FK71">
        <v>2</v>
      </c>
      <c r="FL71">
        <v>2</v>
      </c>
      <c r="FM71" t="s">
        <v>406</v>
      </c>
      <c r="FN71">
        <v>2.96454</v>
      </c>
      <c r="FO71">
        <v>2.6997499999999999</v>
      </c>
      <c r="FP71">
        <v>2.78032E-2</v>
      </c>
      <c r="FQ71">
        <v>2.8179900000000001E-2</v>
      </c>
      <c r="FR71">
        <v>0.13272999999999999</v>
      </c>
      <c r="FS71">
        <v>0.101614</v>
      </c>
      <c r="FT71">
        <v>33342.800000000003</v>
      </c>
      <c r="FU71">
        <v>21347.200000000001</v>
      </c>
      <c r="FV71">
        <v>32191.200000000001</v>
      </c>
      <c r="FW71">
        <v>25104.7</v>
      </c>
      <c r="FX71">
        <v>38605.4</v>
      </c>
      <c r="FY71">
        <v>39064.699999999997</v>
      </c>
      <c r="FZ71">
        <v>46233</v>
      </c>
      <c r="GA71">
        <v>45504</v>
      </c>
      <c r="GB71">
        <v>1.93808</v>
      </c>
      <c r="GC71">
        <v>1.80385</v>
      </c>
      <c r="GD71">
        <v>3.8392799999999998E-2</v>
      </c>
      <c r="GE71">
        <v>0</v>
      </c>
      <c r="GF71">
        <v>31.273299999999999</v>
      </c>
      <c r="GG71">
        <v>999.9</v>
      </c>
      <c r="GH71">
        <v>38.4</v>
      </c>
      <c r="GI71">
        <v>41.6</v>
      </c>
      <c r="GJ71">
        <v>31.416499999999999</v>
      </c>
      <c r="GK71">
        <v>63.290100000000002</v>
      </c>
      <c r="GL71">
        <v>19.3309</v>
      </c>
      <c r="GM71">
        <v>1</v>
      </c>
      <c r="GN71">
        <v>0.37745699999999999</v>
      </c>
      <c r="GO71">
        <v>0.58771799999999996</v>
      </c>
      <c r="GP71">
        <v>20.229700000000001</v>
      </c>
      <c r="GQ71">
        <v>5.2351099999999997</v>
      </c>
      <c r="GR71">
        <v>11.950100000000001</v>
      </c>
      <c r="GS71">
        <v>4.9856999999999996</v>
      </c>
      <c r="GT71">
        <v>3.29</v>
      </c>
      <c r="GU71">
        <v>9999</v>
      </c>
      <c r="GV71">
        <v>9999</v>
      </c>
      <c r="GW71">
        <v>9999</v>
      </c>
      <c r="GX71">
        <v>282.10000000000002</v>
      </c>
      <c r="GY71">
        <v>1.8669500000000001</v>
      </c>
      <c r="GZ71">
        <v>1.8692</v>
      </c>
      <c r="HA71">
        <v>1.8669100000000001</v>
      </c>
      <c r="HB71">
        <v>1.86727</v>
      </c>
      <c r="HC71">
        <v>1.86249</v>
      </c>
      <c r="HD71">
        <v>1.8652299999999999</v>
      </c>
      <c r="HE71">
        <v>1.86859</v>
      </c>
      <c r="HF71">
        <v>1.8689</v>
      </c>
      <c r="HG71">
        <v>5</v>
      </c>
      <c r="HH71">
        <v>0</v>
      </c>
      <c r="HI71">
        <v>0</v>
      </c>
      <c r="HJ71">
        <v>0</v>
      </c>
      <c r="HK71" t="s">
        <v>407</v>
      </c>
      <c r="HL71" t="s">
        <v>408</v>
      </c>
      <c r="HM71" t="s">
        <v>409</v>
      </c>
      <c r="HN71" t="s">
        <v>409</v>
      </c>
      <c r="HO71" t="s">
        <v>409</v>
      </c>
      <c r="HP71" t="s">
        <v>409</v>
      </c>
      <c r="HQ71">
        <v>0</v>
      </c>
      <c r="HR71">
        <v>100</v>
      </c>
      <c r="HS71">
        <v>100</v>
      </c>
      <c r="HT71">
        <v>-3.8159999999999998</v>
      </c>
      <c r="HU71">
        <v>0.3402</v>
      </c>
      <c r="HV71">
        <v>-3.961200226876612</v>
      </c>
      <c r="HW71">
        <v>1.6145137170229321E-3</v>
      </c>
      <c r="HX71">
        <v>-1.407043735234338E-6</v>
      </c>
      <c r="HY71">
        <v>4.3622850327847239E-10</v>
      </c>
      <c r="HZ71">
        <v>0.34026273573566262</v>
      </c>
      <c r="IA71">
        <v>0</v>
      </c>
      <c r="IB71">
        <v>0</v>
      </c>
      <c r="IC71">
        <v>0</v>
      </c>
      <c r="ID71">
        <v>2</v>
      </c>
      <c r="IE71">
        <v>2094</v>
      </c>
      <c r="IF71">
        <v>1</v>
      </c>
      <c r="IG71">
        <v>26</v>
      </c>
      <c r="IH71">
        <v>0.8</v>
      </c>
      <c r="II71">
        <v>0.7</v>
      </c>
      <c r="IJ71">
        <v>0.39550800000000003</v>
      </c>
      <c r="IK71">
        <v>2.6220699999999999</v>
      </c>
      <c r="IL71">
        <v>1.4978</v>
      </c>
      <c r="IM71">
        <v>2.2888199999999999</v>
      </c>
      <c r="IN71">
        <v>1.49902</v>
      </c>
      <c r="IO71">
        <v>2.4377399999999998</v>
      </c>
      <c r="IP71">
        <v>43.6173</v>
      </c>
      <c r="IQ71">
        <v>23.7898</v>
      </c>
      <c r="IR71">
        <v>18</v>
      </c>
      <c r="IS71">
        <v>504.32900000000001</v>
      </c>
      <c r="IT71">
        <v>455.99299999999999</v>
      </c>
      <c r="IU71">
        <v>29.407800000000002</v>
      </c>
      <c r="IV71">
        <v>32.195599999999999</v>
      </c>
      <c r="IW71">
        <v>29.9999</v>
      </c>
      <c r="IX71">
        <v>32.069200000000002</v>
      </c>
      <c r="IY71">
        <v>31.976900000000001</v>
      </c>
      <c r="IZ71">
        <v>7.9094600000000002</v>
      </c>
      <c r="JA71">
        <v>39.831000000000003</v>
      </c>
      <c r="JB71">
        <v>0</v>
      </c>
      <c r="JC71">
        <v>29.484000000000002</v>
      </c>
      <c r="JD71">
        <v>100</v>
      </c>
      <c r="JE71">
        <v>21.276599999999998</v>
      </c>
      <c r="JF71">
        <v>100.47499999999999</v>
      </c>
      <c r="JG71">
        <v>100.79900000000001</v>
      </c>
    </row>
    <row r="72" spans="1:267" x14ac:dyDescent="0.3">
      <c r="A72">
        <v>54</v>
      </c>
      <c r="B72">
        <v>1691779880</v>
      </c>
      <c r="C72">
        <v>13348.900000095369</v>
      </c>
      <c r="D72" t="s">
        <v>680</v>
      </c>
      <c r="E72" t="s">
        <v>681</v>
      </c>
      <c r="F72" t="s">
        <v>394</v>
      </c>
      <c r="G72" t="s">
        <v>488</v>
      </c>
      <c r="H72" t="s">
        <v>655</v>
      </c>
      <c r="I72" t="s">
        <v>656</v>
      </c>
      <c r="J72" t="s">
        <v>398</v>
      </c>
      <c r="K72" t="s">
        <v>573</v>
      </c>
      <c r="L72" t="s">
        <v>400</v>
      </c>
      <c r="M72">
        <v>1691779880</v>
      </c>
      <c r="N72">
        <f t="shared" si="46"/>
        <v>8.0897248545161969E-3</v>
      </c>
      <c r="O72">
        <f t="shared" si="47"/>
        <v>8.0897248545161968</v>
      </c>
      <c r="P72">
        <f t="shared" si="48"/>
        <v>1.9072909784711836</v>
      </c>
      <c r="Q72">
        <f t="shared" si="49"/>
        <v>72.043599999999998</v>
      </c>
      <c r="R72">
        <f t="shared" si="50"/>
        <v>63.079063757633094</v>
      </c>
      <c r="S72">
        <f t="shared" si="51"/>
        <v>6.2290060104711777</v>
      </c>
      <c r="T72">
        <f t="shared" si="52"/>
        <v>7.1142466403787985</v>
      </c>
      <c r="U72">
        <f t="shared" si="53"/>
        <v>0.4715808793287064</v>
      </c>
      <c r="V72">
        <f t="shared" si="54"/>
        <v>2.905629204549359</v>
      </c>
      <c r="W72">
        <f t="shared" si="55"/>
        <v>0.43281792002969344</v>
      </c>
      <c r="X72">
        <f t="shared" si="56"/>
        <v>0.27372788706887724</v>
      </c>
      <c r="Y72">
        <f t="shared" si="57"/>
        <v>289.57024229223094</v>
      </c>
      <c r="Z72">
        <f t="shared" si="58"/>
        <v>32.268039761347218</v>
      </c>
      <c r="AA72">
        <f t="shared" si="59"/>
        <v>31.9345</v>
      </c>
      <c r="AB72">
        <f t="shared" si="60"/>
        <v>4.7574089246837765</v>
      </c>
      <c r="AC72">
        <f t="shared" si="61"/>
        <v>60.186833634206074</v>
      </c>
      <c r="AD72">
        <f t="shared" si="62"/>
        <v>2.9840521864854996</v>
      </c>
      <c r="AE72">
        <f t="shared" si="63"/>
        <v>4.95798168187663</v>
      </c>
      <c r="AF72">
        <f t="shared" si="64"/>
        <v>1.7733567381982769</v>
      </c>
      <c r="AG72">
        <f t="shared" si="65"/>
        <v>-356.7568660841643</v>
      </c>
      <c r="AH72">
        <f t="shared" si="66"/>
        <v>114.54122356124648</v>
      </c>
      <c r="AI72">
        <f t="shared" si="67"/>
        <v>8.9663212790209954</v>
      </c>
      <c r="AJ72">
        <f t="shared" si="68"/>
        <v>56.3209210483341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51192.783296259426</v>
      </c>
      <c r="AP72" t="s">
        <v>401</v>
      </c>
      <c r="AQ72">
        <v>0</v>
      </c>
      <c r="AR72">
        <v>0</v>
      </c>
      <c r="AS72">
        <v>0</v>
      </c>
      <c r="AT72" t="e">
        <f t="shared" si="72"/>
        <v>#DIV/0!</v>
      </c>
      <c r="AU72">
        <v>-1</v>
      </c>
      <c r="AV72" t="s">
        <v>682</v>
      </c>
      <c r="AW72">
        <v>10234.700000000001</v>
      </c>
      <c r="AX72">
        <v>819.07926923076934</v>
      </c>
      <c r="AY72">
        <v>1144.8399999999999</v>
      </c>
      <c r="AZ72">
        <f t="shared" si="73"/>
        <v>0.28454695046402168</v>
      </c>
      <c r="BA72">
        <v>0.5</v>
      </c>
      <c r="BB72">
        <f t="shared" si="74"/>
        <v>1513.201800151415</v>
      </c>
      <c r="BC72">
        <f t="shared" si="75"/>
        <v>1.9072909784711836</v>
      </c>
      <c r="BD72">
        <f t="shared" si="76"/>
        <v>215.28847883487654</v>
      </c>
      <c r="BE72">
        <f t="shared" si="77"/>
        <v>1.9212843773912195E-3</v>
      </c>
      <c r="BF72">
        <f t="shared" si="78"/>
        <v>-1</v>
      </c>
      <c r="BG72" t="e">
        <f t="shared" si="79"/>
        <v>#DIV/0!</v>
      </c>
      <c r="BH72" t="s">
        <v>683</v>
      </c>
      <c r="BI72">
        <v>624.37</v>
      </c>
      <c r="BJ72">
        <f t="shared" si="80"/>
        <v>624.37</v>
      </c>
      <c r="BK72">
        <f t="shared" si="81"/>
        <v>0.45462247999720484</v>
      </c>
      <c r="BL72">
        <f t="shared" si="82"/>
        <v>0.62589722898386191</v>
      </c>
      <c r="BM72">
        <f t="shared" si="83"/>
        <v>1.8335922609990869</v>
      </c>
      <c r="BN72">
        <f t="shared" si="84"/>
        <v>0.28454695046402168</v>
      </c>
      <c r="BO72" t="e">
        <f t="shared" si="85"/>
        <v>#DIV/0!</v>
      </c>
      <c r="BP72">
        <f t="shared" si="86"/>
        <v>0.47711066259516249</v>
      </c>
      <c r="BQ72">
        <f t="shared" si="87"/>
        <v>0.52288933740483756</v>
      </c>
      <c r="BR72">
        <v>1001</v>
      </c>
      <c r="BS72">
        <v>300</v>
      </c>
      <c r="BT72">
        <v>300</v>
      </c>
      <c r="BU72">
        <v>300</v>
      </c>
      <c r="BV72">
        <v>10234.700000000001</v>
      </c>
      <c r="BW72">
        <v>1084.31</v>
      </c>
      <c r="BX72">
        <v>-6.9588799999999998E-3</v>
      </c>
      <c r="BY72">
        <v>-10.81</v>
      </c>
      <c r="BZ72" t="s">
        <v>401</v>
      </c>
      <c r="CA72" t="s">
        <v>401</v>
      </c>
      <c r="CB72" t="s">
        <v>401</v>
      </c>
      <c r="CC72" t="s">
        <v>401</v>
      </c>
      <c r="CD72" t="s">
        <v>401</v>
      </c>
      <c r="CE72" t="s">
        <v>401</v>
      </c>
      <c r="CF72" t="s">
        <v>401</v>
      </c>
      <c r="CG72" t="s">
        <v>401</v>
      </c>
      <c r="CH72" t="s">
        <v>401</v>
      </c>
      <c r="CI72" t="s">
        <v>401</v>
      </c>
      <c r="CJ72">
        <f t="shared" si="88"/>
        <v>1800.02</v>
      </c>
      <c r="CK72">
        <f t="shared" si="89"/>
        <v>1513.201800151415</v>
      </c>
      <c r="CL72">
        <f t="shared" si="90"/>
        <v>0.84065832610271829</v>
      </c>
      <c r="CM72">
        <f t="shared" si="91"/>
        <v>0.16087056937824631</v>
      </c>
      <c r="CN72">
        <v>6</v>
      </c>
      <c r="CO72">
        <v>0.5</v>
      </c>
      <c r="CP72" t="s">
        <v>404</v>
      </c>
      <c r="CQ72">
        <v>1691779880</v>
      </c>
      <c r="CR72">
        <v>72.043599999999998</v>
      </c>
      <c r="CS72">
        <v>75.030100000000004</v>
      </c>
      <c r="CT72">
        <v>30.218499999999999</v>
      </c>
      <c r="CU72">
        <v>20.8093</v>
      </c>
      <c r="CV72">
        <v>75.873099999999994</v>
      </c>
      <c r="CW72">
        <v>29.871099999999998</v>
      </c>
      <c r="CX72">
        <v>500.27199999999999</v>
      </c>
      <c r="CY72">
        <v>98.648799999999994</v>
      </c>
      <c r="CZ72">
        <v>0.100383</v>
      </c>
      <c r="DA72">
        <v>32.665700000000001</v>
      </c>
      <c r="DB72">
        <v>31.9345</v>
      </c>
      <c r="DC72">
        <v>999.9</v>
      </c>
      <c r="DD72">
        <v>0</v>
      </c>
      <c r="DE72">
        <v>0</v>
      </c>
      <c r="DF72">
        <v>9999.3799999999992</v>
      </c>
      <c r="DG72">
        <v>0</v>
      </c>
      <c r="DH72">
        <v>1789.36</v>
      </c>
      <c r="DI72">
        <v>-2.9864700000000002</v>
      </c>
      <c r="DJ72">
        <v>74.288499999999999</v>
      </c>
      <c r="DK72">
        <v>76.624600000000001</v>
      </c>
      <c r="DL72">
        <v>9.4091699999999996</v>
      </c>
      <c r="DM72">
        <v>75.030100000000004</v>
      </c>
      <c r="DN72">
        <v>20.8093</v>
      </c>
      <c r="DO72">
        <v>2.98102</v>
      </c>
      <c r="DP72">
        <v>2.05281</v>
      </c>
      <c r="DQ72">
        <v>23.9223</v>
      </c>
      <c r="DR72">
        <v>17.857700000000001</v>
      </c>
      <c r="DS72">
        <v>1800.02</v>
      </c>
      <c r="DT72">
        <v>0.97799700000000001</v>
      </c>
      <c r="DU72">
        <v>2.2002799999999999E-2</v>
      </c>
      <c r="DV72">
        <v>0</v>
      </c>
      <c r="DW72">
        <v>819.07500000000005</v>
      </c>
      <c r="DX72">
        <v>4.9997699999999998</v>
      </c>
      <c r="DY72">
        <v>16697</v>
      </c>
      <c r="DZ72">
        <v>15784.6</v>
      </c>
      <c r="EA72">
        <v>43.936999999999998</v>
      </c>
      <c r="EB72">
        <v>45</v>
      </c>
      <c r="EC72">
        <v>43.686999999999998</v>
      </c>
      <c r="ED72">
        <v>43.875</v>
      </c>
      <c r="EE72">
        <v>44.936999999999998</v>
      </c>
      <c r="EF72">
        <v>1755.52</v>
      </c>
      <c r="EG72">
        <v>39.5</v>
      </c>
      <c r="EH72">
        <v>0</v>
      </c>
      <c r="EI72">
        <v>124.6000001430511</v>
      </c>
      <c r="EJ72">
        <v>0</v>
      </c>
      <c r="EK72">
        <v>819.07926923076934</v>
      </c>
      <c r="EL72">
        <v>-0.30225640149604149</v>
      </c>
      <c r="EM72">
        <v>-7.8598293215372008</v>
      </c>
      <c r="EN72">
        <v>16694.396153846159</v>
      </c>
      <c r="EO72">
        <v>15</v>
      </c>
      <c r="EP72">
        <v>1691779840</v>
      </c>
      <c r="EQ72" t="s">
        <v>684</v>
      </c>
      <c r="ER72">
        <v>1691779840</v>
      </c>
      <c r="ES72">
        <v>1691779836.5</v>
      </c>
      <c r="ET72">
        <v>60</v>
      </c>
      <c r="EU72">
        <v>1.7000000000000001E-2</v>
      </c>
      <c r="EV72">
        <v>7.0000000000000001E-3</v>
      </c>
      <c r="EW72">
        <v>-3.8250000000000002</v>
      </c>
      <c r="EX72">
        <v>0.14699999999999999</v>
      </c>
      <c r="EY72">
        <v>75</v>
      </c>
      <c r="EZ72">
        <v>21</v>
      </c>
      <c r="FA72">
        <v>0.4</v>
      </c>
      <c r="FB72">
        <v>0.01</v>
      </c>
      <c r="FC72">
        <v>1.8730840754121709</v>
      </c>
      <c r="FD72">
        <v>-0.13597137913213231</v>
      </c>
      <c r="FE72">
        <v>5.2871011034334642E-2</v>
      </c>
      <c r="FF72">
        <v>1</v>
      </c>
      <c r="FG72">
        <v>0.46911553488768731</v>
      </c>
      <c r="FH72">
        <v>4.7301234340944638E-2</v>
      </c>
      <c r="FI72">
        <v>1.7305737931490289E-2</v>
      </c>
      <c r="FJ72">
        <v>1</v>
      </c>
      <c r="FK72">
        <v>2</v>
      </c>
      <c r="FL72">
        <v>2</v>
      </c>
      <c r="FM72" t="s">
        <v>406</v>
      </c>
      <c r="FN72">
        <v>2.9646599999999999</v>
      </c>
      <c r="FO72">
        <v>2.6996099999999998</v>
      </c>
      <c r="FP72">
        <v>2.16435E-2</v>
      </c>
      <c r="FQ72">
        <v>2.1312600000000001E-2</v>
      </c>
      <c r="FR72">
        <v>0.13344800000000001</v>
      </c>
      <c r="FS72">
        <v>9.9852899999999994E-2</v>
      </c>
      <c r="FT72">
        <v>33560</v>
      </c>
      <c r="FU72">
        <v>21501.200000000001</v>
      </c>
      <c r="FV72">
        <v>32196.7</v>
      </c>
      <c r="FW72">
        <v>25108</v>
      </c>
      <c r="FX72">
        <v>38578.800000000003</v>
      </c>
      <c r="FY72">
        <v>39146.5</v>
      </c>
      <c r="FZ72">
        <v>46240</v>
      </c>
      <c r="GA72">
        <v>45510</v>
      </c>
      <c r="GB72">
        <v>1.9391</v>
      </c>
      <c r="GC72">
        <v>1.80362</v>
      </c>
      <c r="GD72">
        <v>5.1900700000000001E-2</v>
      </c>
      <c r="GE72">
        <v>0</v>
      </c>
      <c r="GF72">
        <v>31.091899999999999</v>
      </c>
      <c r="GG72">
        <v>999.9</v>
      </c>
      <c r="GH72">
        <v>38.200000000000003</v>
      </c>
      <c r="GI72">
        <v>41.6</v>
      </c>
      <c r="GJ72">
        <v>31.257100000000001</v>
      </c>
      <c r="GK72">
        <v>63.540100000000002</v>
      </c>
      <c r="GL72">
        <v>19.026399999999999</v>
      </c>
      <c r="GM72">
        <v>1</v>
      </c>
      <c r="GN72">
        <v>0.37001299999999998</v>
      </c>
      <c r="GO72">
        <v>-0.25992399999999999</v>
      </c>
      <c r="GP72">
        <v>20.230899999999998</v>
      </c>
      <c r="GQ72">
        <v>5.2345100000000002</v>
      </c>
      <c r="GR72">
        <v>11.950100000000001</v>
      </c>
      <c r="GS72">
        <v>4.9855499999999999</v>
      </c>
      <c r="GT72">
        <v>3.2898499999999999</v>
      </c>
      <c r="GU72">
        <v>9999</v>
      </c>
      <c r="GV72">
        <v>9999</v>
      </c>
      <c r="GW72">
        <v>9999</v>
      </c>
      <c r="GX72">
        <v>282.2</v>
      </c>
      <c r="GY72">
        <v>1.8669100000000001</v>
      </c>
      <c r="GZ72">
        <v>1.8691800000000001</v>
      </c>
      <c r="HA72">
        <v>1.8669100000000001</v>
      </c>
      <c r="HB72">
        <v>1.8672299999999999</v>
      </c>
      <c r="HC72">
        <v>1.86249</v>
      </c>
      <c r="HD72">
        <v>1.8652299999999999</v>
      </c>
      <c r="HE72">
        <v>1.86859</v>
      </c>
      <c r="HF72">
        <v>1.8689</v>
      </c>
      <c r="HG72">
        <v>5</v>
      </c>
      <c r="HH72">
        <v>0</v>
      </c>
      <c r="HI72">
        <v>0</v>
      </c>
      <c r="HJ72">
        <v>0</v>
      </c>
      <c r="HK72" t="s">
        <v>407</v>
      </c>
      <c r="HL72" t="s">
        <v>408</v>
      </c>
      <c r="HM72" t="s">
        <v>409</v>
      </c>
      <c r="HN72" t="s">
        <v>409</v>
      </c>
      <c r="HO72" t="s">
        <v>409</v>
      </c>
      <c r="HP72" t="s">
        <v>409</v>
      </c>
      <c r="HQ72">
        <v>0</v>
      </c>
      <c r="HR72">
        <v>100</v>
      </c>
      <c r="HS72">
        <v>100</v>
      </c>
      <c r="HT72">
        <v>-3.8290000000000002</v>
      </c>
      <c r="HU72">
        <v>0.34739999999999999</v>
      </c>
      <c r="HV72">
        <v>-3.9440912417451002</v>
      </c>
      <c r="HW72">
        <v>1.6145137170229321E-3</v>
      </c>
      <c r="HX72">
        <v>-1.407043735234338E-6</v>
      </c>
      <c r="HY72">
        <v>4.3622850327847239E-10</v>
      </c>
      <c r="HZ72">
        <v>0.34735564388739831</v>
      </c>
      <c r="IA72">
        <v>0</v>
      </c>
      <c r="IB72">
        <v>0</v>
      </c>
      <c r="IC72">
        <v>0</v>
      </c>
      <c r="ID72">
        <v>2</v>
      </c>
      <c r="IE72">
        <v>2094</v>
      </c>
      <c r="IF72">
        <v>1</v>
      </c>
      <c r="IG72">
        <v>26</v>
      </c>
      <c r="IH72">
        <v>0.7</v>
      </c>
      <c r="II72">
        <v>0.7</v>
      </c>
      <c r="IJ72">
        <v>0.33569300000000002</v>
      </c>
      <c r="IK72">
        <v>2.6232899999999999</v>
      </c>
      <c r="IL72">
        <v>1.4978</v>
      </c>
      <c r="IM72">
        <v>2.2900399999999999</v>
      </c>
      <c r="IN72">
        <v>1.49902</v>
      </c>
      <c r="IO72">
        <v>2.4291999999999998</v>
      </c>
      <c r="IP72">
        <v>43.59</v>
      </c>
      <c r="IQ72">
        <v>23.833600000000001</v>
      </c>
      <c r="IR72">
        <v>18</v>
      </c>
      <c r="IS72">
        <v>504.61900000000003</v>
      </c>
      <c r="IT72">
        <v>455.50700000000001</v>
      </c>
      <c r="IU72">
        <v>30.878699999999998</v>
      </c>
      <c r="IV72">
        <v>32.121899999999997</v>
      </c>
      <c r="IW72">
        <v>29.999600000000001</v>
      </c>
      <c r="IX72">
        <v>32.020899999999997</v>
      </c>
      <c r="IY72">
        <v>31.929300000000001</v>
      </c>
      <c r="IZ72">
        <v>6.7348999999999997</v>
      </c>
      <c r="JA72">
        <v>41.051200000000001</v>
      </c>
      <c r="JB72">
        <v>0</v>
      </c>
      <c r="JC72">
        <v>30.915900000000001</v>
      </c>
      <c r="JD72">
        <v>75</v>
      </c>
      <c r="JE72">
        <v>20.741499999999998</v>
      </c>
      <c r="JF72">
        <v>100.491</v>
      </c>
      <c r="JG72">
        <v>100.812</v>
      </c>
    </row>
    <row r="73" spans="1:267" x14ac:dyDescent="0.3">
      <c r="A73">
        <v>55</v>
      </c>
      <c r="B73">
        <v>1691780007</v>
      </c>
      <c r="C73">
        <v>13475.900000095369</v>
      </c>
      <c r="D73" t="s">
        <v>685</v>
      </c>
      <c r="E73" t="s">
        <v>686</v>
      </c>
      <c r="F73" t="s">
        <v>394</v>
      </c>
      <c r="G73" t="s">
        <v>488</v>
      </c>
      <c r="H73" t="s">
        <v>655</v>
      </c>
      <c r="I73" t="s">
        <v>656</v>
      </c>
      <c r="J73" t="s">
        <v>398</v>
      </c>
      <c r="K73" t="s">
        <v>573</v>
      </c>
      <c r="L73" t="s">
        <v>400</v>
      </c>
      <c r="M73">
        <v>1691780007</v>
      </c>
      <c r="N73">
        <f t="shared" si="46"/>
        <v>8.3271453434010621E-3</v>
      </c>
      <c r="O73">
        <f t="shared" si="47"/>
        <v>8.327145343401062</v>
      </c>
      <c r="P73">
        <f t="shared" si="48"/>
        <v>-0.54974974199767179</v>
      </c>
      <c r="Q73">
        <f t="shared" si="49"/>
        <v>50.160499999999999</v>
      </c>
      <c r="R73">
        <f t="shared" si="50"/>
        <v>50.621379879796216</v>
      </c>
      <c r="S73">
        <f t="shared" si="51"/>
        <v>4.9986890086984213</v>
      </c>
      <c r="T73">
        <f t="shared" si="52"/>
        <v>4.9531786888505991</v>
      </c>
      <c r="U73">
        <f t="shared" si="53"/>
        <v>0.48761633384485875</v>
      </c>
      <c r="V73">
        <f t="shared" si="54"/>
        <v>2.9072402672788082</v>
      </c>
      <c r="W73">
        <f t="shared" si="55"/>
        <v>0.44631683747901379</v>
      </c>
      <c r="X73">
        <f t="shared" si="56"/>
        <v>0.28236654892612933</v>
      </c>
      <c r="Y73">
        <f t="shared" si="57"/>
        <v>289.57981829222126</v>
      </c>
      <c r="Z73">
        <f t="shared" si="58"/>
        <v>32.38121930837314</v>
      </c>
      <c r="AA73">
        <f t="shared" si="59"/>
        <v>32.023299999999999</v>
      </c>
      <c r="AB73">
        <f t="shared" si="60"/>
        <v>4.7813841919406981</v>
      </c>
      <c r="AC73">
        <f t="shared" si="61"/>
        <v>60.150153155552765</v>
      </c>
      <c r="AD73">
        <f t="shared" si="62"/>
        <v>3.0117218413014002</v>
      </c>
      <c r="AE73">
        <f t="shared" si="63"/>
        <v>5.0070061060573918</v>
      </c>
      <c r="AF73">
        <f t="shared" si="64"/>
        <v>1.7696623506392979</v>
      </c>
      <c r="AG73">
        <f t="shared" si="65"/>
        <v>-367.22710964398686</v>
      </c>
      <c r="AH73">
        <f t="shared" si="66"/>
        <v>128.08395419300805</v>
      </c>
      <c r="AI73">
        <f t="shared" si="67"/>
        <v>10.033881500605649</v>
      </c>
      <c r="AJ73">
        <f t="shared" si="68"/>
        <v>60.470544341848125</v>
      </c>
      <c r="AK73">
        <v>0</v>
      </c>
      <c r="AL73">
        <v>0</v>
      </c>
      <c r="AM73">
        <f t="shared" si="69"/>
        <v>1</v>
      </c>
      <c r="AN73">
        <f t="shared" si="70"/>
        <v>0</v>
      </c>
      <c r="AO73">
        <f t="shared" si="71"/>
        <v>51208.761641307232</v>
      </c>
      <c r="AP73" t="s">
        <v>401</v>
      </c>
      <c r="AQ73">
        <v>0</v>
      </c>
      <c r="AR73">
        <v>0</v>
      </c>
      <c r="AS73">
        <v>0</v>
      </c>
      <c r="AT73" t="e">
        <f t="shared" si="72"/>
        <v>#DIV/0!</v>
      </c>
      <c r="AU73">
        <v>-1</v>
      </c>
      <c r="AV73" t="s">
        <v>687</v>
      </c>
      <c r="AW73">
        <v>10235</v>
      </c>
      <c r="AX73">
        <v>821.1257599999999</v>
      </c>
      <c r="AY73">
        <v>1116.55</v>
      </c>
      <c r="AZ73">
        <f t="shared" si="73"/>
        <v>0.26458666427835753</v>
      </c>
      <c r="BA73">
        <v>0.5</v>
      </c>
      <c r="BB73">
        <f t="shared" si="74"/>
        <v>1513.2522001514101</v>
      </c>
      <c r="BC73">
        <f t="shared" si="75"/>
        <v>-0.54974974199767179</v>
      </c>
      <c r="BD73">
        <f t="shared" si="76"/>
        <v>200.19317592497353</v>
      </c>
      <c r="BE73">
        <f t="shared" si="77"/>
        <v>2.9753814860290832E-4</v>
      </c>
      <c r="BF73">
        <f t="shared" si="78"/>
        <v>-1</v>
      </c>
      <c r="BG73" t="e">
        <f t="shared" si="79"/>
        <v>#DIV/0!</v>
      </c>
      <c r="BH73" t="s">
        <v>688</v>
      </c>
      <c r="BI73">
        <v>622.49</v>
      </c>
      <c r="BJ73">
        <f t="shared" si="80"/>
        <v>622.49</v>
      </c>
      <c r="BK73">
        <f t="shared" si="81"/>
        <v>0.44248802113653662</v>
      </c>
      <c r="BL73">
        <f t="shared" si="82"/>
        <v>0.59795215156053938</v>
      </c>
      <c r="BM73">
        <f t="shared" si="83"/>
        <v>1.7936834326655848</v>
      </c>
      <c r="BN73">
        <f t="shared" si="84"/>
        <v>0.26458666427835748</v>
      </c>
      <c r="BO73" t="e">
        <f t="shared" si="85"/>
        <v>#DIV/0!</v>
      </c>
      <c r="BP73">
        <f t="shared" si="86"/>
        <v>0.45330356561328705</v>
      </c>
      <c r="BQ73">
        <f t="shared" si="87"/>
        <v>0.54669643438671289</v>
      </c>
      <c r="BR73">
        <v>1003</v>
      </c>
      <c r="BS73">
        <v>300</v>
      </c>
      <c r="BT73">
        <v>300</v>
      </c>
      <c r="BU73">
        <v>300</v>
      </c>
      <c r="BV73">
        <v>10235</v>
      </c>
      <c r="BW73">
        <v>1063.79</v>
      </c>
      <c r="BX73">
        <v>-6.9591599999999998E-3</v>
      </c>
      <c r="BY73">
        <v>-9.0399999999999991</v>
      </c>
      <c r="BZ73" t="s">
        <v>401</v>
      </c>
      <c r="CA73" t="s">
        <v>401</v>
      </c>
      <c r="CB73" t="s">
        <v>401</v>
      </c>
      <c r="CC73" t="s">
        <v>401</v>
      </c>
      <c r="CD73" t="s">
        <v>401</v>
      </c>
      <c r="CE73" t="s">
        <v>401</v>
      </c>
      <c r="CF73" t="s">
        <v>401</v>
      </c>
      <c r="CG73" t="s">
        <v>401</v>
      </c>
      <c r="CH73" t="s">
        <v>401</v>
      </c>
      <c r="CI73" t="s">
        <v>401</v>
      </c>
      <c r="CJ73">
        <f t="shared" si="88"/>
        <v>1800.08</v>
      </c>
      <c r="CK73">
        <f t="shared" si="89"/>
        <v>1513.2522001514101</v>
      </c>
      <c r="CL73">
        <f t="shared" si="90"/>
        <v>0.84065830415948739</v>
      </c>
      <c r="CM73">
        <f t="shared" si="91"/>
        <v>0.16087052702781057</v>
      </c>
      <c r="CN73">
        <v>6</v>
      </c>
      <c r="CO73">
        <v>0.5</v>
      </c>
      <c r="CP73" t="s">
        <v>404</v>
      </c>
      <c r="CQ73">
        <v>1691780007</v>
      </c>
      <c r="CR73">
        <v>50.160499999999999</v>
      </c>
      <c r="CS73">
        <v>50.002099999999999</v>
      </c>
      <c r="CT73">
        <v>30.499500000000001</v>
      </c>
      <c r="CU73">
        <v>20.815799999999999</v>
      </c>
      <c r="CV73">
        <v>53.971400000000003</v>
      </c>
      <c r="CW73">
        <v>30.148900000000001</v>
      </c>
      <c r="CX73">
        <v>500.21199999999999</v>
      </c>
      <c r="CY73">
        <v>98.646900000000002</v>
      </c>
      <c r="CZ73">
        <v>9.96972E-2</v>
      </c>
      <c r="DA73">
        <v>32.840499999999999</v>
      </c>
      <c r="DB73">
        <v>32.023299999999999</v>
      </c>
      <c r="DC73">
        <v>999.9</v>
      </c>
      <c r="DD73">
        <v>0</v>
      </c>
      <c r="DE73">
        <v>0</v>
      </c>
      <c r="DF73">
        <v>10008.799999999999</v>
      </c>
      <c r="DG73">
        <v>0</v>
      </c>
      <c r="DH73">
        <v>1785.51</v>
      </c>
      <c r="DI73">
        <v>0.15842100000000001</v>
      </c>
      <c r="DJ73">
        <v>51.738500000000002</v>
      </c>
      <c r="DK73">
        <v>51.064999999999998</v>
      </c>
      <c r="DL73">
        <v>9.6837700000000009</v>
      </c>
      <c r="DM73">
        <v>50.002099999999999</v>
      </c>
      <c r="DN73">
        <v>20.815799999999999</v>
      </c>
      <c r="DO73">
        <v>3.00868</v>
      </c>
      <c r="DP73">
        <v>2.05341</v>
      </c>
      <c r="DQ73">
        <v>24.0761</v>
      </c>
      <c r="DR73">
        <v>17.862300000000001</v>
      </c>
      <c r="DS73">
        <v>1800.08</v>
      </c>
      <c r="DT73">
        <v>0.97799700000000001</v>
      </c>
      <c r="DU73">
        <v>2.2002799999999999E-2</v>
      </c>
      <c r="DV73">
        <v>0</v>
      </c>
      <c r="DW73">
        <v>821.51199999999994</v>
      </c>
      <c r="DX73">
        <v>4.9997699999999998</v>
      </c>
      <c r="DY73">
        <v>16717</v>
      </c>
      <c r="DZ73">
        <v>15785.1</v>
      </c>
      <c r="EA73">
        <v>43.811999999999998</v>
      </c>
      <c r="EB73">
        <v>44.875</v>
      </c>
      <c r="EC73">
        <v>43.5</v>
      </c>
      <c r="ED73">
        <v>43.686999999999998</v>
      </c>
      <c r="EE73">
        <v>44.811999999999998</v>
      </c>
      <c r="EF73">
        <v>1755.58</v>
      </c>
      <c r="EG73">
        <v>39.5</v>
      </c>
      <c r="EH73">
        <v>0</v>
      </c>
      <c r="EI73">
        <v>126.5</v>
      </c>
      <c r="EJ73">
        <v>0</v>
      </c>
      <c r="EK73">
        <v>821.1257599999999</v>
      </c>
      <c r="EL73">
        <v>0.91438460579235725</v>
      </c>
      <c r="EM73">
        <v>33.546154241516788</v>
      </c>
      <c r="EN73">
        <v>16713.752</v>
      </c>
      <c r="EO73">
        <v>15</v>
      </c>
      <c r="EP73">
        <v>1691779966.5</v>
      </c>
      <c r="EQ73" t="s">
        <v>689</v>
      </c>
      <c r="ER73">
        <v>1691779952.5</v>
      </c>
      <c r="ES73">
        <v>1691779966.5</v>
      </c>
      <c r="ET73">
        <v>61</v>
      </c>
      <c r="EU73">
        <v>0.05</v>
      </c>
      <c r="EV73">
        <v>3.0000000000000001E-3</v>
      </c>
      <c r="EW73">
        <v>-3.8109999999999999</v>
      </c>
      <c r="EX73">
        <v>0.14299999999999999</v>
      </c>
      <c r="EY73">
        <v>50</v>
      </c>
      <c r="EZ73">
        <v>21</v>
      </c>
      <c r="FA73">
        <v>0.54</v>
      </c>
      <c r="FB73">
        <v>0.01</v>
      </c>
      <c r="FC73">
        <v>-0.53043453839482824</v>
      </c>
      <c r="FD73">
        <v>-0.1600701500853107</v>
      </c>
      <c r="FE73">
        <v>4.8246709177824532E-2</v>
      </c>
      <c r="FF73">
        <v>1</v>
      </c>
      <c r="FG73">
        <v>0.49375087112248878</v>
      </c>
      <c r="FH73">
        <v>6.3292282571919484E-3</v>
      </c>
      <c r="FI73">
        <v>1.5824765719375331E-2</v>
      </c>
      <c r="FJ73">
        <v>1</v>
      </c>
      <c r="FK73">
        <v>2</v>
      </c>
      <c r="FL73">
        <v>2</v>
      </c>
      <c r="FM73" t="s">
        <v>406</v>
      </c>
      <c r="FN73">
        <v>2.96462</v>
      </c>
      <c r="FO73">
        <v>2.6990099999999999</v>
      </c>
      <c r="FP73">
        <v>1.54693E-2</v>
      </c>
      <c r="FQ73">
        <v>1.42811E-2</v>
      </c>
      <c r="FR73">
        <v>0.13431699999999999</v>
      </c>
      <c r="FS73">
        <v>9.9890800000000002E-2</v>
      </c>
      <c r="FT73">
        <v>33777.9</v>
      </c>
      <c r="FU73">
        <v>21660.9</v>
      </c>
      <c r="FV73">
        <v>32202.1</v>
      </c>
      <c r="FW73">
        <v>25113.3</v>
      </c>
      <c r="FX73">
        <v>38545.599999999999</v>
      </c>
      <c r="FY73">
        <v>39152.1</v>
      </c>
      <c r="FZ73">
        <v>46247.1</v>
      </c>
      <c r="GA73">
        <v>45518.400000000001</v>
      </c>
      <c r="GB73">
        <v>1.94075</v>
      </c>
      <c r="GC73">
        <v>1.80545</v>
      </c>
      <c r="GD73">
        <v>5.3778300000000001E-2</v>
      </c>
      <c r="GE73">
        <v>0</v>
      </c>
      <c r="GF73">
        <v>31.150300000000001</v>
      </c>
      <c r="GG73">
        <v>999.9</v>
      </c>
      <c r="GH73">
        <v>37.9</v>
      </c>
      <c r="GI73">
        <v>41.7</v>
      </c>
      <c r="GJ73">
        <v>31.176300000000001</v>
      </c>
      <c r="GK73">
        <v>63.380099999999999</v>
      </c>
      <c r="GL73">
        <v>19.499199999999998</v>
      </c>
      <c r="GM73">
        <v>1</v>
      </c>
      <c r="GN73">
        <v>0.36225099999999999</v>
      </c>
      <c r="GO73">
        <v>0.33274799999999999</v>
      </c>
      <c r="GP73">
        <v>20.230699999999999</v>
      </c>
      <c r="GQ73">
        <v>5.2337600000000002</v>
      </c>
      <c r="GR73">
        <v>11.950100000000001</v>
      </c>
      <c r="GS73">
        <v>4.9854000000000003</v>
      </c>
      <c r="GT73">
        <v>3.2898499999999999</v>
      </c>
      <c r="GU73">
        <v>9999</v>
      </c>
      <c r="GV73">
        <v>9999</v>
      </c>
      <c r="GW73">
        <v>9999</v>
      </c>
      <c r="GX73">
        <v>282.2</v>
      </c>
      <c r="GY73">
        <v>1.8668100000000001</v>
      </c>
      <c r="GZ73">
        <v>1.86904</v>
      </c>
      <c r="HA73">
        <v>1.86676</v>
      </c>
      <c r="HB73">
        <v>1.86713</v>
      </c>
      <c r="HC73">
        <v>1.8623499999999999</v>
      </c>
      <c r="HD73">
        <v>1.8650800000000001</v>
      </c>
      <c r="HE73">
        <v>1.8684499999999999</v>
      </c>
      <c r="HF73">
        <v>1.8687400000000001</v>
      </c>
      <c r="HG73">
        <v>5</v>
      </c>
      <c r="HH73">
        <v>0</v>
      </c>
      <c r="HI73">
        <v>0</v>
      </c>
      <c r="HJ73">
        <v>0</v>
      </c>
      <c r="HK73" t="s">
        <v>407</v>
      </c>
      <c r="HL73" t="s">
        <v>408</v>
      </c>
      <c r="HM73" t="s">
        <v>409</v>
      </c>
      <c r="HN73" t="s">
        <v>409</v>
      </c>
      <c r="HO73" t="s">
        <v>409</v>
      </c>
      <c r="HP73" t="s">
        <v>409</v>
      </c>
      <c r="HQ73">
        <v>0</v>
      </c>
      <c r="HR73">
        <v>100</v>
      </c>
      <c r="HS73">
        <v>100</v>
      </c>
      <c r="HT73">
        <v>-3.8109999999999999</v>
      </c>
      <c r="HU73">
        <v>0.35060000000000002</v>
      </c>
      <c r="HV73">
        <v>-3.8940302069293522</v>
      </c>
      <c r="HW73">
        <v>1.6145137170229321E-3</v>
      </c>
      <c r="HX73">
        <v>-1.407043735234338E-6</v>
      </c>
      <c r="HY73">
        <v>4.3622850327847239E-10</v>
      </c>
      <c r="HZ73">
        <v>0.35064746715294498</v>
      </c>
      <c r="IA73">
        <v>0</v>
      </c>
      <c r="IB73">
        <v>0</v>
      </c>
      <c r="IC73">
        <v>0</v>
      </c>
      <c r="ID73">
        <v>2</v>
      </c>
      <c r="IE73">
        <v>2094</v>
      </c>
      <c r="IF73">
        <v>1</v>
      </c>
      <c r="IG73">
        <v>26</v>
      </c>
      <c r="IH73">
        <v>0.9</v>
      </c>
      <c r="II73">
        <v>0.7</v>
      </c>
      <c r="IJ73">
        <v>0.27832000000000001</v>
      </c>
      <c r="IK73">
        <v>2.65015</v>
      </c>
      <c r="IL73">
        <v>1.4978</v>
      </c>
      <c r="IM73">
        <v>2.2888199999999999</v>
      </c>
      <c r="IN73">
        <v>1.49902</v>
      </c>
      <c r="IO73">
        <v>2.2570800000000002</v>
      </c>
      <c r="IP73">
        <v>43.426400000000001</v>
      </c>
      <c r="IQ73">
        <v>23.877400000000002</v>
      </c>
      <c r="IR73">
        <v>18</v>
      </c>
      <c r="IS73">
        <v>505.01900000000001</v>
      </c>
      <c r="IT73">
        <v>456.13</v>
      </c>
      <c r="IU73">
        <v>30.652999999999999</v>
      </c>
      <c r="IV73">
        <v>32.015700000000002</v>
      </c>
      <c r="IW73">
        <v>30</v>
      </c>
      <c r="IX73">
        <v>31.935099999999998</v>
      </c>
      <c r="IY73">
        <v>31.851400000000002</v>
      </c>
      <c r="IZ73">
        <v>5.5698400000000001</v>
      </c>
      <c r="JA73">
        <v>40.6297</v>
      </c>
      <c r="JB73">
        <v>0</v>
      </c>
      <c r="JC73">
        <v>30.638000000000002</v>
      </c>
      <c r="JD73">
        <v>50</v>
      </c>
      <c r="JE73">
        <v>20.7851</v>
      </c>
      <c r="JF73">
        <v>100.50700000000001</v>
      </c>
      <c r="JG73">
        <v>100.83199999999999</v>
      </c>
    </row>
    <row r="74" spans="1:267" x14ac:dyDescent="0.3">
      <c r="A74">
        <v>56</v>
      </c>
      <c r="B74">
        <v>1691780128</v>
      </c>
      <c r="C74">
        <v>13596.900000095369</v>
      </c>
      <c r="D74" t="s">
        <v>690</v>
      </c>
      <c r="E74" t="s">
        <v>691</v>
      </c>
      <c r="F74" t="s">
        <v>394</v>
      </c>
      <c r="G74" t="s">
        <v>488</v>
      </c>
      <c r="H74" t="s">
        <v>655</v>
      </c>
      <c r="I74" t="s">
        <v>656</v>
      </c>
      <c r="J74" t="s">
        <v>398</v>
      </c>
      <c r="K74" t="s">
        <v>573</v>
      </c>
      <c r="L74" t="s">
        <v>400</v>
      </c>
      <c r="M74">
        <v>1691780128</v>
      </c>
      <c r="N74">
        <f t="shared" si="46"/>
        <v>8.5164785099910191E-3</v>
      </c>
      <c r="O74">
        <f t="shared" si="47"/>
        <v>8.5164785099910194</v>
      </c>
      <c r="P74">
        <f t="shared" si="48"/>
        <v>-3.4812999468277477</v>
      </c>
      <c r="Q74">
        <f t="shared" si="49"/>
        <v>23.951699999999999</v>
      </c>
      <c r="R74">
        <f t="shared" si="50"/>
        <v>35.099532643569447</v>
      </c>
      <c r="S74">
        <f t="shared" si="51"/>
        <v>3.4658534393538458</v>
      </c>
      <c r="T74">
        <f t="shared" si="52"/>
        <v>2.3650765571826002</v>
      </c>
      <c r="U74">
        <f t="shared" si="53"/>
        <v>0.50134565219461669</v>
      </c>
      <c r="V74">
        <f t="shared" si="54"/>
        <v>2.9082619786095321</v>
      </c>
      <c r="W74">
        <f t="shared" si="55"/>
        <v>0.45781276622854089</v>
      </c>
      <c r="X74">
        <f t="shared" si="56"/>
        <v>0.28972857533810775</v>
      </c>
      <c r="Y74">
        <f t="shared" si="57"/>
        <v>289.59897029220173</v>
      </c>
      <c r="Z74">
        <f t="shared" si="58"/>
        <v>32.340713842727162</v>
      </c>
      <c r="AA74">
        <f t="shared" si="59"/>
        <v>32.0227</v>
      </c>
      <c r="AB74">
        <f t="shared" si="60"/>
        <v>4.7812218446095844</v>
      </c>
      <c r="AC74">
        <f t="shared" si="61"/>
        <v>60.223891681501087</v>
      </c>
      <c r="AD74">
        <f t="shared" si="62"/>
        <v>3.0168730412028002</v>
      </c>
      <c r="AE74">
        <f t="shared" si="63"/>
        <v>5.0094289109673893</v>
      </c>
      <c r="AF74">
        <f t="shared" si="64"/>
        <v>1.7643488034067842</v>
      </c>
      <c r="AG74">
        <f t="shared" si="65"/>
        <v>-375.57670229060392</v>
      </c>
      <c r="AH74">
        <f t="shared" si="66"/>
        <v>129.57143763511465</v>
      </c>
      <c r="AI74">
        <f t="shared" si="67"/>
        <v>10.147241548306926</v>
      </c>
      <c r="AJ74">
        <f t="shared" si="68"/>
        <v>53.740947185019365</v>
      </c>
      <c r="AK74">
        <v>0</v>
      </c>
      <c r="AL74">
        <v>0</v>
      </c>
      <c r="AM74">
        <f t="shared" si="69"/>
        <v>1</v>
      </c>
      <c r="AN74">
        <f t="shared" si="70"/>
        <v>0</v>
      </c>
      <c r="AO74">
        <f t="shared" si="71"/>
        <v>51235.970399889411</v>
      </c>
      <c r="AP74" t="s">
        <v>401</v>
      </c>
      <c r="AQ74">
        <v>0</v>
      </c>
      <c r="AR74">
        <v>0</v>
      </c>
      <c r="AS74">
        <v>0</v>
      </c>
      <c r="AT74" t="e">
        <f t="shared" si="72"/>
        <v>#DIV/0!</v>
      </c>
      <c r="AU74">
        <v>-1</v>
      </c>
      <c r="AV74" t="s">
        <v>692</v>
      </c>
      <c r="AW74">
        <v>10235.6</v>
      </c>
      <c r="AX74">
        <v>827.09016000000008</v>
      </c>
      <c r="AY74">
        <v>1080.0999999999999</v>
      </c>
      <c r="AZ74">
        <f t="shared" si="73"/>
        <v>0.23424668086288292</v>
      </c>
      <c r="BA74">
        <v>0.5</v>
      </c>
      <c r="BB74">
        <f t="shared" si="74"/>
        <v>1513.3530001513998</v>
      </c>
      <c r="BC74">
        <f t="shared" si="75"/>
        <v>-3.4812999468277477</v>
      </c>
      <c r="BD74">
        <f t="shared" si="76"/>
        <v>177.24895862967568</v>
      </c>
      <c r="BE74">
        <f t="shared" si="77"/>
        <v>-1.6396042077291364E-3</v>
      </c>
      <c r="BF74">
        <f t="shared" si="78"/>
        <v>-1</v>
      </c>
      <c r="BG74" t="e">
        <f t="shared" si="79"/>
        <v>#DIV/0!</v>
      </c>
      <c r="BH74" t="s">
        <v>693</v>
      </c>
      <c r="BI74">
        <v>622.16999999999996</v>
      </c>
      <c r="BJ74">
        <f t="shared" si="80"/>
        <v>622.16999999999996</v>
      </c>
      <c r="BK74">
        <f t="shared" si="81"/>
        <v>0.42397000277752062</v>
      </c>
      <c r="BL74">
        <f t="shared" si="82"/>
        <v>0.55250767584565297</v>
      </c>
      <c r="BM74">
        <f t="shared" si="83"/>
        <v>1.7360207017374671</v>
      </c>
      <c r="BN74">
        <f t="shared" si="84"/>
        <v>0.23424668086288292</v>
      </c>
      <c r="BO74" t="e">
        <f t="shared" si="85"/>
        <v>#DIV/0!</v>
      </c>
      <c r="BP74">
        <f t="shared" si="86"/>
        <v>0.41561817236574289</v>
      </c>
      <c r="BQ74">
        <f t="shared" si="87"/>
        <v>0.58438182763425717</v>
      </c>
      <c r="BR74">
        <v>1005</v>
      </c>
      <c r="BS74">
        <v>300</v>
      </c>
      <c r="BT74">
        <v>300</v>
      </c>
      <c r="BU74">
        <v>300</v>
      </c>
      <c r="BV74">
        <v>10235.6</v>
      </c>
      <c r="BW74">
        <v>1043.76</v>
      </c>
      <c r="BX74">
        <v>-6.9596199999999997E-3</v>
      </c>
      <c r="BY74">
        <v>-7.97</v>
      </c>
      <c r="BZ74" t="s">
        <v>401</v>
      </c>
      <c r="CA74" t="s">
        <v>401</v>
      </c>
      <c r="CB74" t="s">
        <v>401</v>
      </c>
      <c r="CC74" t="s">
        <v>401</v>
      </c>
      <c r="CD74" t="s">
        <v>401</v>
      </c>
      <c r="CE74" t="s">
        <v>401</v>
      </c>
      <c r="CF74" t="s">
        <v>401</v>
      </c>
      <c r="CG74" t="s">
        <v>401</v>
      </c>
      <c r="CH74" t="s">
        <v>401</v>
      </c>
      <c r="CI74" t="s">
        <v>401</v>
      </c>
      <c r="CJ74">
        <f t="shared" si="88"/>
        <v>1800.2</v>
      </c>
      <c r="CK74">
        <f t="shared" si="89"/>
        <v>1513.3530001513998</v>
      </c>
      <c r="CL74">
        <f t="shared" si="90"/>
        <v>0.84065826027741353</v>
      </c>
      <c r="CM74">
        <f t="shared" si="91"/>
        <v>0.16087044233540815</v>
      </c>
      <c r="CN74">
        <v>6</v>
      </c>
      <c r="CO74">
        <v>0.5</v>
      </c>
      <c r="CP74" t="s">
        <v>404</v>
      </c>
      <c r="CQ74">
        <v>1691780128</v>
      </c>
      <c r="CR74">
        <v>23.951699999999999</v>
      </c>
      <c r="CS74">
        <v>20.020800000000001</v>
      </c>
      <c r="CT74">
        <v>30.552600000000002</v>
      </c>
      <c r="CU74">
        <v>20.649799999999999</v>
      </c>
      <c r="CV74">
        <v>27.7714</v>
      </c>
      <c r="CW74">
        <v>30.201699999999999</v>
      </c>
      <c r="CX74">
        <v>500.23899999999998</v>
      </c>
      <c r="CY74">
        <v>98.643500000000003</v>
      </c>
      <c r="CZ74">
        <v>0.100078</v>
      </c>
      <c r="DA74">
        <v>32.8491</v>
      </c>
      <c r="DB74">
        <v>32.0227</v>
      </c>
      <c r="DC74">
        <v>999.9</v>
      </c>
      <c r="DD74">
        <v>0</v>
      </c>
      <c r="DE74">
        <v>0</v>
      </c>
      <c r="DF74">
        <v>10015</v>
      </c>
      <c r="DG74">
        <v>0</v>
      </c>
      <c r="DH74">
        <v>1788.67</v>
      </c>
      <c r="DI74">
        <v>3.93099</v>
      </c>
      <c r="DJ74">
        <v>24.706600000000002</v>
      </c>
      <c r="DK74">
        <v>20.442900000000002</v>
      </c>
      <c r="DL74">
        <v>9.9027700000000003</v>
      </c>
      <c r="DM74">
        <v>20.020800000000001</v>
      </c>
      <c r="DN74">
        <v>20.649799999999999</v>
      </c>
      <c r="DO74">
        <v>3.0138099999999999</v>
      </c>
      <c r="DP74">
        <v>2.0369700000000002</v>
      </c>
      <c r="DQ74">
        <v>24.104399999999998</v>
      </c>
      <c r="DR74">
        <v>17.7347</v>
      </c>
      <c r="DS74">
        <v>1800.2</v>
      </c>
      <c r="DT74">
        <v>0.97799700000000001</v>
      </c>
      <c r="DU74">
        <v>2.2002799999999999E-2</v>
      </c>
      <c r="DV74">
        <v>0</v>
      </c>
      <c r="DW74">
        <v>827.32500000000005</v>
      </c>
      <c r="DX74">
        <v>4.9997699999999998</v>
      </c>
      <c r="DY74">
        <v>16834.2</v>
      </c>
      <c r="DZ74">
        <v>15786.2</v>
      </c>
      <c r="EA74">
        <v>43.75</v>
      </c>
      <c r="EB74">
        <v>44.811999999999998</v>
      </c>
      <c r="EC74">
        <v>43.436999999999998</v>
      </c>
      <c r="ED74">
        <v>43.625</v>
      </c>
      <c r="EE74">
        <v>44.75</v>
      </c>
      <c r="EF74">
        <v>1755.7</v>
      </c>
      <c r="EG74">
        <v>39.5</v>
      </c>
      <c r="EH74">
        <v>0</v>
      </c>
      <c r="EI74">
        <v>120.4000000953674</v>
      </c>
      <c r="EJ74">
        <v>0</v>
      </c>
      <c r="EK74">
        <v>827.09016000000008</v>
      </c>
      <c r="EL74">
        <v>2.7475384544199022</v>
      </c>
      <c r="EM74">
        <v>86.984615404178484</v>
      </c>
      <c r="EN74">
        <v>16825.428</v>
      </c>
      <c r="EO74">
        <v>15</v>
      </c>
      <c r="EP74">
        <v>1691780087.5</v>
      </c>
      <c r="EQ74" t="s">
        <v>694</v>
      </c>
      <c r="ER74">
        <v>1691780076.5</v>
      </c>
      <c r="ES74">
        <v>1691780087.5</v>
      </c>
      <c r="ET74">
        <v>62</v>
      </c>
      <c r="EU74">
        <v>3.1E-2</v>
      </c>
      <c r="EV74">
        <v>0</v>
      </c>
      <c r="EW74">
        <v>-3.8260000000000001</v>
      </c>
      <c r="EX74">
        <v>0.14000000000000001</v>
      </c>
      <c r="EY74">
        <v>20</v>
      </c>
      <c r="EZ74">
        <v>21</v>
      </c>
      <c r="FA74">
        <v>0.35</v>
      </c>
      <c r="FB74">
        <v>0.01</v>
      </c>
      <c r="FC74">
        <v>-3.5113735048059569</v>
      </c>
      <c r="FD74">
        <v>-7.6442474243318279E-2</v>
      </c>
      <c r="FE74">
        <v>3.9946842014245303E-2</v>
      </c>
      <c r="FF74">
        <v>1</v>
      </c>
      <c r="FG74">
        <v>0.50814463606946725</v>
      </c>
      <c r="FH74">
        <v>-1.073077695684407E-2</v>
      </c>
      <c r="FI74">
        <v>1.507394263704518E-2</v>
      </c>
      <c r="FJ74">
        <v>1</v>
      </c>
      <c r="FK74">
        <v>2</v>
      </c>
      <c r="FL74">
        <v>2</v>
      </c>
      <c r="FM74" t="s">
        <v>406</v>
      </c>
      <c r="FN74">
        <v>2.96475</v>
      </c>
      <c r="FO74">
        <v>2.6994400000000001</v>
      </c>
      <c r="FP74">
        <v>7.9806300000000007E-3</v>
      </c>
      <c r="FQ74">
        <v>5.7320499999999998E-3</v>
      </c>
      <c r="FR74">
        <v>0.134494</v>
      </c>
      <c r="FS74">
        <v>9.9342100000000003E-2</v>
      </c>
      <c r="FT74">
        <v>34040.6</v>
      </c>
      <c r="FU74">
        <v>21852.5</v>
      </c>
      <c r="FV74">
        <v>32207.5</v>
      </c>
      <c r="FW74">
        <v>25117.200000000001</v>
      </c>
      <c r="FX74">
        <v>38543.300000000003</v>
      </c>
      <c r="FY74">
        <v>39181.300000000003</v>
      </c>
      <c r="FZ74">
        <v>46254.2</v>
      </c>
      <c r="GA74">
        <v>45524.7</v>
      </c>
      <c r="GB74">
        <v>1.9416500000000001</v>
      </c>
      <c r="GC74">
        <v>1.8061499999999999</v>
      </c>
      <c r="GD74">
        <v>4.7698600000000001E-2</v>
      </c>
      <c r="GE74">
        <v>0</v>
      </c>
      <c r="GF74">
        <v>31.2485</v>
      </c>
      <c r="GG74">
        <v>999.9</v>
      </c>
      <c r="GH74">
        <v>37.799999999999997</v>
      </c>
      <c r="GI74">
        <v>41.6</v>
      </c>
      <c r="GJ74">
        <v>30.928599999999999</v>
      </c>
      <c r="GK74">
        <v>63.4602</v>
      </c>
      <c r="GL74">
        <v>19.443100000000001</v>
      </c>
      <c r="GM74">
        <v>1</v>
      </c>
      <c r="GN74">
        <v>0.35567799999999999</v>
      </c>
      <c r="GO74">
        <v>0.65642999999999996</v>
      </c>
      <c r="GP74">
        <v>20.229099999999999</v>
      </c>
      <c r="GQ74">
        <v>5.2343599999999997</v>
      </c>
      <c r="GR74">
        <v>11.950100000000001</v>
      </c>
      <c r="GS74">
        <v>4.9855999999999998</v>
      </c>
      <c r="GT74">
        <v>3.2898499999999999</v>
      </c>
      <c r="GU74">
        <v>9999</v>
      </c>
      <c r="GV74">
        <v>9999</v>
      </c>
      <c r="GW74">
        <v>9999</v>
      </c>
      <c r="GX74">
        <v>282.2</v>
      </c>
      <c r="GY74">
        <v>1.86677</v>
      </c>
      <c r="GZ74">
        <v>1.8690500000000001</v>
      </c>
      <c r="HA74">
        <v>1.86676</v>
      </c>
      <c r="HB74">
        <v>1.8670800000000001</v>
      </c>
      <c r="HC74">
        <v>1.8623400000000001</v>
      </c>
      <c r="HD74">
        <v>1.8650800000000001</v>
      </c>
      <c r="HE74">
        <v>1.8684400000000001</v>
      </c>
      <c r="HF74">
        <v>1.8687400000000001</v>
      </c>
      <c r="HG74">
        <v>5</v>
      </c>
      <c r="HH74">
        <v>0</v>
      </c>
      <c r="HI74">
        <v>0</v>
      </c>
      <c r="HJ74">
        <v>0</v>
      </c>
      <c r="HK74" t="s">
        <v>407</v>
      </c>
      <c r="HL74" t="s">
        <v>408</v>
      </c>
      <c r="HM74" t="s">
        <v>409</v>
      </c>
      <c r="HN74" t="s">
        <v>409</v>
      </c>
      <c r="HO74" t="s">
        <v>409</v>
      </c>
      <c r="HP74" t="s">
        <v>409</v>
      </c>
      <c r="HQ74">
        <v>0</v>
      </c>
      <c r="HR74">
        <v>100</v>
      </c>
      <c r="HS74">
        <v>100</v>
      </c>
      <c r="HT74">
        <v>-3.82</v>
      </c>
      <c r="HU74">
        <v>0.35089999999999999</v>
      </c>
      <c r="HV74">
        <v>-3.8634337091631168</v>
      </c>
      <c r="HW74">
        <v>1.6145137170229321E-3</v>
      </c>
      <c r="HX74">
        <v>-1.407043735234338E-6</v>
      </c>
      <c r="HY74">
        <v>4.3622850327847239E-10</v>
      </c>
      <c r="HZ74">
        <v>0.35089096220250138</v>
      </c>
      <c r="IA74">
        <v>0</v>
      </c>
      <c r="IB74">
        <v>0</v>
      </c>
      <c r="IC74">
        <v>0</v>
      </c>
      <c r="ID74">
        <v>2</v>
      </c>
      <c r="IE74">
        <v>2094</v>
      </c>
      <c r="IF74">
        <v>1</v>
      </c>
      <c r="IG74">
        <v>26</v>
      </c>
      <c r="IH74">
        <v>0.9</v>
      </c>
      <c r="II74">
        <v>0.7</v>
      </c>
      <c r="IJ74">
        <v>0.20996100000000001</v>
      </c>
      <c r="IK74">
        <v>2.65137</v>
      </c>
      <c r="IL74">
        <v>1.4978</v>
      </c>
      <c r="IM74">
        <v>2.2888199999999999</v>
      </c>
      <c r="IN74">
        <v>1.49902</v>
      </c>
      <c r="IO74">
        <v>2.4560499999999998</v>
      </c>
      <c r="IP74">
        <v>43.317599999999999</v>
      </c>
      <c r="IQ74">
        <v>23.903600000000001</v>
      </c>
      <c r="IR74">
        <v>18</v>
      </c>
      <c r="IS74">
        <v>505.03500000000003</v>
      </c>
      <c r="IT74">
        <v>456.07799999999997</v>
      </c>
      <c r="IU74">
        <v>30.291499999999999</v>
      </c>
      <c r="IV74">
        <v>31.9452</v>
      </c>
      <c r="IW74">
        <v>29.9999</v>
      </c>
      <c r="IX74">
        <v>31.862400000000001</v>
      </c>
      <c r="IY74">
        <v>31.781099999999999</v>
      </c>
      <c r="IZ74">
        <v>4.1977399999999996</v>
      </c>
      <c r="JA74">
        <v>40.909100000000002</v>
      </c>
      <c r="JB74">
        <v>0</v>
      </c>
      <c r="JC74">
        <v>30.274699999999999</v>
      </c>
      <c r="JD74">
        <v>20</v>
      </c>
      <c r="JE74">
        <v>20.601500000000001</v>
      </c>
      <c r="JF74">
        <v>100.523</v>
      </c>
      <c r="JG74">
        <v>100.846</v>
      </c>
    </row>
    <row r="75" spans="1:267" x14ac:dyDescent="0.3">
      <c r="A75">
        <v>57</v>
      </c>
      <c r="B75">
        <v>1691780256</v>
      </c>
      <c r="C75">
        <v>13724.900000095369</v>
      </c>
      <c r="D75" t="s">
        <v>695</v>
      </c>
      <c r="E75" t="s">
        <v>696</v>
      </c>
      <c r="F75" t="s">
        <v>394</v>
      </c>
      <c r="G75" t="s">
        <v>488</v>
      </c>
      <c r="H75" t="s">
        <v>655</v>
      </c>
      <c r="I75" t="s">
        <v>656</v>
      </c>
      <c r="J75" t="s">
        <v>398</v>
      </c>
      <c r="K75" t="s">
        <v>573</v>
      </c>
      <c r="L75" t="s">
        <v>400</v>
      </c>
      <c r="M75">
        <v>1691780256</v>
      </c>
      <c r="N75">
        <f t="shared" si="46"/>
        <v>8.1619398363548742E-3</v>
      </c>
      <c r="O75">
        <f t="shared" si="47"/>
        <v>8.1619398363548736</v>
      </c>
      <c r="P75">
        <f t="shared" si="48"/>
        <v>31.348647035598891</v>
      </c>
      <c r="Q75">
        <f t="shared" si="49"/>
        <v>358.85899999999998</v>
      </c>
      <c r="R75">
        <f t="shared" si="50"/>
        <v>236.61276745790903</v>
      </c>
      <c r="S75">
        <f t="shared" si="51"/>
        <v>23.363716315240119</v>
      </c>
      <c r="T75">
        <f t="shared" si="52"/>
        <v>35.434604663343997</v>
      </c>
      <c r="U75">
        <f t="shared" si="53"/>
        <v>0.47637904970002903</v>
      </c>
      <c r="V75">
        <f t="shared" si="54"/>
        <v>2.9061619717387766</v>
      </c>
      <c r="W75">
        <f t="shared" si="55"/>
        <v>0.43686526261635056</v>
      </c>
      <c r="X75">
        <f t="shared" si="56"/>
        <v>0.27631730404524402</v>
      </c>
      <c r="Y75">
        <f t="shared" si="57"/>
        <v>289.58779829221311</v>
      </c>
      <c r="Z75">
        <f t="shared" si="58"/>
        <v>32.504241021163729</v>
      </c>
      <c r="AA75">
        <f t="shared" si="59"/>
        <v>32.019799999999996</v>
      </c>
      <c r="AB75">
        <f t="shared" si="60"/>
        <v>4.7804372334894385</v>
      </c>
      <c r="AC75">
        <f t="shared" si="61"/>
        <v>59.814002729514606</v>
      </c>
      <c r="AD75">
        <f t="shared" si="62"/>
        <v>3.0083950625135998</v>
      </c>
      <c r="AE75">
        <f t="shared" si="63"/>
        <v>5.0295832501260413</v>
      </c>
      <c r="AF75">
        <f t="shared" si="64"/>
        <v>1.7720421709758387</v>
      </c>
      <c r="AG75">
        <f t="shared" si="65"/>
        <v>-359.94154678324998</v>
      </c>
      <c r="AH75">
        <f t="shared" si="66"/>
        <v>141.11897770129718</v>
      </c>
      <c r="AI75">
        <f t="shared" si="67"/>
        <v>11.0632847966864</v>
      </c>
      <c r="AJ75">
        <f t="shared" si="68"/>
        <v>81.828514006946705</v>
      </c>
      <c r="AK75">
        <v>0</v>
      </c>
      <c r="AL75">
        <v>0</v>
      </c>
      <c r="AM75">
        <f t="shared" si="69"/>
        <v>1</v>
      </c>
      <c r="AN75">
        <f t="shared" si="70"/>
        <v>0</v>
      </c>
      <c r="AO75">
        <f t="shared" si="71"/>
        <v>51164.972213119217</v>
      </c>
      <c r="AP75" t="s">
        <v>401</v>
      </c>
      <c r="AQ75">
        <v>0</v>
      </c>
      <c r="AR75">
        <v>0</v>
      </c>
      <c r="AS75">
        <v>0</v>
      </c>
      <c r="AT75" t="e">
        <f t="shared" si="72"/>
        <v>#DIV/0!</v>
      </c>
      <c r="AU75">
        <v>-1</v>
      </c>
      <c r="AV75" t="s">
        <v>697</v>
      </c>
      <c r="AW75">
        <v>10236.299999999999</v>
      </c>
      <c r="AX75">
        <v>829.36656000000005</v>
      </c>
      <c r="AY75">
        <v>1376.04</v>
      </c>
      <c r="AZ75">
        <f t="shared" si="73"/>
        <v>0.39728019534315862</v>
      </c>
      <c r="BA75">
        <v>0.5</v>
      </c>
      <c r="BB75">
        <f t="shared" si="74"/>
        <v>1513.2942001514057</v>
      </c>
      <c r="BC75">
        <f t="shared" si="75"/>
        <v>31.348647035598891</v>
      </c>
      <c r="BD75">
        <f t="shared" si="76"/>
        <v>300.6009077239097</v>
      </c>
      <c r="BE75">
        <f t="shared" si="77"/>
        <v>2.137631072157839E-2</v>
      </c>
      <c r="BF75">
        <f t="shared" si="78"/>
        <v>-1</v>
      </c>
      <c r="BG75" t="e">
        <f t="shared" si="79"/>
        <v>#DIV/0!</v>
      </c>
      <c r="BH75" t="s">
        <v>698</v>
      </c>
      <c r="BI75">
        <v>605.23</v>
      </c>
      <c r="BJ75">
        <f t="shared" si="80"/>
        <v>605.23</v>
      </c>
      <c r="BK75">
        <f t="shared" si="81"/>
        <v>0.5601654021685416</v>
      </c>
      <c r="BL75">
        <f t="shared" si="82"/>
        <v>0.70921944448048146</v>
      </c>
      <c r="BM75">
        <f t="shared" si="83"/>
        <v>2.2735819440543263</v>
      </c>
      <c r="BN75">
        <f t="shared" si="84"/>
        <v>0.39728019534315856</v>
      </c>
      <c r="BO75" t="e">
        <f t="shared" si="85"/>
        <v>#DIV/0!</v>
      </c>
      <c r="BP75">
        <f t="shared" si="86"/>
        <v>0.51755267825474149</v>
      </c>
      <c r="BQ75">
        <f t="shared" si="87"/>
        <v>0.48244732174525851</v>
      </c>
      <c r="BR75">
        <v>1007</v>
      </c>
      <c r="BS75">
        <v>300</v>
      </c>
      <c r="BT75">
        <v>300</v>
      </c>
      <c r="BU75">
        <v>300</v>
      </c>
      <c r="BV75">
        <v>10236.299999999999</v>
      </c>
      <c r="BW75">
        <v>1195.57</v>
      </c>
      <c r="BX75">
        <v>-6.9609600000000004E-3</v>
      </c>
      <c r="BY75">
        <v>11.66</v>
      </c>
      <c r="BZ75" t="s">
        <v>401</v>
      </c>
      <c r="CA75" t="s">
        <v>401</v>
      </c>
      <c r="CB75" t="s">
        <v>401</v>
      </c>
      <c r="CC75" t="s">
        <v>401</v>
      </c>
      <c r="CD75" t="s">
        <v>401</v>
      </c>
      <c r="CE75" t="s">
        <v>401</v>
      </c>
      <c r="CF75" t="s">
        <v>401</v>
      </c>
      <c r="CG75" t="s">
        <v>401</v>
      </c>
      <c r="CH75" t="s">
        <v>401</v>
      </c>
      <c r="CI75" t="s">
        <v>401</v>
      </c>
      <c r="CJ75">
        <f t="shared" si="88"/>
        <v>1800.13</v>
      </c>
      <c r="CK75">
        <f t="shared" si="89"/>
        <v>1513.2942001514057</v>
      </c>
      <c r="CL75">
        <f t="shared" si="90"/>
        <v>0.8406582858745788</v>
      </c>
      <c r="CM75">
        <f t="shared" si="91"/>
        <v>0.1608704917379373</v>
      </c>
      <c r="CN75">
        <v>6</v>
      </c>
      <c r="CO75">
        <v>0.5</v>
      </c>
      <c r="CP75" t="s">
        <v>404</v>
      </c>
      <c r="CQ75">
        <v>1691780256</v>
      </c>
      <c r="CR75">
        <v>358.85899999999998</v>
      </c>
      <c r="CS75">
        <v>399.97300000000001</v>
      </c>
      <c r="CT75">
        <v>30.467099999999999</v>
      </c>
      <c r="CU75">
        <v>20.9756</v>
      </c>
      <c r="CV75">
        <v>363.85</v>
      </c>
      <c r="CW75">
        <v>30.110199999999999</v>
      </c>
      <c r="CX75">
        <v>500.233</v>
      </c>
      <c r="CY75">
        <v>98.642200000000003</v>
      </c>
      <c r="CZ75">
        <v>0.100216</v>
      </c>
      <c r="DA75">
        <v>32.920499999999997</v>
      </c>
      <c r="DB75">
        <v>32.019799999999996</v>
      </c>
      <c r="DC75">
        <v>999.9</v>
      </c>
      <c r="DD75">
        <v>0</v>
      </c>
      <c r="DE75">
        <v>0</v>
      </c>
      <c r="DF75">
        <v>10003.1</v>
      </c>
      <c r="DG75">
        <v>0</v>
      </c>
      <c r="DH75">
        <v>1742.22</v>
      </c>
      <c r="DI75">
        <v>-41.114199999999997</v>
      </c>
      <c r="DJ75">
        <v>370.13600000000002</v>
      </c>
      <c r="DK75">
        <v>408.54300000000001</v>
      </c>
      <c r="DL75">
        <v>9.4914799999999993</v>
      </c>
      <c r="DM75">
        <v>399.97300000000001</v>
      </c>
      <c r="DN75">
        <v>20.9756</v>
      </c>
      <c r="DO75">
        <v>3.0053399999999999</v>
      </c>
      <c r="DP75">
        <v>2.06908</v>
      </c>
      <c r="DQ75">
        <v>24.057600000000001</v>
      </c>
      <c r="DR75">
        <v>17.9831</v>
      </c>
      <c r="DS75">
        <v>1800.13</v>
      </c>
      <c r="DT75">
        <v>0.97799400000000003</v>
      </c>
      <c r="DU75">
        <v>2.2006399999999999E-2</v>
      </c>
      <c r="DV75">
        <v>0</v>
      </c>
      <c r="DW75">
        <v>830.71299999999997</v>
      </c>
      <c r="DX75">
        <v>4.9997699999999998</v>
      </c>
      <c r="DY75">
        <v>16894.599999999999</v>
      </c>
      <c r="DZ75">
        <v>15785.6</v>
      </c>
      <c r="EA75">
        <v>43.686999999999998</v>
      </c>
      <c r="EB75">
        <v>44.75</v>
      </c>
      <c r="EC75">
        <v>43.375</v>
      </c>
      <c r="ED75">
        <v>43.625</v>
      </c>
      <c r="EE75">
        <v>44.75</v>
      </c>
      <c r="EF75">
        <v>1755.63</v>
      </c>
      <c r="EG75">
        <v>39.5</v>
      </c>
      <c r="EH75">
        <v>0</v>
      </c>
      <c r="EI75">
        <v>127.7000000476837</v>
      </c>
      <c r="EJ75">
        <v>0</v>
      </c>
      <c r="EK75">
        <v>829.36656000000005</v>
      </c>
      <c r="EL75">
        <v>10.04007692857772</v>
      </c>
      <c r="EM75">
        <v>168.86153843857969</v>
      </c>
      <c r="EN75">
        <v>16858.896000000001</v>
      </c>
      <c r="EO75">
        <v>15</v>
      </c>
      <c r="EP75">
        <v>1691780214.5</v>
      </c>
      <c r="EQ75" t="s">
        <v>699</v>
      </c>
      <c r="ER75">
        <v>1691780211.5</v>
      </c>
      <c r="ES75">
        <v>1691780214.5</v>
      </c>
      <c r="ET75">
        <v>63</v>
      </c>
      <c r="EU75">
        <v>-1.55</v>
      </c>
      <c r="EV75">
        <v>6.0000000000000001E-3</v>
      </c>
      <c r="EW75">
        <v>-4.9610000000000003</v>
      </c>
      <c r="EX75">
        <v>0.13600000000000001</v>
      </c>
      <c r="EY75">
        <v>400</v>
      </c>
      <c r="EZ75">
        <v>20</v>
      </c>
      <c r="FA75">
        <v>0.05</v>
      </c>
      <c r="FB75">
        <v>0.01</v>
      </c>
      <c r="FC75">
        <v>31.41095051772194</v>
      </c>
      <c r="FD75">
        <v>-0.4581922509925383</v>
      </c>
      <c r="FE75">
        <v>0.15770891458129141</v>
      </c>
      <c r="FF75">
        <v>1</v>
      </c>
      <c r="FG75">
        <v>0.49225761795257872</v>
      </c>
      <c r="FH75">
        <v>-4.2869544119804218E-2</v>
      </c>
      <c r="FI75">
        <v>1.2282560668279071E-2</v>
      </c>
      <c r="FJ75">
        <v>1</v>
      </c>
      <c r="FK75">
        <v>2</v>
      </c>
      <c r="FL75">
        <v>2</v>
      </c>
      <c r="FM75" t="s">
        <v>406</v>
      </c>
      <c r="FN75">
        <v>2.9647899999999998</v>
      </c>
      <c r="FO75">
        <v>2.6994799999999999</v>
      </c>
      <c r="FP75">
        <v>8.9429599999999998E-2</v>
      </c>
      <c r="FQ75">
        <v>9.5488600000000007E-2</v>
      </c>
      <c r="FR75">
        <v>0.13423199999999999</v>
      </c>
      <c r="FS75">
        <v>0.100455</v>
      </c>
      <c r="FT75">
        <v>31250.7</v>
      </c>
      <c r="FU75">
        <v>19882.099999999999</v>
      </c>
      <c r="FV75">
        <v>32211.7</v>
      </c>
      <c r="FW75">
        <v>25119.4</v>
      </c>
      <c r="FX75">
        <v>38560.300000000003</v>
      </c>
      <c r="FY75">
        <v>39136.699999999997</v>
      </c>
      <c r="FZ75">
        <v>46260</v>
      </c>
      <c r="GA75">
        <v>45528.3</v>
      </c>
      <c r="GB75">
        <v>1.9418200000000001</v>
      </c>
      <c r="GC75">
        <v>1.8089</v>
      </c>
      <c r="GD75">
        <v>4.4137200000000001E-2</v>
      </c>
      <c r="GE75">
        <v>0</v>
      </c>
      <c r="GF75">
        <v>31.3034</v>
      </c>
      <c r="GG75">
        <v>999.9</v>
      </c>
      <c r="GH75">
        <v>37.6</v>
      </c>
      <c r="GI75">
        <v>41.7</v>
      </c>
      <c r="GJ75">
        <v>30.928799999999999</v>
      </c>
      <c r="GK75">
        <v>63.470100000000002</v>
      </c>
      <c r="GL75">
        <v>19.6434</v>
      </c>
      <c r="GM75">
        <v>1</v>
      </c>
      <c r="GN75">
        <v>0.35179899999999997</v>
      </c>
      <c r="GO75">
        <v>0.45757599999999998</v>
      </c>
      <c r="GP75">
        <v>20.2301</v>
      </c>
      <c r="GQ75">
        <v>5.2352600000000002</v>
      </c>
      <c r="GR75">
        <v>11.950100000000001</v>
      </c>
      <c r="GS75">
        <v>4.9854500000000002</v>
      </c>
      <c r="GT75">
        <v>3.29</v>
      </c>
      <c r="GU75">
        <v>9999</v>
      </c>
      <c r="GV75">
        <v>9999</v>
      </c>
      <c r="GW75">
        <v>9999</v>
      </c>
      <c r="GX75">
        <v>282.3</v>
      </c>
      <c r="GY75">
        <v>1.8667899999999999</v>
      </c>
      <c r="GZ75">
        <v>1.86904</v>
      </c>
      <c r="HA75">
        <v>1.86676</v>
      </c>
      <c r="HB75">
        <v>1.8670800000000001</v>
      </c>
      <c r="HC75">
        <v>1.8623400000000001</v>
      </c>
      <c r="HD75">
        <v>1.8650800000000001</v>
      </c>
      <c r="HE75">
        <v>1.8684400000000001</v>
      </c>
      <c r="HF75">
        <v>1.8687499999999999</v>
      </c>
      <c r="HG75">
        <v>5</v>
      </c>
      <c r="HH75">
        <v>0</v>
      </c>
      <c r="HI75">
        <v>0</v>
      </c>
      <c r="HJ75">
        <v>0</v>
      </c>
      <c r="HK75" t="s">
        <v>407</v>
      </c>
      <c r="HL75" t="s">
        <v>408</v>
      </c>
      <c r="HM75" t="s">
        <v>409</v>
      </c>
      <c r="HN75" t="s">
        <v>409</v>
      </c>
      <c r="HO75" t="s">
        <v>409</v>
      </c>
      <c r="HP75" t="s">
        <v>409</v>
      </c>
      <c r="HQ75">
        <v>0</v>
      </c>
      <c r="HR75">
        <v>100</v>
      </c>
      <c r="HS75">
        <v>100</v>
      </c>
      <c r="HT75">
        <v>-4.9909999999999997</v>
      </c>
      <c r="HU75">
        <v>0.3569</v>
      </c>
      <c r="HV75">
        <v>-5.413221631315011</v>
      </c>
      <c r="HW75">
        <v>1.6145137170229321E-3</v>
      </c>
      <c r="HX75">
        <v>-1.407043735234338E-6</v>
      </c>
      <c r="HY75">
        <v>4.3622850327847239E-10</v>
      </c>
      <c r="HZ75">
        <v>0.35690100905066341</v>
      </c>
      <c r="IA75">
        <v>0</v>
      </c>
      <c r="IB75">
        <v>0</v>
      </c>
      <c r="IC75">
        <v>0</v>
      </c>
      <c r="ID75">
        <v>2</v>
      </c>
      <c r="IE75">
        <v>2094</v>
      </c>
      <c r="IF75">
        <v>1</v>
      </c>
      <c r="IG75">
        <v>26</v>
      </c>
      <c r="IH75">
        <v>0.7</v>
      </c>
      <c r="II75">
        <v>0.7</v>
      </c>
      <c r="IJ75">
        <v>1.07422</v>
      </c>
      <c r="IK75">
        <v>2.6110799999999998</v>
      </c>
      <c r="IL75">
        <v>1.4978</v>
      </c>
      <c r="IM75">
        <v>2.2888199999999999</v>
      </c>
      <c r="IN75">
        <v>1.49902</v>
      </c>
      <c r="IO75">
        <v>2.4133300000000002</v>
      </c>
      <c r="IP75">
        <v>43.236199999999997</v>
      </c>
      <c r="IQ75">
        <v>23.912400000000002</v>
      </c>
      <c r="IR75">
        <v>18</v>
      </c>
      <c r="IS75">
        <v>504.69499999999999</v>
      </c>
      <c r="IT75">
        <v>457.44799999999998</v>
      </c>
      <c r="IU75">
        <v>30.4406</v>
      </c>
      <c r="IV75">
        <v>31.888999999999999</v>
      </c>
      <c r="IW75">
        <v>29.9999</v>
      </c>
      <c r="IX75">
        <v>31.804500000000001</v>
      </c>
      <c r="IY75">
        <v>31.724299999999999</v>
      </c>
      <c r="IZ75">
        <v>21.494299999999999</v>
      </c>
      <c r="JA75">
        <v>39.418100000000003</v>
      </c>
      <c r="JB75">
        <v>0</v>
      </c>
      <c r="JC75">
        <v>30.423500000000001</v>
      </c>
      <c r="JD75">
        <v>400</v>
      </c>
      <c r="JE75">
        <v>21.087800000000001</v>
      </c>
      <c r="JF75">
        <v>100.535</v>
      </c>
      <c r="JG75">
        <v>100.855</v>
      </c>
    </row>
    <row r="76" spans="1:267" x14ac:dyDescent="0.3">
      <c r="A76">
        <v>58</v>
      </c>
      <c r="B76">
        <v>1691780360</v>
      </c>
      <c r="C76">
        <v>13828.900000095369</v>
      </c>
      <c r="D76" t="s">
        <v>700</v>
      </c>
      <c r="E76" t="s">
        <v>701</v>
      </c>
      <c r="F76" t="s">
        <v>394</v>
      </c>
      <c r="G76" t="s">
        <v>488</v>
      </c>
      <c r="H76" t="s">
        <v>655</v>
      </c>
      <c r="I76" t="s">
        <v>656</v>
      </c>
      <c r="J76" t="s">
        <v>398</v>
      </c>
      <c r="K76" t="s">
        <v>573</v>
      </c>
      <c r="L76" t="s">
        <v>400</v>
      </c>
      <c r="M76">
        <v>1691780360</v>
      </c>
      <c r="N76">
        <f t="shared" si="46"/>
        <v>6.6119371046345111E-3</v>
      </c>
      <c r="O76">
        <f t="shared" si="47"/>
        <v>6.611937104634511</v>
      </c>
      <c r="P76">
        <f t="shared" si="48"/>
        <v>29.120060169217037</v>
      </c>
      <c r="Q76">
        <f t="shared" si="49"/>
        <v>362.18700000000001</v>
      </c>
      <c r="R76">
        <f t="shared" si="50"/>
        <v>219.29078302067424</v>
      </c>
      <c r="S76">
        <f t="shared" si="51"/>
        <v>21.653692388523105</v>
      </c>
      <c r="T76">
        <f t="shared" si="52"/>
        <v>35.763864659932501</v>
      </c>
      <c r="U76">
        <f t="shared" si="53"/>
        <v>0.36843536215343275</v>
      </c>
      <c r="V76">
        <f t="shared" si="54"/>
        <v>2.9075119187700409</v>
      </c>
      <c r="W76">
        <f t="shared" si="55"/>
        <v>0.344324459524814</v>
      </c>
      <c r="X76">
        <f t="shared" si="56"/>
        <v>0.2172374335021463</v>
      </c>
      <c r="Y76">
        <f t="shared" si="57"/>
        <v>289.58301029221792</v>
      </c>
      <c r="Z76">
        <f t="shared" si="58"/>
        <v>32.709749891726872</v>
      </c>
      <c r="AA76">
        <f t="shared" si="59"/>
        <v>32.052500000000002</v>
      </c>
      <c r="AB76">
        <f t="shared" si="60"/>
        <v>4.7892908973768042</v>
      </c>
      <c r="AC76">
        <f t="shared" si="61"/>
        <v>59.667251079933081</v>
      </c>
      <c r="AD76">
        <f t="shared" si="62"/>
        <v>2.9676186139859997</v>
      </c>
      <c r="AE76">
        <f t="shared" si="63"/>
        <v>4.9736137668055749</v>
      </c>
      <c r="AF76">
        <f t="shared" si="64"/>
        <v>1.8216722833908046</v>
      </c>
      <c r="AG76">
        <f t="shared" si="65"/>
        <v>-291.58642631438192</v>
      </c>
      <c r="AH76">
        <f t="shared" si="66"/>
        <v>104.88127951406121</v>
      </c>
      <c r="AI76">
        <f t="shared" si="67"/>
        <v>8.211831937215198</v>
      </c>
      <c r="AJ76">
        <f t="shared" si="68"/>
        <v>111.08969542911241</v>
      </c>
      <c r="AK76">
        <v>0</v>
      </c>
      <c r="AL76">
        <v>0</v>
      </c>
      <c r="AM76">
        <f t="shared" si="69"/>
        <v>1</v>
      </c>
      <c r="AN76">
        <f t="shared" si="70"/>
        <v>0</v>
      </c>
      <c r="AO76">
        <f t="shared" si="71"/>
        <v>51236.265285564579</v>
      </c>
      <c r="AP76" t="s">
        <v>401</v>
      </c>
      <c r="AQ76">
        <v>0</v>
      </c>
      <c r="AR76">
        <v>0</v>
      </c>
      <c r="AS76">
        <v>0</v>
      </c>
      <c r="AT76" t="e">
        <f t="shared" si="72"/>
        <v>#DIV/0!</v>
      </c>
      <c r="AU76">
        <v>-1</v>
      </c>
      <c r="AV76" t="s">
        <v>702</v>
      </c>
      <c r="AW76">
        <v>10236</v>
      </c>
      <c r="AX76">
        <v>837.41865384615392</v>
      </c>
      <c r="AY76">
        <v>1421.25</v>
      </c>
      <c r="AZ76">
        <f t="shared" si="73"/>
        <v>0.41078722684527424</v>
      </c>
      <c r="BA76">
        <v>0.5</v>
      </c>
      <c r="BB76">
        <f t="shared" si="74"/>
        <v>1513.2690001514081</v>
      </c>
      <c r="BC76">
        <f t="shared" si="75"/>
        <v>29.120060169217037</v>
      </c>
      <c r="BD76">
        <f t="shared" si="76"/>
        <v>310.81578802155894</v>
      </c>
      <c r="BE76">
        <f t="shared" si="77"/>
        <v>1.99039695957582E-2</v>
      </c>
      <c r="BF76">
        <f t="shared" si="78"/>
        <v>-1</v>
      </c>
      <c r="BG76" t="e">
        <f t="shared" si="79"/>
        <v>#DIV/0!</v>
      </c>
      <c r="BH76" t="s">
        <v>703</v>
      </c>
      <c r="BI76">
        <v>612.97</v>
      </c>
      <c r="BJ76">
        <f t="shared" si="80"/>
        <v>612.97</v>
      </c>
      <c r="BK76">
        <f t="shared" si="81"/>
        <v>0.56871064204045729</v>
      </c>
      <c r="BL76">
        <f t="shared" si="82"/>
        <v>0.72231324065156399</v>
      </c>
      <c r="BM76">
        <f t="shared" si="83"/>
        <v>2.3186289704226959</v>
      </c>
      <c r="BN76">
        <f t="shared" si="84"/>
        <v>0.4107872268452743</v>
      </c>
      <c r="BO76" t="e">
        <f t="shared" si="85"/>
        <v>#DIV/0!</v>
      </c>
      <c r="BP76">
        <f t="shared" si="86"/>
        <v>0.52871564908265112</v>
      </c>
      <c r="BQ76">
        <f t="shared" si="87"/>
        <v>0.47128435091734888</v>
      </c>
      <c r="BR76">
        <v>1009</v>
      </c>
      <c r="BS76">
        <v>300</v>
      </c>
      <c r="BT76">
        <v>300</v>
      </c>
      <c r="BU76">
        <v>300</v>
      </c>
      <c r="BV76">
        <v>10236</v>
      </c>
      <c r="BW76">
        <v>1217.3499999999999</v>
      </c>
      <c r="BX76">
        <v>-6.9609900000000002E-3</v>
      </c>
      <c r="BY76">
        <v>15.51</v>
      </c>
      <c r="BZ76" t="s">
        <v>401</v>
      </c>
      <c r="CA76" t="s">
        <v>401</v>
      </c>
      <c r="CB76" t="s">
        <v>401</v>
      </c>
      <c r="CC76" t="s">
        <v>401</v>
      </c>
      <c r="CD76" t="s">
        <v>401</v>
      </c>
      <c r="CE76" t="s">
        <v>401</v>
      </c>
      <c r="CF76" t="s">
        <v>401</v>
      </c>
      <c r="CG76" t="s">
        <v>401</v>
      </c>
      <c r="CH76" t="s">
        <v>401</v>
      </c>
      <c r="CI76" t="s">
        <v>401</v>
      </c>
      <c r="CJ76">
        <f t="shared" si="88"/>
        <v>1800.1</v>
      </c>
      <c r="CK76">
        <f t="shared" si="89"/>
        <v>1513.2690001514081</v>
      </c>
      <c r="CL76">
        <f t="shared" si="90"/>
        <v>0.84065829684540205</v>
      </c>
      <c r="CM76">
        <f t="shared" si="91"/>
        <v>0.16087051291162599</v>
      </c>
      <c r="CN76">
        <v>6</v>
      </c>
      <c r="CO76">
        <v>0.5</v>
      </c>
      <c r="CP76" t="s">
        <v>404</v>
      </c>
      <c r="CQ76">
        <v>1691780360</v>
      </c>
      <c r="CR76">
        <v>362.18700000000001</v>
      </c>
      <c r="CS76">
        <v>400.00099999999998</v>
      </c>
      <c r="CT76">
        <v>30.053599999999999</v>
      </c>
      <c r="CU76">
        <v>22.358499999999999</v>
      </c>
      <c r="CV76">
        <v>367.11500000000001</v>
      </c>
      <c r="CW76">
        <v>29.865600000000001</v>
      </c>
      <c r="CX76">
        <v>500.05</v>
      </c>
      <c r="CY76">
        <v>98.644499999999994</v>
      </c>
      <c r="CZ76">
        <v>9.9697499999999994E-2</v>
      </c>
      <c r="DA76">
        <v>32.721600000000002</v>
      </c>
      <c r="DB76">
        <v>32.052500000000002</v>
      </c>
      <c r="DC76">
        <v>999.9</v>
      </c>
      <c r="DD76">
        <v>0</v>
      </c>
      <c r="DE76">
        <v>0</v>
      </c>
      <c r="DF76">
        <v>10010.6</v>
      </c>
      <c r="DG76">
        <v>0</v>
      </c>
      <c r="DH76">
        <v>1776.3</v>
      </c>
      <c r="DI76">
        <v>-37.874699999999997</v>
      </c>
      <c r="DJ76">
        <v>373.41199999999998</v>
      </c>
      <c r="DK76">
        <v>409.149</v>
      </c>
      <c r="DL76">
        <v>7.8639999999999999</v>
      </c>
      <c r="DM76">
        <v>400.00099999999998</v>
      </c>
      <c r="DN76">
        <v>22.358499999999999</v>
      </c>
      <c r="DO76">
        <v>2.98129</v>
      </c>
      <c r="DP76">
        <v>2.2055500000000001</v>
      </c>
      <c r="DQ76">
        <v>23.9238</v>
      </c>
      <c r="DR76">
        <v>19.002700000000001</v>
      </c>
      <c r="DS76">
        <v>1800.1</v>
      </c>
      <c r="DT76">
        <v>0.97799400000000003</v>
      </c>
      <c r="DU76">
        <v>2.2006399999999999E-2</v>
      </c>
      <c r="DV76">
        <v>0</v>
      </c>
      <c r="DW76">
        <v>837.803</v>
      </c>
      <c r="DX76">
        <v>4.9997699999999998</v>
      </c>
      <c r="DY76">
        <v>17006.099999999999</v>
      </c>
      <c r="DZ76">
        <v>15785.3</v>
      </c>
      <c r="EA76">
        <v>43.75</v>
      </c>
      <c r="EB76">
        <v>44.811999999999998</v>
      </c>
      <c r="EC76">
        <v>43.436999999999998</v>
      </c>
      <c r="ED76">
        <v>43.686999999999998</v>
      </c>
      <c r="EE76">
        <v>44.811999999999998</v>
      </c>
      <c r="EF76">
        <v>1755.6</v>
      </c>
      <c r="EG76">
        <v>39.5</v>
      </c>
      <c r="EH76">
        <v>0</v>
      </c>
      <c r="EI76">
        <v>103.6000001430511</v>
      </c>
      <c r="EJ76">
        <v>0</v>
      </c>
      <c r="EK76">
        <v>837.41865384615392</v>
      </c>
      <c r="EL76">
        <v>4.3134700923487408</v>
      </c>
      <c r="EM76">
        <v>-10.259828237757141</v>
      </c>
      <c r="EN76">
        <v>16994.55</v>
      </c>
      <c r="EO76">
        <v>15</v>
      </c>
      <c r="EP76">
        <v>1691780392</v>
      </c>
      <c r="EQ76" t="s">
        <v>704</v>
      </c>
      <c r="ER76">
        <v>1691780392</v>
      </c>
      <c r="ES76">
        <v>1691780389</v>
      </c>
      <c r="ET76">
        <v>64</v>
      </c>
      <c r="EU76">
        <v>3.3000000000000002E-2</v>
      </c>
      <c r="EV76">
        <v>-1.6E-2</v>
      </c>
      <c r="EW76">
        <v>-4.9279999999999999</v>
      </c>
      <c r="EX76">
        <v>0.188</v>
      </c>
      <c r="EY76">
        <v>400</v>
      </c>
      <c r="EZ76">
        <v>22</v>
      </c>
      <c r="FA76">
        <v>0.05</v>
      </c>
      <c r="FB76">
        <v>0.01</v>
      </c>
      <c r="FC76">
        <v>29.367957787607988</v>
      </c>
      <c r="FD76">
        <v>-0.96089355622866879</v>
      </c>
      <c r="FE76">
        <v>0.14923081780595579</v>
      </c>
      <c r="FF76">
        <v>1</v>
      </c>
      <c r="FG76">
        <v>0.38580659409414148</v>
      </c>
      <c r="FH76">
        <v>-3.07444473996153E-2</v>
      </c>
      <c r="FI76">
        <v>4.707822716891537E-3</v>
      </c>
      <c r="FJ76">
        <v>1</v>
      </c>
      <c r="FK76">
        <v>2</v>
      </c>
      <c r="FL76">
        <v>2</v>
      </c>
      <c r="FM76" t="s">
        <v>406</v>
      </c>
      <c r="FN76">
        <v>2.96428</v>
      </c>
      <c r="FO76">
        <v>2.69903</v>
      </c>
      <c r="FP76">
        <v>9.0063500000000005E-2</v>
      </c>
      <c r="FQ76">
        <v>9.5510700000000004E-2</v>
      </c>
      <c r="FR76">
        <v>0.133494</v>
      </c>
      <c r="FS76">
        <v>0.105055</v>
      </c>
      <c r="FT76">
        <v>31229</v>
      </c>
      <c r="FU76">
        <v>19880.400000000001</v>
      </c>
      <c r="FV76">
        <v>32211.9</v>
      </c>
      <c r="FW76">
        <v>25117.8</v>
      </c>
      <c r="FX76">
        <v>38593.4</v>
      </c>
      <c r="FY76">
        <v>38933.300000000003</v>
      </c>
      <c r="FZ76">
        <v>46260.2</v>
      </c>
      <c r="GA76">
        <v>45524.6</v>
      </c>
      <c r="GB76">
        <v>1.9405300000000001</v>
      </c>
      <c r="GC76">
        <v>1.81105</v>
      </c>
      <c r="GD76">
        <v>3.7878799999999997E-2</v>
      </c>
      <c r="GE76">
        <v>0</v>
      </c>
      <c r="GF76">
        <v>31.437799999999999</v>
      </c>
      <c r="GG76">
        <v>999.9</v>
      </c>
      <c r="GH76">
        <v>37.6</v>
      </c>
      <c r="GI76">
        <v>41.7</v>
      </c>
      <c r="GJ76">
        <v>30.926200000000001</v>
      </c>
      <c r="GK76">
        <v>63.270099999999999</v>
      </c>
      <c r="GL76">
        <v>19.863800000000001</v>
      </c>
      <c r="GM76">
        <v>1</v>
      </c>
      <c r="GN76">
        <v>0.35623500000000002</v>
      </c>
      <c r="GO76">
        <v>1.9033199999999999</v>
      </c>
      <c r="GP76">
        <v>20.218800000000002</v>
      </c>
      <c r="GQ76">
        <v>5.2316700000000003</v>
      </c>
      <c r="GR76">
        <v>11.950100000000001</v>
      </c>
      <c r="GS76">
        <v>4.9848999999999997</v>
      </c>
      <c r="GT76">
        <v>3.2893300000000001</v>
      </c>
      <c r="GU76">
        <v>9999</v>
      </c>
      <c r="GV76">
        <v>9999</v>
      </c>
      <c r="GW76">
        <v>9999</v>
      </c>
      <c r="GX76">
        <v>282.3</v>
      </c>
      <c r="GY76">
        <v>1.8667800000000001</v>
      </c>
      <c r="GZ76">
        <v>1.86904</v>
      </c>
      <c r="HA76">
        <v>1.86676</v>
      </c>
      <c r="HB76">
        <v>1.86707</v>
      </c>
      <c r="HC76">
        <v>1.8623400000000001</v>
      </c>
      <c r="HD76">
        <v>1.86507</v>
      </c>
      <c r="HE76">
        <v>1.8684400000000001</v>
      </c>
      <c r="HF76">
        <v>1.8687400000000001</v>
      </c>
      <c r="HG76">
        <v>5</v>
      </c>
      <c r="HH76">
        <v>0</v>
      </c>
      <c r="HI76">
        <v>0</v>
      </c>
      <c r="HJ76">
        <v>0</v>
      </c>
      <c r="HK76" t="s">
        <v>407</v>
      </c>
      <c r="HL76" t="s">
        <v>408</v>
      </c>
      <c r="HM76" t="s">
        <v>409</v>
      </c>
      <c r="HN76" t="s">
        <v>409</v>
      </c>
      <c r="HO76" t="s">
        <v>409</v>
      </c>
      <c r="HP76" t="s">
        <v>409</v>
      </c>
      <c r="HQ76">
        <v>0</v>
      </c>
      <c r="HR76">
        <v>100</v>
      </c>
      <c r="HS76">
        <v>100</v>
      </c>
      <c r="HT76">
        <v>-4.9279999999999999</v>
      </c>
      <c r="HU76">
        <v>0.188</v>
      </c>
      <c r="HV76">
        <v>-5.413221631315011</v>
      </c>
      <c r="HW76">
        <v>1.6145137170229321E-3</v>
      </c>
      <c r="HX76">
        <v>-1.407043735234338E-6</v>
      </c>
      <c r="HY76">
        <v>4.3622850327847239E-10</v>
      </c>
      <c r="HZ76">
        <v>0.35690100905066341</v>
      </c>
      <c r="IA76">
        <v>0</v>
      </c>
      <c r="IB76">
        <v>0</v>
      </c>
      <c r="IC76">
        <v>0</v>
      </c>
      <c r="ID76">
        <v>2</v>
      </c>
      <c r="IE76">
        <v>2094</v>
      </c>
      <c r="IF76">
        <v>1</v>
      </c>
      <c r="IG76">
        <v>26</v>
      </c>
      <c r="IH76">
        <v>2.5</v>
      </c>
      <c r="II76">
        <v>2.4</v>
      </c>
      <c r="IJ76">
        <v>1.07422</v>
      </c>
      <c r="IK76">
        <v>2.6110799999999998</v>
      </c>
      <c r="IL76">
        <v>1.4978</v>
      </c>
      <c r="IM76">
        <v>2.2888199999999999</v>
      </c>
      <c r="IN76">
        <v>1.49902</v>
      </c>
      <c r="IO76">
        <v>2.3986800000000001</v>
      </c>
      <c r="IP76">
        <v>43.236199999999997</v>
      </c>
      <c r="IQ76">
        <v>23.912400000000002</v>
      </c>
      <c r="IR76">
        <v>18</v>
      </c>
      <c r="IS76">
        <v>503.75400000000002</v>
      </c>
      <c r="IT76">
        <v>458.774</v>
      </c>
      <c r="IU76">
        <v>28.717400000000001</v>
      </c>
      <c r="IV76">
        <v>31.893799999999999</v>
      </c>
      <c r="IW76">
        <v>30.0002</v>
      </c>
      <c r="IX76">
        <v>31.791799999999999</v>
      </c>
      <c r="IY76">
        <v>31.715</v>
      </c>
      <c r="IZ76">
        <v>21.508800000000001</v>
      </c>
      <c r="JA76">
        <v>35.3429</v>
      </c>
      <c r="JB76">
        <v>0</v>
      </c>
      <c r="JC76">
        <v>28.675999999999998</v>
      </c>
      <c r="JD76">
        <v>400</v>
      </c>
      <c r="JE76">
        <v>22.399100000000001</v>
      </c>
      <c r="JF76">
        <v>100.536</v>
      </c>
      <c r="JG76">
        <v>100.84699999999999</v>
      </c>
    </row>
    <row r="77" spans="1:267" x14ac:dyDescent="0.3">
      <c r="A77">
        <v>59</v>
      </c>
      <c r="B77">
        <v>1691780573</v>
      </c>
      <c r="C77">
        <v>14041.900000095369</v>
      </c>
      <c r="D77" t="s">
        <v>705</v>
      </c>
      <c r="E77" t="s">
        <v>706</v>
      </c>
      <c r="F77" t="s">
        <v>394</v>
      </c>
      <c r="G77" t="s">
        <v>488</v>
      </c>
      <c r="H77" t="s">
        <v>655</v>
      </c>
      <c r="I77" t="s">
        <v>656</v>
      </c>
      <c r="J77" t="s">
        <v>398</v>
      </c>
      <c r="K77" t="s">
        <v>573</v>
      </c>
      <c r="L77" t="s">
        <v>400</v>
      </c>
      <c r="M77">
        <v>1691780573</v>
      </c>
      <c r="N77">
        <f t="shared" si="46"/>
        <v>4.9646164740596525E-3</v>
      </c>
      <c r="O77">
        <f t="shared" si="47"/>
        <v>4.9646164740596523</v>
      </c>
      <c r="P77">
        <f t="shared" si="48"/>
        <v>37.733522621809676</v>
      </c>
      <c r="Q77">
        <f t="shared" si="49"/>
        <v>551.43200000000002</v>
      </c>
      <c r="R77">
        <f t="shared" si="50"/>
        <v>298.395216577935</v>
      </c>
      <c r="S77">
        <f t="shared" si="51"/>
        <v>29.463320485283301</v>
      </c>
      <c r="T77">
        <f t="shared" si="52"/>
        <v>54.447983208863995</v>
      </c>
      <c r="U77">
        <f t="shared" si="53"/>
        <v>0.26273655951110431</v>
      </c>
      <c r="V77">
        <f t="shared" si="54"/>
        <v>2.9054574762764842</v>
      </c>
      <c r="W77">
        <f t="shared" si="55"/>
        <v>0.25021480400449286</v>
      </c>
      <c r="X77">
        <f t="shared" si="56"/>
        <v>0.1574595407937788</v>
      </c>
      <c r="Y77">
        <f t="shared" si="57"/>
        <v>289.56066629224068</v>
      </c>
      <c r="Z77">
        <f t="shared" si="58"/>
        <v>32.859377823856121</v>
      </c>
      <c r="AA77">
        <f t="shared" si="59"/>
        <v>32.066200000000002</v>
      </c>
      <c r="AB77">
        <f t="shared" si="60"/>
        <v>4.793004471445089</v>
      </c>
      <c r="AC77">
        <f t="shared" si="61"/>
        <v>59.446539887016158</v>
      </c>
      <c r="AD77">
        <f t="shared" si="62"/>
        <v>2.9102999569991996</v>
      </c>
      <c r="AE77">
        <f t="shared" si="63"/>
        <v>4.8956591292453746</v>
      </c>
      <c r="AF77">
        <f t="shared" si="64"/>
        <v>1.8827045144458894</v>
      </c>
      <c r="AG77">
        <f t="shared" si="65"/>
        <v>-218.93958650603068</v>
      </c>
      <c r="AH77">
        <f t="shared" si="66"/>
        <v>58.755297700227203</v>
      </c>
      <c r="AI77">
        <f t="shared" si="67"/>
        <v>4.5975546782441787</v>
      </c>
      <c r="AJ77">
        <f t="shared" si="68"/>
        <v>133.9739321646814</v>
      </c>
      <c r="AK77">
        <v>0</v>
      </c>
      <c r="AL77">
        <v>0</v>
      </c>
      <c r="AM77">
        <f t="shared" si="69"/>
        <v>1</v>
      </c>
      <c r="AN77">
        <f t="shared" si="70"/>
        <v>0</v>
      </c>
      <c r="AO77">
        <f t="shared" si="71"/>
        <v>51225.355926045486</v>
      </c>
      <c r="AP77" t="s">
        <v>401</v>
      </c>
      <c r="AQ77">
        <v>0</v>
      </c>
      <c r="AR77">
        <v>0</v>
      </c>
      <c r="AS77">
        <v>0</v>
      </c>
      <c r="AT77" t="e">
        <f t="shared" si="72"/>
        <v>#DIV/0!</v>
      </c>
      <c r="AU77">
        <v>-1</v>
      </c>
      <c r="AV77" t="s">
        <v>707</v>
      </c>
      <c r="AW77">
        <v>10237.4</v>
      </c>
      <c r="AX77">
        <v>881.42680000000007</v>
      </c>
      <c r="AY77">
        <v>1612.68</v>
      </c>
      <c r="AZ77">
        <f t="shared" si="73"/>
        <v>0.4534397400600243</v>
      </c>
      <c r="BA77">
        <v>0.5</v>
      </c>
      <c r="BB77">
        <f t="shared" si="74"/>
        <v>1513.1514001514199</v>
      </c>
      <c r="BC77">
        <f t="shared" si="75"/>
        <v>37.733522621809676</v>
      </c>
      <c r="BD77">
        <f t="shared" si="76"/>
        <v>343.06148877806083</v>
      </c>
      <c r="BE77">
        <f t="shared" si="77"/>
        <v>2.5597916122559607E-2</v>
      </c>
      <c r="BF77">
        <f t="shared" si="78"/>
        <v>-1</v>
      </c>
      <c r="BG77" t="e">
        <f t="shared" si="79"/>
        <v>#DIV/0!</v>
      </c>
      <c r="BH77" t="s">
        <v>708</v>
      </c>
      <c r="BI77">
        <v>629.57000000000005</v>
      </c>
      <c r="BJ77">
        <f t="shared" si="80"/>
        <v>629.57000000000005</v>
      </c>
      <c r="BK77">
        <f t="shared" si="81"/>
        <v>0.60961257037974059</v>
      </c>
      <c r="BL77">
        <f t="shared" si="82"/>
        <v>0.7438162565735269</v>
      </c>
      <c r="BM77">
        <f t="shared" si="83"/>
        <v>2.561557888717696</v>
      </c>
      <c r="BN77">
        <f t="shared" si="84"/>
        <v>0.4534397400600243</v>
      </c>
      <c r="BO77" t="e">
        <f t="shared" si="85"/>
        <v>#DIV/0!</v>
      </c>
      <c r="BP77">
        <f t="shared" si="86"/>
        <v>0.53127996635794983</v>
      </c>
      <c r="BQ77">
        <f t="shared" si="87"/>
        <v>0.46872003364205017</v>
      </c>
      <c r="BR77">
        <v>1011</v>
      </c>
      <c r="BS77">
        <v>300</v>
      </c>
      <c r="BT77">
        <v>300</v>
      </c>
      <c r="BU77">
        <v>300</v>
      </c>
      <c r="BV77">
        <v>10237.4</v>
      </c>
      <c r="BW77">
        <v>1350.33</v>
      </c>
      <c r="BX77">
        <v>-6.9625399999999997E-3</v>
      </c>
      <c r="BY77">
        <v>23.35</v>
      </c>
      <c r="BZ77" t="s">
        <v>401</v>
      </c>
      <c r="CA77" t="s">
        <v>401</v>
      </c>
      <c r="CB77" t="s">
        <v>401</v>
      </c>
      <c r="CC77" t="s">
        <v>401</v>
      </c>
      <c r="CD77" t="s">
        <v>401</v>
      </c>
      <c r="CE77" t="s">
        <v>401</v>
      </c>
      <c r="CF77" t="s">
        <v>401</v>
      </c>
      <c r="CG77" t="s">
        <v>401</v>
      </c>
      <c r="CH77" t="s">
        <v>401</v>
      </c>
      <c r="CI77" t="s">
        <v>401</v>
      </c>
      <c r="CJ77">
        <f t="shared" si="88"/>
        <v>1799.96</v>
      </c>
      <c r="CK77">
        <f t="shared" si="89"/>
        <v>1513.1514001514199</v>
      </c>
      <c r="CL77">
        <f t="shared" si="90"/>
        <v>0.84065834804741213</v>
      </c>
      <c r="CM77">
        <f t="shared" si="91"/>
        <v>0.16087061173150552</v>
      </c>
      <c r="CN77">
        <v>6</v>
      </c>
      <c r="CO77">
        <v>0.5</v>
      </c>
      <c r="CP77" t="s">
        <v>404</v>
      </c>
      <c r="CQ77">
        <v>1691780573</v>
      </c>
      <c r="CR77">
        <v>551.43200000000002</v>
      </c>
      <c r="CS77">
        <v>599.971</v>
      </c>
      <c r="CT77">
        <v>29.474599999999999</v>
      </c>
      <c r="CU77">
        <v>23.695799999999998</v>
      </c>
      <c r="CV77">
        <v>556.98800000000006</v>
      </c>
      <c r="CW77">
        <v>29.133700000000001</v>
      </c>
      <c r="CX77">
        <v>500.27199999999999</v>
      </c>
      <c r="CY77">
        <v>98.639099999999999</v>
      </c>
      <c r="CZ77">
        <v>0.100152</v>
      </c>
      <c r="DA77">
        <v>32.441299999999998</v>
      </c>
      <c r="DB77">
        <v>32.066200000000002</v>
      </c>
      <c r="DC77">
        <v>999.9</v>
      </c>
      <c r="DD77">
        <v>0</v>
      </c>
      <c r="DE77">
        <v>0</v>
      </c>
      <c r="DF77">
        <v>9999.3799999999992</v>
      </c>
      <c r="DG77">
        <v>0</v>
      </c>
      <c r="DH77">
        <v>1786.29</v>
      </c>
      <c r="DI77">
        <v>-48.538800000000002</v>
      </c>
      <c r="DJ77">
        <v>568.17899999999997</v>
      </c>
      <c r="DK77">
        <v>614.53300000000002</v>
      </c>
      <c r="DL77">
        <v>5.7788199999999996</v>
      </c>
      <c r="DM77">
        <v>599.971</v>
      </c>
      <c r="DN77">
        <v>23.695799999999998</v>
      </c>
      <c r="DO77">
        <v>2.9073500000000001</v>
      </c>
      <c r="DP77">
        <v>2.3373300000000001</v>
      </c>
      <c r="DQ77">
        <v>23.506599999999999</v>
      </c>
      <c r="DR77">
        <v>19.936</v>
      </c>
      <c r="DS77">
        <v>1799.96</v>
      </c>
      <c r="DT77">
        <v>0.97799400000000003</v>
      </c>
      <c r="DU77">
        <v>2.2006399999999999E-2</v>
      </c>
      <c r="DV77">
        <v>0</v>
      </c>
      <c r="DW77">
        <v>879.92700000000002</v>
      </c>
      <c r="DX77">
        <v>4.9997699999999998</v>
      </c>
      <c r="DY77">
        <v>17769</v>
      </c>
      <c r="DZ77">
        <v>15784.1</v>
      </c>
      <c r="EA77">
        <v>43.625</v>
      </c>
      <c r="EB77">
        <v>44.625</v>
      </c>
      <c r="EC77">
        <v>43.311999999999998</v>
      </c>
      <c r="ED77">
        <v>43.436999999999998</v>
      </c>
      <c r="EE77">
        <v>44.561999999999998</v>
      </c>
      <c r="EF77">
        <v>1755.46</v>
      </c>
      <c r="EG77">
        <v>39.5</v>
      </c>
      <c r="EH77">
        <v>0</v>
      </c>
      <c r="EI77">
        <v>212.80000019073489</v>
      </c>
      <c r="EJ77">
        <v>0</v>
      </c>
      <c r="EK77">
        <v>881.42680000000007</v>
      </c>
      <c r="EL77">
        <v>-11.570615352937869</v>
      </c>
      <c r="EM77">
        <v>-240.19999936296739</v>
      </c>
      <c r="EN77">
        <v>17801.475999999999</v>
      </c>
      <c r="EO77">
        <v>15</v>
      </c>
      <c r="EP77">
        <v>1691780462</v>
      </c>
      <c r="EQ77" t="s">
        <v>709</v>
      </c>
      <c r="ER77">
        <v>1691780457</v>
      </c>
      <c r="ES77">
        <v>1691780462</v>
      </c>
      <c r="ET77">
        <v>65</v>
      </c>
      <c r="EU77">
        <v>-0.71399999999999997</v>
      </c>
      <c r="EV77">
        <v>0</v>
      </c>
      <c r="EW77">
        <v>-5.5350000000000001</v>
      </c>
      <c r="EX77">
        <v>0.20200000000000001</v>
      </c>
      <c r="EY77">
        <v>600</v>
      </c>
      <c r="EZ77">
        <v>23</v>
      </c>
      <c r="FA77">
        <v>7.0000000000000007E-2</v>
      </c>
      <c r="FB77">
        <v>0.01</v>
      </c>
      <c r="FC77">
        <v>38.732432949360657</v>
      </c>
      <c r="FD77">
        <v>-3.4366777776392352</v>
      </c>
      <c r="FE77">
        <v>0.50935390734356645</v>
      </c>
      <c r="FF77">
        <v>0</v>
      </c>
      <c r="FG77">
        <v>0.27819556320789701</v>
      </c>
      <c r="FH77">
        <v>-5.1436173385068631E-2</v>
      </c>
      <c r="FI77">
        <v>7.6364508879640273E-3</v>
      </c>
      <c r="FJ77">
        <v>1</v>
      </c>
      <c r="FK77">
        <v>1</v>
      </c>
      <c r="FL77">
        <v>2</v>
      </c>
      <c r="FM77" t="s">
        <v>465</v>
      </c>
      <c r="FN77">
        <v>2.9648699999999999</v>
      </c>
      <c r="FO77">
        <v>2.6993800000000001</v>
      </c>
      <c r="FP77">
        <v>0.123152</v>
      </c>
      <c r="FQ77">
        <v>0.12871299999999999</v>
      </c>
      <c r="FR77">
        <v>0.131249</v>
      </c>
      <c r="FS77">
        <v>0.10939</v>
      </c>
      <c r="FT77">
        <v>30093.7</v>
      </c>
      <c r="FU77">
        <v>19150.900000000001</v>
      </c>
      <c r="FV77">
        <v>32212.9</v>
      </c>
      <c r="FW77">
        <v>25118.7</v>
      </c>
      <c r="FX77">
        <v>38695.599999999999</v>
      </c>
      <c r="FY77">
        <v>38747</v>
      </c>
      <c r="FZ77">
        <v>46261.9</v>
      </c>
      <c r="GA77">
        <v>45527.1</v>
      </c>
      <c r="GB77">
        <v>1.9392</v>
      </c>
      <c r="GC77">
        <v>1.81467</v>
      </c>
      <c r="GD77">
        <v>6.1437499999999999E-2</v>
      </c>
      <c r="GE77">
        <v>0</v>
      </c>
      <c r="GF77">
        <v>31.068999999999999</v>
      </c>
      <c r="GG77">
        <v>999.9</v>
      </c>
      <c r="GH77">
        <v>37.200000000000003</v>
      </c>
      <c r="GI77">
        <v>41.7</v>
      </c>
      <c r="GJ77">
        <v>30.602399999999999</v>
      </c>
      <c r="GK77">
        <v>63.450200000000002</v>
      </c>
      <c r="GL77">
        <v>19.382999999999999</v>
      </c>
      <c r="GM77">
        <v>1</v>
      </c>
      <c r="GN77">
        <v>0.35185499999999997</v>
      </c>
      <c r="GO77">
        <v>1.05318</v>
      </c>
      <c r="GP77">
        <v>20.2271</v>
      </c>
      <c r="GQ77">
        <v>5.2339099999999998</v>
      </c>
      <c r="GR77">
        <v>11.950100000000001</v>
      </c>
      <c r="GS77">
        <v>4.9857500000000003</v>
      </c>
      <c r="GT77">
        <v>3.29</v>
      </c>
      <c r="GU77">
        <v>9999</v>
      </c>
      <c r="GV77">
        <v>9999</v>
      </c>
      <c r="GW77">
        <v>9999</v>
      </c>
      <c r="GX77">
        <v>282.39999999999998</v>
      </c>
      <c r="GY77">
        <v>1.86676</v>
      </c>
      <c r="GZ77">
        <v>1.8689800000000001</v>
      </c>
      <c r="HA77">
        <v>1.8667199999999999</v>
      </c>
      <c r="HB77">
        <v>1.86707</v>
      </c>
      <c r="HC77">
        <v>1.8623400000000001</v>
      </c>
      <c r="HD77">
        <v>1.8650800000000001</v>
      </c>
      <c r="HE77">
        <v>1.86843</v>
      </c>
      <c r="HF77">
        <v>1.8687400000000001</v>
      </c>
      <c r="HG77">
        <v>5</v>
      </c>
      <c r="HH77">
        <v>0</v>
      </c>
      <c r="HI77">
        <v>0</v>
      </c>
      <c r="HJ77">
        <v>0</v>
      </c>
      <c r="HK77" t="s">
        <v>407</v>
      </c>
      <c r="HL77" t="s">
        <v>408</v>
      </c>
      <c r="HM77" t="s">
        <v>409</v>
      </c>
      <c r="HN77" t="s">
        <v>409</v>
      </c>
      <c r="HO77" t="s">
        <v>409</v>
      </c>
      <c r="HP77" t="s">
        <v>409</v>
      </c>
      <c r="HQ77">
        <v>0</v>
      </c>
      <c r="HR77">
        <v>100</v>
      </c>
      <c r="HS77">
        <v>100</v>
      </c>
      <c r="HT77">
        <v>-5.556</v>
      </c>
      <c r="HU77">
        <v>0.34089999999999998</v>
      </c>
      <c r="HV77">
        <v>-6.0941038437088784</v>
      </c>
      <c r="HW77">
        <v>1.6145137170229321E-3</v>
      </c>
      <c r="HX77">
        <v>-1.407043735234338E-6</v>
      </c>
      <c r="HY77">
        <v>4.3622850327847239E-10</v>
      </c>
      <c r="HZ77">
        <v>0.34092247970965511</v>
      </c>
      <c r="IA77">
        <v>0</v>
      </c>
      <c r="IB77">
        <v>0</v>
      </c>
      <c r="IC77">
        <v>0</v>
      </c>
      <c r="ID77">
        <v>2</v>
      </c>
      <c r="IE77">
        <v>2094</v>
      </c>
      <c r="IF77">
        <v>1</v>
      </c>
      <c r="IG77">
        <v>26</v>
      </c>
      <c r="IH77">
        <v>1.9</v>
      </c>
      <c r="II77">
        <v>1.9</v>
      </c>
      <c r="IJ77">
        <v>1.4856</v>
      </c>
      <c r="IK77">
        <v>2.6098599999999998</v>
      </c>
      <c r="IL77">
        <v>1.4978</v>
      </c>
      <c r="IM77">
        <v>2.2888199999999999</v>
      </c>
      <c r="IN77">
        <v>1.49902</v>
      </c>
      <c r="IO77">
        <v>2.2436500000000001</v>
      </c>
      <c r="IP77">
        <v>43.073900000000002</v>
      </c>
      <c r="IQ77">
        <v>23.9649</v>
      </c>
      <c r="IR77">
        <v>18</v>
      </c>
      <c r="IS77">
        <v>502.72399999999999</v>
      </c>
      <c r="IT77">
        <v>460.92899999999997</v>
      </c>
      <c r="IU77">
        <v>29.268599999999999</v>
      </c>
      <c r="IV77">
        <v>31.881399999999999</v>
      </c>
      <c r="IW77">
        <v>29.9999</v>
      </c>
      <c r="IX77">
        <v>31.769500000000001</v>
      </c>
      <c r="IY77">
        <v>31.6873</v>
      </c>
      <c r="IZ77">
        <v>29.7499</v>
      </c>
      <c r="JA77">
        <v>29.678899999999999</v>
      </c>
      <c r="JB77">
        <v>0</v>
      </c>
      <c r="JC77">
        <v>29.195599999999999</v>
      </c>
      <c r="JD77">
        <v>600</v>
      </c>
      <c r="JE77">
        <v>23.835799999999999</v>
      </c>
      <c r="JF77">
        <v>100.539</v>
      </c>
      <c r="JG77">
        <v>100.852</v>
      </c>
    </row>
    <row r="78" spans="1:267" x14ac:dyDescent="0.3">
      <c r="A78">
        <v>60</v>
      </c>
      <c r="B78">
        <v>1691780761.5</v>
      </c>
      <c r="C78">
        <v>14230.400000095369</v>
      </c>
      <c r="D78" t="s">
        <v>710</v>
      </c>
      <c r="E78" t="s">
        <v>711</v>
      </c>
      <c r="F78" t="s">
        <v>394</v>
      </c>
      <c r="G78" t="s">
        <v>488</v>
      </c>
      <c r="H78" t="s">
        <v>655</v>
      </c>
      <c r="I78" t="s">
        <v>656</v>
      </c>
      <c r="J78" t="s">
        <v>398</v>
      </c>
      <c r="K78" t="s">
        <v>573</v>
      </c>
      <c r="L78" t="s">
        <v>400</v>
      </c>
      <c r="M78">
        <v>1691780761.5</v>
      </c>
      <c r="N78">
        <f t="shared" si="46"/>
        <v>2.8446955718790853E-3</v>
      </c>
      <c r="O78">
        <f t="shared" si="47"/>
        <v>2.8446955718790852</v>
      </c>
      <c r="P78">
        <f t="shared" si="48"/>
        <v>35.305599388348199</v>
      </c>
      <c r="Q78">
        <f t="shared" si="49"/>
        <v>755.19200000000001</v>
      </c>
      <c r="R78">
        <f t="shared" si="50"/>
        <v>335.62503185839319</v>
      </c>
      <c r="S78">
        <f t="shared" si="51"/>
        <v>33.139394468801754</v>
      </c>
      <c r="T78">
        <f t="shared" si="52"/>
        <v>74.567160408472006</v>
      </c>
      <c r="U78">
        <f t="shared" si="53"/>
        <v>0.14385503079039363</v>
      </c>
      <c r="V78">
        <f t="shared" si="54"/>
        <v>2.9074198225057302</v>
      </c>
      <c r="W78">
        <f t="shared" si="55"/>
        <v>0.14001457683420099</v>
      </c>
      <c r="X78">
        <f t="shared" si="56"/>
        <v>8.7845620311171851E-2</v>
      </c>
      <c r="Y78">
        <f t="shared" si="57"/>
        <v>289.55109029225042</v>
      </c>
      <c r="Z78">
        <f t="shared" si="58"/>
        <v>32.956182171178035</v>
      </c>
      <c r="AA78">
        <f t="shared" si="59"/>
        <v>32.040599999999998</v>
      </c>
      <c r="AB78">
        <f t="shared" si="60"/>
        <v>4.786067271110177</v>
      </c>
      <c r="AC78">
        <f t="shared" si="61"/>
        <v>59.895135536520307</v>
      </c>
      <c r="AD78">
        <f t="shared" si="62"/>
        <v>2.8576152678810005</v>
      </c>
      <c r="AE78">
        <f t="shared" si="63"/>
        <v>4.7710306392722082</v>
      </c>
      <c r="AF78">
        <f t="shared" si="64"/>
        <v>1.9284520032291765</v>
      </c>
      <c r="AG78">
        <f t="shared" si="65"/>
        <v>-125.45107471986766</v>
      </c>
      <c r="AH78">
        <f t="shared" si="66"/>
        <v>-8.7150118513833856</v>
      </c>
      <c r="AI78">
        <f t="shared" si="67"/>
        <v>-0.67986963017780777</v>
      </c>
      <c r="AJ78">
        <f t="shared" si="68"/>
        <v>154.70513409082156</v>
      </c>
      <c r="AK78">
        <v>0</v>
      </c>
      <c r="AL78">
        <v>0</v>
      </c>
      <c r="AM78">
        <f t="shared" si="69"/>
        <v>1</v>
      </c>
      <c r="AN78">
        <f t="shared" si="70"/>
        <v>0</v>
      </c>
      <c r="AO78">
        <f t="shared" si="71"/>
        <v>51357.303732132081</v>
      </c>
      <c r="AP78" t="s">
        <v>401</v>
      </c>
      <c r="AQ78">
        <v>0</v>
      </c>
      <c r="AR78">
        <v>0</v>
      </c>
      <c r="AS78">
        <v>0</v>
      </c>
      <c r="AT78" t="e">
        <f t="shared" si="72"/>
        <v>#DIV/0!</v>
      </c>
      <c r="AU78">
        <v>-1</v>
      </c>
      <c r="AV78" t="s">
        <v>712</v>
      </c>
      <c r="AW78">
        <v>10237.1</v>
      </c>
      <c r="AX78">
        <v>872.03591999999992</v>
      </c>
      <c r="AY78">
        <v>1591.1</v>
      </c>
      <c r="AZ78">
        <f t="shared" si="73"/>
        <v>0.45192890453145629</v>
      </c>
      <c r="BA78">
        <v>0.5</v>
      </c>
      <c r="BB78">
        <f t="shared" si="74"/>
        <v>1513.1010001514251</v>
      </c>
      <c r="BC78">
        <f t="shared" si="75"/>
        <v>35.305599388348199</v>
      </c>
      <c r="BD78">
        <f t="shared" si="76"/>
        <v>341.90703872194223</v>
      </c>
      <c r="BE78">
        <f t="shared" si="77"/>
        <v>2.3994167861044888E-2</v>
      </c>
      <c r="BF78">
        <f t="shared" si="78"/>
        <v>-1</v>
      </c>
      <c r="BG78" t="e">
        <f t="shared" si="79"/>
        <v>#DIV/0!</v>
      </c>
      <c r="BH78" t="s">
        <v>713</v>
      </c>
      <c r="BI78">
        <v>632.11</v>
      </c>
      <c r="BJ78">
        <f t="shared" si="80"/>
        <v>632.11</v>
      </c>
      <c r="BK78">
        <f t="shared" si="81"/>
        <v>0.60272138771918793</v>
      </c>
      <c r="BL78">
        <f t="shared" si="82"/>
        <v>0.74981395009332741</v>
      </c>
      <c r="BM78">
        <f t="shared" si="83"/>
        <v>2.5171251839078641</v>
      </c>
      <c r="BN78">
        <f t="shared" si="84"/>
        <v>0.45192890453145623</v>
      </c>
      <c r="BO78" t="e">
        <f t="shared" si="85"/>
        <v>#DIV/0!</v>
      </c>
      <c r="BP78">
        <f t="shared" si="86"/>
        <v>0.54351533592044377</v>
      </c>
      <c r="BQ78">
        <f t="shared" si="87"/>
        <v>0.45648466407955623</v>
      </c>
      <c r="BR78">
        <v>1013</v>
      </c>
      <c r="BS78">
        <v>300</v>
      </c>
      <c r="BT78">
        <v>300</v>
      </c>
      <c r="BU78">
        <v>300</v>
      </c>
      <c r="BV78">
        <v>10237.1</v>
      </c>
      <c r="BW78">
        <v>1340.91</v>
      </c>
      <c r="BX78">
        <v>-6.9623200000000001E-3</v>
      </c>
      <c r="BY78">
        <v>20.329999999999998</v>
      </c>
      <c r="BZ78" t="s">
        <v>401</v>
      </c>
      <c r="CA78" t="s">
        <v>401</v>
      </c>
      <c r="CB78" t="s">
        <v>401</v>
      </c>
      <c r="CC78" t="s">
        <v>401</v>
      </c>
      <c r="CD78" t="s">
        <v>401</v>
      </c>
      <c r="CE78" t="s">
        <v>401</v>
      </c>
      <c r="CF78" t="s">
        <v>401</v>
      </c>
      <c r="CG78" t="s">
        <v>401</v>
      </c>
      <c r="CH78" t="s">
        <v>401</v>
      </c>
      <c r="CI78" t="s">
        <v>401</v>
      </c>
      <c r="CJ78">
        <f t="shared" si="88"/>
        <v>1799.9</v>
      </c>
      <c r="CK78">
        <f t="shared" si="89"/>
        <v>1513.1010001514251</v>
      </c>
      <c r="CL78">
        <f t="shared" si="90"/>
        <v>0.84065836999356902</v>
      </c>
      <c r="CM78">
        <f t="shared" si="91"/>
        <v>0.16087065408758841</v>
      </c>
      <c r="CN78">
        <v>6</v>
      </c>
      <c r="CO78">
        <v>0.5</v>
      </c>
      <c r="CP78" t="s">
        <v>404</v>
      </c>
      <c r="CQ78">
        <v>1691780761.5</v>
      </c>
      <c r="CR78">
        <v>755.19200000000001</v>
      </c>
      <c r="CS78">
        <v>800.10900000000004</v>
      </c>
      <c r="CT78">
        <v>28.940999999999999</v>
      </c>
      <c r="CU78">
        <v>25.6282</v>
      </c>
      <c r="CV78">
        <v>761.24099999999999</v>
      </c>
      <c r="CW78">
        <v>28.616099999999999</v>
      </c>
      <c r="CX78">
        <v>500.30799999999999</v>
      </c>
      <c r="CY78">
        <v>98.639300000000006</v>
      </c>
      <c r="CZ78">
        <v>0.100041</v>
      </c>
      <c r="DA78">
        <v>31.984999999999999</v>
      </c>
      <c r="DB78">
        <v>32.040599999999998</v>
      </c>
      <c r="DC78">
        <v>999.9</v>
      </c>
      <c r="DD78">
        <v>0</v>
      </c>
      <c r="DE78">
        <v>0</v>
      </c>
      <c r="DF78">
        <v>10010.6</v>
      </c>
      <c r="DG78">
        <v>0</v>
      </c>
      <c r="DH78">
        <v>1781.79</v>
      </c>
      <c r="DI78">
        <v>-44.916800000000002</v>
      </c>
      <c r="DJ78">
        <v>777.7</v>
      </c>
      <c r="DK78">
        <v>821.154</v>
      </c>
      <c r="DL78">
        <v>3.3127399999999998</v>
      </c>
      <c r="DM78">
        <v>800.10900000000004</v>
      </c>
      <c r="DN78">
        <v>25.6282</v>
      </c>
      <c r="DO78">
        <v>2.8547199999999999</v>
      </c>
      <c r="DP78">
        <v>2.5279500000000001</v>
      </c>
      <c r="DQ78">
        <v>23.203900000000001</v>
      </c>
      <c r="DR78">
        <v>21.207599999999999</v>
      </c>
      <c r="DS78">
        <v>1799.9</v>
      </c>
      <c r="DT78">
        <v>0.97799400000000003</v>
      </c>
      <c r="DU78">
        <v>2.2006399999999999E-2</v>
      </c>
      <c r="DV78">
        <v>0</v>
      </c>
      <c r="DW78">
        <v>871.63499999999999</v>
      </c>
      <c r="DX78">
        <v>4.9997699999999998</v>
      </c>
      <c r="DY78">
        <v>17629.8</v>
      </c>
      <c r="DZ78">
        <v>15783.5</v>
      </c>
      <c r="EA78">
        <v>43.625</v>
      </c>
      <c r="EB78">
        <v>44.75</v>
      </c>
      <c r="EC78">
        <v>43.311999999999998</v>
      </c>
      <c r="ED78">
        <v>43.561999999999998</v>
      </c>
      <c r="EE78">
        <v>44.625</v>
      </c>
      <c r="EF78">
        <v>1755.4</v>
      </c>
      <c r="EG78">
        <v>39.5</v>
      </c>
      <c r="EH78">
        <v>0</v>
      </c>
      <c r="EI78">
        <v>188.30000019073489</v>
      </c>
      <c r="EJ78">
        <v>0</v>
      </c>
      <c r="EK78">
        <v>872.03591999999992</v>
      </c>
      <c r="EL78">
        <v>-5.2003846036548866</v>
      </c>
      <c r="EM78">
        <v>-119.2769230087502</v>
      </c>
      <c r="EN78">
        <v>17636.932000000001</v>
      </c>
      <c r="EO78">
        <v>15</v>
      </c>
      <c r="EP78">
        <v>1691780707.5</v>
      </c>
      <c r="EQ78" t="s">
        <v>714</v>
      </c>
      <c r="ER78">
        <v>1691780700.5</v>
      </c>
      <c r="ES78">
        <v>1691780707.5</v>
      </c>
      <c r="ET78">
        <v>66</v>
      </c>
      <c r="EU78">
        <v>-0.56100000000000005</v>
      </c>
      <c r="EV78">
        <v>-1.6E-2</v>
      </c>
      <c r="EW78">
        <v>-6.0389999999999997</v>
      </c>
      <c r="EX78">
        <v>0.26900000000000002</v>
      </c>
      <c r="EY78">
        <v>800</v>
      </c>
      <c r="EZ78">
        <v>25</v>
      </c>
      <c r="FA78">
        <v>0.08</v>
      </c>
      <c r="FB78">
        <v>0.02</v>
      </c>
      <c r="FC78">
        <v>36.106325344251211</v>
      </c>
      <c r="FD78">
        <v>-4.9750769477824841</v>
      </c>
      <c r="FE78">
        <v>0.74091366794272007</v>
      </c>
      <c r="FF78">
        <v>0</v>
      </c>
      <c r="FG78">
        <v>0.1538024928353498</v>
      </c>
      <c r="FH78">
        <v>-4.742649115925391E-2</v>
      </c>
      <c r="FI78">
        <v>7.1098217094886203E-3</v>
      </c>
      <c r="FJ78">
        <v>1</v>
      </c>
      <c r="FK78">
        <v>1</v>
      </c>
      <c r="FL78">
        <v>2</v>
      </c>
      <c r="FM78" t="s">
        <v>465</v>
      </c>
      <c r="FN78">
        <v>2.9649000000000001</v>
      </c>
      <c r="FO78">
        <v>2.69937</v>
      </c>
      <c r="FP78">
        <v>0.15303600000000001</v>
      </c>
      <c r="FQ78">
        <v>0.156831</v>
      </c>
      <c r="FR78">
        <v>0.12964700000000001</v>
      </c>
      <c r="FS78">
        <v>0.115477</v>
      </c>
      <c r="FT78">
        <v>29064.3</v>
      </c>
      <c r="FU78">
        <v>18529</v>
      </c>
      <c r="FV78">
        <v>32210.3</v>
      </c>
      <c r="FW78">
        <v>25114.5</v>
      </c>
      <c r="FX78">
        <v>38764.199999999997</v>
      </c>
      <c r="FY78">
        <v>38475.199999999997</v>
      </c>
      <c r="FZ78">
        <v>46257.9</v>
      </c>
      <c r="GA78">
        <v>45518.7</v>
      </c>
      <c r="GB78">
        <v>1.9370000000000001</v>
      </c>
      <c r="GC78">
        <v>1.8177000000000001</v>
      </c>
      <c r="GD78">
        <v>6.2763700000000006E-2</v>
      </c>
      <c r="GE78">
        <v>0</v>
      </c>
      <c r="GF78">
        <v>31.021799999999999</v>
      </c>
      <c r="GG78">
        <v>999.9</v>
      </c>
      <c r="GH78">
        <v>37.4</v>
      </c>
      <c r="GI78">
        <v>41.7</v>
      </c>
      <c r="GJ78">
        <v>30.765799999999999</v>
      </c>
      <c r="GK78">
        <v>63.220100000000002</v>
      </c>
      <c r="GL78">
        <v>18.701899999999998</v>
      </c>
      <c r="GM78">
        <v>1</v>
      </c>
      <c r="GN78">
        <v>0.35861500000000002</v>
      </c>
      <c r="GO78">
        <v>2.2879100000000001</v>
      </c>
      <c r="GP78">
        <v>20.2149</v>
      </c>
      <c r="GQ78">
        <v>5.2325600000000003</v>
      </c>
      <c r="GR78">
        <v>11.950100000000001</v>
      </c>
      <c r="GS78">
        <v>4.9856999999999996</v>
      </c>
      <c r="GT78">
        <v>3.29</v>
      </c>
      <c r="GU78">
        <v>9999</v>
      </c>
      <c r="GV78">
        <v>9999</v>
      </c>
      <c r="GW78">
        <v>9999</v>
      </c>
      <c r="GX78">
        <v>282.39999999999998</v>
      </c>
      <c r="GY78">
        <v>1.8667100000000001</v>
      </c>
      <c r="GZ78">
        <v>1.8689100000000001</v>
      </c>
      <c r="HA78">
        <v>1.86663</v>
      </c>
      <c r="HB78">
        <v>1.8670599999999999</v>
      </c>
      <c r="HC78">
        <v>1.8622700000000001</v>
      </c>
      <c r="HD78">
        <v>1.86497</v>
      </c>
      <c r="HE78">
        <v>1.86836</v>
      </c>
      <c r="HF78">
        <v>1.86866</v>
      </c>
      <c r="HG78">
        <v>5</v>
      </c>
      <c r="HH78">
        <v>0</v>
      </c>
      <c r="HI78">
        <v>0</v>
      </c>
      <c r="HJ78">
        <v>0</v>
      </c>
      <c r="HK78" t="s">
        <v>407</v>
      </c>
      <c r="HL78" t="s">
        <v>408</v>
      </c>
      <c r="HM78" t="s">
        <v>409</v>
      </c>
      <c r="HN78" t="s">
        <v>409</v>
      </c>
      <c r="HO78" t="s">
        <v>409</v>
      </c>
      <c r="HP78" t="s">
        <v>409</v>
      </c>
      <c r="HQ78">
        <v>0</v>
      </c>
      <c r="HR78">
        <v>100</v>
      </c>
      <c r="HS78">
        <v>100</v>
      </c>
      <c r="HT78">
        <v>-6.0490000000000004</v>
      </c>
      <c r="HU78">
        <v>0.32490000000000002</v>
      </c>
      <c r="HV78">
        <v>-6.6547184828935491</v>
      </c>
      <c r="HW78">
        <v>1.6145137170229321E-3</v>
      </c>
      <c r="HX78">
        <v>-1.407043735234338E-6</v>
      </c>
      <c r="HY78">
        <v>4.3622850327847239E-10</v>
      </c>
      <c r="HZ78">
        <v>0.32489903654936297</v>
      </c>
      <c r="IA78">
        <v>0</v>
      </c>
      <c r="IB78">
        <v>0</v>
      </c>
      <c r="IC78">
        <v>0</v>
      </c>
      <c r="ID78">
        <v>2</v>
      </c>
      <c r="IE78">
        <v>2094</v>
      </c>
      <c r="IF78">
        <v>1</v>
      </c>
      <c r="IG78">
        <v>26</v>
      </c>
      <c r="IH78">
        <v>1</v>
      </c>
      <c r="II78">
        <v>0.9</v>
      </c>
      <c r="IJ78">
        <v>1.875</v>
      </c>
      <c r="IK78">
        <v>2.5878899999999998</v>
      </c>
      <c r="IL78">
        <v>1.4978</v>
      </c>
      <c r="IM78">
        <v>2.2888199999999999</v>
      </c>
      <c r="IN78">
        <v>1.49902</v>
      </c>
      <c r="IO78">
        <v>2.3779300000000001</v>
      </c>
      <c r="IP78">
        <v>43.0199</v>
      </c>
      <c r="IQ78">
        <v>23.956199999999999</v>
      </c>
      <c r="IR78">
        <v>18</v>
      </c>
      <c r="IS78">
        <v>501.37</v>
      </c>
      <c r="IT78">
        <v>462.96300000000002</v>
      </c>
      <c r="IU78">
        <v>27.280999999999999</v>
      </c>
      <c r="IV78">
        <v>31.903199999999998</v>
      </c>
      <c r="IW78">
        <v>30.000599999999999</v>
      </c>
      <c r="IX78">
        <v>31.777899999999999</v>
      </c>
      <c r="IY78">
        <v>31.695599999999999</v>
      </c>
      <c r="IZ78">
        <v>37.5381</v>
      </c>
      <c r="JA78">
        <v>23.918099999999999</v>
      </c>
      <c r="JB78">
        <v>0.103938</v>
      </c>
      <c r="JC78">
        <v>27.277100000000001</v>
      </c>
      <c r="JD78">
        <v>800</v>
      </c>
      <c r="JE78">
        <v>25.684100000000001</v>
      </c>
      <c r="JF78">
        <v>100.53100000000001</v>
      </c>
      <c r="JG78">
        <v>100.834</v>
      </c>
    </row>
    <row r="79" spans="1:267" x14ac:dyDescent="0.3">
      <c r="A79">
        <v>61</v>
      </c>
      <c r="B79">
        <v>1691780882.0999999</v>
      </c>
      <c r="C79">
        <v>14351</v>
      </c>
      <c r="D79" t="s">
        <v>715</v>
      </c>
      <c r="E79" t="s">
        <v>716</v>
      </c>
      <c r="F79" t="s">
        <v>394</v>
      </c>
      <c r="G79" t="s">
        <v>488</v>
      </c>
      <c r="H79" t="s">
        <v>655</v>
      </c>
      <c r="I79" t="s">
        <v>656</v>
      </c>
      <c r="J79" t="s">
        <v>398</v>
      </c>
      <c r="K79" t="s">
        <v>573</v>
      </c>
      <c r="L79" t="s">
        <v>400</v>
      </c>
      <c r="M79">
        <v>1691780882.0999999</v>
      </c>
      <c r="N79">
        <f t="shared" si="46"/>
        <v>2.4956318492142231E-3</v>
      </c>
      <c r="O79">
        <f t="shared" si="47"/>
        <v>2.4956318492142233</v>
      </c>
      <c r="P79">
        <f t="shared" si="48"/>
        <v>38.666926032125581</v>
      </c>
      <c r="Q79">
        <f t="shared" si="49"/>
        <v>950.77200000000005</v>
      </c>
      <c r="R79">
        <f t="shared" si="50"/>
        <v>427.71787680870744</v>
      </c>
      <c r="S79">
        <f t="shared" si="51"/>
        <v>42.232873934582265</v>
      </c>
      <c r="T79">
        <f t="shared" si="52"/>
        <v>93.879251239454405</v>
      </c>
      <c r="U79">
        <f t="shared" si="53"/>
        <v>0.12609014847691913</v>
      </c>
      <c r="V79">
        <f t="shared" si="54"/>
        <v>2.9035079157108177</v>
      </c>
      <c r="W79">
        <f t="shared" si="55"/>
        <v>0.12312525130803176</v>
      </c>
      <c r="X79">
        <f t="shared" si="56"/>
        <v>7.7213859640193963E-2</v>
      </c>
      <c r="Y79">
        <f t="shared" si="57"/>
        <v>289.58779829221311</v>
      </c>
      <c r="Z79">
        <f t="shared" si="58"/>
        <v>32.836591719540678</v>
      </c>
      <c r="AA79">
        <f t="shared" si="59"/>
        <v>31.958200000000001</v>
      </c>
      <c r="AB79">
        <f t="shared" si="60"/>
        <v>4.7637974675607984</v>
      </c>
      <c r="AC79">
        <f t="shared" si="61"/>
        <v>60.235613465911342</v>
      </c>
      <c r="AD79">
        <f t="shared" si="62"/>
        <v>2.8394866526814404</v>
      </c>
      <c r="AE79">
        <f t="shared" si="63"/>
        <v>4.7139665212978503</v>
      </c>
      <c r="AF79">
        <f t="shared" si="64"/>
        <v>1.924310814879358</v>
      </c>
      <c r="AG79">
        <f t="shared" si="65"/>
        <v>-110.05736455034724</v>
      </c>
      <c r="AH79">
        <f t="shared" si="66"/>
        <v>-29.052695320334514</v>
      </c>
      <c r="AI79">
        <f t="shared" si="67"/>
        <v>-2.2662043926218152</v>
      </c>
      <c r="AJ79">
        <f t="shared" si="68"/>
        <v>148.21153402890951</v>
      </c>
      <c r="AK79">
        <v>0</v>
      </c>
      <c r="AL79">
        <v>0</v>
      </c>
      <c r="AM79">
        <f t="shared" si="69"/>
        <v>1</v>
      </c>
      <c r="AN79">
        <f t="shared" si="70"/>
        <v>0</v>
      </c>
      <c r="AO79">
        <f t="shared" si="71"/>
        <v>51282.812095458015</v>
      </c>
      <c r="AP79" t="s">
        <v>401</v>
      </c>
      <c r="AQ79">
        <v>0</v>
      </c>
      <c r="AR79">
        <v>0</v>
      </c>
      <c r="AS79">
        <v>0</v>
      </c>
      <c r="AT79" t="e">
        <f t="shared" si="72"/>
        <v>#DIV/0!</v>
      </c>
      <c r="AU79">
        <v>-1</v>
      </c>
      <c r="AV79" t="s">
        <v>717</v>
      </c>
      <c r="AW79">
        <v>10236.9</v>
      </c>
      <c r="AX79">
        <v>884.93480769230769</v>
      </c>
      <c r="AY79">
        <v>1648.7</v>
      </c>
      <c r="AZ79">
        <f t="shared" si="73"/>
        <v>0.46325298253635738</v>
      </c>
      <c r="BA79">
        <v>0.5</v>
      </c>
      <c r="BB79">
        <f t="shared" si="74"/>
        <v>1513.2942001514057</v>
      </c>
      <c r="BC79">
        <f t="shared" si="75"/>
        <v>38.666926032125581</v>
      </c>
      <c r="BD79">
        <f t="shared" si="76"/>
        <v>350.51902583755503</v>
      </c>
      <c r="BE79">
        <f t="shared" si="77"/>
        <v>2.6212302953488417E-2</v>
      </c>
      <c r="BF79">
        <f t="shared" si="78"/>
        <v>-1</v>
      </c>
      <c r="BG79" t="e">
        <f t="shared" si="79"/>
        <v>#DIV/0!</v>
      </c>
      <c r="BH79" t="s">
        <v>718</v>
      </c>
      <c r="BI79">
        <v>632.86</v>
      </c>
      <c r="BJ79">
        <f t="shared" si="80"/>
        <v>632.86</v>
      </c>
      <c r="BK79">
        <f t="shared" si="81"/>
        <v>0.61614605446715598</v>
      </c>
      <c r="BL79">
        <f t="shared" si="82"/>
        <v>0.75185579649127066</v>
      </c>
      <c r="BM79">
        <f t="shared" si="83"/>
        <v>2.6051575387921497</v>
      </c>
      <c r="BN79">
        <f t="shared" si="84"/>
        <v>0.46325298253635733</v>
      </c>
      <c r="BO79" t="e">
        <f t="shared" si="85"/>
        <v>#DIV/0!</v>
      </c>
      <c r="BP79">
        <f t="shared" si="86"/>
        <v>0.53768871472949031</v>
      </c>
      <c r="BQ79">
        <f t="shared" si="87"/>
        <v>0.46231128527050969</v>
      </c>
      <c r="BR79">
        <v>1015</v>
      </c>
      <c r="BS79">
        <v>300</v>
      </c>
      <c r="BT79">
        <v>300</v>
      </c>
      <c r="BU79">
        <v>300</v>
      </c>
      <c r="BV79">
        <v>10236.9</v>
      </c>
      <c r="BW79">
        <v>1384.65</v>
      </c>
      <c r="BX79">
        <v>-6.9621300000000004E-3</v>
      </c>
      <c r="BY79">
        <v>21.56</v>
      </c>
      <c r="BZ79" t="s">
        <v>401</v>
      </c>
      <c r="CA79" t="s">
        <v>401</v>
      </c>
      <c r="CB79" t="s">
        <v>401</v>
      </c>
      <c r="CC79" t="s">
        <v>401</v>
      </c>
      <c r="CD79" t="s">
        <v>401</v>
      </c>
      <c r="CE79" t="s">
        <v>401</v>
      </c>
      <c r="CF79" t="s">
        <v>401</v>
      </c>
      <c r="CG79" t="s">
        <v>401</v>
      </c>
      <c r="CH79" t="s">
        <v>401</v>
      </c>
      <c r="CI79" t="s">
        <v>401</v>
      </c>
      <c r="CJ79">
        <f t="shared" si="88"/>
        <v>1800.13</v>
      </c>
      <c r="CK79">
        <f t="shared" si="89"/>
        <v>1513.2942001514057</v>
      </c>
      <c r="CL79">
        <f t="shared" si="90"/>
        <v>0.8406582858745788</v>
      </c>
      <c r="CM79">
        <f t="shared" si="91"/>
        <v>0.1608704917379373</v>
      </c>
      <c r="CN79">
        <v>6</v>
      </c>
      <c r="CO79">
        <v>0.5</v>
      </c>
      <c r="CP79" t="s">
        <v>404</v>
      </c>
      <c r="CQ79">
        <v>1691780882.0999999</v>
      </c>
      <c r="CR79">
        <v>950.77200000000005</v>
      </c>
      <c r="CS79">
        <v>999.99699999999996</v>
      </c>
      <c r="CT79">
        <v>28.757200000000001</v>
      </c>
      <c r="CU79">
        <v>25.849900000000002</v>
      </c>
      <c r="CV79">
        <v>957.26900000000001</v>
      </c>
      <c r="CW79">
        <v>28.440300000000001</v>
      </c>
      <c r="CX79">
        <v>500.23</v>
      </c>
      <c r="CY79">
        <v>98.640100000000004</v>
      </c>
      <c r="CZ79">
        <v>9.9925200000000006E-2</v>
      </c>
      <c r="DA79">
        <v>31.772600000000001</v>
      </c>
      <c r="DB79">
        <v>31.958200000000001</v>
      </c>
      <c r="DC79">
        <v>999.9</v>
      </c>
      <c r="DD79">
        <v>0</v>
      </c>
      <c r="DE79">
        <v>0</v>
      </c>
      <c r="DF79">
        <v>9988.1200000000008</v>
      </c>
      <c r="DG79">
        <v>0</v>
      </c>
      <c r="DH79">
        <v>1744.74</v>
      </c>
      <c r="DI79">
        <v>-49.225200000000001</v>
      </c>
      <c r="DJ79">
        <v>978.923</v>
      </c>
      <c r="DK79">
        <v>1026.53</v>
      </c>
      <c r="DL79">
        <v>2.9072200000000001</v>
      </c>
      <c r="DM79">
        <v>999.99699999999996</v>
      </c>
      <c r="DN79">
        <v>25.849900000000002</v>
      </c>
      <c r="DO79">
        <v>2.8366099999999999</v>
      </c>
      <c r="DP79">
        <v>2.5498400000000001</v>
      </c>
      <c r="DQ79">
        <v>23.098700000000001</v>
      </c>
      <c r="DR79">
        <v>21.348199999999999</v>
      </c>
      <c r="DS79">
        <v>1800.13</v>
      </c>
      <c r="DT79">
        <v>0.97799400000000003</v>
      </c>
      <c r="DU79">
        <v>2.2006399999999999E-2</v>
      </c>
      <c r="DV79">
        <v>0</v>
      </c>
      <c r="DW79">
        <v>885.005</v>
      </c>
      <c r="DX79">
        <v>4.9997699999999998</v>
      </c>
      <c r="DY79">
        <v>17857.2</v>
      </c>
      <c r="DZ79">
        <v>15785.6</v>
      </c>
      <c r="EA79">
        <v>43.75</v>
      </c>
      <c r="EB79">
        <v>44.875</v>
      </c>
      <c r="EC79">
        <v>43.436999999999998</v>
      </c>
      <c r="ED79">
        <v>43.75</v>
      </c>
      <c r="EE79">
        <v>44.686999999999998</v>
      </c>
      <c r="EF79">
        <v>1755.63</v>
      </c>
      <c r="EG79">
        <v>39.5</v>
      </c>
      <c r="EH79">
        <v>0</v>
      </c>
      <c r="EI79">
        <v>120.4000000953674</v>
      </c>
      <c r="EJ79">
        <v>0</v>
      </c>
      <c r="EK79">
        <v>884.93480769230769</v>
      </c>
      <c r="EL79">
        <v>3.4561709280502799</v>
      </c>
      <c r="EM79">
        <v>-82.276923110930213</v>
      </c>
      <c r="EN79">
        <v>17861.900000000001</v>
      </c>
      <c r="EO79">
        <v>15</v>
      </c>
      <c r="EP79">
        <v>1691780845.5999999</v>
      </c>
      <c r="EQ79" t="s">
        <v>719</v>
      </c>
      <c r="ER79">
        <v>1691780845.5999999</v>
      </c>
      <c r="ES79">
        <v>1691780830.0999999</v>
      </c>
      <c r="ET79">
        <v>67</v>
      </c>
      <c r="EU79">
        <v>-0.48</v>
      </c>
      <c r="EV79">
        <v>-8.0000000000000002E-3</v>
      </c>
      <c r="EW79">
        <v>-6.4909999999999997</v>
      </c>
      <c r="EX79">
        <v>0.28999999999999998</v>
      </c>
      <c r="EY79">
        <v>1000</v>
      </c>
      <c r="EZ79">
        <v>26</v>
      </c>
      <c r="FA79">
        <v>7.0000000000000007E-2</v>
      </c>
      <c r="FB79">
        <v>0.04</v>
      </c>
      <c r="FC79">
        <v>38.718927905549073</v>
      </c>
      <c r="FD79">
        <v>-0.746980622285906</v>
      </c>
      <c r="FE79">
        <v>0.14805535027194641</v>
      </c>
      <c r="FF79">
        <v>1</v>
      </c>
      <c r="FG79">
        <v>0.1235592098893301</v>
      </c>
      <c r="FH79">
        <v>2.1863966317365612E-2</v>
      </c>
      <c r="FI79">
        <v>4.2068350437499341E-3</v>
      </c>
      <c r="FJ79">
        <v>1</v>
      </c>
      <c r="FK79">
        <v>2</v>
      </c>
      <c r="FL79">
        <v>2</v>
      </c>
      <c r="FM79" t="s">
        <v>406</v>
      </c>
      <c r="FN79">
        <v>2.96462</v>
      </c>
      <c r="FO79">
        <v>2.6990599999999998</v>
      </c>
      <c r="FP79">
        <v>0.178089</v>
      </c>
      <c r="FQ79">
        <v>0.181502</v>
      </c>
      <c r="FR79">
        <v>0.129084</v>
      </c>
      <c r="FS79">
        <v>0.116151</v>
      </c>
      <c r="FT79">
        <v>28198.6</v>
      </c>
      <c r="FU79">
        <v>17982.400000000001</v>
      </c>
      <c r="FV79">
        <v>32205.5</v>
      </c>
      <c r="FW79">
        <v>25110.3</v>
      </c>
      <c r="FX79">
        <v>38784.5</v>
      </c>
      <c r="FY79">
        <v>38440.300000000003</v>
      </c>
      <c r="FZ79">
        <v>46251.6</v>
      </c>
      <c r="GA79">
        <v>45511.9</v>
      </c>
      <c r="GB79">
        <v>1.9355199999999999</v>
      </c>
      <c r="GC79">
        <v>1.81715</v>
      </c>
      <c r="GD79">
        <v>6.6257999999999997E-2</v>
      </c>
      <c r="GE79">
        <v>0</v>
      </c>
      <c r="GF79">
        <v>30.8825</v>
      </c>
      <c r="GG79">
        <v>999.9</v>
      </c>
      <c r="GH79">
        <v>37.5</v>
      </c>
      <c r="GI79">
        <v>41.7</v>
      </c>
      <c r="GJ79">
        <v>30.846699999999998</v>
      </c>
      <c r="GK79">
        <v>63.8401</v>
      </c>
      <c r="GL79">
        <v>18.7179</v>
      </c>
      <c r="GM79">
        <v>1</v>
      </c>
      <c r="GN79">
        <v>0.36232700000000001</v>
      </c>
      <c r="GO79">
        <v>1.59216</v>
      </c>
      <c r="GP79">
        <v>20.222999999999999</v>
      </c>
      <c r="GQ79">
        <v>5.2349600000000001</v>
      </c>
      <c r="GR79">
        <v>11.950100000000001</v>
      </c>
      <c r="GS79">
        <v>4.9855</v>
      </c>
      <c r="GT79">
        <v>3.29</v>
      </c>
      <c r="GU79">
        <v>9999</v>
      </c>
      <c r="GV79">
        <v>9999</v>
      </c>
      <c r="GW79">
        <v>9999</v>
      </c>
      <c r="GX79">
        <v>282.5</v>
      </c>
      <c r="GY79">
        <v>1.86673</v>
      </c>
      <c r="GZ79">
        <v>1.8689</v>
      </c>
      <c r="HA79">
        <v>1.86663</v>
      </c>
      <c r="HB79">
        <v>1.8669800000000001</v>
      </c>
      <c r="HC79">
        <v>1.86229</v>
      </c>
      <c r="HD79">
        <v>1.86497</v>
      </c>
      <c r="HE79">
        <v>1.86832</v>
      </c>
      <c r="HF79">
        <v>1.86863</v>
      </c>
      <c r="HG79">
        <v>5</v>
      </c>
      <c r="HH79">
        <v>0</v>
      </c>
      <c r="HI79">
        <v>0</v>
      </c>
      <c r="HJ79">
        <v>0</v>
      </c>
      <c r="HK79" t="s">
        <v>407</v>
      </c>
      <c r="HL79" t="s">
        <v>408</v>
      </c>
      <c r="HM79" t="s">
        <v>409</v>
      </c>
      <c r="HN79" t="s">
        <v>409</v>
      </c>
      <c r="HO79" t="s">
        <v>409</v>
      </c>
      <c r="HP79" t="s">
        <v>409</v>
      </c>
      <c r="HQ79">
        <v>0</v>
      </c>
      <c r="HR79">
        <v>100</v>
      </c>
      <c r="HS79">
        <v>100</v>
      </c>
      <c r="HT79">
        <v>-6.4969999999999999</v>
      </c>
      <c r="HU79">
        <v>0.31690000000000002</v>
      </c>
      <c r="HV79">
        <v>-7.1353899555190274</v>
      </c>
      <c r="HW79">
        <v>1.6145137170229321E-3</v>
      </c>
      <c r="HX79">
        <v>-1.407043735234338E-6</v>
      </c>
      <c r="HY79">
        <v>4.3622850327847239E-10</v>
      </c>
      <c r="HZ79">
        <v>0.31681721435330729</v>
      </c>
      <c r="IA79">
        <v>0</v>
      </c>
      <c r="IB79">
        <v>0</v>
      </c>
      <c r="IC79">
        <v>0</v>
      </c>
      <c r="ID79">
        <v>2</v>
      </c>
      <c r="IE79">
        <v>2094</v>
      </c>
      <c r="IF79">
        <v>1</v>
      </c>
      <c r="IG79">
        <v>26</v>
      </c>
      <c r="IH79">
        <v>0.6</v>
      </c>
      <c r="II79">
        <v>0.9</v>
      </c>
      <c r="IJ79">
        <v>2.2473100000000001</v>
      </c>
      <c r="IK79">
        <v>2.5976599999999999</v>
      </c>
      <c r="IL79">
        <v>1.4978</v>
      </c>
      <c r="IM79">
        <v>2.2888199999999999</v>
      </c>
      <c r="IN79">
        <v>1.49902</v>
      </c>
      <c r="IO79">
        <v>2.2509800000000002</v>
      </c>
      <c r="IP79">
        <v>43.046900000000001</v>
      </c>
      <c r="IQ79">
        <v>23.956199999999999</v>
      </c>
      <c r="IR79">
        <v>18</v>
      </c>
      <c r="IS79">
        <v>500.87200000000001</v>
      </c>
      <c r="IT79">
        <v>462.96800000000002</v>
      </c>
      <c r="IU79">
        <v>27.4739</v>
      </c>
      <c r="IV79">
        <v>31.978100000000001</v>
      </c>
      <c r="IW79">
        <v>30.0001</v>
      </c>
      <c r="IX79">
        <v>31.836300000000001</v>
      </c>
      <c r="IY79">
        <v>31.7455</v>
      </c>
      <c r="IZ79">
        <v>44.9617</v>
      </c>
      <c r="JA79">
        <v>23.838799999999999</v>
      </c>
      <c r="JB79">
        <v>0.34460499999999999</v>
      </c>
      <c r="JC79">
        <v>27.5062</v>
      </c>
      <c r="JD79">
        <v>1000</v>
      </c>
      <c r="JE79">
        <v>25.7819</v>
      </c>
      <c r="JF79">
        <v>100.517</v>
      </c>
      <c r="JG79">
        <v>100.818</v>
      </c>
    </row>
    <row r="80" spans="1:267" x14ac:dyDescent="0.3">
      <c r="A80">
        <v>62</v>
      </c>
      <c r="B80">
        <v>1691781030.0999999</v>
      </c>
      <c r="C80">
        <v>14499</v>
      </c>
      <c r="D80" t="s">
        <v>720</v>
      </c>
      <c r="E80" t="s">
        <v>721</v>
      </c>
      <c r="F80" t="s">
        <v>394</v>
      </c>
      <c r="G80" t="s">
        <v>488</v>
      </c>
      <c r="H80" t="s">
        <v>655</v>
      </c>
      <c r="I80" t="s">
        <v>656</v>
      </c>
      <c r="J80" t="s">
        <v>398</v>
      </c>
      <c r="K80" t="s">
        <v>573</v>
      </c>
      <c r="L80" t="s">
        <v>400</v>
      </c>
      <c r="M80">
        <v>1691781030.0999999</v>
      </c>
      <c r="N80">
        <f t="shared" si="46"/>
        <v>2.3310016865134005E-3</v>
      </c>
      <c r="O80">
        <f t="shared" si="47"/>
        <v>2.3310016865134005</v>
      </c>
      <c r="P80">
        <f t="shared" si="48"/>
        <v>43.966020170375472</v>
      </c>
      <c r="Q80">
        <f t="shared" si="49"/>
        <v>1144.1500000000001</v>
      </c>
      <c r="R80">
        <f t="shared" si="50"/>
        <v>506.63126630855805</v>
      </c>
      <c r="S80">
        <f t="shared" si="51"/>
        <v>50.022621750833459</v>
      </c>
      <c r="T80">
        <f t="shared" si="52"/>
        <v>112.96851671479502</v>
      </c>
      <c r="U80">
        <f t="shared" si="53"/>
        <v>0.11737884052604798</v>
      </c>
      <c r="V80">
        <f t="shared" si="54"/>
        <v>2.9089977538240559</v>
      </c>
      <c r="W80">
        <f t="shared" si="55"/>
        <v>0.1148097066366856</v>
      </c>
      <c r="X80">
        <f t="shared" si="56"/>
        <v>7.19822096247624E-2</v>
      </c>
      <c r="Y80">
        <f t="shared" si="57"/>
        <v>289.56705029223417</v>
      </c>
      <c r="Z80">
        <f t="shared" si="58"/>
        <v>32.897542592690606</v>
      </c>
      <c r="AA80">
        <f t="shared" si="59"/>
        <v>31.972300000000001</v>
      </c>
      <c r="AB80">
        <f t="shared" si="60"/>
        <v>4.7676017885651634</v>
      </c>
      <c r="AC80">
        <f t="shared" si="61"/>
        <v>60.182120327946919</v>
      </c>
      <c r="AD80">
        <f t="shared" si="62"/>
        <v>2.8401834266131498</v>
      </c>
      <c r="AE80">
        <f t="shared" si="63"/>
        <v>4.7193143264748798</v>
      </c>
      <c r="AF80">
        <f t="shared" si="64"/>
        <v>1.9274183619520135</v>
      </c>
      <c r="AG80">
        <f t="shared" si="65"/>
        <v>-102.79717437524096</v>
      </c>
      <c r="AH80">
        <f t="shared" si="66"/>
        <v>-28.18233067667807</v>
      </c>
      <c r="AI80">
        <f t="shared" si="67"/>
        <v>-2.194532632538309</v>
      </c>
      <c r="AJ80">
        <f t="shared" si="68"/>
        <v>156.39301260777683</v>
      </c>
      <c r="AK80">
        <v>0</v>
      </c>
      <c r="AL80">
        <v>0</v>
      </c>
      <c r="AM80">
        <f t="shared" si="69"/>
        <v>1</v>
      </c>
      <c r="AN80">
        <f t="shared" si="70"/>
        <v>0</v>
      </c>
      <c r="AO80">
        <f t="shared" si="71"/>
        <v>51434.162095019761</v>
      </c>
      <c r="AP80" t="s">
        <v>401</v>
      </c>
      <c r="AQ80">
        <v>0</v>
      </c>
      <c r="AR80">
        <v>0</v>
      </c>
      <c r="AS80">
        <v>0</v>
      </c>
      <c r="AT80" t="e">
        <f t="shared" si="72"/>
        <v>#DIV/0!</v>
      </c>
      <c r="AU80">
        <v>-1</v>
      </c>
      <c r="AV80" t="s">
        <v>722</v>
      </c>
      <c r="AW80">
        <v>10237.799999999999</v>
      </c>
      <c r="AX80">
        <v>908.03372000000002</v>
      </c>
      <c r="AY80">
        <v>1743.16</v>
      </c>
      <c r="AZ80">
        <f t="shared" si="73"/>
        <v>0.4790875651116363</v>
      </c>
      <c r="BA80">
        <v>0.5</v>
      </c>
      <c r="BB80">
        <f t="shared" si="74"/>
        <v>1513.1850001514165</v>
      </c>
      <c r="BC80">
        <f t="shared" si="75"/>
        <v>43.966020170375472</v>
      </c>
      <c r="BD80">
        <f t="shared" si="76"/>
        <v>362.47405864299657</v>
      </c>
      <c r="BE80">
        <f t="shared" si="77"/>
        <v>2.9716141890037212E-2</v>
      </c>
      <c r="BF80">
        <f t="shared" si="78"/>
        <v>-1</v>
      </c>
      <c r="BG80" t="e">
        <f t="shared" si="79"/>
        <v>#DIV/0!</v>
      </c>
      <c r="BH80" t="s">
        <v>723</v>
      </c>
      <c r="BI80">
        <v>638.25</v>
      </c>
      <c r="BJ80">
        <f t="shared" si="80"/>
        <v>638.25</v>
      </c>
      <c r="BK80">
        <f t="shared" si="81"/>
        <v>0.63385460887124534</v>
      </c>
      <c r="BL80">
        <f t="shared" si="82"/>
        <v>0.75583195011358395</v>
      </c>
      <c r="BM80">
        <f t="shared" si="83"/>
        <v>2.7311555033294166</v>
      </c>
      <c r="BN80">
        <f t="shared" si="84"/>
        <v>0.47908756511163636</v>
      </c>
      <c r="BO80" t="e">
        <f t="shared" si="85"/>
        <v>#DIV/0!</v>
      </c>
      <c r="BP80">
        <f t="shared" si="86"/>
        <v>0.53126853280293929</v>
      </c>
      <c r="BQ80">
        <f t="shared" si="87"/>
        <v>0.46873146719706071</v>
      </c>
      <c r="BR80">
        <v>1017</v>
      </c>
      <c r="BS80">
        <v>300</v>
      </c>
      <c r="BT80">
        <v>300</v>
      </c>
      <c r="BU80">
        <v>300</v>
      </c>
      <c r="BV80">
        <v>10237.799999999999</v>
      </c>
      <c r="BW80">
        <v>1459.56</v>
      </c>
      <c r="BX80">
        <v>-6.9632799999999996E-3</v>
      </c>
      <c r="BY80">
        <v>20.34</v>
      </c>
      <c r="BZ80" t="s">
        <v>401</v>
      </c>
      <c r="CA80" t="s">
        <v>401</v>
      </c>
      <c r="CB80" t="s">
        <v>401</v>
      </c>
      <c r="CC80" t="s">
        <v>401</v>
      </c>
      <c r="CD80" t="s">
        <v>401</v>
      </c>
      <c r="CE80" t="s">
        <v>401</v>
      </c>
      <c r="CF80" t="s">
        <v>401</v>
      </c>
      <c r="CG80" t="s">
        <v>401</v>
      </c>
      <c r="CH80" t="s">
        <v>401</v>
      </c>
      <c r="CI80" t="s">
        <v>401</v>
      </c>
      <c r="CJ80">
        <f t="shared" si="88"/>
        <v>1800</v>
      </c>
      <c r="CK80">
        <f t="shared" si="89"/>
        <v>1513.1850001514165</v>
      </c>
      <c r="CL80">
        <f t="shared" si="90"/>
        <v>0.84065833341745366</v>
      </c>
      <c r="CM80">
        <f t="shared" si="91"/>
        <v>0.16087058349568564</v>
      </c>
      <c r="CN80">
        <v>6</v>
      </c>
      <c r="CO80">
        <v>0.5</v>
      </c>
      <c r="CP80" t="s">
        <v>404</v>
      </c>
      <c r="CQ80">
        <v>1691781030.0999999</v>
      </c>
      <c r="CR80">
        <v>1144.1500000000001</v>
      </c>
      <c r="CS80">
        <v>1200.08</v>
      </c>
      <c r="CT80">
        <v>28.765499999999999</v>
      </c>
      <c r="CU80">
        <v>26.0502</v>
      </c>
      <c r="CV80">
        <v>1151.29</v>
      </c>
      <c r="CW80">
        <v>28.452300000000001</v>
      </c>
      <c r="CX80">
        <v>500.26499999999999</v>
      </c>
      <c r="CY80">
        <v>98.635800000000003</v>
      </c>
      <c r="CZ80">
        <v>9.9957299999999999E-2</v>
      </c>
      <c r="DA80">
        <v>31.7926</v>
      </c>
      <c r="DB80">
        <v>31.972300000000001</v>
      </c>
      <c r="DC80">
        <v>999.9</v>
      </c>
      <c r="DD80">
        <v>0</v>
      </c>
      <c r="DE80">
        <v>0</v>
      </c>
      <c r="DF80">
        <v>10020</v>
      </c>
      <c r="DG80">
        <v>0</v>
      </c>
      <c r="DH80">
        <v>1763.83</v>
      </c>
      <c r="DI80">
        <v>-55.931399999999996</v>
      </c>
      <c r="DJ80">
        <v>1178.04</v>
      </c>
      <c r="DK80">
        <v>1232.18</v>
      </c>
      <c r="DL80">
        <v>2.7153100000000001</v>
      </c>
      <c r="DM80">
        <v>1200.08</v>
      </c>
      <c r="DN80">
        <v>26.0502</v>
      </c>
      <c r="DO80">
        <v>2.83731</v>
      </c>
      <c r="DP80">
        <v>2.56948</v>
      </c>
      <c r="DQ80">
        <v>23.102799999999998</v>
      </c>
      <c r="DR80">
        <v>21.473500000000001</v>
      </c>
      <c r="DS80">
        <v>1800</v>
      </c>
      <c r="DT80">
        <v>0.97799400000000003</v>
      </c>
      <c r="DU80">
        <v>2.2006399999999999E-2</v>
      </c>
      <c r="DV80">
        <v>0</v>
      </c>
      <c r="DW80">
        <v>908.87199999999996</v>
      </c>
      <c r="DX80">
        <v>4.9997699999999998</v>
      </c>
      <c r="DY80">
        <v>18300.7</v>
      </c>
      <c r="DZ80">
        <v>15784.5</v>
      </c>
      <c r="EA80">
        <v>43.75</v>
      </c>
      <c r="EB80">
        <v>44.875</v>
      </c>
      <c r="EC80">
        <v>43.375</v>
      </c>
      <c r="ED80">
        <v>43.75</v>
      </c>
      <c r="EE80">
        <v>44.686999999999998</v>
      </c>
      <c r="EF80">
        <v>1755.5</v>
      </c>
      <c r="EG80">
        <v>39.5</v>
      </c>
      <c r="EH80">
        <v>0</v>
      </c>
      <c r="EI80">
        <v>147.39999985694891</v>
      </c>
      <c r="EJ80">
        <v>0</v>
      </c>
      <c r="EK80">
        <v>908.03372000000002</v>
      </c>
      <c r="EL80">
        <v>4.5864615335510797</v>
      </c>
      <c r="EM80">
        <v>98.599998822032504</v>
      </c>
      <c r="EN80">
        <v>18298.132000000001</v>
      </c>
      <c r="EO80">
        <v>15</v>
      </c>
      <c r="EP80">
        <v>1691780970.0999999</v>
      </c>
      <c r="EQ80" t="s">
        <v>724</v>
      </c>
      <c r="ER80">
        <v>1691780970.0999999</v>
      </c>
      <c r="ES80">
        <v>1691780952.0999999</v>
      </c>
      <c r="ET80">
        <v>68</v>
      </c>
      <c r="EU80">
        <v>-0.66900000000000004</v>
      </c>
      <c r="EV80">
        <v>-4.0000000000000001E-3</v>
      </c>
      <c r="EW80">
        <v>-7.1379999999999999</v>
      </c>
      <c r="EX80">
        <v>0.28499999999999998</v>
      </c>
      <c r="EY80">
        <v>1200</v>
      </c>
      <c r="EZ80">
        <v>25</v>
      </c>
      <c r="FA80">
        <v>0.08</v>
      </c>
      <c r="FB80">
        <v>0.04</v>
      </c>
      <c r="FC80">
        <v>44.056637916844842</v>
      </c>
      <c r="FD80">
        <v>-0.89979280462584388</v>
      </c>
      <c r="FE80">
        <v>0.16700621177455741</v>
      </c>
      <c r="FF80">
        <v>1</v>
      </c>
      <c r="FG80">
        <v>0.1181260580035217</v>
      </c>
      <c r="FH80">
        <v>-3.5908320612131591E-3</v>
      </c>
      <c r="FI80">
        <v>5.8473992058425848E-4</v>
      </c>
      <c r="FJ80">
        <v>1</v>
      </c>
      <c r="FK80">
        <v>2</v>
      </c>
      <c r="FL80">
        <v>2</v>
      </c>
      <c r="FM80" t="s">
        <v>406</v>
      </c>
      <c r="FN80">
        <v>2.9647000000000001</v>
      </c>
      <c r="FO80">
        <v>2.69937</v>
      </c>
      <c r="FP80">
        <v>0.20042299999999999</v>
      </c>
      <c r="FQ80">
        <v>0.203764</v>
      </c>
      <c r="FR80">
        <v>0.12911300000000001</v>
      </c>
      <c r="FS80">
        <v>0.11676</v>
      </c>
      <c r="FT80">
        <v>27431</v>
      </c>
      <c r="FU80">
        <v>17493.2</v>
      </c>
      <c r="FV80">
        <v>32205.9</v>
      </c>
      <c r="FW80">
        <v>25111.599999999999</v>
      </c>
      <c r="FX80">
        <v>38783.9</v>
      </c>
      <c r="FY80">
        <v>38415</v>
      </c>
      <c r="FZ80">
        <v>46252.3</v>
      </c>
      <c r="GA80">
        <v>45513.2</v>
      </c>
      <c r="GB80">
        <v>1.9358200000000001</v>
      </c>
      <c r="GC80">
        <v>1.8184</v>
      </c>
      <c r="GD80">
        <v>8.2239499999999993E-2</v>
      </c>
      <c r="GE80">
        <v>0</v>
      </c>
      <c r="GF80">
        <v>30.636800000000001</v>
      </c>
      <c r="GG80">
        <v>999.9</v>
      </c>
      <c r="GH80">
        <v>37.5</v>
      </c>
      <c r="GI80">
        <v>41.7</v>
      </c>
      <c r="GJ80">
        <v>30.8476</v>
      </c>
      <c r="GK80">
        <v>63.5002</v>
      </c>
      <c r="GL80">
        <v>18.970400000000001</v>
      </c>
      <c r="GM80">
        <v>1</v>
      </c>
      <c r="GN80">
        <v>0.36048799999999998</v>
      </c>
      <c r="GO80">
        <v>1.23773</v>
      </c>
      <c r="GP80">
        <v>20.226099999999999</v>
      </c>
      <c r="GQ80">
        <v>5.2337600000000002</v>
      </c>
      <c r="GR80">
        <v>11.950100000000001</v>
      </c>
      <c r="GS80">
        <v>4.9858000000000002</v>
      </c>
      <c r="GT80">
        <v>3.29</v>
      </c>
      <c r="GU80">
        <v>9999</v>
      </c>
      <c r="GV80">
        <v>9999</v>
      </c>
      <c r="GW80">
        <v>9999</v>
      </c>
      <c r="GX80">
        <v>282.5</v>
      </c>
      <c r="GY80">
        <v>1.86663</v>
      </c>
      <c r="GZ80">
        <v>1.8689</v>
      </c>
      <c r="HA80">
        <v>1.8666100000000001</v>
      </c>
      <c r="HB80">
        <v>1.8669199999999999</v>
      </c>
      <c r="HC80">
        <v>1.8621799999999999</v>
      </c>
      <c r="HD80">
        <v>1.86493</v>
      </c>
      <c r="HE80">
        <v>1.8683000000000001</v>
      </c>
      <c r="HF80">
        <v>1.8686</v>
      </c>
      <c r="HG80">
        <v>5</v>
      </c>
      <c r="HH80">
        <v>0</v>
      </c>
      <c r="HI80">
        <v>0</v>
      </c>
      <c r="HJ80">
        <v>0</v>
      </c>
      <c r="HK80" t="s">
        <v>407</v>
      </c>
      <c r="HL80" t="s">
        <v>408</v>
      </c>
      <c r="HM80" t="s">
        <v>409</v>
      </c>
      <c r="HN80" t="s">
        <v>409</v>
      </c>
      <c r="HO80" t="s">
        <v>409</v>
      </c>
      <c r="HP80" t="s">
        <v>409</v>
      </c>
      <c r="HQ80">
        <v>0</v>
      </c>
      <c r="HR80">
        <v>100</v>
      </c>
      <c r="HS80">
        <v>100</v>
      </c>
      <c r="HT80">
        <v>-7.14</v>
      </c>
      <c r="HU80">
        <v>0.31319999999999998</v>
      </c>
      <c r="HV80">
        <v>-7.8036040106066968</v>
      </c>
      <c r="HW80">
        <v>1.6145137170229321E-3</v>
      </c>
      <c r="HX80">
        <v>-1.407043735234338E-6</v>
      </c>
      <c r="HY80">
        <v>4.3622850327847239E-10</v>
      </c>
      <c r="HZ80">
        <v>0.31321651323811261</v>
      </c>
      <c r="IA80">
        <v>0</v>
      </c>
      <c r="IB80">
        <v>0</v>
      </c>
      <c r="IC80">
        <v>0</v>
      </c>
      <c r="ID80">
        <v>2</v>
      </c>
      <c r="IE80">
        <v>2094</v>
      </c>
      <c r="IF80">
        <v>1</v>
      </c>
      <c r="IG80">
        <v>26</v>
      </c>
      <c r="IH80">
        <v>1</v>
      </c>
      <c r="II80">
        <v>1.3</v>
      </c>
      <c r="IJ80">
        <v>2.6049799999999999</v>
      </c>
      <c r="IK80">
        <v>2.5903299999999998</v>
      </c>
      <c r="IL80">
        <v>1.4978</v>
      </c>
      <c r="IM80">
        <v>2.2875999999999999</v>
      </c>
      <c r="IN80">
        <v>1.49902</v>
      </c>
      <c r="IO80">
        <v>2.3950200000000001</v>
      </c>
      <c r="IP80">
        <v>42.992899999999999</v>
      </c>
      <c r="IQ80">
        <v>23.9649</v>
      </c>
      <c r="IR80">
        <v>18</v>
      </c>
      <c r="IS80">
        <v>501.15300000000002</v>
      </c>
      <c r="IT80">
        <v>463.86700000000002</v>
      </c>
      <c r="IU80">
        <v>28.1081</v>
      </c>
      <c r="IV80">
        <v>31.974900000000002</v>
      </c>
      <c r="IW80">
        <v>30</v>
      </c>
      <c r="IX80">
        <v>31.8476</v>
      </c>
      <c r="IY80">
        <v>31.756599999999999</v>
      </c>
      <c r="IZ80">
        <v>52.125500000000002</v>
      </c>
      <c r="JA80">
        <v>22.840399999999999</v>
      </c>
      <c r="JB80">
        <v>0.86446400000000001</v>
      </c>
      <c r="JC80">
        <v>28.129899999999999</v>
      </c>
      <c r="JD80">
        <v>1200</v>
      </c>
      <c r="JE80">
        <v>26.031199999999998</v>
      </c>
      <c r="JF80">
        <v>100.518</v>
      </c>
      <c r="JG80">
        <v>100.822</v>
      </c>
    </row>
    <row r="81" spans="1:267" x14ac:dyDescent="0.3">
      <c r="A81">
        <v>63</v>
      </c>
      <c r="B81">
        <v>1691781175.0999999</v>
      </c>
      <c r="C81">
        <v>14644</v>
      </c>
      <c r="D81" t="s">
        <v>725</v>
      </c>
      <c r="E81" t="s">
        <v>726</v>
      </c>
      <c r="F81" t="s">
        <v>394</v>
      </c>
      <c r="G81" t="s">
        <v>488</v>
      </c>
      <c r="H81" t="s">
        <v>655</v>
      </c>
      <c r="I81" t="s">
        <v>656</v>
      </c>
      <c r="J81" t="s">
        <v>398</v>
      </c>
      <c r="K81" t="s">
        <v>573</v>
      </c>
      <c r="L81" t="s">
        <v>400</v>
      </c>
      <c r="M81">
        <v>1691781175.0999999</v>
      </c>
      <c r="N81">
        <f t="shared" si="46"/>
        <v>2.1340150387035052E-3</v>
      </c>
      <c r="O81">
        <f t="shared" si="47"/>
        <v>2.1340150387035051</v>
      </c>
      <c r="P81">
        <f t="shared" si="48"/>
        <v>49.733887334797124</v>
      </c>
      <c r="Q81">
        <f t="shared" si="49"/>
        <v>1436.64</v>
      </c>
      <c r="R81">
        <f t="shared" si="50"/>
        <v>643.03694341669427</v>
      </c>
      <c r="S81">
        <f t="shared" si="51"/>
        <v>63.49106926516545</v>
      </c>
      <c r="T81">
        <f t="shared" si="52"/>
        <v>141.84847493280003</v>
      </c>
      <c r="U81">
        <f t="shared" si="53"/>
        <v>0.10656782284493685</v>
      </c>
      <c r="V81">
        <f t="shared" si="54"/>
        <v>2.9063856829102166</v>
      </c>
      <c r="W81">
        <f t="shared" si="55"/>
        <v>0.10444367119166313</v>
      </c>
      <c r="X81">
        <f t="shared" si="56"/>
        <v>6.5464614633564761E-2</v>
      </c>
      <c r="Y81">
        <f t="shared" si="57"/>
        <v>289.57503029222607</v>
      </c>
      <c r="Z81">
        <f t="shared" si="58"/>
        <v>32.938257139389066</v>
      </c>
      <c r="AA81">
        <f t="shared" si="59"/>
        <v>31.988099999999999</v>
      </c>
      <c r="AB81">
        <f t="shared" si="60"/>
        <v>4.7718679287265751</v>
      </c>
      <c r="AC81">
        <f t="shared" si="61"/>
        <v>60.051737512075434</v>
      </c>
      <c r="AD81">
        <f t="shared" si="62"/>
        <v>2.8321511686800003</v>
      </c>
      <c r="AE81">
        <f t="shared" si="63"/>
        <v>4.7161852196374845</v>
      </c>
      <c r="AF81">
        <f t="shared" si="64"/>
        <v>1.9397167600465748</v>
      </c>
      <c r="AG81">
        <f t="shared" si="65"/>
        <v>-94.110063206824577</v>
      </c>
      <c r="AH81">
        <f t="shared" si="66"/>
        <v>-32.46597425495797</v>
      </c>
      <c r="AI81">
        <f t="shared" si="67"/>
        <v>-2.5304192919055137</v>
      </c>
      <c r="AJ81">
        <f t="shared" si="68"/>
        <v>160.46857353853801</v>
      </c>
      <c r="AK81">
        <v>0</v>
      </c>
      <c r="AL81">
        <v>0</v>
      </c>
      <c r="AM81">
        <f t="shared" si="69"/>
        <v>1</v>
      </c>
      <c r="AN81">
        <f t="shared" si="70"/>
        <v>0</v>
      </c>
      <c r="AO81">
        <f t="shared" si="71"/>
        <v>51362.460658217366</v>
      </c>
      <c r="AP81" t="s">
        <v>401</v>
      </c>
      <c r="AQ81">
        <v>0</v>
      </c>
      <c r="AR81">
        <v>0</v>
      </c>
      <c r="AS81">
        <v>0</v>
      </c>
      <c r="AT81" t="e">
        <f t="shared" si="72"/>
        <v>#DIV/0!</v>
      </c>
      <c r="AU81">
        <v>-1</v>
      </c>
      <c r="AV81" t="s">
        <v>727</v>
      </c>
      <c r="AW81">
        <v>10238.200000000001</v>
      </c>
      <c r="AX81">
        <v>926.63243999999986</v>
      </c>
      <c r="AY81">
        <v>1816.45</v>
      </c>
      <c r="AZ81">
        <f t="shared" si="73"/>
        <v>0.48986625560846719</v>
      </c>
      <c r="BA81">
        <v>0.5</v>
      </c>
      <c r="BB81">
        <f t="shared" si="74"/>
        <v>1513.2270001514123</v>
      </c>
      <c r="BC81">
        <f t="shared" si="75"/>
        <v>49.733887334797124</v>
      </c>
      <c r="BD81">
        <f t="shared" si="76"/>
        <v>370.63942222490289</v>
      </c>
      <c r="BE81">
        <f t="shared" si="77"/>
        <v>3.3526950900109986E-2</v>
      </c>
      <c r="BF81">
        <f t="shared" si="78"/>
        <v>-1</v>
      </c>
      <c r="BG81" t="e">
        <f t="shared" si="79"/>
        <v>#DIV/0!</v>
      </c>
      <c r="BH81" t="s">
        <v>728</v>
      </c>
      <c r="BI81">
        <v>650.11</v>
      </c>
      <c r="BJ81">
        <f t="shared" si="80"/>
        <v>650.11</v>
      </c>
      <c r="BK81">
        <f t="shared" si="81"/>
        <v>0.64209859891546706</v>
      </c>
      <c r="BL81">
        <f t="shared" si="82"/>
        <v>0.76291438174117332</v>
      </c>
      <c r="BM81">
        <f t="shared" si="83"/>
        <v>2.7940656196643645</v>
      </c>
      <c r="BN81">
        <f t="shared" si="84"/>
        <v>0.48986625560846714</v>
      </c>
      <c r="BO81" t="e">
        <f t="shared" si="85"/>
        <v>#DIV/0!</v>
      </c>
      <c r="BP81">
        <f t="shared" si="86"/>
        <v>0.53524811705680653</v>
      </c>
      <c r="BQ81">
        <f t="shared" si="87"/>
        <v>0.46475188294319347</v>
      </c>
      <c r="BR81">
        <v>1019</v>
      </c>
      <c r="BS81">
        <v>300</v>
      </c>
      <c r="BT81">
        <v>300</v>
      </c>
      <c r="BU81">
        <v>300</v>
      </c>
      <c r="BV81">
        <v>10238.200000000001</v>
      </c>
      <c r="BW81">
        <v>1529.93</v>
      </c>
      <c r="BX81">
        <v>-6.9635299999999999E-3</v>
      </c>
      <c r="BY81">
        <v>15.79</v>
      </c>
      <c r="BZ81" t="s">
        <v>401</v>
      </c>
      <c r="CA81" t="s">
        <v>401</v>
      </c>
      <c r="CB81" t="s">
        <v>401</v>
      </c>
      <c r="CC81" t="s">
        <v>401</v>
      </c>
      <c r="CD81" t="s">
        <v>401</v>
      </c>
      <c r="CE81" t="s">
        <v>401</v>
      </c>
      <c r="CF81" t="s">
        <v>401</v>
      </c>
      <c r="CG81" t="s">
        <v>401</v>
      </c>
      <c r="CH81" t="s">
        <v>401</v>
      </c>
      <c r="CI81" t="s">
        <v>401</v>
      </c>
      <c r="CJ81">
        <f t="shared" si="88"/>
        <v>1800.05</v>
      </c>
      <c r="CK81">
        <f t="shared" si="89"/>
        <v>1513.2270001514123</v>
      </c>
      <c r="CL81">
        <f t="shared" si="90"/>
        <v>0.84065831513091993</v>
      </c>
      <c r="CM81">
        <f t="shared" si="91"/>
        <v>0.16087054820267552</v>
      </c>
      <c r="CN81">
        <v>6</v>
      </c>
      <c r="CO81">
        <v>0.5</v>
      </c>
      <c r="CP81" t="s">
        <v>404</v>
      </c>
      <c r="CQ81">
        <v>1691781175.0999999</v>
      </c>
      <c r="CR81">
        <v>1436.64</v>
      </c>
      <c r="CS81">
        <v>1499.97</v>
      </c>
      <c r="CT81">
        <v>28.684000000000001</v>
      </c>
      <c r="CU81">
        <v>26.197800000000001</v>
      </c>
      <c r="CV81">
        <v>1444.05</v>
      </c>
      <c r="CW81">
        <v>28.3718</v>
      </c>
      <c r="CX81">
        <v>500.23399999999998</v>
      </c>
      <c r="CY81">
        <v>98.636099999999999</v>
      </c>
      <c r="CZ81">
        <v>0.10017</v>
      </c>
      <c r="DA81">
        <v>31.780899999999999</v>
      </c>
      <c r="DB81">
        <v>31.988099999999999</v>
      </c>
      <c r="DC81">
        <v>999.9</v>
      </c>
      <c r="DD81">
        <v>0</v>
      </c>
      <c r="DE81">
        <v>0</v>
      </c>
      <c r="DF81">
        <v>10005</v>
      </c>
      <c r="DG81">
        <v>0</v>
      </c>
      <c r="DH81">
        <v>1748.34</v>
      </c>
      <c r="DI81">
        <v>-63.329099999999997</v>
      </c>
      <c r="DJ81">
        <v>1479.06</v>
      </c>
      <c r="DK81">
        <v>1540.32</v>
      </c>
      <c r="DL81">
        <v>2.4861900000000001</v>
      </c>
      <c r="DM81">
        <v>1499.97</v>
      </c>
      <c r="DN81">
        <v>26.197800000000001</v>
      </c>
      <c r="DO81">
        <v>2.8292799999999998</v>
      </c>
      <c r="DP81">
        <v>2.58405</v>
      </c>
      <c r="DQ81">
        <v>23.055900000000001</v>
      </c>
      <c r="DR81">
        <v>21.565799999999999</v>
      </c>
      <c r="DS81">
        <v>1800.05</v>
      </c>
      <c r="DT81">
        <v>0.97799400000000003</v>
      </c>
      <c r="DU81">
        <v>2.2006399999999999E-2</v>
      </c>
      <c r="DV81">
        <v>0</v>
      </c>
      <c r="DW81">
        <v>927.68799999999999</v>
      </c>
      <c r="DX81">
        <v>4.9997699999999998</v>
      </c>
      <c r="DY81">
        <v>18664.900000000001</v>
      </c>
      <c r="DZ81">
        <v>15784.9</v>
      </c>
      <c r="EA81">
        <v>43.625</v>
      </c>
      <c r="EB81">
        <v>44.811999999999998</v>
      </c>
      <c r="EC81">
        <v>43.375</v>
      </c>
      <c r="ED81">
        <v>43.625</v>
      </c>
      <c r="EE81">
        <v>44.561999999999998</v>
      </c>
      <c r="EF81">
        <v>1755.55</v>
      </c>
      <c r="EG81">
        <v>39.5</v>
      </c>
      <c r="EH81">
        <v>0</v>
      </c>
      <c r="EI81">
        <v>144.39999985694891</v>
      </c>
      <c r="EJ81">
        <v>0</v>
      </c>
      <c r="EK81">
        <v>926.63243999999986</v>
      </c>
      <c r="EL81">
        <v>7.3640000273283048</v>
      </c>
      <c r="EM81">
        <v>191.16153746310701</v>
      </c>
      <c r="EN81">
        <v>18636.696</v>
      </c>
      <c r="EO81">
        <v>15</v>
      </c>
      <c r="EP81">
        <v>1691781109.0999999</v>
      </c>
      <c r="EQ81" t="s">
        <v>729</v>
      </c>
      <c r="ER81">
        <v>1691781109.0999999</v>
      </c>
      <c r="ES81">
        <v>1691781096.5999999</v>
      </c>
      <c r="ET81">
        <v>69</v>
      </c>
      <c r="EU81">
        <v>-0.318</v>
      </c>
      <c r="EV81">
        <v>-1E-3</v>
      </c>
      <c r="EW81">
        <v>-7.39</v>
      </c>
      <c r="EX81">
        <v>0.3</v>
      </c>
      <c r="EY81">
        <v>1500</v>
      </c>
      <c r="EZ81">
        <v>26</v>
      </c>
      <c r="FA81">
        <v>0.05</v>
      </c>
      <c r="FB81">
        <v>0.04</v>
      </c>
      <c r="FC81">
        <v>49.867212996419759</v>
      </c>
      <c r="FD81">
        <v>-0.98760098056252466</v>
      </c>
      <c r="FE81">
        <v>0.1654205133370274</v>
      </c>
      <c r="FF81">
        <v>1</v>
      </c>
      <c r="FG81">
        <v>0.1070160974676843</v>
      </c>
      <c r="FH81">
        <v>-1.5297874620285919E-3</v>
      </c>
      <c r="FI81">
        <v>4.7939601522463941E-4</v>
      </c>
      <c r="FJ81">
        <v>1</v>
      </c>
      <c r="FK81">
        <v>2</v>
      </c>
      <c r="FL81">
        <v>2</v>
      </c>
      <c r="FM81" t="s">
        <v>406</v>
      </c>
      <c r="FN81">
        <v>2.9646400000000002</v>
      </c>
      <c r="FO81">
        <v>2.6994400000000001</v>
      </c>
      <c r="FP81">
        <v>0.230658</v>
      </c>
      <c r="FQ81">
        <v>0.23369000000000001</v>
      </c>
      <c r="FR81">
        <v>0.12886400000000001</v>
      </c>
      <c r="FS81">
        <v>0.117214</v>
      </c>
      <c r="FT81">
        <v>26391.599999999999</v>
      </c>
      <c r="FU81">
        <v>16834.099999999999</v>
      </c>
      <c r="FV81">
        <v>32206.3</v>
      </c>
      <c r="FW81">
        <v>25111.5</v>
      </c>
      <c r="FX81">
        <v>38795.599999999999</v>
      </c>
      <c r="FY81">
        <v>38396.300000000003</v>
      </c>
      <c r="FZ81">
        <v>46252.7</v>
      </c>
      <c r="GA81">
        <v>45514.1</v>
      </c>
      <c r="GB81">
        <v>1.93605</v>
      </c>
      <c r="GC81">
        <v>1.81968</v>
      </c>
      <c r="GD81">
        <v>8.1382700000000002E-2</v>
      </c>
      <c r="GE81">
        <v>0</v>
      </c>
      <c r="GF81">
        <v>30.666499999999999</v>
      </c>
      <c r="GG81">
        <v>999.9</v>
      </c>
      <c r="GH81">
        <v>37.4</v>
      </c>
      <c r="GI81">
        <v>41.7</v>
      </c>
      <c r="GJ81">
        <v>30.765899999999998</v>
      </c>
      <c r="GK81">
        <v>63.520200000000003</v>
      </c>
      <c r="GL81">
        <v>19.631399999999999</v>
      </c>
      <c r="GM81">
        <v>1</v>
      </c>
      <c r="GN81">
        <v>0.360709</v>
      </c>
      <c r="GO81">
        <v>1.49377</v>
      </c>
      <c r="GP81">
        <v>20.223700000000001</v>
      </c>
      <c r="GQ81">
        <v>5.2337600000000002</v>
      </c>
      <c r="GR81">
        <v>11.950100000000001</v>
      </c>
      <c r="GS81">
        <v>4.9857500000000003</v>
      </c>
      <c r="GT81">
        <v>3.29</v>
      </c>
      <c r="GU81">
        <v>9999</v>
      </c>
      <c r="GV81">
        <v>9999</v>
      </c>
      <c r="GW81">
        <v>9999</v>
      </c>
      <c r="GX81">
        <v>282.5</v>
      </c>
      <c r="GY81">
        <v>1.86666</v>
      </c>
      <c r="GZ81">
        <v>1.8689</v>
      </c>
      <c r="HA81">
        <v>1.8666100000000001</v>
      </c>
      <c r="HB81">
        <v>1.8669899999999999</v>
      </c>
      <c r="HC81">
        <v>1.8622000000000001</v>
      </c>
      <c r="HD81">
        <v>1.86496</v>
      </c>
      <c r="HE81">
        <v>1.86836</v>
      </c>
      <c r="HF81">
        <v>1.8686499999999999</v>
      </c>
      <c r="HG81">
        <v>5</v>
      </c>
      <c r="HH81">
        <v>0</v>
      </c>
      <c r="HI81">
        <v>0</v>
      </c>
      <c r="HJ81">
        <v>0</v>
      </c>
      <c r="HK81" t="s">
        <v>407</v>
      </c>
      <c r="HL81" t="s">
        <v>408</v>
      </c>
      <c r="HM81" t="s">
        <v>409</v>
      </c>
      <c r="HN81" t="s">
        <v>409</v>
      </c>
      <c r="HO81" t="s">
        <v>409</v>
      </c>
      <c r="HP81" t="s">
        <v>409</v>
      </c>
      <c r="HQ81">
        <v>0</v>
      </c>
      <c r="HR81">
        <v>100</v>
      </c>
      <c r="HS81">
        <v>100</v>
      </c>
      <c r="HT81">
        <v>-7.41</v>
      </c>
      <c r="HU81">
        <v>0.31219999999999998</v>
      </c>
      <c r="HV81">
        <v>-8.1203586359719431</v>
      </c>
      <c r="HW81">
        <v>1.6145137170229321E-3</v>
      </c>
      <c r="HX81">
        <v>-1.407043735234338E-6</v>
      </c>
      <c r="HY81">
        <v>4.3622850327847239E-10</v>
      </c>
      <c r="HZ81">
        <v>0.31219897621135112</v>
      </c>
      <c r="IA81">
        <v>0</v>
      </c>
      <c r="IB81">
        <v>0</v>
      </c>
      <c r="IC81">
        <v>0</v>
      </c>
      <c r="ID81">
        <v>2</v>
      </c>
      <c r="IE81">
        <v>2094</v>
      </c>
      <c r="IF81">
        <v>1</v>
      </c>
      <c r="IG81">
        <v>26</v>
      </c>
      <c r="IH81">
        <v>1.1000000000000001</v>
      </c>
      <c r="II81">
        <v>1.3</v>
      </c>
      <c r="IJ81">
        <v>3.12012</v>
      </c>
      <c r="IK81">
        <v>2.5659200000000002</v>
      </c>
      <c r="IL81">
        <v>1.4978</v>
      </c>
      <c r="IM81">
        <v>2.2888199999999999</v>
      </c>
      <c r="IN81">
        <v>1.49902</v>
      </c>
      <c r="IO81">
        <v>2.4523899999999998</v>
      </c>
      <c r="IP81">
        <v>42.885199999999998</v>
      </c>
      <c r="IQ81">
        <v>23.9649</v>
      </c>
      <c r="IR81">
        <v>18</v>
      </c>
      <c r="IS81">
        <v>501.25599999999997</v>
      </c>
      <c r="IT81">
        <v>464.72300000000001</v>
      </c>
      <c r="IU81">
        <v>27.912600000000001</v>
      </c>
      <c r="IV81">
        <v>31.953600000000002</v>
      </c>
      <c r="IW81">
        <v>30.0002</v>
      </c>
      <c r="IX81">
        <v>31.841999999999999</v>
      </c>
      <c r="IY81">
        <v>31.7593</v>
      </c>
      <c r="IZ81">
        <v>62.4343</v>
      </c>
      <c r="JA81">
        <v>21.851400000000002</v>
      </c>
      <c r="JB81">
        <v>3.0004599999999999</v>
      </c>
      <c r="JC81">
        <v>27.9176</v>
      </c>
      <c r="JD81">
        <v>1500</v>
      </c>
      <c r="JE81">
        <v>26.289000000000001</v>
      </c>
      <c r="JF81">
        <v>100.51900000000001</v>
      </c>
      <c r="JG81">
        <v>100.82299999999999</v>
      </c>
    </row>
    <row r="82" spans="1:267" x14ac:dyDescent="0.3">
      <c r="A82">
        <v>64</v>
      </c>
      <c r="B82">
        <v>1691781363.5999999</v>
      </c>
      <c r="C82">
        <v>14832.5</v>
      </c>
      <c r="D82" t="s">
        <v>730</v>
      </c>
      <c r="E82" t="s">
        <v>731</v>
      </c>
      <c r="F82" t="s">
        <v>394</v>
      </c>
      <c r="G82" t="s">
        <v>488</v>
      </c>
      <c r="H82" t="s">
        <v>655</v>
      </c>
      <c r="I82" t="s">
        <v>656</v>
      </c>
      <c r="J82" t="s">
        <v>398</v>
      </c>
      <c r="K82" t="s">
        <v>573</v>
      </c>
      <c r="L82" t="s">
        <v>400</v>
      </c>
      <c r="M82">
        <v>1691781363.5999999</v>
      </c>
      <c r="N82">
        <f t="shared" si="46"/>
        <v>1.8410720111292644E-3</v>
      </c>
      <c r="O82">
        <f t="shared" si="47"/>
        <v>1.8410720111292644</v>
      </c>
      <c r="P82">
        <f t="shared" si="48"/>
        <v>52.446233083109618</v>
      </c>
      <c r="Q82">
        <f t="shared" si="49"/>
        <v>1733.3</v>
      </c>
      <c r="R82">
        <f t="shared" si="50"/>
        <v>748.64723748515894</v>
      </c>
      <c r="S82">
        <f t="shared" si="51"/>
        <v>73.91906250401415</v>
      </c>
      <c r="T82">
        <f t="shared" si="52"/>
        <v>171.14056477199998</v>
      </c>
      <c r="U82">
        <f t="shared" si="53"/>
        <v>9.0246372202004682E-2</v>
      </c>
      <c r="V82">
        <f t="shared" si="54"/>
        <v>2.9067262177696698</v>
      </c>
      <c r="W82">
        <f t="shared" si="55"/>
        <v>8.8718192999874157E-2</v>
      </c>
      <c r="X82">
        <f t="shared" si="56"/>
        <v>5.5584015972637318E-2</v>
      </c>
      <c r="Y82">
        <f t="shared" si="57"/>
        <v>289.56545429223581</v>
      </c>
      <c r="Z82">
        <f t="shared" si="58"/>
        <v>33.024850041904102</v>
      </c>
      <c r="AA82">
        <f t="shared" si="59"/>
        <v>32.078800000000001</v>
      </c>
      <c r="AB82">
        <f t="shared" si="60"/>
        <v>4.7964220879034221</v>
      </c>
      <c r="AC82">
        <f t="shared" si="61"/>
        <v>59.897765886633671</v>
      </c>
      <c r="AD82">
        <f t="shared" si="62"/>
        <v>2.8265395186800002</v>
      </c>
      <c r="AE82">
        <f t="shared" si="63"/>
        <v>4.7189398082554348</v>
      </c>
      <c r="AF82">
        <f t="shared" si="64"/>
        <v>1.9698825692234219</v>
      </c>
      <c r="AG82">
        <f t="shared" si="65"/>
        <v>-81.191275690800566</v>
      </c>
      <c r="AH82">
        <f t="shared" si="66"/>
        <v>-45.069055099949978</v>
      </c>
      <c r="AI82">
        <f t="shared" si="67"/>
        <v>-3.5140460969075793</v>
      </c>
      <c r="AJ82">
        <f t="shared" si="68"/>
        <v>159.79107740457766</v>
      </c>
      <c r="AK82">
        <v>0</v>
      </c>
      <c r="AL82">
        <v>0</v>
      </c>
      <c r="AM82">
        <f t="shared" si="69"/>
        <v>1</v>
      </c>
      <c r="AN82">
        <f t="shared" si="70"/>
        <v>0</v>
      </c>
      <c r="AO82">
        <f t="shared" si="71"/>
        <v>51370.338905435128</v>
      </c>
      <c r="AP82" t="s">
        <v>401</v>
      </c>
      <c r="AQ82">
        <v>0</v>
      </c>
      <c r="AR82">
        <v>0</v>
      </c>
      <c r="AS82">
        <v>0</v>
      </c>
      <c r="AT82" t="e">
        <f t="shared" si="72"/>
        <v>#DIV/0!</v>
      </c>
      <c r="AU82">
        <v>-1</v>
      </c>
      <c r="AV82" t="s">
        <v>732</v>
      </c>
      <c r="AW82">
        <v>10238.299999999999</v>
      </c>
      <c r="AX82">
        <v>929.69111538461539</v>
      </c>
      <c r="AY82">
        <v>1830.72</v>
      </c>
      <c r="AZ82">
        <f t="shared" si="73"/>
        <v>0.49217186932757861</v>
      </c>
      <c r="BA82">
        <v>0.5</v>
      </c>
      <c r="BB82">
        <f t="shared" si="74"/>
        <v>1513.1766001514175</v>
      </c>
      <c r="BC82">
        <f t="shared" si="75"/>
        <v>52.446233083109618</v>
      </c>
      <c r="BD82">
        <f t="shared" si="76"/>
        <v>372.37147795963654</v>
      </c>
      <c r="BE82">
        <f t="shared" si="77"/>
        <v>3.5320552193155427E-2</v>
      </c>
      <c r="BF82">
        <f t="shared" si="78"/>
        <v>-1</v>
      </c>
      <c r="BG82" t="e">
        <f t="shared" si="79"/>
        <v>#DIV/0!</v>
      </c>
      <c r="BH82" t="s">
        <v>733</v>
      </c>
      <c r="BI82">
        <v>646.85</v>
      </c>
      <c r="BJ82">
        <f t="shared" si="80"/>
        <v>646.85</v>
      </c>
      <c r="BK82">
        <f t="shared" si="81"/>
        <v>0.64666907009264118</v>
      </c>
      <c r="BL82">
        <f t="shared" si="82"/>
        <v>0.76108769089121675</v>
      </c>
      <c r="BM82">
        <f t="shared" si="83"/>
        <v>2.8302079307412846</v>
      </c>
      <c r="BN82">
        <f t="shared" si="84"/>
        <v>0.49217186932757856</v>
      </c>
      <c r="BO82" t="e">
        <f t="shared" si="85"/>
        <v>#DIV/0!</v>
      </c>
      <c r="BP82">
        <f t="shared" si="86"/>
        <v>0.5295410106713927</v>
      </c>
      <c r="BQ82">
        <f t="shared" si="87"/>
        <v>0.4704589893286073</v>
      </c>
      <c r="BR82">
        <v>1021</v>
      </c>
      <c r="BS82">
        <v>300</v>
      </c>
      <c r="BT82">
        <v>300</v>
      </c>
      <c r="BU82">
        <v>300</v>
      </c>
      <c r="BV82">
        <v>10238.299999999999</v>
      </c>
      <c r="BW82">
        <v>1552.39</v>
      </c>
      <c r="BX82">
        <v>-6.9636300000000002E-3</v>
      </c>
      <c r="BY82">
        <v>13.09</v>
      </c>
      <c r="BZ82" t="s">
        <v>401</v>
      </c>
      <c r="CA82" t="s">
        <v>401</v>
      </c>
      <c r="CB82" t="s">
        <v>401</v>
      </c>
      <c r="CC82" t="s">
        <v>401</v>
      </c>
      <c r="CD82" t="s">
        <v>401</v>
      </c>
      <c r="CE82" t="s">
        <v>401</v>
      </c>
      <c r="CF82" t="s">
        <v>401</v>
      </c>
      <c r="CG82" t="s">
        <v>401</v>
      </c>
      <c r="CH82" t="s">
        <v>401</v>
      </c>
      <c r="CI82" t="s">
        <v>401</v>
      </c>
      <c r="CJ82">
        <f t="shared" si="88"/>
        <v>1799.99</v>
      </c>
      <c r="CK82">
        <f t="shared" si="89"/>
        <v>1513.1766001514175</v>
      </c>
      <c r="CL82">
        <f t="shared" si="90"/>
        <v>0.84065833707488236</v>
      </c>
      <c r="CM82">
        <f t="shared" si="91"/>
        <v>0.16087059055452296</v>
      </c>
      <c r="CN82">
        <v>6</v>
      </c>
      <c r="CO82">
        <v>0.5</v>
      </c>
      <c r="CP82" t="s">
        <v>404</v>
      </c>
      <c r="CQ82">
        <v>1691781363.5999999</v>
      </c>
      <c r="CR82">
        <v>1733.3</v>
      </c>
      <c r="CS82">
        <v>1800.02</v>
      </c>
      <c r="CT82">
        <v>28.626999999999999</v>
      </c>
      <c r="CU82">
        <v>26.482399999999998</v>
      </c>
      <c r="CV82">
        <v>1741.35</v>
      </c>
      <c r="CW82">
        <v>28.316700000000001</v>
      </c>
      <c r="CX82">
        <v>500.33600000000001</v>
      </c>
      <c r="CY82">
        <v>98.636600000000001</v>
      </c>
      <c r="CZ82">
        <v>0.10024</v>
      </c>
      <c r="DA82">
        <v>31.7912</v>
      </c>
      <c r="DB82">
        <v>32.078800000000001</v>
      </c>
      <c r="DC82">
        <v>999.9</v>
      </c>
      <c r="DD82">
        <v>0</v>
      </c>
      <c r="DE82">
        <v>0</v>
      </c>
      <c r="DF82">
        <v>10006.9</v>
      </c>
      <c r="DG82">
        <v>0</v>
      </c>
      <c r="DH82">
        <v>1810.55</v>
      </c>
      <c r="DI82">
        <v>-66.716999999999999</v>
      </c>
      <c r="DJ82">
        <v>1784.38</v>
      </c>
      <c r="DK82">
        <v>1848.98</v>
      </c>
      <c r="DL82">
        <v>2.1445799999999999</v>
      </c>
      <c r="DM82">
        <v>1800.02</v>
      </c>
      <c r="DN82">
        <v>26.482399999999998</v>
      </c>
      <c r="DO82">
        <v>2.8236699999999999</v>
      </c>
      <c r="DP82">
        <v>2.6121300000000001</v>
      </c>
      <c r="DQ82">
        <v>23.023099999999999</v>
      </c>
      <c r="DR82">
        <v>21.742599999999999</v>
      </c>
      <c r="DS82">
        <v>1799.99</v>
      </c>
      <c r="DT82">
        <v>0.97799400000000003</v>
      </c>
      <c r="DU82">
        <v>2.2006399999999999E-2</v>
      </c>
      <c r="DV82">
        <v>0</v>
      </c>
      <c r="DW82">
        <v>930.625</v>
      </c>
      <c r="DX82">
        <v>4.9997699999999998</v>
      </c>
      <c r="DY82">
        <v>18803.8</v>
      </c>
      <c r="DZ82">
        <v>15784.3</v>
      </c>
      <c r="EA82">
        <v>43.625</v>
      </c>
      <c r="EB82">
        <v>44.75</v>
      </c>
      <c r="EC82">
        <v>43.311999999999998</v>
      </c>
      <c r="ED82">
        <v>43.561999999999998</v>
      </c>
      <c r="EE82">
        <v>44.561999999999998</v>
      </c>
      <c r="EF82">
        <v>1755.49</v>
      </c>
      <c r="EG82">
        <v>39.5</v>
      </c>
      <c r="EH82">
        <v>0</v>
      </c>
      <c r="EI82">
        <v>188.20000004768369</v>
      </c>
      <c r="EJ82">
        <v>0</v>
      </c>
      <c r="EK82">
        <v>929.69111538461539</v>
      </c>
      <c r="EL82">
        <v>9.5889572652781929</v>
      </c>
      <c r="EM82">
        <v>345.84273521739442</v>
      </c>
      <c r="EN82">
        <v>18763.98076923077</v>
      </c>
      <c r="EO82">
        <v>15</v>
      </c>
      <c r="EP82">
        <v>1691781277.5999999</v>
      </c>
      <c r="EQ82" t="s">
        <v>734</v>
      </c>
      <c r="ER82">
        <v>1691781277.5999999</v>
      </c>
      <c r="ES82">
        <v>1691781262.5999999</v>
      </c>
      <c r="ET82">
        <v>70</v>
      </c>
      <c r="EU82">
        <v>-0.77800000000000002</v>
      </c>
      <c r="EV82">
        <v>-2E-3</v>
      </c>
      <c r="EW82">
        <v>-8</v>
      </c>
      <c r="EX82">
        <v>0.30499999999999999</v>
      </c>
      <c r="EY82">
        <v>1800</v>
      </c>
      <c r="EZ82">
        <v>26</v>
      </c>
      <c r="FA82">
        <v>0.1</v>
      </c>
      <c r="FB82">
        <v>0.04</v>
      </c>
      <c r="FC82">
        <v>52.602625440128577</v>
      </c>
      <c r="FD82">
        <v>-1.845282085504578</v>
      </c>
      <c r="FE82">
        <v>0.32099842477400431</v>
      </c>
      <c r="FF82">
        <v>0</v>
      </c>
      <c r="FG82">
        <v>9.0456956736446409E-2</v>
      </c>
      <c r="FH82">
        <v>-6.2090299105456773E-4</v>
      </c>
      <c r="FI82">
        <v>1.63907692823637E-4</v>
      </c>
      <c r="FJ82">
        <v>1</v>
      </c>
      <c r="FK82">
        <v>1</v>
      </c>
      <c r="FL82">
        <v>2</v>
      </c>
      <c r="FM82" t="s">
        <v>465</v>
      </c>
      <c r="FN82">
        <v>2.9649200000000002</v>
      </c>
      <c r="FO82">
        <v>2.6995399999999998</v>
      </c>
      <c r="FP82">
        <v>0.25798500000000002</v>
      </c>
      <c r="FQ82">
        <v>0.26033499999999998</v>
      </c>
      <c r="FR82">
        <v>0.128695</v>
      </c>
      <c r="FS82">
        <v>0.118087</v>
      </c>
      <c r="FT82">
        <v>25450.799999999999</v>
      </c>
      <c r="FU82">
        <v>16245.9</v>
      </c>
      <c r="FV82">
        <v>32205.7</v>
      </c>
      <c r="FW82">
        <v>25109.7</v>
      </c>
      <c r="FX82">
        <v>38802.800000000003</v>
      </c>
      <c r="FY82">
        <v>38355.699999999997</v>
      </c>
      <c r="FZ82">
        <v>46252</v>
      </c>
      <c r="GA82">
        <v>45510.9</v>
      </c>
      <c r="GB82">
        <v>1.93598</v>
      </c>
      <c r="GC82">
        <v>1.8222499999999999</v>
      </c>
      <c r="GD82">
        <v>8.7782700000000005E-2</v>
      </c>
      <c r="GE82">
        <v>0</v>
      </c>
      <c r="GF82">
        <v>30.653500000000001</v>
      </c>
      <c r="GG82">
        <v>999.9</v>
      </c>
      <c r="GH82">
        <v>37.200000000000003</v>
      </c>
      <c r="GI82">
        <v>41.7</v>
      </c>
      <c r="GJ82">
        <v>30.6004</v>
      </c>
      <c r="GK82">
        <v>63.110199999999999</v>
      </c>
      <c r="GL82">
        <v>18.842099999999999</v>
      </c>
      <c r="GM82">
        <v>1</v>
      </c>
      <c r="GN82">
        <v>0.36188500000000001</v>
      </c>
      <c r="GO82">
        <v>2.0536500000000002</v>
      </c>
      <c r="GP82">
        <v>20.259799999999998</v>
      </c>
      <c r="GQ82">
        <v>5.2340600000000004</v>
      </c>
      <c r="GR82">
        <v>11.950100000000001</v>
      </c>
      <c r="GS82">
        <v>4.9859999999999998</v>
      </c>
      <c r="GT82">
        <v>3.2899799999999999</v>
      </c>
      <c r="GU82">
        <v>9999</v>
      </c>
      <c r="GV82">
        <v>9999</v>
      </c>
      <c r="GW82">
        <v>9999</v>
      </c>
      <c r="GX82">
        <v>282.60000000000002</v>
      </c>
      <c r="GY82">
        <v>1.8665099999999999</v>
      </c>
      <c r="GZ82">
        <v>1.8687400000000001</v>
      </c>
      <c r="HA82">
        <v>1.86646</v>
      </c>
      <c r="HB82">
        <v>1.86686</v>
      </c>
      <c r="HC82">
        <v>1.8620399999999999</v>
      </c>
      <c r="HD82">
        <v>1.8648100000000001</v>
      </c>
      <c r="HE82">
        <v>1.8681700000000001</v>
      </c>
      <c r="HF82">
        <v>1.86852</v>
      </c>
      <c r="HG82">
        <v>5</v>
      </c>
      <c r="HH82">
        <v>0</v>
      </c>
      <c r="HI82">
        <v>0</v>
      </c>
      <c r="HJ82">
        <v>0</v>
      </c>
      <c r="HK82" t="s">
        <v>407</v>
      </c>
      <c r="HL82" t="s">
        <v>408</v>
      </c>
      <c r="HM82" t="s">
        <v>409</v>
      </c>
      <c r="HN82" t="s">
        <v>409</v>
      </c>
      <c r="HO82" t="s">
        <v>409</v>
      </c>
      <c r="HP82" t="s">
        <v>409</v>
      </c>
      <c r="HQ82">
        <v>0</v>
      </c>
      <c r="HR82">
        <v>100</v>
      </c>
      <c r="HS82">
        <v>100</v>
      </c>
      <c r="HT82">
        <v>-8.0500000000000007</v>
      </c>
      <c r="HU82">
        <v>0.31030000000000002</v>
      </c>
      <c r="HV82">
        <v>-8.8978417872458291</v>
      </c>
      <c r="HW82">
        <v>1.6145137170229321E-3</v>
      </c>
      <c r="HX82">
        <v>-1.407043735234338E-6</v>
      </c>
      <c r="HY82">
        <v>4.3622850327847239E-10</v>
      </c>
      <c r="HZ82">
        <v>0.31030704066980092</v>
      </c>
      <c r="IA82">
        <v>0</v>
      </c>
      <c r="IB82">
        <v>0</v>
      </c>
      <c r="IC82">
        <v>0</v>
      </c>
      <c r="ID82">
        <v>2</v>
      </c>
      <c r="IE82">
        <v>2094</v>
      </c>
      <c r="IF82">
        <v>1</v>
      </c>
      <c r="IG82">
        <v>26</v>
      </c>
      <c r="IH82">
        <v>1.4</v>
      </c>
      <c r="II82">
        <v>1.7</v>
      </c>
      <c r="IJ82">
        <v>3.6096200000000001</v>
      </c>
      <c r="IK82">
        <v>2.5573700000000001</v>
      </c>
      <c r="IL82">
        <v>1.4978</v>
      </c>
      <c r="IM82">
        <v>2.2875999999999999</v>
      </c>
      <c r="IN82">
        <v>1.49902</v>
      </c>
      <c r="IO82">
        <v>2.4060100000000002</v>
      </c>
      <c r="IP82">
        <v>42.643900000000002</v>
      </c>
      <c r="IQ82">
        <v>16.399799999999999</v>
      </c>
      <c r="IR82">
        <v>18</v>
      </c>
      <c r="IS82">
        <v>501.16399999999999</v>
      </c>
      <c r="IT82">
        <v>466.39299999999997</v>
      </c>
      <c r="IU82">
        <v>27.549299999999999</v>
      </c>
      <c r="IV82">
        <v>31.948</v>
      </c>
      <c r="IW82">
        <v>30.000299999999999</v>
      </c>
      <c r="IX82">
        <v>31.836400000000001</v>
      </c>
      <c r="IY82">
        <v>31.756599999999999</v>
      </c>
      <c r="IZ82">
        <v>72.217399999999998</v>
      </c>
      <c r="JA82">
        <v>19.728000000000002</v>
      </c>
      <c r="JB82">
        <v>7.8208000000000002</v>
      </c>
      <c r="JC82">
        <v>27.4833</v>
      </c>
      <c r="JD82">
        <v>1800</v>
      </c>
      <c r="JE82">
        <v>26.48</v>
      </c>
      <c r="JF82">
        <v>100.517</v>
      </c>
      <c r="JG82">
        <v>100.816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17</v>
      </c>
    </row>
    <row r="13" spans="1:2" x14ac:dyDescent="0.3">
      <c r="A13" t="s">
        <v>23</v>
      </c>
      <c r="B13" t="s">
        <v>11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2023-08-10T19:17:01Z</dcterms:created>
  <dcterms:modified xsi:type="dcterms:W3CDTF">2023-08-11T00:37:42Z</dcterms:modified>
</cp:coreProperties>
</file>