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och\Box Sync\Field Season 2023\time 2 aci\"/>
    </mc:Choice>
  </mc:AlternateContent>
  <bookViews>
    <workbookView xWindow="240" yWindow="12" windowWidth="16092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DC80" i="1" l="1"/>
  <c r="Y80" i="1" s="1"/>
  <c r="DB80" i="1"/>
  <c r="CZ80" i="1"/>
  <c r="DA80" i="1" s="1"/>
  <c r="BB80" i="1" s="1"/>
  <c r="BD80" i="1" s="1"/>
  <c r="BQ80" i="1"/>
  <c r="BP80" i="1"/>
  <c r="BO80" i="1"/>
  <c r="BN80" i="1"/>
  <c r="BM80" i="1"/>
  <c r="BL80" i="1"/>
  <c r="BJ80" i="1"/>
  <c r="BK80" i="1" s="1"/>
  <c r="BG80" i="1"/>
  <c r="BF80" i="1"/>
  <c r="AZ80" i="1"/>
  <c r="AT80" i="1"/>
  <c r="AO80" i="1"/>
  <c r="AM80" i="1" s="1"/>
  <c r="AE80" i="1"/>
  <c r="AD80" i="1"/>
  <c r="AC80" i="1"/>
  <c r="V80" i="1"/>
  <c r="DC79" i="1"/>
  <c r="DB79" i="1"/>
  <c r="DA79" i="1"/>
  <c r="BB79" i="1" s="1"/>
  <c r="CZ79" i="1"/>
  <c r="BO79" i="1"/>
  <c r="BN79" i="1"/>
  <c r="BM79" i="1"/>
  <c r="BK79" i="1"/>
  <c r="BJ79" i="1"/>
  <c r="BL79" i="1" s="1"/>
  <c r="BP79" i="1" s="1"/>
  <c r="BQ79" i="1" s="1"/>
  <c r="BF79" i="1"/>
  <c r="AZ79" i="1"/>
  <c r="AT79" i="1"/>
  <c r="BG79" i="1" s="1"/>
  <c r="AO79" i="1"/>
  <c r="AM79" i="1"/>
  <c r="AE79" i="1"/>
  <c r="AD79" i="1"/>
  <c r="AC79" i="1"/>
  <c r="Y79" i="1"/>
  <c r="V79" i="1"/>
  <c r="T79" i="1"/>
  <c r="DC78" i="1"/>
  <c r="DB78" i="1"/>
  <c r="DA78" i="1" s="1"/>
  <c r="BB78" i="1" s="1"/>
  <c r="CZ78" i="1"/>
  <c r="BQ78" i="1"/>
  <c r="BO78" i="1"/>
  <c r="BN78" i="1"/>
  <c r="BM78" i="1"/>
  <c r="BL78" i="1"/>
  <c r="BP78" i="1" s="1"/>
  <c r="BK78" i="1"/>
  <c r="BJ78" i="1"/>
  <c r="BG78" i="1"/>
  <c r="BF78" i="1"/>
  <c r="AZ78" i="1"/>
  <c r="AT78" i="1"/>
  <c r="AO78" i="1"/>
  <c r="AM78" i="1" s="1"/>
  <c r="AE78" i="1"/>
  <c r="AC78" i="1" s="1"/>
  <c r="AD78" i="1"/>
  <c r="Y78" i="1"/>
  <c r="V78" i="1"/>
  <c r="DC77" i="1"/>
  <c r="DB77" i="1"/>
  <c r="CZ77" i="1"/>
  <c r="DA77" i="1" s="1"/>
  <c r="BB77" i="1" s="1"/>
  <c r="BO77" i="1"/>
  <c r="BN77" i="1"/>
  <c r="BJ77" i="1"/>
  <c r="BF77" i="1"/>
  <c r="AZ77" i="1"/>
  <c r="AT77" i="1"/>
  <c r="BG77" i="1" s="1"/>
  <c r="AO77" i="1"/>
  <c r="AM77" i="1" s="1"/>
  <c r="AE77" i="1"/>
  <c r="AD77" i="1"/>
  <c r="AC77" i="1"/>
  <c r="Y77" i="1"/>
  <c r="V77" i="1"/>
  <c r="DC76" i="1"/>
  <c r="DB76" i="1"/>
  <c r="CZ76" i="1"/>
  <c r="DA76" i="1" s="1"/>
  <c r="BB76" i="1" s="1"/>
  <c r="BD76" i="1" s="1"/>
  <c r="BO76" i="1"/>
  <c r="BN76" i="1"/>
  <c r="BM76" i="1"/>
  <c r="BJ76" i="1"/>
  <c r="BL76" i="1" s="1"/>
  <c r="BP76" i="1" s="1"/>
  <c r="BQ76" i="1" s="1"/>
  <c r="BG76" i="1"/>
  <c r="BF76" i="1"/>
  <c r="AZ76" i="1"/>
  <c r="AT76" i="1"/>
  <c r="AO76" i="1"/>
  <c r="AM76" i="1" s="1"/>
  <c r="AE76" i="1"/>
  <c r="AD76" i="1"/>
  <c r="AC76" i="1" s="1"/>
  <c r="V76" i="1"/>
  <c r="DC75" i="1"/>
  <c r="DB75" i="1"/>
  <c r="DA75" i="1"/>
  <c r="BB75" i="1" s="1"/>
  <c r="BD75" i="1" s="1"/>
  <c r="CZ75" i="1"/>
  <c r="BO75" i="1"/>
  <c r="BN75" i="1"/>
  <c r="BM75" i="1"/>
  <c r="BK75" i="1"/>
  <c r="BJ75" i="1"/>
  <c r="BL75" i="1" s="1"/>
  <c r="BP75" i="1" s="1"/>
  <c r="BQ75" i="1" s="1"/>
  <c r="BF75" i="1"/>
  <c r="AZ75" i="1"/>
  <c r="AT75" i="1"/>
  <c r="BG75" i="1" s="1"/>
  <c r="AO75" i="1"/>
  <c r="AM75" i="1"/>
  <c r="AE75" i="1"/>
  <c r="AD75" i="1"/>
  <c r="AC75" i="1"/>
  <c r="Y75" i="1"/>
  <c r="V75" i="1"/>
  <c r="DC74" i="1"/>
  <c r="Y74" i="1" s="1"/>
  <c r="DB74" i="1"/>
  <c r="DA74" i="1"/>
  <c r="BB74" i="1" s="1"/>
  <c r="CZ74" i="1"/>
  <c r="BO74" i="1"/>
  <c r="BN74" i="1"/>
  <c r="BM74" i="1"/>
  <c r="BL74" i="1"/>
  <c r="BP74" i="1" s="1"/>
  <c r="BQ74" i="1" s="1"/>
  <c r="BK74" i="1"/>
  <c r="BJ74" i="1"/>
  <c r="BG74" i="1"/>
  <c r="BF74" i="1"/>
  <c r="AZ74" i="1"/>
  <c r="BD74" i="1" s="1"/>
  <c r="AT74" i="1"/>
  <c r="AO74" i="1"/>
  <c r="AM74" i="1" s="1"/>
  <c r="AE74" i="1"/>
  <c r="AD74" i="1"/>
  <c r="AC74" i="1" s="1"/>
  <c r="V74" i="1"/>
  <c r="DC73" i="1"/>
  <c r="DB73" i="1"/>
  <c r="CZ73" i="1"/>
  <c r="DA73" i="1" s="1"/>
  <c r="BB73" i="1" s="1"/>
  <c r="BD73" i="1" s="1"/>
  <c r="BO73" i="1"/>
  <c r="BN73" i="1"/>
  <c r="BJ73" i="1"/>
  <c r="BM73" i="1" s="1"/>
  <c r="BG73" i="1"/>
  <c r="BF73" i="1"/>
  <c r="AZ73" i="1"/>
  <c r="AT73" i="1"/>
  <c r="AO73" i="1"/>
  <c r="AM73" i="1" s="1"/>
  <c r="AG73" i="1"/>
  <c r="AE73" i="1"/>
  <c r="AD73" i="1"/>
  <c r="AC73" i="1"/>
  <c r="Y73" i="1"/>
  <c r="V73" i="1"/>
  <c r="O73" i="1"/>
  <c r="N73" i="1" s="1"/>
  <c r="DC72" i="1"/>
  <c r="DB72" i="1"/>
  <c r="CZ72" i="1"/>
  <c r="BO72" i="1"/>
  <c r="BN72" i="1"/>
  <c r="BM72" i="1"/>
  <c r="BL72" i="1"/>
  <c r="BP72" i="1" s="1"/>
  <c r="BQ72" i="1" s="1"/>
  <c r="BJ72" i="1"/>
  <c r="BK72" i="1" s="1"/>
  <c r="BF72" i="1"/>
  <c r="AZ72" i="1"/>
  <c r="AT72" i="1"/>
  <c r="BG72" i="1" s="1"/>
  <c r="AO72" i="1"/>
  <c r="AM72" i="1" s="1"/>
  <c r="AE72" i="1"/>
  <c r="AD72" i="1"/>
  <c r="AC72" i="1" s="1"/>
  <c r="V72" i="1"/>
  <c r="DC71" i="1"/>
  <c r="DB71" i="1"/>
  <c r="CZ71" i="1"/>
  <c r="DA71" i="1" s="1"/>
  <c r="BB71" i="1" s="1"/>
  <c r="BO71" i="1"/>
  <c r="BN71" i="1"/>
  <c r="BM71" i="1"/>
  <c r="BL71" i="1"/>
  <c r="BP71" i="1" s="1"/>
  <c r="BQ71" i="1" s="1"/>
  <c r="BK71" i="1"/>
  <c r="BJ71" i="1"/>
  <c r="BF71" i="1"/>
  <c r="BD71" i="1"/>
  <c r="BC71" i="1"/>
  <c r="BE71" i="1" s="1"/>
  <c r="AZ71" i="1"/>
  <c r="AT71" i="1"/>
  <c r="BG71" i="1" s="1"/>
  <c r="AO71" i="1"/>
  <c r="AM71" i="1"/>
  <c r="O71" i="1" s="1"/>
  <c r="AG71" i="1"/>
  <c r="AE71" i="1"/>
  <c r="AD71" i="1"/>
  <c r="AC71" i="1"/>
  <c r="Z71" i="1"/>
  <c r="AA71" i="1" s="1"/>
  <c r="Y71" i="1"/>
  <c r="V71" i="1"/>
  <c r="T71" i="1"/>
  <c r="Q71" i="1"/>
  <c r="P71" i="1"/>
  <c r="N71" i="1"/>
  <c r="DC70" i="1"/>
  <c r="DB70" i="1"/>
  <c r="CZ70" i="1"/>
  <c r="BO70" i="1"/>
  <c r="BN70" i="1"/>
  <c r="BJ70" i="1"/>
  <c r="BG70" i="1"/>
  <c r="BF70" i="1"/>
  <c r="AZ70" i="1"/>
  <c r="AT70" i="1"/>
  <c r="AO70" i="1"/>
  <c r="AM70" i="1" s="1"/>
  <c r="AE70" i="1"/>
  <c r="AD70" i="1"/>
  <c r="AC70" i="1" s="1"/>
  <c r="V70" i="1"/>
  <c r="T70" i="1"/>
  <c r="DC69" i="1"/>
  <c r="DB69" i="1"/>
  <c r="CZ69" i="1"/>
  <c r="Y69" i="1" s="1"/>
  <c r="BO69" i="1"/>
  <c r="BN69" i="1"/>
  <c r="BK69" i="1"/>
  <c r="BJ69" i="1"/>
  <c r="BM69" i="1" s="1"/>
  <c r="BF69" i="1"/>
  <c r="AZ69" i="1"/>
  <c r="AT69" i="1"/>
  <c r="BG69" i="1" s="1"/>
  <c r="AO69" i="1"/>
  <c r="AM69" i="1" s="1"/>
  <c r="AE69" i="1"/>
  <c r="AC69" i="1" s="1"/>
  <c r="AD69" i="1"/>
  <c r="V69" i="1"/>
  <c r="DC68" i="1"/>
  <c r="DB68" i="1"/>
  <c r="CZ68" i="1"/>
  <c r="BO68" i="1"/>
  <c r="BN68" i="1"/>
  <c r="BL68" i="1"/>
  <c r="BP68" i="1" s="1"/>
  <c r="BQ68" i="1" s="1"/>
  <c r="BJ68" i="1"/>
  <c r="BK68" i="1" s="1"/>
  <c r="BG68" i="1"/>
  <c r="BF68" i="1"/>
  <c r="AZ68" i="1"/>
  <c r="AT68" i="1"/>
  <c r="AO68" i="1"/>
  <c r="AM68" i="1" s="1"/>
  <c r="AE68" i="1"/>
  <c r="AD68" i="1"/>
  <c r="AC68" i="1" s="1"/>
  <c r="V68" i="1"/>
  <c r="DC67" i="1"/>
  <c r="DB67" i="1"/>
  <c r="DA67" i="1" s="1"/>
  <c r="BB67" i="1" s="1"/>
  <c r="CZ67" i="1"/>
  <c r="BO67" i="1"/>
  <c r="BN67" i="1"/>
  <c r="BM67" i="1"/>
  <c r="BL67" i="1"/>
  <c r="BP67" i="1" s="1"/>
  <c r="BQ67" i="1" s="1"/>
  <c r="BK67" i="1"/>
  <c r="BJ67" i="1"/>
  <c r="BF67" i="1"/>
  <c r="AZ67" i="1"/>
  <c r="AT67" i="1"/>
  <c r="BG67" i="1" s="1"/>
  <c r="AO67" i="1"/>
  <c r="AM67" i="1"/>
  <c r="O67" i="1" s="1"/>
  <c r="AE67" i="1"/>
  <c r="AD67" i="1"/>
  <c r="AC67" i="1"/>
  <c r="Z67" i="1"/>
  <c r="AA67" i="1" s="1"/>
  <c r="AH67" i="1" s="1"/>
  <c r="Y67" i="1"/>
  <c r="V67" i="1"/>
  <c r="T67" i="1"/>
  <c r="Q67" i="1"/>
  <c r="P67" i="1"/>
  <c r="BC67" i="1" s="1"/>
  <c r="N67" i="1"/>
  <c r="AG67" i="1" s="1"/>
  <c r="DC66" i="1"/>
  <c r="DB66" i="1"/>
  <c r="DA66" i="1"/>
  <c r="CZ66" i="1"/>
  <c r="BP66" i="1"/>
  <c r="BQ66" i="1" s="1"/>
  <c r="BO66" i="1"/>
  <c r="BN66" i="1"/>
  <c r="BM66" i="1"/>
  <c r="BL66" i="1"/>
  <c r="BK66" i="1"/>
  <c r="BJ66" i="1"/>
  <c r="BF66" i="1"/>
  <c r="BD66" i="1"/>
  <c r="BB66" i="1"/>
  <c r="AZ66" i="1"/>
  <c r="AT66" i="1"/>
  <c r="BG66" i="1" s="1"/>
  <c r="AO66" i="1"/>
  <c r="AM66" i="1" s="1"/>
  <c r="AN66" i="1" s="1"/>
  <c r="AE66" i="1"/>
  <c r="AD66" i="1"/>
  <c r="AC66" i="1" s="1"/>
  <c r="AA66" i="1"/>
  <c r="Y66" i="1"/>
  <c r="Z66" i="1" s="1"/>
  <c r="V66" i="1"/>
  <c r="T66" i="1"/>
  <c r="Q66" i="1"/>
  <c r="P66" i="1"/>
  <c r="BC66" i="1" s="1"/>
  <c r="BE66" i="1" s="1"/>
  <c r="O66" i="1"/>
  <c r="N66" i="1" s="1"/>
  <c r="DC65" i="1"/>
  <c r="DB65" i="1"/>
  <c r="CZ65" i="1"/>
  <c r="BP65" i="1"/>
  <c r="BQ65" i="1" s="1"/>
  <c r="BO65" i="1"/>
  <c r="BN65" i="1"/>
  <c r="BL65" i="1"/>
  <c r="BK65" i="1"/>
  <c r="BJ65" i="1"/>
  <c r="BM65" i="1" s="1"/>
  <c r="BG65" i="1"/>
  <c r="BF65" i="1"/>
  <c r="AZ65" i="1"/>
  <c r="AT65" i="1"/>
  <c r="AO65" i="1"/>
  <c r="AN65" i="1"/>
  <c r="AM65" i="1"/>
  <c r="P65" i="1" s="1"/>
  <c r="BC65" i="1" s="1"/>
  <c r="AE65" i="1"/>
  <c r="AD65" i="1"/>
  <c r="AC65" i="1"/>
  <c r="V65" i="1"/>
  <c r="T65" i="1"/>
  <c r="Q65" i="1"/>
  <c r="DC64" i="1"/>
  <c r="DB64" i="1"/>
  <c r="CZ64" i="1"/>
  <c r="BP64" i="1"/>
  <c r="BQ64" i="1" s="1"/>
  <c r="BO64" i="1"/>
  <c r="BN64" i="1"/>
  <c r="BL64" i="1"/>
  <c r="BJ64" i="1"/>
  <c r="BK64" i="1" s="1"/>
  <c r="BG64" i="1"/>
  <c r="BF64" i="1"/>
  <c r="AZ64" i="1"/>
  <c r="AT64" i="1"/>
  <c r="AO64" i="1"/>
  <c r="AM64" i="1" s="1"/>
  <c r="AE64" i="1"/>
  <c r="AD64" i="1"/>
  <c r="AC64" i="1" s="1"/>
  <c r="V64" i="1"/>
  <c r="DC63" i="1"/>
  <c r="DB63" i="1"/>
  <c r="CZ63" i="1"/>
  <c r="Y63" i="1" s="1"/>
  <c r="BO63" i="1"/>
  <c r="BN63" i="1"/>
  <c r="BK63" i="1"/>
  <c r="BJ63" i="1"/>
  <c r="BM63" i="1" s="1"/>
  <c r="BF63" i="1"/>
  <c r="AZ63" i="1"/>
  <c r="AT63" i="1"/>
  <c r="BG63" i="1" s="1"/>
  <c r="AO63" i="1"/>
  <c r="AN63" i="1"/>
  <c r="AM63" i="1"/>
  <c r="O63" i="1" s="1"/>
  <c r="AE63" i="1"/>
  <c r="AD63" i="1"/>
  <c r="AC63" i="1" s="1"/>
  <c r="V63" i="1"/>
  <c r="T63" i="1"/>
  <c r="Q63" i="1"/>
  <c r="P63" i="1"/>
  <c r="BC63" i="1" s="1"/>
  <c r="N63" i="1"/>
  <c r="DC62" i="1"/>
  <c r="DB62" i="1"/>
  <c r="DA62" i="1" s="1"/>
  <c r="BB62" i="1" s="1"/>
  <c r="CZ62" i="1"/>
  <c r="BO62" i="1"/>
  <c r="BN62" i="1"/>
  <c r="BM62" i="1"/>
  <c r="BL62" i="1"/>
  <c r="BP62" i="1" s="1"/>
  <c r="BQ62" i="1" s="1"/>
  <c r="BK62" i="1"/>
  <c r="BJ62" i="1"/>
  <c r="BF62" i="1"/>
  <c r="AZ62" i="1"/>
  <c r="BD62" i="1" s="1"/>
  <c r="AT62" i="1"/>
  <c r="BG62" i="1" s="1"/>
  <c r="AO62" i="1"/>
  <c r="AM62" i="1" s="1"/>
  <c r="AN62" i="1" s="1"/>
  <c r="AE62" i="1"/>
  <c r="AD62" i="1"/>
  <c r="Y62" i="1"/>
  <c r="V62" i="1"/>
  <c r="T62" i="1"/>
  <c r="Q62" i="1"/>
  <c r="P62" i="1"/>
  <c r="BC62" i="1" s="1"/>
  <c r="BE62" i="1" s="1"/>
  <c r="O62" i="1"/>
  <c r="N62" i="1"/>
  <c r="DC61" i="1"/>
  <c r="DB61" i="1"/>
  <c r="CZ61" i="1"/>
  <c r="DA61" i="1" s="1"/>
  <c r="BB61" i="1" s="1"/>
  <c r="BD61" i="1" s="1"/>
  <c r="BP61" i="1"/>
  <c r="BQ61" i="1" s="1"/>
  <c r="BO61" i="1"/>
  <c r="BN61" i="1"/>
  <c r="BM61" i="1"/>
  <c r="BL61" i="1"/>
  <c r="BJ61" i="1"/>
  <c r="BK61" i="1" s="1"/>
  <c r="BF61" i="1"/>
  <c r="AZ61" i="1"/>
  <c r="AT61" i="1"/>
  <c r="BG61" i="1" s="1"/>
  <c r="AO61" i="1"/>
  <c r="AN61" i="1"/>
  <c r="AM61" i="1"/>
  <c r="Q61" i="1" s="1"/>
  <c r="AE61" i="1"/>
  <c r="AD61" i="1"/>
  <c r="AC61" i="1" s="1"/>
  <c r="Y61" i="1"/>
  <c r="V61" i="1"/>
  <c r="T61" i="1"/>
  <c r="DC60" i="1"/>
  <c r="Y60" i="1" s="1"/>
  <c r="DB60" i="1"/>
  <c r="CZ60" i="1"/>
  <c r="DA60" i="1" s="1"/>
  <c r="BB60" i="1" s="1"/>
  <c r="BO60" i="1"/>
  <c r="BN60" i="1"/>
  <c r="BM60" i="1"/>
  <c r="BL60" i="1"/>
  <c r="BP60" i="1" s="1"/>
  <c r="BQ60" i="1" s="1"/>
  <c r="BJ60" i="1"/>
  <c r="BK60" i="1" s="1"/>
  <c r="BF60" i="1"/>
  <c r="BD60" i="1"/>
  <c r="AZ60" i="1"/>
  <c r="AT60" i="1"/>
  <c r="BG60" i="1" s="1"/>
  <c r="AO60" i="1"/>
  <c r="AM60" i="1" s="1"/>
  <c r="AE60" i="1"/>
  <c r="AD60" i="1"/>
  <c r="AC60" i="1" s="1"/>
  <c r="V60" i="1"/>
  <c r="DC59" i="1"/>
  <c r="DB59" i="1"/>
  <c r="DA59" i="1" s="1"/>
  <c r="CZ59" i="1"/>
  <c r="BO59" i="1"/>
  <c r="BN59" i="1"/>
  <c r="BL59" i="1"/>
  <c r="BP59" i="1" s="1"/>
  <c r="BQ59" i="1" s="1"/>
  <c r="BJ59" i="1"/>
  <c r="BM59" i="1" s="1"/>
  <c r="BF59" i="1"/>
  <c r="BB59" i="1"/>
  <c r="AZ59" i="1"/>
  <c r="AT59" i="1"/>
  <c r="BG59" i="1" s="1"/>
  <c r="AO59" i="1"/>
  <c r="AM59" i="1" s="1"/>
  <c r="AE59" i="1"/>
  <c r="AD59" i="1"/>
  <c r="AC59" i="1" s="1"/>
  <c r="Y59" i="1"/>
  <c r="V59" i="1"/>
  <c r="DC58" i="1"/>
  <c r="DB58" i="1"/>
  <c r="CZ58" i="1"/>
  <c r="BO58" i="1"/>
  <c r="BN58" i="1"/>
  <c r="BJ58" i="1"/>
  <c r="BF58" i="1"/>
  <c r="AZ58" i="1"/>
  <c r="AT58" i="1"/>
  <c r="BG58" i="1" s="1"/>
  <c r="AO58" i="1"/>
  <c r="AM58" i="1" s="1"/>
  <c r="AE58" i="1"/>
  <c r="AD58" i="1"/>
  <c r="AC58" i="1" s="1"/>
  <c r="V58" i="1"/>
  <c r="P58" i="1"/>
  <c r="BC58" i="1" s="1"/>
  <c r="DC57" i="1"/>
  <c r="DB57" i="1"/>
  <c r="CZ57" i="1"/>
  <c r="DA57" i="1" s="1"/>
  <c r="BB57" i="1" s="1"/>
  <c r="BD57" i="1" s="1"/>
  <c r="BP57" i="1"/>
  <c r="BQ57" i="1" s="1"/>
  <c r="BO57" i="1"/>
  <c r="BN57" i="1"/>
  <c r="BM57" i="1"/>
  <c r="BL57" i="1"/>
  <c r="BJ57" i="1"/>
  <c r="BK57" i="1" s="1"/>
  <c r="BF57" i="1"/>
  <c r="AZ57" i="1"/>
  <c r="AT57" i="1"/>
  <c r="BG57" i="1" s="1"/>
  <c r="AO57" i="1"/>
  <c r="AN57" i="1"/>
  <c r="AM57" i="1"/>
  <c r="Q57" i="1" s="1"/>
  <c r="AE57" i="1"/>
  <c r="AD57" i="1"/>
  <c r="AC57" i="1" s="1"/>
  <c r="Y57" i="1"/>
  <c r="V57" i="1"/>
  <c r="T57" i="1"/>
  <c r="DC56" i="1"/>
  <c r="Y56" i="1" s="1"/>
  <c r="DB56" i="1"/>
  <c r="CZ56" i="1"/>
  <c r="DA56" i="1" s="1"/>
  <c r="BB56" i="1" s="1"/>
  <c r="BD56" i="1" s="1"/>
  <c r="BO56" i="1"/>
  <c r="BN56" i="1"/>
  <c r="BM56" i="1"/>
  <c r="BL56" i="1"/>
  <c r="BP56" i="1" s="1"/>
  <c r="BQ56" i="1" s="1"/>
  <c r="BJ56" i="1"/>
  <c r="BK56" i="1" s="1"/>
  <c r="BF56" i="1"/>
  <c r="AZ56" i="1"/>
  <c r="AT56" i="1"/>
  <c r="BG56" i="1" s="1"/>
  <c r="AO56" i="1"/>
  <c r="AM56" i="1" s="1"/>
  <c r="AE56" i="1"/>
  <c r="AD56" i="1"/>
  <c r="AC56" i="1" s="1"/>
  <c r="V56" i="1"/>
  <c r="T56" i="1"/>
  <c r="DC55" i="1"/>
  <c r="DB55" i="1"/>
  <c r="DA55" i="1" s="1"/>
  <c r="CZ55" i="1"/>
  <c r="BO55" i="1"/>
  <c r="BN55" i="1"/>
  <c r="BL55" i="1"/>
  <c r="BP55" i="1" s="1"/>
  <c r="BQ55" i="1" s="1"/>
  <c r="BK55" i="1"/>
  <c r="BJ55" i="1"/>
  <c r="BM55" i="1" s="1"/>
  <c r="BF55" i="1"/>
  <c r="BB55" i="1"/>
  <c r="AZ55" i="1"/>
  <c r="BD55" i="1" s="1"/>
  <c r="AT55" i="1"/>
  <c r="BG55" i="1" s="1"/>
  <c r="AO55" i="1"/>
  <c r="AM55" i="1" s="1"/>
  <c r="AE55" i="1"/>
  <c r="AD55" i="1"/>
  <c r="AC55" i="1" s="1"/>
  <c r="Y55" i="1"/>
  <c r="V55" i="1"/>
  <c r="DC54" i="1"/>
  <c r="DB54" i="1"/>
  <c r="CZ54" i="1"/>
  <c r="DA54" i="1" s="1"/>
  <c r="BO54" i="1"/>
  <c r="BN54" i="1"/>
  <c r="BJ54" i="1"/>
  <c r="BG54" i="1"/>
  <c r="BF54" i="1"/>
  <c r="BB54" i="1"/>
  <c r="BD54" i="1" s="1"/>
  <c r="AZ54" i="1"/>
  <c r="AT54" i="1"/>
  <c r="AO54" i="1"/>
  <c r="AM54" i="1"/>
  <c r="AN54" i="1" s="1"/>
  <c r="AE54" i="1"/>
  <c r="AD54" i="1"/>
  <c r="AC54" i="1"/>
  <c r="Y54" i="1"/>
  <c r="V54" i="1"/>
  <c r="T54" i="1"/>
  <c r="DC53" i="1"/>
  <c r="DB53" i="1"/>
  <c r="CZ53" i="1"/>
  <c r="BO53" i="1"/>
  <c r="BN53" i="1"/>
  <c r="BM53" i="1"/>
  <c r="BL53" i="1"/>
  <c r="BP53" i="1" s="1"/>
  <c r="BQ53" i="1" s="1"/>
  <c r="BJ53" i="1"/>
  <c r="BK53" i="1" s="1"/>
  <c r="BF53" i="1"/>
  <c r="AZ53" i="1"/>
  <c r="AT53" i="1"/>
  <c r="BG53" i="1" s="1"/>
  <c r="AO53" i="1"/>
  <c r="AM53" i="1"/>
  <c r="Q53" i="1" s="1"/>
  <c r="AE53" i="1"/>
  <c r="AD53" i="1"/>
  <c r="AC53" i="1"/>
  <c r="V53" i="1"/>
  <c r="T53" i="1"/>
  <c r="DC52" i="1"/>
  <c r="DB52" i="1"/>
  <c r="CZ52" i="1"/>
  <c r="BO52" i="1"/>
  <c r="BN52" i="1"/>
  <c r="BJ52" i="1"/>
  <c r="BF52" i="1"/>
  <c r="AZ52" i="1"/>
  <c r="AT52" i="1"/>
  <c r="BG52" i="1" s="1"/>
  <c r="AO52" i="1"/>
  <c r="AM52" i="1" s="1"/>
  <c r="AE52" i="1"/>
  <c r="AD52" i="1"/>
  <c r="AC52" i="1" s="1"/>
  <c r="V52" i="1"/>
  <c r="P52" i="1"/>
  <c r="BC52" i="1" s="1"/>
  <c r="DC51" i="1"/>
  <c r="DB51" i="1"/>
  <c r="CZ51" i="1"/>
  <c r="DA51" i="1" s="1"/>
  <c r="BB51" i="1" s="1"/>
  <c r="BO51" i="1"/>
  <c r="BN51" i="1"/>
  <c r="BJ51" i="1"/>
  <c r="BM51" i="1" s="1"/>
  <c r="BF51" i="1"/>
  <c r="AZ51" i="1"/>
  <c r="BD51" i="1" s="1"/>
  <c r="AT51" i="1"/>
  <c r="BG51" i="1" s="1"/>
  <c r="AO51" i="1"/>
  <c r="AM51" i="1" s="1"/>
  <c r="AN51" i="1" s="1"/>
  <c r="AE51" i="1"/>
  <c r="AD51" i="1"/>
  <c r="AC51" i="1" s="1"/>
  <c r="V51" i="1"/>
  <c r="DC50" i="1"/>
  <c r="DB50" i="1"/>
  <c r="CZ50" i="1"/>
  <c r="DA50" i="1" s="1"/>
  <c r="BB50" i="1" s="1"/>
  <c r="BP50" i="1"/>
  <c r="BQ50" i="1" s="1"/>
  <c r="BO50" i="1"/>
  <c r="BN50" i="1"/>
  <c r="BM50" i="1"/>
  <c r="BL50" i="1"/>
  <c r="BJ50" i="1"/>
  <c r="BK50" i="1" s="1"/>
  <c r="BF50" i="1"/>
  <c r="BD50" i="1"/>
  <c r="AZ50" i="1"/>
  <c r="AT50" i="1"/>
  <c r="BG50" i="1" s="1"/>
  <c r="AO50" i="1"/>
  <c r="AM50" i="1"/>
  <c r="Q50" i="1" s="1"/>
  <c r="AE50" i="1"/>
  <c r="AD50" i="1"/>
  <c r="AC50" i="1"/>
  <c r="Y50" i="1"/>
  <c r="V50" i="1"/>
  <c r="T50" i="1"/>
  <c r="DC49" i="1"/>
  <c r="DB49" i="1"/>
  <c r="CZ49" i="1"/>
  <c r="BO49" i="1"/>
  <c r="BN49" i="1"/>
  <c r="BM49" i="1"/>
  <c r="BL49" i="1"/>
  <c r="BP49" i="1" s="1"/>
  <c r="BQ49" i="1" s="1"/>
  <c r="BJ49" i="1"/>
  <c r="BK49" i="1" s="1"/>
  <c r="BF49" i="1"/>
  <c r="AZ49" i="1"/>
  <c r="AT49" i="1"/>
  <c r="BG49" i="1" s="1"/>
  <c r="AO49" i="1"/>
  <c r="AM49" i="1" s="1"/>
  <c r="AE49" i="1"/>
  <c r="AD49" i="1"/>
  <c r="AC49" i="1"/>
  <c r="V49" i="1"/>
  <c r="DC48" i="1"/>
  <c r="DB48" i="1"/>
  <c r="CZ48" i="1"/>
  <c r="BO48" i="1"/>
  <c r="BN48" i="1"/>
  <c r="BJ48" i="1"/>
  <c r="BF48" i="1"/>
  <c r="AZ48" i="1"/>
  <c r="AT48" i="1"/>
  <c r="BG48" i="1" s="1"/>
  <c r="AO48" i="1"/>
  <c r="AM48" i="1" s="1"/>
  <c r="AE48" i="1"/>
  <c r="AD48" i="1"/>
  <c r="AC48" i="1"/>
  <c r="V48" i="1"/>
  <c r="P48" i="1"/>
  <c r="BC48" i="1" s="1"/>
  <c r="DC47" i="1"/>
  <c r="DB47" i="1"/>
  <c r="CZ47" i="1"/>
  <c r="DA47" i="1" s="1"/>
  <c r="BB47" i="1" s="1"/>
  <c r="BD47" i="1" s="1"/>
  <c r="BO47" i="1"/>
  <c r="BN47" i="1"/>
  <c r="BJ47" i="1"/>
  <c r="BM47" i="1" s="1"/>
  <c r="BF47" i="1"/>
  <c r="AZ47" i="1"/>
  <c r="AT47" i="1"/>
  <c r="BG47" i="1" s="1"/>
  <c r="AO47" i="1"/>
  <c r="AM47" i="1" s="1"/>
  <c r="AN47" i="1" s="1"/>
  <c r="AE47" i="1"/>
  <c r="AD47" i="1"/>
  <c r="AC47" i="1" s="1"/>
  <c r="V47" i="1"/>
  <c r="DC46" i="1"/>
  <c r="DB46" i="1"/>
  <c r="CZ46" i="1"/>
  <c r="DA46" i="1" s="1"/>
  <c r="BB46" i="1" s="1"/>
  <c r="BD46" i="1" s="1"/>
  <c r="BO46" i="1"/>
  <c r="BN46" i="1"/>
  <c r="BJ46" i="1"/>
  <c r="BM46" i="1" s="1"/>
  <c r="BF46" i="1"/>
  <c r="AZ46" i="1"/>
  <c r="AT46" i="1"/>
  <c r="BG46" i="1" s="1"/>
  <c r="AO46" i="1"/>
  <c r="AN46" i="1"/>
  <c r="AM46" i="1"/>
  <c r="AE46" i="1"/>
  <c r="AD46" i="1"/>
  <c r="AC46" i="1" s="1"/>
  <c r="Y46" i="1"/>
  <c r="V46" i="1"/>
  <c r="AH46" i="1" s="1"/>
  <c r="T46" i="1"/>
  <c r="Q46" i="1"/>
  <c r="P46" i="1"/>
  <c r="BC46" i="1" s="1"/>
  <c r="O46" i="1"/>
  <c r="N46" i="1"/>
  <c r="Z46" i="1" s="1"/>
  <c r="AA46" i="1" s="1"/>
  <c r="AI46" i="1" s="1"/>
  <c r="DC45" i="1"/>
  <c r="DB45" i="1"/>
  <c r="CZ45" i="1"/>
  <c r="DA45" i="1" s="1"/>
  <c r="BB45" i="1" s="1"/>
  <c r="BD45" i="1" s="1"/>
  <c r="BO45" i="1"/>
  <c r="BN45" i="1"/>
  <c r="BL45" i="1"/>
  <c r="BP45" i="1" s="1"/>
  <c r="BQ45" i="1" s="1"/>
  <c r="BJ45" i="1"/>
  <c r="BK45" i="1" s="1"/>
  <c r="BF45" i="1"/>
  <c r="AZ45" i="1"/>
  <c r="AT45" i="1"/>
  <c r="BG45" i="1" s="1"/>
  <c r="AO45" i="1"/>
  <c r="AM45" i="1" s="1"/>
  <c r="AE45" i="1"/>
  <c r="AD45" i="1"/>
  <c r="AC45" i="1" s="1"/>
  <c r="Y45" i="1"/>
  <c r="V45" i="1"/>
  <c r="DC44" i="1"/>
  <c r="DB44" i="1"/>
  <c r="CZ44" i="1"/>
  <c r="BO44" i="1"/>
  <c r="BN44" i="1"/>
  <c r="BJ44" i="1"/>
  <c r="BF44" i="1"/>
  <c r="AZ44" i="1"/>
  <c r="AT44" i="1"/>
  <c r="BG44" i="1" s="1"/>
  <c r="AO44" i="1"/>
  <c r="AM44" i="1" s="1"/>
  <c r="AE44" i="1"/>
  <c r="AC44" i="1" s="1"/>
  <c r="AD44" i="1"/>
  <c r="V44" i="1"/>
  <c r="DC43" i="1"/>
  <c r="DB43" i="1"/>
  <c r="CZ43" i="1"/>
  <c r="DA43" i="1" s="1"/>
  <c r="BB43" i="1" s="1"/>
  <c r="BO43" i="1"/>
  <c r="BN43" i="1"/>
  <c r="BJ43" i="1"/>
  <c r="BM43" i="1" s="1"/>
  <c r="BF43" i="1"/>
  <c r="AZ43" i="1"/>
  <c r="BD43" i="1" s="1"/>
  <c r="AT43" i="1"/>
  <c r="BG43" i="1" s="1"/>
  <c r="AO43" i="1"/>
  <c r="AM43" i="1" s="1"/>
  <c r="AN43" i="1"/>
  <c r="AE43" i="1"/>
  <c r="AD43" i="1"/>
  <c r="AC43" i="1" s="1"/>
  <c r="V43" i="1"/>
  <c r="DC42" i="1"/>
  <c r="DB42" i="1"/>
  <c r="CZ42" i="1"/>
  <c r="DA42" i="1" s="1"/>
  <c r="BB42" i="1" s="1"/>
  <c r="BO42" i="1"/>
  <c r="BN42" i="1"/>
  <c r="BM42" i="1"/>
  <c r="BJ42" i="1"/>
  <c r="BL42" i="1" s="1"/>
  <c r="BP42" i="1" s="1"/>
  <c r="BQ42" i="1" s="1"/>
  <c r="BF42" i="1"/>
  <c r="BD42" i="1"/>
  <c r="AZ42" i="1"/>
  <c r="AT42" i="1"/>
  <c r="BG42" i="1" s="1"/>
  <c r="AO42" i="1"/>
  <c r="AN42" i="1"/>
  <c r="AM42" i="1"/>
  <c r="AE42" i="1"/>
  <c r="AD42" i="1"/>
  <c r="AC42" i="1" s="1"/>
  <c r="AB42" i="1"/>
  <c r="AF42" i="1" s="1"/>
  <c r="Y42" i="1"/>
  <c r="Z42" i="1" s="1"/>
  <c r="AA42" i="1" s="1"/>
  <c r="AI42" i="1" s="1"/>
  <c r="V42" i="1"/>
  <c r="AH42" i="1" s="1"/>
  <c r="AJ42" i="1" s="1"/>
  <c r="T42" i="1"/>
  <c r="Q42" i="1"/>
  <c r="P42" i="1"/>
  <c r="BC42" i="1" s="1"/>
  <c r="BE42" i="1" s="1"/>
  <c r="O42" i="1"/>
  <c r="N42" i="1"/>
  <c r="AG42" i="1" s="1"/>
  <c r="DC41" i="1"/>
  <c r="DB41" i="1"/>
  <c r="CZ41" i="1"/>
  <c r="DA41" i="1" s="1"/>
  <c r="BB41" i="1" s="1"/>
  <c r="BD41" i="1" s="1"/>
  <c r="BO41" i="1"/>
  <c r="BN41" i="1"/>
  <c r="BM41" i="1"/>
  <c r="BL41" i="1"/>
  <c r="BP41" i="1" s="1"/>
  <c r="BQ41" i="1" s="1"/>
  <c r="BJ41" i="1"/>
  <c r="BK41" i="1" s="1"/>
  <c r="BF41" i="1"/>
  <c r="AZ41" i="1"/>
  <c r="AT41" i="1"/>
  <c r="BG41" i="1" s="1"/>
  <c r="AO41" i="1"/>
  <c r="AM41" i="1" s="1"/>
  <c r="AE41" i="1"/>
  <c r="AD41" i="1"/>
  <c r="AC41" i="1" s="1"/>
  <c r="Y41" i="1"/>
  <c r="V41" i="1"/>
  <c r="DC40" i="1"/>
  <c r="DB40" i="1"/>
  <c r="CZ40" i="1"/>
  <c r="BO40" i="1"/>
  <c r="BN40" i="1"/>
  <c r="BJ40" i="1"/>
  <c r="BF40" i="1"/>
  <c r="AZ40" i="1"/>
  <c r="AT40" i="1"/>
  <c r="BG40" i="1" s="1"/>
  <c r="AO40" i="1"/>
  <c r="AM40" i="1" s="1"/>
  <c r="AE40" i="1"/>
  <c r="AD40" i="1"/>
  <c r="AC40" i="1" s="1"/>
  <c r="V40" i="1"/>
  <c r="DC39" i="1"/>
  <c r="DB39" i="1"/>
  <c r="CZ39" i="1"/>
  <c r="DA39" i="1" s="1"/>
  <c r="BB39" i="1" s="1"/>
  <c r="BD39" i="1" s="1"/>
  <c r="BO39" i="1"/>
  <c r="BN39" i="1"/>
  <c r="BJ39" i="1"/>
  <c r="BM39" i="1" s="1"/>
  <c r="BF39" i="1"/>
  <c r="AZ39" i="1"/>
  <c r="AT39" i="1"/>
  <c r="BG39" i="1" s="1"/>
  <c r="AO39" i="1"/>
  <c r="AN39" i="1"/>
  <c r="AM39" i="1"/>
  <c r="T39" i="1" s="1"/>
  <c r="AE39" i="1"/>
  <c r="AD39" i="1"/>
  <c r="AC39" i="1" s="1"/>
  <c r="V39" i="1"/>
  <c r="P39" i="1"/>
  <c r="BC39" i="1" s="1"/>
  <c r="O39" i="1"/>
  <c r="N39" i="1"/>
  <c r="DC38" i="1"/>
  <c r="DB38" i="1"/>
  <c r="CZ38" i="1"/>
  <c r="DA38" i="1" s="1"/>
  <c r="BB38" i="1" s="1"/>
  <c r="BO38" i="1"/>
  <c r="BN38" i="1"/>
  <c r="BJ38" i="1"/>
  <c r="BM38" i="1" s="1"/>
  <c r="BF38" i="1"/>
  <c r="BD38" i="1"/>
  <c r="AZ38" i="1"/>
  <c r="AT38" i="1"/>
  <c r="BG38" i="1" s="1"/>
  <c r="AO38" i="1"/>
  <c r="AN38" i="1"/>
  <c r="AM38" i="1"/>
  <c r="Q38" i="1" s="1"/>
  <c r="AE38" i="1"/>
  <c r="AD38" i="1"/>
  <c r="AC38" i="1" s="1"/>
  <c r="Y38" i="1"/>
  <c r="V38" i="1"/>
  <c r="T38" i="1"/>
  <c r="P38" i="1"/>
  <c r="BC38" i="1" s="1"/>
  <c r="BE38" i="1" s="1"/>
  <c r="O38" i="1"/>
  <c r="N38" i="1"/>
  <c r="DC37" i="1"/>
  <c r="DB37" i="1"/>
  <c r="CZ37" i="1"/>
  <c r="DA37" i="1" s="1"/>
  <c r="BB37" i="1" s="1"/>
  <c r="BD37" i="1" s="1"/>
  <c r="BO37" i="1"/>
  <c r="BN37" i="1"/>
  <c r="BL37" i="1"/>
  <c r="BP37" i="1" s="1"/>
  <c r="BQ37" i="1" s="1"/>
  <c r="BJ37" i="1"/>
  <c r="BM37" i="1" s="1"/>
  <c r="BF37" i="1"/>
  <c r="AZ37" i="1"/>
  <c r="AT37" i="1"/>
  <c r="BG37" i="1" s="1"/>
  <c r="AO37" i="1"/>
  <c r="AM37" i="1" s="1"/>
  <c r="P37" i="1" s="1"/>
  <c r="BC37" i="1" s="1"/>
  <c r="BE37" i="1" s="1"/>
  <c r="AN37" i="1"/>
  <c r="AE37" i="1"/>
  <c r="AC37" i="1" s="1"/>
  <c r="AD37" i="1"/>
  <c r="Y37" i="1"/>
  <c r="V37" i="1"/>
  <c r="T37" i="1"/>
  <c r="Q37" i="1"/>
  <c r="O37" i="1"/>
  <c r="N37" i="1" s="1"/>
  <c r="DC36" i="1"/>
  <c r="DB36" i="1"/>
  <c r="CZ36" i="1"/>
  <c r="BO36" i="1"/>
  <c r="BN36" i="1"/>
  <c r="BL36" i="1"/>
  <c r="BP36" i="1" s="1"/>
  <c r="BQ36" i="1" s="1"/>
  <c r="BJ36" i="1"/>
  <c r="BK36" i="1" s="1"/>
  <c r="BF36" i="1"/>
  <c r="AZ36" i="1"/>
  <c r="AT36" i="1"/>
  <c r="BG36" i="1" s="1"/>
  <c r="AO36" i="1"/>
  <c r="AM36" i="1"/>
  <c r="Q36" i="1" s="1"/>
  <c r="AE36" i="1"/>
  <c r="AD36" i="1"/>
  <c r="AC36" i="1"/>
  <c r="V36" i="1"/>
  <c r="P36" i="1"/>
  <c r="BC36" i="1" s="1"/>
  <c r="O36" i="1"/>
  <c r="N36" i="1" s="1"/>
  <c r="DC35" i="1"/>
  <c r="DB35" i="1"/>
  <c r="CZ35" i="1"/>
  <c r="BO35" i="1"/>
  <c r="BN35" i="1"/>
  <c r="BJ35" i="1"/>
  <c r="BF35" i="1"/>
  <c r="AZ35" i="1"/>
  <c r="AT35" i="1"/>
  <c r="BG35" i="1" s="1"/>
  <c r="AO35" i="1"/>
  <c r="AN35" i="1"/>
  <c r="AM35" i="1"/>
  <c r="O35" i="1" s="1"/>
  <c r="N35" i="1" s="1"/>
  <c r="AE35" i="1"/>
  <c r="AD35" i="1"/>
  <c r="AC35" i="1" s="1"/>
  <c r="V35" i="1"/>
  <c r="P35" i="1"/>
  <c r="BC35" i="1" s="1"/>
  <c r="DC34" i="1"/>
  <c r="DB34" i="1"/>
  <c r="DA34" i="1"/>
  <c r="BB34" i="1" s="1"/>
  <c r="BD34" i="1" s="1"/>
  <c r="CZ34" i="1"/>
  <c r="BO34" i="1"/>
  <c r="BN34" i="1"/>
  <c r="BM34" i="1"/>
  <c r="BK34" i="1"/>
  <c r="BJ34" i="1"/>
  <c r="BL34" i="1" s="1"/>
  <c r="BP34" i="1" s="1"/>
  <c r="BQ34" i="1" s="1"/>
  <c r="BF34" i="1"/>
  <c r="AZ34" i="1"/>
  <c r="AT34" i="1"/>
  <c r="BG34" i="1" s="1"/>
  <c r="AO34" i="1"/>
  <c r="AM34" i="1" s="1"/>
  <c r="AN34" i="1" s="1"/>
  <c r="AE34" i="1"/>
  <c r="AD34" i="1"/>
  <c r="AC34" i="1" s="1"/>
  <c r="Y34" i="1"/>
  <c r="V34" i="1"/>
  <c r="DC33" i="1"/>
  <c r="DB33" i="1"/>
  <c r="CZ33" i="1"/>
  <c r="DA33" i="1" s="1"/>
  <c r="BB33" i="1" s="1"/>
  <c r="BO33" i="1"/>
  <c r="BN33" i="1"/>
  <c r="BL33" i="1"/>
  <c r="BP33" i="1" s="1"/>
  <c r="BQ33" i="1" s="1"/>
  <c r="BJ33" i="1"/>
  <c r="BM33" i="1" s="1"/>
  <c r="BG33" i="1"/>
  <c r="BF33" i="1"/>
  <c r="BD33" i="1"/>
  <c r="AZ33" i="1"/>
  <c r="AT33" i="1"/>
  <c r="AO33" i="1"/>
  <c r="AM33" i="1" s="1"/>
  <c r="AE33" i="1"/>
  <c r="AD33" i="1"/>
  <c r="AC33" i="1" s="1"/>
  <c r="Y33" i="1"/>
  <c r="V33" i="1"/>
  <c r="DC32" i="1"/>
  <c r="DB32" i="1"/>
  <c r="CZ32" i="1"/>
  <c r="DA32" i="1" s="1"/>
  <c r="BB32" i="1" s="1"/>
  <c r="BD32" i="1" s="1"/>
  <c r="BO32" i="1"/>
  <c r="BN32" i="1"/>
  <c r="BL32" i="1"/>
  <c r="BP32" i="1" s="1"/>
  <c r="BQ32" i="1" s="1"/>
  <c r="BJ32" i="1"/>
  <c r="BK32" i="1" s="1"/>
  <c r="BF32" i="1"/>
  <c r="AZ32" i="1"/>
  <c r="AT32" i="1"/>
  <c r="BG32" i="1" s="1"/>
  <c r="AO32" i="1"/>
  <c r="AM32" i="1"/>
  <c r="Q32" i="1" s="1"/>
  <c r="AE32" i="1"/>
  <c r="AD32" i="1"/>
  <c r="AC32" i="1"/>
  <c r="V32" i="1"/>
  <c r="P32" i="1"/>
  <c r="BC32" i="1" s="1"/>
  <c r="DC31" i="1"/>
  <c r="DB31" i="1"/>
  <c r="CZ31" i="1"/>
  <c r="BO31" i="1"/>
  <c r="BN31" i="1"/>
  <c r="BJ31" i="1"/>
  <c r="BF31" i="1"/>
  <c r="AZ31" i="1"/>
  <c r="AT31" i="1"/>
  <c r="BG31" i="1" s="1"/>
  <c r="AO31" i="1"/>
  <c r="AN31" i="1"/>
  <c r="AM31" i="1"/>
  <c r="O31" i="1" s="1"/>
  <c r="N31" i="1" s="1"/>
  <c r="AE31" i="1"/>
  <c r="AD31" i="1"/>
  <c r="AC31" i="1" s="1"/>
  <c r="V31" i="1"/>
  <c r="P31" i="1"/>
  <c r="BC31" i="1" s="1"/>
  <c r="DC30" i="1"/>
  <c r="DB30" i="1"/>
  <c r="DA30" i="1"/>
  <c r="BB30" i="1" s="1"/>
  <c r="BD30" i="1" s="1"/>
  <c r="CZ30" i="1"/>
  <c r="BO30" i="1"/>
  <c r="BN30" i="1"/>
  <c r="BK30" i="1"/>
  <c r="BJ30" i="1"/>
  <c r="BM30" i="1" s="1"/>
  <c r="BF30" i="1"/>
  <c r="AZ30" i="1"/>
  <c r="AT30" i="1"/>
  <c r="BG30" i="1" s="1"/>
  <c r="AO30" i="1"/>
  <c r="AN30" i="1"/>
  <c r="AM30" i="1"/>
  <c r="AE30" i="1"/>
  <c r="AD30" i="1"/>
  <c r="AC30" i="1" s="1"/>
  <c r="Y30" i="1"/>
  <c r="V30" i="1"/>
  <c r="T30" i="1"/>
  <c r="Q30" i="1"/>
  <c r="P30" i="1"/>
  <c r="BC30" i="1" s="1"/>
  <c r="O30" i="1"/>
  <c r="N30" i="1"/>
  <c r="DC29" i="1"/>
  <c r="DB29" i="1"/>
  <c r="DA29" i="1" s="1"/>
  <c r="BB29" i="1" s="1"/>
  <c r="CZ29" i="1"/>
  <c r="BO29" i="1"/>
  <c r="BN29" i="1"/>
  <c r="BL29" i="1"/>
  <c r="BP29" i="1" s="1"/>
  <c r="BQ29" i="1" s="1"/>
  <c r="BJ29" i="1"/>
  <c r="BM29" i="1" s="1"/>
  <c r="BG29" i="1"/>
  <c r="BF29" i="1"/>
  <c r="BD29" i="1"/>
  <c r="AZ29" i="1"/>
  <c r="AT29" i="1"/>
  <c r="AO29" i="1"/>
  <c r="AM29" i="1" s="1"/>
  <c r="AE29" i="1"/>
  <c r="AD29" i="1"/>
  <c r="AC29" i="1" s="1"/>
  <c r="Y29" i="1"/>
  <c r="V29" i="1"/>
  <c r="T29" i="1"/>
  <c r="DC28" i="1"/>
  <c r="DB28" i="1"/>
  <c r="CZ28" i="1"/>
  <c r="DA28" i="1" s="1"/>
  <c r="BB28" i="1" s="1"/>
  <c r="BD28" i="1" s="1"/>
  <c r="BO28" i="1"/>
  <c r="BN28" i="1"/>
  <c r="BL28" i="1"/>
  <c r="BP28" i="1" s="1"/>
  <c r="BQ28" i="1" s="1"/>
  <c r="BJ28" i="1"/>
  <c r="BK28" i="1" s="1"/>
  <c r="BF28" i="1"/>
  <c r="AZ28" i="1"/>
  <c r="AT28" i="1"/>
  <c r="BG28" i="1" s="1"/>
  <c r="AO28" i="1"/>
  <c r="AM28" i="1"/>
  <c r="Q28" i="1" s="1"/>
  <c r="AE28" i="1"/>
  <c r="AD28" i="1"/>
  <c r="AC28" i="1"/>
  <c r="V28" i="1"/>
  <c r="T28" i="1"/>
  <c r="P28" i="1"/>
  <c r="BC28" i="1" s="1"/>
  <c r="DC27" i="1"/>
  <c r="DB27" i="1"/>
  <c r="CZ27" i="1"/>
  <c r="BO27" i="1"/>
  <c r="BN27" i="1"/>
  <c r="BJ27" i="1"/>
  <c r="BF27" i="1"/>
  <c r="AZ27" i="1"/>
  <c r="AT27" i="1"/>
  <c r="BG27" i="1" s="1"/>
  <c r="AO27" i="1"/>
  <c r="AN27" i="1"/>
  <c r="AM27" i="1"/>
  <c r="Q27" i="1" s="1"/>
  <c r="AE27" i="1"/>
  <c r="AD27" i="1"/>
  <c r="AC27" i="1" s="1"/>
  <c r="V27" i="1"/>
  <c r="T27" i="1"/>
  <c r="P27" i="1"/>
  <c r="BC27" i="1" s="1"/>
  <c r="O27" i="1"/>
  <c r="N27" i="1"/>
  <c r="DC26" i="1"/>
  <c r="DB26" i="1"/>
  <c r="CZ26" i="1"/>
  <c r="DA26" i="1" s="1"/>
  <c r="BB26" i="1" s="1"/>
  <c r="BD26" i="1" s="1"/>
  <c r="BP26" i="1"/>
  <c r="BQ26" i="1" s="1"/>
  <c r="BO26" i="1"/>
  <c r="BN26" i="1"/>
  <c r="BL26" i="1"/>
  <c r="BJ26" i="1"/>
  <c r="BM26" i="1" s="1"/>
  <c r="BF26" i="1"/>
  <c r="AZ26" i="1"/>
  <c r="AT26" i="1"/>
  <c r="BG26" i="1" s="1"/>
  <c r="AO26" i="1"/>
  <c r="AM26" i="1" s="1"/>
  <c r="AN26" i="1" s="1"/>
  <c r="AE26" i="1"/>
  <c r="AD26" i="1"/>
  <c r="AC26" i="1" s="1"/>
  <c r="Y26" i="1"/>
  <c r="V26" i="1"/>
  <c r="DC25" i="1"/>
  <c r="DB25" i="1"/>
  <c r="CZ25" i="1"/>
  <c r="DA25" i="1" s="1"/>
  <c r="BB25" i="1" s="1"/>
  <c r="BD25" i="1" s="1"/>
  <c r="BO25" i="1"/>
  <c r="BN25" i="1"/>
  <c r="BL25" i="1"/>
  <c r="BP25" i="1" s="1"/>
  <c r="BQ25" i="1" s="1"/>
  <c r="BJ25" i="1"/>
  <c r="BM25" i="1" s="1"/>
  <c r="BF25" i="1"/>
  <c r="AZ25" i="1"/>
  <c r="AT25" i="1"/>
  <c r="BG25" i="1" s="1"/>
  <c r="AO25" i="1"/>
  <c r="AM25" i="1"/>
  <c r="Q25" i="1" s="1"/>
  <c r="AE25" i="1"/>
  <c r="AD25" i="1"/>
  <c r="AC25" i="1"/>
  <c r="V25" i="1"/>
  <c r="T25" i="1"/>
  <c r="P25" i="1"/>
  <c r="BC25" i="1" s="1"/>
  <c r="DC24" i="1"/>
  <c r="DB24" i="1"/>
  <c r="CZ24" i="1"/>
  <c r="BO24" i="1"/>
  <c r="BN24" i="1"/>
  <c r="BL24" i="1"/>
  <c r="BP24" i="1" s="1"/>
  <c r="BQ24" i="1" s="1"/>
  <c r="BJ24" i="1"/>
  <c r="BF24" i="1"/>
  <c r="AZ24" i="1"/>
  <c r="AT24" i="1"/>
  <c r="BG24" i="1" s="1"/>
  <c r="AO24" i="1"/>
  <c r="AM24" i="1" s="1"/>
  <c r="AE24" i="1"/>
  <c r="AD24" i="1"/>
  <c r="AC24" i="1" s="1"/>
  <c r="V24" i="1"/>
  <c r="P24" i="1"/>
  <c r="BC24" i="1" s="1"/>
  <c r="DC23" i="1"/>
  <c r="DB23" i="1"/>
  <c r="CZ23" i="1"/>
  <c r="BO23" i="1"/>
  <c r="BN23" i="1"/>
  <c r="BJ23" i="1"/>
  <c r="BF23" i="1"/>
  <c r="AZ23" i="1"/>
  <c r="AT23" i="1"/>
  <c r="BG23" i="1" s="1"/>
  <c r="AO23" i="1"/>
  <c r="AM23" i="1" s="1"/>
  <c r="P23" i="1" s="1"/>
  <c r="BC23" i="1" s="1"/>
  <c r="AN23" i="1"/>
  <c r="AE23" i="1"/>
  <c r="AD23" i="1"/>
  <c r="AC23" i="1" s="1"/>
  <c r="V23" i="1"/>
  <c r="DC22" i="1"/>
  <c r="DB22" i="1"/>
  <c r="CZ22" i="1"/>
  <c r="DA22" i="1" s="1"/>
  <c r="BB22" i="1" s="1"/>
  <c r="BP22" i="1"/>
  <c r="BQ22" i="1" s="1"/>
  <c r="BO22" i="1"/>
  <c r="BN22" i="1"/>
  <c r="BM22" i="1"/>
  <c r="BL22" i="1"/>
  <c r="BJ22" i="1"/>
  <c r="BK22" i="1" s="1"/>
  <c r="BF22" i="1"/>
  <c r="BD22" i="1"/>
  <c r="AZ22" i="1"/>
  <c r="AT22" i="1"/>
  <c r="BG22" i="1" s="1"/>
  <c r="AO22" i="1"/>
  <c r="AM22" i="1" s="1"/>
  <c r="AN22" i="1" s="1"/>
  <c r="AE22" i="1"/>
  <c r="AD22" i="1"/>
  <c r="AC22" i="1" s="1"/>
  <c r="Y22" i="1"/>
  <c r="V22" i="1"/>
  <c r="T22" i="1"/>
  <c r="DC21" i="1"/>
  <c r="DB21" i="1"/>
  <c r="CZ21" i="1"/>
  <c r="DA21" i="1" s="1"/>
  <c r="BO21" i="1"/>
  <c r="BN21" i="1"/>
  <c r="BM21" i="1"/>
  <c r="BL21" i="1"/>
  <c r="BP21" i="1" s="1"/>
  <c r="BQ21" i="1" s="1"/>
  <c r="BJ21" i="1"/>
  <c r="BK21" i="1" s="1"/>
  <c r="BF21" i="1"/>
  <c r="BB21" i="1"/>
  <c r="BD21" i="1" s="1"/>
  <c r="AZ21" i="1"/>
  <c r="AT21" i="1"/>
  <c r="BG21" i="1" s="1"/>
  <c r="AO21" i="1"/>
  <c r="AM21" i="1" s="1"/>
  <c r="T21" i="1" s="1"/>
  <c r="AE21" i="1"/>
  <c r="AC21" i="1" s="1"/>
  <c r="AD21" i="1"/>
  <c r="Y21" i="1"/>
  <c r="V21" i="1"/>
  <c r="DC20" i="1"/>
  <c r="DB20" i="1"/>
  <c r="CZ20" i="1"/>
  <c r="DA20" i="1" s="1"/>
  <c r="BB20" i="1" s="1"/>
  <c r="BD20" i="1" s="1"/>
  <c r="BO20" i="1"/>
  <c r="BN20" i="1"/>
  <c r="BL20" i="1"/>
  <c r="BP20" i="1" s="1"/>
  <c r="BQ20" i="1" s="1"/>
  <c r="BJ20" i="1"/>
  <c r="BF20" i="1"/>
  <c r="AZ20" i="1"/>
  <c r="AT20" i="1"/>
  <c r="BG20" i="1" s="1"/>
  <c r="AO20" i="1"/>
  <c r="AM20" i="1" s="1"/>
  <c r="AN20" i="1" s="1"/>
  <c r="AE20" i="1"/>
  <c r="AD20" i="1"/>
  <c r="AC20" i="1" s="1"/>
  <c r="V20" i="1"/>
  <c r="T20" i="1"/>
  <c r="Q20" i="1"/>
  <c r="P20" i="1"/>
  <c r="BC20" i="1" s="1"/>
  <c r="O20" i="1"/>
  <c r="N20" i="1" s="1"/>
  <c r="DC19" i="1"/>
  <c r="DB19" i="1"/>
  <c r="DA19" i="1"/>
  <c r="BB19" i="1" s="1"/>
  <c r="CZ19" i="1"/>
  <c r="BP19" i="1"/>
  <c r="BQ19" i="1" s="1"/>
  <c r="BO19" i="1"/>
  <c r="BN19" i="1"/>
  <c r="BM19" i="1"/>
  <c r="BL19" i="1"/>
  <c r="BK19" i="1"/>
  <c r="BJ19" i="1"/>
  <c r="BF19" i="1"/>
  <c r="AZ19" i="1"/>
  <c r="AT19" i="1"/>
  <c r="BG19" i="1" s="1"/>
  <c r="AO19" i="1"/>
  <c r="AN19" i="1"/>
  <c r="AM19" i="1"/>
  <c r="P19" i="1" s="1"/>
  <c r="BC19" i="1" s="1"/>
  <c r="AE19" i="1"/>
  <c r="AD19" i="1"/>
  <c r="AC19" i="1" s="1"/>
  <c r="Y19" i="1"/>
  <c r="V19" i="1"/>
  <c r="Q19" i="1"/>
  <c r="DC18" i="1"/>
  <c r="DB18" i="1"/>
  <c r="CZ18" i="1"/>
  <c r="DA18" i="1" s="1"/>
  <c r="BB18" i="1" s="1"/>
  <c r="BD18" i="1" s="1"/>
  <c r="BO18" i="1"/>
  <c r="BN18" i="1"/>
  <c r="BM18" i="1"/>
  <c r="BJ18" i="1"/>
  <c r="BK18" i="1" s="1"/>
  <c r="BG18" i="1"/>
  <c r="BF18" i="1"/>
  <c r="AZ18" i="1"/>
  <c r="AT18" i="1"/>
  <c r="AO18" i="1"/>
  <c r="AM18" i="1" s="1"/>
  <c r="AE18" i="1"/>
  <c r="AD18" i="1"/>
  <c r="AC18" i="1" s="1"/>
  <c r="V18" i="1"/>
  <c r="DC17" i="1"/>
  <c r="DB17" i="1"/>
  <c r="DA17" i="1" s="1"/>
  <c r="BB17" i="1" s="1"/>
  <c r="BD17" i="1" s="1"/>
  <c r="CZ17" i="1"/>
  <c r="BO17" i="1"/>
  <c r="BN17" i="1"/>
  <c r="BM17" i="1"/>
  <c r="BL17" i="1"/>
  <c r="BP17" i="1" s="1"/>
  <c r="BQ17" i="1" s="1"/>
  <c r="BK17" i="1"/>
  <c r="BJ17" i="1"/>
  <c r="BF17" i="1"/>
  <c r="AZ17" i="1"/>
  <c r="AT17" i="1"/>
  <c r="BG17" i="1" s="1"/>
  <c r="AO17" i="1"/>
  <c r="AM17" i="1"/>
  <c r="O17" i="1" s="1"/>
  <c r="N17" i="1" s="1"/>
  <c r="AE17" i="1"/>
  <c r="AD17" i="1"/>
  <c r="AC17" i="1"/>
  <c r="Y17" i="1"/>
  <c r="V17" i="1"/>
  <c r="T17" i="1"/>
  <c r="Q18" i="1" l="1"/>
  <c r="P18" i="1"/>
  <c r="BC18" i="1" s="1"/>
  <c r="BE18" i="1" s="1"/>
  <c r="O18" i="1"/>
  <c r="N18" i="1" s="1"/>
  <c r="AN18" i="1"/>
  <c r="T18" i="1"/>
  <c r="Z17" i="1"/>
  <c r="AA17" i="1" s="1"/>
  <c r="W17" i="1" s="1"/>
  <c r="U17" i="1" s="1"/>
  <c r="X17" i="1" s="1"/>
  <c r="R17" i="1" s="1"/>
  <c r="S17" i="1" s="1"/>
  <c r="AG17" i="1"/>
  <c r="BE19" i="1"/>
  <c r="AG20" i="1"/>
  <c r="BD19" i="1"/>
  <c r="P17" i="1"/>
  <c r="BC17" i="1" s="1"/>
  <c r="BE17" i="1" s="1"/>
  <c r="BL18" i="1"/>
  <c r="BP18" i="1" s="1"/>
  <c r="BQ18" i="1" s="1"/>
  <c r="T19" i="1"/>
  <c r="BK24" i="1"/>
  <c r="BM24" i="1"/>
  <c r="BE27" i="1"/>
  <c r="DA27" i="1"/>
  <c r="BB27" i="1" s="1"/>
  <c r="BD27" i="1" s="1"/>
  <c r="Y27" i="1"/>
  <c r="Q29" i="1"/>
  <c r="P29" i="1"/>
  <c r="BC29" i="1" s="1"/>
  <c r="BE29" i="1" s="1"/>
  <c r="O29" i="1"/>
  <c r="N29" i="1" s="1"/>
  <c r="AN29" i="1"/>
  <c r="BM35" i="1"/>
  <c r="BL35" i="1"/>
  <c r="BP35" i="1" s="1"/>
  <c r="BQ35" i="1" s="1"/>
  <c r="BK35" i="1"/>
  <c r="Q17" i="1"/>
  <c r="BK20" i="1"/>
  <c r="BM20" i="1"/>
  <c r="Q22" i="1"/>
  <c r="P22" i="1"/>
  <c r="BC22" i="1" s="1"/>
  <c r="BE22" i="1" s="1"/>
  <c r="O22" i="1"/>
  <c r="N22" i="1" s="1"/>
  <c r="BM31" i="1"/>
  <c r="BL31" i="1"/>
  <c r="BP31" i="1" s="1"/>
  <c r="BQ31" i="1" s="1"/>
  <c r="BK31" i="1"/>
  <c r="DA36" i="1"/>
  <c r="BB36" i="1" s="1"/>
  <c r="BD36" i="1" s="1"/>
  <c r="BE20" i="1"/>
  <c r="Q21" i="1"/>
  <c r="P21" i="1"/>
  <c r="BC21" i="1" s="1"/>
  <c r="BE21" i="1" s="1"/>
  <c r="O21" i="1"/>
  <c r="N21" i="1" s="1"/>
  <c r="AN21" i="1"/>
  <c r="T26" i="1"/>
  <c r="Q26" i="1"/>
  <c r="P26" i="1"/>
  <c r="BC26" i="1" s="1"/>
  <c r="BE26" i="1" s="1"/>
  <c r="O26" i="1"/>
  <c r="N26" i="1" s="1"/>
  <c r="AG35" i="1"/>
  <c r="O19" i="1"/>
  <c r="N19" i="1" s="1"/>
  <c r="Y20" i="1"/>
  <c r="BM23" i="1"/>
  <c r="BL23" i="1"/>
  <c r="BP23" i="1" s="1"/>
  <c r="BQ23" i="1" s="1"/>
  <c r="BK23" i="1"/>
  <c r="Q24" i="1"/>
  <c r="O24" i="1"/>
  <c r="N24" i="1" s="1"/>
  <c r="AN24" i="1"/>
  <c r="T24" i="1"/>
  <c r="BE28" i="1"/>
  <c r="Z30" i="1"/>
  <c r="AA30" i="1" s="1"/>
  <c r="AH30" i="1" s="1"/>
  <c r="AG31" i="1"/>
  <c r="Q33" i="1"/>
  <c r="P33" i="1"/>
  <c r="BC33" i="1" s="1"/>
  <c r="BE33" i="1" s="1"/>
  <c r="O33" i="1"/>
  <c r="N33" i="1" s="1"/>
  <c r="AN33" i="1"/>
  <c r="DA35" i="1"/>
  <c r="BB35" i="1" s="1"/>
  <c r="Y35" i="1"/>
  <c r="DA24" i="1"/>
  <c r="BB24" i="1" s="1"/>
  <c r="BD24" i="1" s="1"/>
  <c r="DA31" i="1"/>
  <c r="BB31" i="1" s="1"/>
  <c r="BD31" i="1" s="1"/>
  <c r="Y31" i="1"/>
  <c r="T33" i="1"/>
  <c r="BE35" i="1"/>
  <c r="Z37" i="1"/>
  <c r="AA37" i="1" s="1"/>
  <c r="AG37" i="1"/>
  <c r="BM48" i="1"/>
  <c r="BL48" i="1"/>
  <c r="BP48" i="1" s="1"/>
  <c r="BQ48" i="1" s="1"/>
  <c r="BK48" i="1"/>
  <c r="BM27" i="1"/>
  <c r="BL27" i="1"/>
  <c r="BP27" i="1" s="1"/>
  <c r="BQ27" i="1" s="1"/>
  <c r="BK27" i="1"/>
  <c r="AG30" i="1"/>
  <c r="W30" i="1"/>
  <c r="U30" i="1" s="1"/>
  <c r="X30" i="1" s="1"/>
  <c r="R30" i="1" s="1"/>
  <c r="S30" i="1" s="1"/>
  <c r="BE31" i="1"/>
  <c r="AN17" i="1"/>
  <c r="T34" i="1"/>
  <c r="Q34" i="1"/>
  <c r="P34" i="1"/>
  <c r="BC34" i="1" s="1"/>
  <c r="BE34" i="1" s="1"/>
  <c r="O34" i="1"/>
  <c r="N34" i="1" s="1"/>
  <c r="Z34" i="1" s="1"/>
  <c r="AA34" i="1" s="1"/>
  <c r="BD35" i="1"/>
  <c r="AG36" i="1"/>
  <c r="Y18" i="1"/>
  <c r="O23" i="1"/>
  <c r="N23" i="1" s="1"/>
  <c r="T23" i="1"/>
  <c r="Q23" i="1"/>
  <c r="DA23" i="1"/>
  <c r="BB23" i="1" s="1"/>
  <c r="BD23" i="1" s="1"/>
  <c r="Y23" i="1"/>
  <c r="BE25" i="1"/>
  <c r="BE30" i="1"/>
  <c r="BE32" i="1"/>
  <c r="O44" i="1"/>
  <c r="N44" i="1" s="1"/>
  <c r="AN44" i="1"/>
  <c r="T44" i="1"/>
  <c r="Q44" i="1"/>
  <c r="P44" i="1"/>
  <c r="BC44" i="1" s="1"/>
  <c r="AG27" i="1"/>
  <c r="BM28" i="1"/>
  <c r="Q31" i="1"/>
  <c r="BM32" i="1"/>
  <c r="Q35" i="1"/>
  <c r="BM36" i="1"/>
  <c r="Q45" i="1"/>
  <c r="P45" i="1"/>
  <c r="BC45" i="1" s="1"/>
  <c r="BE45" i="1" s="1"/>
  <c r="O45" i="1"/>
  <c r="N45" i="1" s="1"/>
  <c r="AN45" i="1"/>
  <c r="T45" i="1"/>
  <c r="BD52" i="1"/>
  <c r="AH71" i="1"/>
  <c r="AI71" i="1"/>
  <c r="AJ71" i="1" s="1"/>
  <c r="AB71" i="1"/>
  <c r="AF71" i="1" s="1"/>
  <c r="AN25" i="1"/>
  <c r="T32" i="1"/>
  <c r="T36" i="1"/>
  <c r="BK37" i="1"/>
  <c r="AG39" i="1"/>
  <c r="DA40" i="1"/>
  <c r="BB40" i="1" s="1"/>
  <c r="BD40" i="1" s="1"/>
  <c r="Y40" i="1"/>
  <c r="T47" i="1"/>
  <c r="Q47" i="1"/>
  <c r="P47" i="1"/>
  <c r="BC47" i="1" s="1"/>
  <c r="BE47" i="1" s="1"/>
  <c r="O47" i="1"/>
  <c r="N47" i="1" s="1"/>
  <c r="Q68" i="1"/>
  <c r="AN68" i="1"/>
  <c r="T68" i="1"/>
  <c r="P68" i="1"/>
  <c r="BC68" i="1" s="1"/>
  <c r="O68" i="1"/>
  <c r="N68" i="1" s="1"/>
  <c r="O25" i="1"/>
  <c r="N25" i="1" s="1"/>
  <c r="BK26" i="1"/>
  <c r="Z38" i="1"/>
  <c r="AA38" i="1" s="1"/>
  <c r="AG38" i="1"/>
  <c r="W38" i="1"/>
  <c r="U38" i="1" s="1"/>
  <c r="X38" i="1" s="1"/>
  <c r="R38" i="1" s="1"/>
  <c r="S38" i="1" s="1"/>
  <c r="O40" i="1"/>
  <c r="N40" i="1" s="1"/>
  <c r="AN40" i="1"/>
  <c r="T40" i="1"/>
  <c r="Q40" i="1"/>
  <c r="DA48" i="1"/>
  <c r="BB48" i="1" s="1"/>
  <c r="Y48" i="1"/>
  <c r="BM52" i="1"/>
  <c r="BL52" i="1"/>
  <c r="BP52" i="1" s="1"/>
  <c r="BQ52" i="1" s="1"/>
  <c r="BK52" i="1"/>
  <c r="AN28" i="1"/>
  <c r="BL30" i="1"/>
  <c r="BP30" i="1" s="1"/>
  <c r="BQ30" i="1" s="1"/>
  <c r="T31" i="1"/>
  <c r="AN32" i="1"/>
  <c r="T35" i="1"/>
  <c r="AN36" i="1"/>
  <c r="BE39" i="1"/>
  <c r="Q41" i="1"/>
  <c r="P41" i="1"/>
  <c r="BC41" i="1" s="1"/>
  <c r="BE41" i="1" s="1"/>
  <c r="O41" i="1"/>
  <c r="N41" i="1" s="1"/>
  <c r="AN41" i="1"/>
  <c r="T41" i="1"/>
  <c r="BM44" i="1"/>
  <c r="BL44" i="1"/>
  <c r="BP44" i="1" s="1"/>
  <c r="BQ44" i="1" s="1"/>
  <c r="BK44" i="1"/>
  <c r="AB46" i="1"/>
  <c r="AF46" i="1" s="1"/>
  <c r="O48" i="1"/>
  <c r="N48" i="1" s="1"/>
  <c r="AN48" i="1"/>
  <c r="T48" i="1"/>
  <c r="Q48" i="1"/>
  <c r="DA53" i="1"/>
  <c r="BB53" i="1" s="1"/>
  <c r="BD53" i="1" s="1"/>
  <c r="Y25" i="1"/>
  <c r="BK25" i="1"/>
  <c r="O28" i="1"/>
  <c r="N28" i="1" s="1"/>
  <c r="BK29" i="1"/>
  <c r="O32" i="1"/>
  <c r="N32" i="1" s="1"/>
  <c r="BK33" i="1"/>
  <c r="P40" i="1"/>
  <c r="BC40" i="1" s="1"/>
  <c r="BE40" i="1" s="1"/>
  <c r="BE48" i="1"/>
  <c r="Q49" i="1"/>
  <c r="P49" i="1"/>
  <c r="BC49" i="1" s="1"/>
  <c r="BE49" i="1" s="1"/>
  <c r="O49" i="1"/>
  <c r="N49" i="1" s="1"/>
  <c r="AN49" i="1"/>
  <c r="T49" i="1"/>
  <c r="BD48" i="1"/>
  <c r="T51" i="1"/>
  <c r="Q51" i="1"/>
  <c r="P51" i="1"/>
  <c r="BC51" i="1" s="1"/>
  <c r="BE51" i="1" s="1"/>
  <c r="O51" i="1"/>
  <c r="N51" i="1" s="1"/>
  <c r="DA52" i="1"/>
  <c r="BB52" i="1" s="1"/>
  <c r="BE52" i="1" s="1"/>
  <c r="Y52" i="1"/>
  <c r="Y24" i="1"/>
  <c r="Y28" i="1"/>
  <c r="Y32" i="1"/>
  <c r="Y36" i="1"/>
  <c r="AH38" i="1"/>
  <c r="BM40" i="1"/>
  <c r="BL40" i="1"/>
  <c r="BP40" i="1" s="1"/>
  <c r="BQ40" i="1" s="1"/>
  <c r="BK40" i="1"/>
  <c r="T43" i="1"/>
  <c r="Q43" i="1"/>
  <c r="P43" i="1"/>
  <c r="BC43" i="1" s="1"/>
  <c r="BE43" i="1" s="1"/>
  <c r="O43" i="1"/>
  <c r="N43" i="1" s="1"/>
  <c r="DA44" i="1"/>
  <c r="BB44" i="1" s="1"/>
  <c r="BD44" i="1" s="1"/>
  <c r="Y44" i="1"/>
  <c r="BE46" i="1"/>
  <c r="DA49" i="1"/>
  <c r="BB49" i="1" s="1"/>
  <c r="BD49" i="1" s="1"/>
  <c r="O52" i="1"/>
  <c r="N52" i="1" s="1"/>
  <c r="AN52" i="1"/>
  <c r="T52" i="1"/>
  <c r="Q52" i="1"/>
  <c r="BM45" i="1"/>
  <c r="DA58" i="1"/>
  <c r="BB58" i="1" s="1"/>
  <c r="BD58" i="1" s="1"/>
  <c r="Y58" i="1"/>
  <c r="Z60" i="1"/>
  <c r="AA60" i="1" s="1"/>
  <c r="Q64" i="1"/>
  <c r="P64" i="1"/>
  <c r="BC64" i="1" s="1"/>
  <c r="O64" i="1"/>
  <c r="N64" i="1" s="1"/>
  <c r="AN64" i="1"/>
  <c r="T64" i="1"/>
  <c r="Y65" i="1"/>
  <c r="DA65" i="1"/>
  <c r="BB65" i="1" s="1"/>
  <c r="BD65" i="1" s="1"/>
  <c r="BE67" i="1"/>
  <c r="Q80" i="1"/>
  <c r="P80" i="1"/>
  <c r="BC80" i="1" s="1"/>
  <c r="BE80" i="1" s="1"/>
  <c r="AN80" i="1"/>
  <c r="T80" i="1"/>
  <c r="O80" i="1"/>
  <c r="N80" i="1" s="1"/>
  <c r="AN50" i="1"/>
  <c r="BM54" i="1"/>
  <c r="BL54" i="1"/>
  <c r="BP54" i="1" s="1"/>
  <c r="BQ54" i="1" s="1"/>
  <c r="BK54" i="1"/>
  <c r="Q56" i="1"/>
  <c r="P56" i="1"/>
  <c r="BC56" i="1" s="1"/>
  <c r="BE56" i="1" s="1"/>
  <c r="O56" i="1"/>
  <c r="N56" i="1" s="1"/>
  <c r="AN56" i="1"/>
  <c r="AN58" i="1"/>
  <c r="T58" i="1"/>
  <c r="Q58" i="1"/>
  <c r="O58" i="1"/>
  <c r="N58" i="1" s="1"/>
  <c r="Z63" i="1"/>
  <c r="AA63" i="1" s="1"/>
  <c r="W73" i="1"/>
  <c r="U73" i="1" s="1"/>
  <c r="X73" i="1" s="1"/>
  <c r="R73" i="1" s="1"/>
  <c r="S73" i="1" s="1"/>
  <c r="AN73" i="1"/>
  <c r="T73" i="1"/>
  <c r="Q73" i="1"/>
  <c r="P73" i="1"/>
  <c r="BC73" i="1" s="1"/>
  <c r="BE73" i="1" s="1"/>
  <c r="Q39" i="1"/>
  <c r="Y39" i="1"/>
  <c r="BK39" i="1"/>
  <c r="W42" i="1"/>
  <c r="U42" i="1" s="1"/>
  <c r="X42" i="1" s="1"/>
  <c r="R42" i="1" s="1"/>
  <c r="S42" i="1" s="1"/>
  <c r="Y43" i="1"/>
  <c r="BK43" i="1"/>
  <c r="W46" i="1"/>
  <c r="U46" i="1" s="1"/>
  <c r="X46" i="1" s="1"/>
  <c r="R46" i="1" s="1"/>
  <c r="S46" i="1" s="1"/>
  <c r="Y47" i="1"/>
  <c r="BK47" i="1"/>
  <c r="O50" i="1"/>
  <c r="N50" i="1" s="1"/>
  <c r="Y51" i="1"/>
  <c r="BK51" i="1"/>
  <c r="O54" i="1"/>
  <c r="N54" i="1" s="1"/>
  <c r="P59" i="1"/>
  <c r="BC59" i="1" s="1"/>
  <c r="BE59" i="1" s="1"/>
  <c r="O59" i="1"/>
  <c r="N59" i="1" s="1"/>
  <c r="AN59" i="1"/>
  <c r="T59" i="1"/>
  <c r="Q59" i="1"/>
  <c r="AH63" i="1"/>
  <c r="DA64" i="1"/>
  <c r="BB64" i="1" s="1"/>
  <c r="BD64" i="1" s="1"/>
  <c r="Y64" i="1"/>
  <c r="AH66" i="1"/>
  <c r="AB66" i="1"/>
  <c r="AF66" i="1" s="1"/>
  <c r="AI66" i="1"/>
  <c r="AJ66" i="1" s="1"/>
  <c r="BM70" i="1"/>
  <c r="BL70" i="1"/>
  <c r="BP70" i="1" s="1"/>
  <c r="BQ70" i="1" s="1"/>
  <c r="BK70" i="1"/>
  <c r="AN74" i="1"/>
  <c r="P74" i="1"/>
  <c r="BC74" i="1" s="1"/>
  <c r="BE74" i="1" s="1"/>
  <c r="T74" i="1"/>
  <c r="O74" i="1"/>
  <c r="N74" i="1" s="1"/>
  <c r="Q76" i="1"/>
  <c r="P76" i="1"/>
  <c r="BC76" i="1" s="1"/>
  <c r="BE76" i="1" s="1"/>
  <c r="T76" i="1"/>
  <c r="O76" i="1"/>
  <c r="N76" i="1" s="1"/>
  <c r="AN76" i="1"/>
  <c r="BL39" i="1"/>
  <c r="BP39" i="1" s="1"/>
  <c r="BQ39" i="1" s="1"/>
  <c r="BL43" i="1"/>
  <c r="BP43" i="1" s="1"/>
  <c r="BQ43" i="1" s="1"/>
  <c r="BL47" i="1"/>
  <c r="BP47" i="1" s="1"/>
  <c r="BQ47" i="1" s="1"/>
  <c r="P50" i="1"/>
  <c r="BC50" i="1" s="1"/>
  <c r="BE50" i="1" s="1"/>
  <c r="BL51" i="1"/>
  <c r="BP51" i="1" s="1"/>
  <c r="BQ51" i="1" s="1"/>
  <c r="AN53" i="1"/>
  <c r="P54" i="1"/>
  <c r="BC54" i="1" s="1"/>
  <c r="BE54" i="1" s="1"/>
  <c r="BE58" i="1"/>
  <c r="BE65" i="1"/>
  <c r="AG66" i="1"/>
  <c r="W66" i="1"/>
  <c r="U66" i="1" s="1"/>
  <c r="X66" i="1" s="1"/>
  <c r="R66" i="1" s="1"/>
  <c r="S66" i="1" s="1"/>
  <c r="BK38" i="1"/>
  <c r="BK42" i="1"/>
  <c r="AG46" i="1"/>
  <c r="AJ46" i="1" s="1"/>
  <c r="BK46" i="1"/>
  <c r="O53" i="1"/>
  <c r="N53" i="1" s="1"/>
  <c r="Q54" i="1"/>
  <c r="BD59" i="1"/>
  <c r="Q60" i="1"/>
  <c r="P60" i="1"/>
  <c r="BC60" i="1" s="1"/>
  <c r="BE60" i="1" s="1"/>
  <c r="O60" i="1"/>
  <c r="N60" i="1" s="1"/>
  <c r="AN60" i="1"/>
  <c r="Z62" i="1"/>
  <c r="AA62" i="1" s="1"/>
  <c r="AJ67" i="1"/>
  <c r="Q72" i="1"/>
  <c r="AN72" i="1"/>
  <c r="T72" i="1"/>
  <c r="O72" i="1"/>
  <c r="N72" i="1" s="1"/>
  <c r="T77" i="1"/>
  <c r="AN77" i="1"/>
  <c r="Q77" i="1"/>
  <c r="P77" i="1"/>
  <c r="BC77" i="1" s="1"/>
  <c r="BE77" i="1" s="1"/>
  <c r="BL38" i="1"/>
  <c r="BP38" i="1" s="1"/>
  <c r="BQ38" i="1" s="1"/>
  <c r="BL46" i="1"/>
  <c r="BP46" i="1" s="1"/>
  <c r="BQ46" i="1" s="1"/>
  <c r="P53" i="1"/>
  <c r="BC53" i="1" s="1"/>
  <c r="BM58" i="1"/>
  <c r="BL58" i="1"/>
  <c r="BP58" i="1" s="1"/>
  <c r="BQ58" i="1" s="1"/>
  <c r="BK58" i="1"/>
  <c r="AB67" i="1"/>
  <c r="AF67" i="1" s="1"/>
  <c r="AI67" i="1"/>
  <c r="BD67" i="1"/>
  <c r="Q70" i="1"/>
  <c r="P70" i="1"/>
  <c r="BC70" i="1" s="1"/>
  <c r="O70" i="1"/>
  <c r="N70" i="1" s="1"/>
  <c r="AN70" i="1"/>
  <c r="Y70" i="1"/>
  <c r="DA70" i="1"/>
  <c r="BB70" i="1" s="1"/>
  <c r="BD70" i="1" s="1"/>
  <c r="Q74" i="1"/>
  <c r="Y49" i="1"/>
  <c r="Y53" i="1"/>
  <c r="P55" i="1"/>
  <c r="BC55" i="1" s="1"/>
  <c r="BE55" i="1" s="1"/>
  <c r="O55" i="1"/>
  <c r="N55" i="1" s="1"/>
  <c r="AN55" i="1"/>
  <c r="T55" i="1"/>
  <c r="Q55" i="1"/>
  <c r="T60" i="1"/>
  <c r="W63" i="1"/>
  <c r="U63" i="1" s="1"/>
  <c r="X63" i="1" s="1"/>
  <c r="R63" i="1" s="1"/>
  <c r="S63" i="1" s="1"/>
  <c r="AG63" i="1"/>
  <c r="AN69" i="1"/>
  <c r="T69" i="1"/>
  <c r="Q69" i="1"/>
  <c r="P69" i="1"/>
  <c r="BC69" i="1" s="1"/>
  <c r="BE69" i="1" s="1"/>
  <c r="O69" i="1"/>
  <c r="N69" i="1" s="1"/>
  <c r="Z69" i="1"/>
  <c r="AA69" i="1" s="1"/>
  <c r="P72" i="1"/>
  <c r="BC72" i="1" s="1"/>
  <c r="O77" i="1"/>
  <c r="N77" i="1" s="1"/>
  <c r="BD77" i="1"/>
  <c r="BK59" i="1"/>
  <c r="AG62" i="1"/>
  <c r="DA63" i="1"/>
  <c r="BB63" i="1" s="1"/>
  <c r="BD63" i="1" s="1"/>
  <c r="DA69" i="1"/>
  <c r="BB69" i="1" s="1"/>
  <c r="BD69" i="1" s="1"/>
  <c r="Z77" i="1"/>
  <c r="AA77" i="1" s="1"/>
  <c r="O57" i="1"/>
  <c r="N57" i="1" s="1"/>
  <c r="O61" i="1"/>
  <c r="N61" i="1" s="1"/>
  <c r="BL63" i="1"/>
  <c r="BP63" i="1" s="1"/>
  <c r="BQ63" i="1" s="1"/>
  <c r="BM68" i="1"/>
  <c r="BL69" i="1"/>
  <c r="BP69" i="1" s="1"/>
  <c r="BQ69" i="1" s="1"/>
  <c r="P57" i="1"/>
  <c r="BC57" i="1" s="1"/>
  <c r="BE57" i="1" s="1"/>
  <c r="P61" i="1"/>
  <c r="BC61" i="1" s="1"/>
  <c r="BE61" i="1" s="1"/>
  <c r="AN71" i="1"/>
  <c r="Z73" i="1"/>
  <c r="AA73" i="1" s="1"/>
  <c r="P75" i="1"/>
  <c r="BC75" i="1" s="1"/>
  <c r="BE75" i="1" s="1"/>
  <c r="O75" i="1"/>
  <c r="N75" i="1" s="1"/>
  <c r="AN75" i="1"/>
  <c r="BM64" i="1"/>
  <c r="AN78" i="1"/>
  <c r="T78" i="1"/>
  <c r="P78" i="1"/>
  <c r="BC78" i="1" s="1"/>
  <c r="BE78" i="1" s="1"/>
  <c r="P79" i="1"/>
  <c r="BC79" i="1" s="1"/>
  <c r="BE79" i="1" s="1"/>
  <c r="O79" i="1"/>
  <c r="N79" i="1" s="1"/>
  <c r="Z79" i="1" s="1"/>
  <c r="AA79" i="1" s="1"/>
  <c r="AN79" i="1"/>
  <c r="AC62" i="1"/>
  <c r="O65" i="1"/>
  <c r="N65" i="1" s="1"/>
  <c r="AN67" i="1"/>
  <c r="W71" i="1"/>
  <c r="U71" i="1" s="1"/>
  <c r="X71" i="1" s="1"/>
  <c r="R71" i="1" s="1"/>
  <c r="S71" i="1" s="1"/>
  <c r="DA72" i="1"/>
  <c r="BB72" i="1" s="1"/>
  <c r="BD72" i="1" s="1"/>
  <c r="Y72" i="1"/>
  <c r="Q75" i="1"/>
  <c r="BM77" i="1"/>
  <c r="BL77" i="1"/>
  <c r="BP77" i="1" s="1"/>
  <c r="BQ77" i="1" s="1"/>
  <c r="Z78" i="1"/>
  <c r="AA78" i="1" s="1"/>
  <c r="BK73" i="1"/>
  <c r="BK77" i="1"/>
  <c r="O78" i="1"/>
  <c r="N78" i="1" s="1"/>
  <c r="BD78" i="1"/>
  <c r="Q79" i="1"/>
  <c r="W67" i="1"/>
  <c r="U67" i="1" s="1"/>
  <c r="X67" i="1" s="1"/>
  <c r="R67" i="1" s="1"/>
  <c r="S67" i="1" s="1"/>
  <c r="DA68" i="1"/>
  <c r="BB68" i="1" s="1"/>
  <c r="BD68" i="1" s="1"/>
  <c r="Y68" i="1"/>
  <c r="BL73" i="1"/>
  <c r="BP73" i="1" s="1"/>
  <c r="BQ73" i="1" s="1"/>
  <c r="T75" i="1"/>
  <c r="Q78" i="1"/>
  <c r="BD79" i="1"/>
  <c r="AH80" i="1"/>
  <c r="Z80" i="1"/>
  <c r="AA80" i="1" s="1"/>
  <c r="Y76" i="1"/>
  <c r="BK76" i="1"/>
  <c r="AB79" i="1" l="1"/>
  <c r="AF79" i="1" s="1"/>
  <c r="AI79" i="1"/>
  <c r="AH79" i="1"/>
  <c r="AB34" i="1"/>
  <c r="AF34" i="1" s="1"/>
  <c r="AI34" i="1"/>
  <c r="AH34" i="1"/>
  <c r="W77" i="1"/>
  <c r="U77" i="1" s="1"/>
  <c r="X77" i="1" s="1"/>
  <c r="R77" i="1" s="1"/>
  <c r="S77" i="1" s="1"/>
  <c r="AG77" i="1"/>
  <c r="AG55" i="1"/>
  <c r="Z55" i="1"/>
  <c r="AA55" i="1" s="1"/>
  <c r="AG70" i="1"/>
  <c r="Z64" i="1"/>
  <c r="AA64" i="1" s="1"/>
  <c r="Z54" i="1"/>
  <c r="AA54" i="1" s="1"/>
  <c r="AG54" i="1"/>
  <c r="Z43" i="1"/>
  <c r="AA43" i="1" s="1"/>
  <c r="BE64" i="1"/>
  <c r="Z32" i="1"/>
  <c r="AA32" i="1" s="1"/>
  <c r="Z25" i="1"/>
  <c r="AA25" i="1" s="1"/>
  <c r="BE68" i="1"/>
  <c r="Z18" i="1"/>
  <c r="AA18" i="1" s="1"/>
  <c r="AI37" i="1"/>
  <c r="AH37" i="1"/>
  <c r="AB37" i="1"/>
  <c r="AF37" i="1" s="1"/>
  <c r="AG19" i="1"/>
  <c r="Z22" i="1"/>
  <c r="AA22" i="1" s="1"/>
  <c r="AG22" i="1"/>
  <c r="W22" i="1"/>
  <c r="U22" i="1" s="1"/>
  <c r="X22" i="1" s="1"/>
  <c r="R22" i="1" s="1"/>
  <c r="S22" i="1" s="1"/>
  <c r="AB77" i="1"/>
  <c r="AF77" i="1" s="1"/>
  <c r="AI77" i="1"/>
  <c r="AH77" i="1"/>
  <c r="Z72" i="1"/>
  <c r="AA72" i="1" s="1"/>
  <c r="BE72" i="1"/>
  <c r="BE70" i="1"/>
  <c r="AB62" i="1"/>
  <c r="AF62" i="1" s="1"/>
  <c r="AI62" i="1"/>
  <c r="AJ62" i="1" s="1"/>
  <c r="AH62" i="1"/>
  <c r="Z28" i="1"/>
  <c r="AA28" i="1" s="1"/>
  <c r="BE63" i="1"/>
  <c r="AG40" i="1"/>
  <c r="Z40" i="1"/>
  <c r="AA40" i="1" s="1"/>
  <c r="AG45" i="1"/>
  <c r="W45" i="1"/>
  <c r="U45" i="1" s="1"/>
  <c r="X45" i="1" s="1"/>
  <c r="R45" i="1" s="1"/>
  <c r="S45" i="1" s="1"/>
  <c r="Z45" i="1"/>
  <c r="AA45" i="1" s="1"/>
  <c r="Z33" i="1"/>
  <c r="AA33" i="1" s="1"/>
  <c r="AG33" i="1"/>
  <c r="W33" i="1"/>
  <c r="U33" i="1" s="1"/>
  <c r="X33" i="1" s="1"/>
  <c r="R33" i="1" s="1"/>
  <c r="S33" i="1" s="1"/>
  <c r="AB78" i="1"/>
  <c r="AF78" i="1" s="1"/>
  <c r="AI78" i="1"/>
  <c r="AH78" i="1"/>
  <c r="W78" i="1"/>
  <c r="U78" i="1" s="1"/>
  <c r="X78" i="1" s="1"/>
  <c r="R78" i="1" s="1"/>
  <c r="S78" i="1" s="1"/>
  <c r="AG78" i="1"/>
  <c r="AI69" i="1"/>
  <c r="AB69" i="1"/>
  <c r="AF69" i="1" s="1"/>
  <c r="Z51" i="1"/>
  <c r="AA51" i="1" s="1"/>
  <c r="AG56" i="1"/>
  <c r="AG80" i="1"/>
  <c r="W80" i="1"/>
  <c r="U80" i="1" s="1"/>
  <c r="X80" i="1" s="1"/>
  <c r="R80" i="1" s="1"/>
  <c r="S80" i="1" s="1"/>
  <c r="AH60" i="1"/>
  <c r="AI60" i="1"/>
  <c r="AB60" i="1"/>
  <c r="AF60" i="1" s="1"/>
  <c r="AG52" i="1"/>
  <c r="Z24" i="1"/>
  <c r="AA24" i="1" s="1"/>
  <c r="BE44" i="1"/>
  <c r="AG24" i="1"/>
  <c r="BE24" i="1"/>
  <c r="BE23" i="1"/>
  <c r="AB17" i="1"/>
  <c r="AF17" i="1" s="1"/>
  <c r="AI17" i="1"/>
  <c r="Z53" i="1"/>
  <c r="AA53" i="1" s="1"/>
  <c r="AG53" i="1"/>
  <c r="W62" i="1"/>
  <c r="U62" i="1" s="1"/>
  <c r="X62" i="1" s="1"/>
  <c r="R62" i="1" s="1"/>
  <c r="S62" i="1" s="1"/>
  <c r="Z49" i="1"/>
  <c r="AA49" i="1" s="1"/>
  <c r="Z56" i="1"/>
  <c r="AA56" i="1" s="1"/>
  <c r="W74" i="1"/>
  <c r="U74" i="1" s="1"/>
  <c r="X74" i="1" s="1"/>
  <c r="R74" i="1" s="1"/>
  <c r="S74" i="1" s="1"/>
  <c r="AG74" i="1"/>
  <c r="Z50" i="1"/>
  <c r="AA50" i="1" s="1"/>
  <c r="AG50" i="1"/>
  <c r="W50" i="1"/>
  <c r="U50" i="1" s="1"/>
  <c r="X50" i="1" s="1"/>
  <c r="R50" i="1" s="1"/>
  <c r="S50" i="1" s="1"/>
  <c r="Z39" i="1"/>
  <c r="AA39" i="1" s="1"/>
  <c r="AB63" i="1"/>
  <c r="AF63" i="1" s="1"/>
  <c r="AI63" i="1"/>
  <c r="AJ63" i="1" s="1"/>
  <c r="Z58" i="1"/>
  <c r="AA58" i="1" s="1"/>
  <c r="Z52" i="1"/>
  <c r="AA52" i="1" s="1"/>
  <c r="W52" i="1" s="1"/>
  <c r="U52" i="1" s="1"/>
  <c r="X52" i="1" s="1"/>
  <c r="R52" i="1" s="1"/>
  <c r="S52" i="1" s="1"/>
  <c r="Z48" i="1"/>
  <c r="AA48" i="1" s="1"/>
  <c r="W48" i="1" s="1"/>
  <c r="U48" i="1" s="1"/>
  <c r="X48" i="1" s="1"/>
  <c r="R48" i="1" s="1"/>
  <c r="S48" i="1" s="1"/>
  <c r="Z23" i="1"/>
  <c r="AA23" i="1" s="1"/>
  <c r="Z31" i="1"/>
  <c r="AA31" i="1" s="1"/>
  <c r="Z29" i="1"/>
  <c r="AA29" i="1" s="1"/>
  <c r="AG29" i="1"/>
  <c r="W29" i="1"/>
  <c r="U29" i="1" s="1"/>
  <c r="X29" i="1" s="1"/>
  <c r="R29" i="1" s="1"/>
  <c r="S29" i="1" s="1"/>
  <c r="Z19" i="1"/>
  <c r="AA19" i="1" s="1"/>
  <c r="AG65" i="1"/>
  <c r="W79" i="1"/>
  <c r="U79" i="1" s="1"/>
  <c r="X79" i="1" s="1"/>
  <c r="R79" i="1" s="1"/>
  <c r="S79" i="1" s="1"/>
  <c r="AG79" i="1"/>
  <c r="AG75" i="1"/>
  <c r="Z75" i="1"/>
  <c r="AA75" i="1" s="1"/>
  <c r="AI73" i="1"/>
  <c r="AB73" i="1"/>
  <c r="AF73" i="1" s="1"/>
  <c r="AG69" i="1"/>
  <c r="W69" i="1"/>
  <c r="U69" i="1" s="1"/>
  <c r="X69" i="1" s="1"/>
  <c r="R69" i="1" s="1"/>
  <c r="S69" i="1" s="1"/>
  <c r="BE53" i="1"/>
  <c r="AG72" i="1"/>
  <c r="W72" i="1"/>
  <c r="U72" i="1" s="1"/>
  <c r="X72" i="1" s="1"/>
  <c r="R72" i="1" s="1"/>
  <c r="S72" i="1" s="1"/>
  <c r="AG60" i="1"/>
  <c r="W60" i="1"/>
  <c r="U60" i="1" s="1"/>
  <c r="X60" i="1" s="1"/>
  <c r="R60" i="1" s="1"/>
  <c r="S60" i="1" s="1"/>
  <c r="Z65" i="1"/>
  <c r="AA65" i="1" s="1"/>
  <c r="AG32" i="1"/>
  <c r="W32" i="1"/>
  <c r="U32" i="1" s="1"/>
  <c r="X32" i="1" s="1"/>
  <c r="R32" i="1" s="1"/>
  <c r="S32" i="1" s="1"/>
  <c r="AI38" i="1"/>
  <c r="AJ38" i="1" s="1"/>
  <c r="AB38" i="1"/>
  <c r="AF38" i="1" s="1"/>
  <c r="AG34" i="1"/>
  <c r="W34" i="1"/>
  <c r="U34" i="1" s="1"/>
  <c r="X34" i="1" s="1"/>
  <c r="R34" i="1" s="1"/>
  <c r="S34" i="1" s="1"/>
  <c r="Z76" i="1"/>
  <c r="AA76" i="1" s="1"/>
  <c r="Z47" i="1"/>
  <c r="AA47" i="1" s="1"/>
  <c r="W47" i="1" s="1"/>
  <c r="U47" i="1" s="1"/>
  <c r="X47" i="1" s="1"/>
  <c r="R47" i="1" s="1"/>
  <c r="S47" i="1" s="1"/>
  <c r="AG58" i="1"/>
  <c r="W58" i="1"/>
  <c r="U58" i="1" s="1"/>
  <c r="X58" i="1" s="1"/>
  <c r="R58" i="1" s="1"/>
  <c r="S58" i="1" s="1"/>
  <c r="Z44" i="1"/>
  <c r="AA44" i="1" s="1"/>
  <c r="AG51" i="1"/>
  <c r="W51" i="1"/>
  <c r="U51" i="1" s="1"/>
  <c r="X51" i="1" s="1"/>
  <c r="R51" i="1" s="1"/>
  <c r="S51" i="1" s="1"/>
  <c r="AG49" i="1"/>
  <c r="W49" i="1"/>
  <c r="U49" i="1" s="1"/>
  <c r="X49" i="1" s="1"/>
  <c r="R49" i="1" s="1"/>
  <c r="S49" i="1" s="1"/>
  <c r="AG41" i="1"/>
  <c r="Z41" i="1"/>
  <c r="AA41" i="1" s="1"/>
  <c r="AG47" i="1"/>
  <c r="AG21" i="1"/>
  <c r="W21" i="1"/>
  <c r="U21" i="1" s="1"/>
  <c r="X21" i="1" s="1"/>
  <c r="R21" i="1" s="1"/>
  <c r="S21" i="1" s="1"/>
  <c r="Z21" i="1"/>
  <c r="AA21" i="1" s="1"/>
  <c r="AG18" i="1"/>
  <c r="W18" i="1"/>
  <c r="U18" i="1" s="1"/>
  <c r="X18" i="1" s="1"/>
  <c r="R18" i="1" s="1"/>
  <c r="S18" i="1" s="1"/>
  <c r="Z61" i="1"/>
  <c r="AA61" i="1" s="1"/>
  <c r="W61" i="1" s="1"/>
  <c r="U61" i="1" s="1"/>
  <c r="X61" i="1" s="1"/>
  <c r="R61" i="1" s="1"/>
  <c r="S61" i="1" s="1"/>
  <c r="AG61" i="1"/>
  <c r="Z70" i="1"/>
  <c r="AA70" i="1" s="1"/>
  <c r="AG59" i="1"/>
  <c r="Z59" i="1"/>
  <c r="AA59" i="1" s="1"/>
  <c r="AG28" i="1"/>
  <c r="W28" i="1"/>
  <c r="U28" i="1" s="1"/>
  <c r="X28" i="1" s="1"/>
  <c r="R28" i="1" s="1"/>
  <c r="S28" i="1" s="1"/>
  <c r="AG48" i="1"/>
  <c r="AG25" i="1"/>
  <c r="W25" i="1"/>
  <c r="U25" i="1" s="1"/>
  <c r="X25" i="1" s="1"/>
  <c r="R25" i="1" s="1"/>
  <c r="S25" i="1" s="1"/>
  <c r="AG44" i="1"/>
  <c r="W37" i="1"/>
  <c r="U37" i="1" s="1"/>
  <c r="X37" i="1" s="1"/>
  <c r="R37" i="1" s="1"/>
  <c r="S37" i="1" s="1"/>
  <c r="Z35" i="1"/>
  <c r="AA35" i="1" s="1"/>
  <c r="AB30" i="1"/>
  <c r="AF30" i="1" s="1"/>
  <c r="AI30" i="1"/>
  <c r="AJ30" i="1" s="1"/>
  <c r="Z26" i="1"/>
  <c r="AA26" i="1" s="1"/>
  <c r="W26" i="1" s="1"/>
  <c r="U26" i="1" s="1"/>
  <c r="X26" i="1" s="1"/>
  <c r="R26" i="1" s="1"/>
  <c r="S26" i="1" s="1"/>
  <c r="AG26" i="1"/>
  <c r="Z27" i="1"/>
  <c r="AA27" i="1" s="1"/>
  <c r="AH17" i="1"/>
  <c r="Z68" i="1"/>
  <c r="AA68" i="1" s="1"/>
  <c r="AB80" i="1"/>
  <c r="AF80" i="1" s="1"/>
  <c r="AI80" i="1"/>
  <c r="Z57" i="1"/>
  <c r="AA57" i="1" s="1"/>
  <c r="AG57" i="1"/>
  <c r="W57" i="1"/>
  <c r="U57" i="1" s="1"/>
  <c r="X57" i="1" s="1"/>
  <c r="R57" i="1" s="1"/>
  <c r="S57" i="1" s="1"/>
  <c r="AH69" i="1"/>
  <c r="AG76" i="1"/>
  <c r="W76" i="1"/>
  <c r="U76" i="1" s="1"/>
  <c r="X76" i="1" s="1"/>
  <c r="R76" i="1" s="1"/>
  <c r="S76" i="1" s="1"/>
  <c r="AH73" i="1"/>
  <c r="Z74" i="1"/>
  <c r="AA74" i="1" s="1"/>
  <c r="AG64" i="1"/>
  <c r="W64" i="1"/>
  <c r="U64" i="1" s="1"/>
  <c r="X64" i="1" s="1"/>
  <c r="R64" i="1" s="1"/>
  <c r="S64" i="1" s="1"/>
  <c r="AG43" i="1"/>
  <c r="W43" i="1"/>
  <c r="U43" i="1" s="1"/>
  <c r="X43" i="1" s="1"/>
  <c r="R43" i="1" s="1"/>
  <c r="S43" i="1" s="1"/>
  <c r="Z36" i="1"/>
  <c r="AA36" i="1" s="1"/>
  <c r="AG68" i="1"/>
  <c r="BE36" i="1"/>
  <c r="W23" i="1"/>
  <c r="U23" i="1" s="1"/>
  <c r="X23" i="1" s="1"/>
  <c r="R23" i="1" s="1"/>
  <c r="S23" i="1" s="1"/>
  <c r="AG23" i="1"/>
  <c r="Z20" i="1"/>
  <c r="AA20" i="1" s="1"/>
  <c r="AB53" i="1" l="1"/>
  <c r="AF53" i="1" s="1"/>
  <c r="AI53" i="1"/>
  <c r="AH53" i="1"/>
  <c r="AB45" i="1"/>
  <c r="AF45" i="1" s="1"/>
  <c r="AI45" i="1"/>
  <c r="AH45" i="1"/>
  <c r="AB28" i="1"/>
  <c r="AF28" i="1" s="1"/>
  <c r="AI28" i="1"/>
  <c r="AJ28" i="1" s="1"/>
  <c r="AH28" i="1"/>
  <c r="AI25" i="1"/>
  <c r="AJ25" i="1" s="1"/>
  <c r="AH25" i="1"/>
  <c r="AB25" i="1"/>
  <c r="AF25" i="1" s="1"/>
  <c r="AI54" i="1"/>
  <c r="AB54" i="1"/>
  <c r="AF54" i="1" s="1"/>
  <c r="AH54" i="1"/>
  <c r="AB36" i="1"/>
  <c r="AF36" i="1" s="1"/>
  <c r="AI36" i="1"/>
  <c r="AH36" i="1"/>
  <c r="W36" i="1"/>
  <c r="U36" i="1" s="1"/>
  <c r="X36" i="1" s="1"/>
  <c r="R36" i="1" s="1"/>
  <c r="S36" i="1" s="1"/>
  <c r="AB32" i="1"/>
  <c r="AF32" i="1" s="1"/>
  <c r="AI32" i="1"/>
  <c r="AJ32" i="1" s="1"/>
  <c r="AH32" i="1"/>
  <c r="AB64" i="1"/>
  <c r="AF64" i="1" s="1"/>
  <c r="AI64" i="1"/>
  <c r="AJ64" i="1" s="1"/>
  <c r="AH64" i="1"/>
  <c r="AB68" i="1"/>
  <c r="AF68" i="1" s="1"/>
  <c r="AI68" i="1"/>
  <c r="AJ68" i="1" s="1"/>
  <c r="AH68" i="1"/>
  <c r="AI70" i="1"/>
  <c r="AB70" i="1"/>
  <c r="AF70" i="1" s="1"/>
  <c r="AH70" i="1"/>
  <c r="AB20" i="1"/>
  <c r="AF20" i="1" s="1"/>
  <c r="AI20" i="1"/>
  <c r="AH20" i="1"/>
  <c r="W20" i="1"/>
  <c r="U20" i="1" s="1"/>
  <c r="X20" i="1" s="1"/>
  <c r="R20" i="1" s="1"/>
  <c r="S20" i="1" s="1"/>
  <c r="AI65" i="1"/>
  <c r="AB65" i="1"/>
  <c r="AF65" i="1" s="1"/>
  <c r="AH65" i="1"/>
  <c r="W65" i="1"/>
  <c r="U65" i="1" s="1"/>
  <c r="X65" i="1" s="1"/>
  <c r="R65" i="1" s="1"/>
  <c r="S65" i="1" s="1"/>
  <c r="AB23" i="1"/>
  <c r="AF23" i="1" s="1"/>
  <c r="AI23" i="1"/>
  <c r="AH23" i="1"/>
  <c r="AB24" i="1"/>
  <c r="AF24" i="1" s="1"/>
  <c r="AI24" i="1"/>
  <c r="AH24" i="1"/>
  <c r="AB35" i="1"/>
  <c r="AF35" i="1" s="1"/>
  <c r="AI35" i="1"/>
  <c r="AJ35" i="1" s="1"/>
  <c r="AH35" i="1"/>
  <c r="W35" i="1"/>
  <c r="U35" i="1" s="1"/>
  <c r="X35" i="1" s="1"/>
  <c r="R35" i="1" s="1"/>
  <c r="S35" i="1" s="1"/>
  <c r="AB76" i="1"/>
  <c r="AF76" i="1" s="1"/>
  <c r="AI76" i="1"/>
  <c r="AJ76" i="1" s="1"/>
  <c r="AH76" i="1"/>
  <c r="AH56" i="1"/>
  <c r="AI56" i="1"/>
  <c r="AJ56" i="1" s="1"/>
  <c r="AB56" i="1"/>
  <c r="AF56" i="1" s="1"/>
  <c r="AJ17" i="1"/>
  <c r="W56" i="1"/>
  <c r="U56" i="1" s="1"/>
  <c r="X56" i="1" s="1"/>
  <c r="R56" i="1" s="1"/>
  <c r="S56" i="1" s="1"/>
  <c r="AJ77" i="1"/>
  <c r="AB44" i="1"/>
  <c r="AF44" i="1" s="1"/>
  <c r="AI44" i="1"/>
  <c r="AJ44" i="1" s="1"/>
  <c r="AH44" i="1"/>
  <c r="AJ73" i="1"/>
  <c r="AI19" i="1"/>
  <c r="AB19" i="1"/>
  <c r="AF19" i="1" s="1"/>
  <c r="AH19" i="1"/>
  <c r="AB48" i="1"/>
  <c r="AF48" i="1" s="1"/>
  <c r="AI48" i="1"/>
  <c r="AJ48" i="1" s="1"/>
  <c r="AH48" i="1"/>
  <c r="AB39" i="1"/>
  <c r="AF39" i="1" s="1"/>
  <c r="AI39" i="1"/>
  <c r="W39" i="1"/>
  <c r="U39" i="1" s="1"/>
  <c r="X39" i="1" s="1"/>
  <c r="R39" i="1" s="1"/>
  <c r="S39" i="1" s="1"/>
  <c r="AH39" i="1"/>
  <c r="AB49" i="1"/>
  <c r="AF49" i="1" s="1"/>
  <c r="AI49" i="1"/>
  <c r="AH49" i="1"/>
  <c r="AJ78" i="1"/>
  <c r="AB40" i="1"/>
  <c r="AF40" i="1" s="1"/>
  <c r="AI40" i="1"/>
  <c r="AH40" i="1"/>
  <c r="AJ37" i="1"/>
  <c r="W70" i="1"/>
  <c r="U70" i="1" s="1"/>
  <c r="X70" i="1" s="1"/>
  <c r="R70" i="1" s="1"/>
  <c r="S70" i="1" s="1"/>
  <c r="AJ34" i="1"/>
  <c r="AB27" i="1"/>
  <c r="AF27" i="1" s="1"/>
  <c r="AI27" i="1"/>
  <c r="AH27" i="1"/>
  <c r="W27" i="1"/>
  <c r="U27" i="1" s="1"/>
  <c r="X27" i="1" s="1"/>
  <c r="R27" i="1" s="1"/>
  <c r="S27" i="1" s="1"/>
  <c r="AB61" i="1"/>
  <c r="AF61" i="1" s="1"/>
  <c r="AI61" i="1"/>
  <c r="AH61" i="1"/>
  <c r="AB41" i="1"/>
  <c r="AF41" i="1" s="1"/>
  <c r="AI41" i="1"/>
  <c r="AJ41" i="1" s="1"/>
  <c r="AH41" i="1"/>
  <c r="AB75" i="1"/>
  <c r="AF75" i="1" s="1"/>
  <c r="AI75" i="1"/>
  <c r="AH75" i="1"/>
  <c r="AB51" i="1"/>
  <c r="AF51" i="1" s="1"/>
  <c r="AI51" i="1"/>
  <c r="AJ51" i="1" s="1"/>
  <c r="AH51" i="1"/>
  <c r="AB18" i="1"/>
  <c r="AF18" i="1" s="1"/>
  <c r="AI18" i="1"/>
  <c r="AJ18" i="1" s="1"/>
  <c r="AH18" i="1"/>
  <c r="AB43" i="1"/>
  <c r="AF43" i="1" s="1"/>
  <c r="AI43" i="1"/>
  <c r="AJ43" i="1" s="1"/>
  <c r="AH43" i="1"/>
  <c r="W41" i="1"/>
  <c r="U41" i="1" s="1"/>
  <c r="X41" i="1" s="1"/>
  <c r="R41" i="1" s="1"/>
  <c r="S41" i="1" s="1"/>
  <c r="AB52" i="1"/>
  <c r="AF52" i="1" s="1"/>
  <c r="AI52" i="1"/>
  <c r="AJ52" i="1" s="1"/>
  <c r="AH52" i="1"/>
  <c r="AB55" i="1"/>
  <c r="AF55" i="1" s="1"/>
  <c r="AI55" i="1"/>
  <c r="AH55" i="1"/>
  <c r="AB57" i="1"/>
  <c r="AF57" i="1" s="1"/>
  <c r="AI57" i="1"/>
  <c r="AJ57" i="1" s="1"/>
  <c r="AH57" i="1"/>
  <c r="AB59" i="1"/>
  <c r="AF59" i="1" s="1"/>
  <c r="AI59" i="1"/>
  <c r="AJ59" i="1" s="1"/>
  <c r="AH59" i="1"/>
  <c r="W68" i="1"/>
  <c r="U68" i="1" s="1"/>
  <c r="X68" i="1" s="1"/>
  <c r="R68" i="1" s="1"/>
  <c r="S68" i="1" s="1"/>
  <c r="AI74" i="1"/>
  <c r="AJ74" i="1" s="1"/>
  <c r="AH74" i="1"/>
  <c r="AB74" i="1"/>
  <c r="AF74" i="1" s="1"/>
  <c r="AJ80" i="1"/>
  <c r="W44" i="1"/>
  <c r="U44" i="1" s="1"/>
  <c r="X44" i="1" s="1"/>
  <c r="R44" i="1" s="1"/>
  <c r="S44" i="1" s="1"/>
  <c r="W75" i="1"/>
  <c r="U75" i="1" s="1"/>
  <c r="X75" i="1" s="1"/>
  <c r="R75" i="1" s="1"/>
  <c r="S75" i="1" s="1"/>
  <c r="AI29" i="1"/>
  <c r="AH29" i="1"/>
  <c r="AB29" i="1"/>
  <c r="AF29" i="1" s="1"/>
  <c r="W53" i="1"/>
  <c r="U53" i="1" s="1"/>
  <c r="X53" i="1" s="1"/>
  <c r="R53" i="1" s="1"/>
  <c r="S53" i="1" s="1"/>
  <c r="W24" i="1"/>
  <c r="U24" i="1" s="1"/>
  <c r="X24" i="1" s="1"/>
  <c r="R24" i="1" s="1"/>
  <c r="S24" i="1" s="1"/>
  <c r="AJ60" i="1"/>
  <c r="W40" i="1"/>
  <c r="U40" i="1" s="1"/>
  <c r="X40" i="1" s="1"/>
  <c r="R40" i="1" s="1"/>
  <c r="S40" i="1" s="1"/>
  <c r="AI22" i="1"/>
  <c r="AB22" i="1"/>
  <c r="AF22" i="1" s="1"/>
  <c r="AH22" i="1"/>
  <c r="W54" i="1"/>
  <c r="U54" i="1" s="1"/>
  <c r="X54" i="1" s="1"/>
  <c r="R54" i="1" s="1"/>
  <c r="S54" i="1" s="1"/>
  <c r="AJ79" i="1"/>
  <c r="AB26" i="1"/>
  <c r="AF26" i="1" s="1"/>
  <c r="AI26" i="1"/>
  <c r="AH26" i="1"/>
  <c r="W59" i="1"/>
  <c r="U59" i="1" s="1"/>
  <c r="X59" i="1" s="1"/>
  <c r="R59" i="1" s="1"/>
  <c r="S59" i="1" s="1"/>
  <c r="AI21" i="1"/>
  <c r="AB21" i="1"/>
  <c r="AF21" i="1" s="1"/>
  <c r="AH21" i="1"/>
  <c r="AB47" i="1"/>
  <c r="AF47" i="1" s="1"/>
  <c r="AI47" i="1"/>
  <c r="AJ47" i="1" s="1"/>
  <c r="AH47" i="1"/>
  <c r="AB31" i="1"/>
  <c r="AF31" i="1" s="1"/>
  <c r="AI31" i="1"/>
  <c r="W31" i="1"/>
  <c r="U31" i="1" s="1"/>
  <c r="X31" i="1" s="1"/>
  <c r="R31" i="1" s="1"/>
  <c r="S31" i="1" s="1"/>
  <c r="AH31" i="1"/>
  <c r="AB58" i="1"/>
  <c r="AF58" i="1" s="1"/>
  <c r="AI58" i="1"/>
  <c r="AH58" i="1"/>
  <c r="AI50" i="1"/>
  <c r="AB50" i="1"/>
  <c r="AF50" i="1" s="1"/>
  <c r="AH50" i="1"/>
  <c r="AJ69" i="1"/>
  <c r="AI33" i="1"/>
  <c r="AH33" i="1"/>
  <c r="AB33" i="1"/>
  <c r="AF33" i="1" s="1"/>
  <c r="AB72" i="1"/>
  <c r="AF72" i="1" s="1"/>
  <c r="AH72" i="1"/>
  <c r="AI72" i="1"/>
  <c r="AJ72" i="1" s="1"/>
  <c r="W19" i="1"/>
  <c r="U19" i="1" s="1"/>
  <c r="X19" i="1" s="1"/>
  <c r="R19" i="1" s="1"/>
  <c r="S19" i="1" s="1"/>
  <c r="W55" i="1"/>
  <c r="U55" i="1" s="1"/>
  <c r="X55" i="1" s="1"/>
  <c r="R55" i="1" s="1"/>
  <c r="S55" i="1" s="1"/>
  <c r="AJ58" i="1" l="1"/>
  <c r="AJ61" i="1"/>
  <c r="AJ19" i="1"/>
  <c r="AJ55" i="1"/>
  <c r="AJ75" i="1"/>
  <c r="AJ40" i="1"/>
  <c r="AJ39" i="1"/>
  <c r="AJ33" i="1"/>
  <c r="AJ21" i="1"/>
  <c r="AJ29" i="1"/>
  <c r="AJ70" i="1"/>
  <c r="AJ54" i="1"/>
  <c r="AJ45" i="1"/>
  <c r="AJ31" i="1"/>
  <c r="AJ22" i="1"/>
  <c r="AJ27" i="1"/>
  <c r="AJ24" i="1"/>
  <c r="AJ65" i="1"/>
  <c r="AJ50" i="1"/>
  <c r="AJ26" i="1"/>
  <c r="AJ49" i="1"/>
  <c r="AJ53" i="1"/>
  <c r="AJ23" i="1"/>
  <c r="AJ20" i="1"/>
  <c r="AJ36" i="1"/>
</calcChain>
</file>

<file path=xl/sharedStrings.xml><?xml version="1.0" encoding="utf-8"?>
<sst xmlns="http://schemas.openxmlformats.org/spreadsheetml/2006/main" count="2190" uniqueCount="755">
  <si>
    <t>File opened</t>
  </si>
  <si>
    <t>2023-08-10 09:21:53</t>
  </si>
  <si>
    <t>Console s/n</t>
  </si>
  <si>
    <t>68C-812070</t>
  </si>
  <si>
    <t>Console ver</t>
  </si>
  <si>
    <t>Bluestem v.2.1.08</t>
  </si>
  <si>
    <t>Scripts ver</t>
  </si>
  <si>
    <t>2022.05  2.1.08, Aug 2022</t>
  </si>
  <si>
    <t>Head s/n</t>
  </si>
  <si>
    <t>68H-712060</t>
  </si>
  <si>
    <t>Head ver</t>
  </si>
  <si>
    <t>1.4.22</t>
  </si>
  <si>
    <t>Head cal</t>
  </si>
  <si>
    <t>{"oxygen": "21", "co2azero": "0.958686", "co2aspan1": "1.00384", "co2aspan2": "-0.0388579", "co2aspan2a": "0.298443", "co2aspan2b": "0.296129", "co2aspanconc1": "2473", "co2aspanconc2": "301.4", "co2bzero": "0.928023", "co2bspan1": "1.00369", "co2bspan2": "-0.0381895", "co2bspan2a": "0.304009", "co2bspan2b": "0.301603", "co2bspanconc1": "2473", "co2bspanconc2": "301.4", "h2oazero": "1.03295", "h2oaspan1": "1.01426", "h2oaspan2": "0", "h2oaspan2a": "0.0674578", "h2oaspan2b": "0.06842", "h2oaspanconc1": "11.74", "h2oaspanconc2": "0", "h2obzero": "1.03066", "h2obspan1": "0.988155", "h2obspan2": "0", "h2obspan2a": "0.0699234", "h2obspan2b": "0.0690952", "h2obspanconc1": "11.74", "h2obspanconc2": "0", "tazero": "0.0809345", "tbzero": "0.115692", "flowmeterzero": "2.48309", "flowazero": "0.32467", "flowbzero": "0.30139", "chamberpressurezero": "2.71672", "ssa_ref": "35016.3", "ssb_ref": "26963.9"}</t>
  </si>
  <si>
    <t>CO2 rangematch</t>
  </si>
  <si>
    <t>Tue Jul 11 07:52</t>
  </si>
  <si>
    <t>H2O rangematch</t>
  </si>
  <si>
    <t>Tue Jul 11 08:16</t>
  </si>
  <si>
    <t>Chamber type</t>
  </si>
  <si>
    <t>6800-01A</t>
  </si>
  <si>
    <t>Chamber s/n</t>
  </si>
  <si>
    <t>MPF-281819</t>
  </si>
  <si>
    <t>Chamber rev</t>
  </si>
  <si>
    <t>0</t>
  </si>
  <si>
    <t>Chamber cal</t>
  </si>
  <si>
    <t>Fluorometer</t>
  </si>
  <si>
    <t>Flr. Version</t>
  </si>
  <si>
    <t>09:21:53</t>
  </si>
  <si>
    <t>Stability Definition:	A (GasEx): Slp&lt;1 Std&lt;0.2 Per=30	gsw (GasEx): Slp&lt;0.2 Std&lt;0.02 Per=30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</si>
  <si>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</si>
  <si>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</si>
  <si>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</si>
  <si>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</si>
  <si>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</si>
  <si>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</si>
  <si>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</si>
  <si>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</si>
  <si>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</si>
  <si>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</si>
  <si>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</si>
  <si>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</si>
  <si>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</si>
  <si>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</si>
  <si>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</si>
  <si>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</si>
  <si>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</si>
  <si>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</si>
  <si>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</si>
  <si>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</si>
  <si>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</si>
  <si>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</si>
  <si>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</si>
  <si>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</si>
  <si>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</si>
  <si>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</si>
  <si>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</si>
  <si>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</si>
  <si>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</si>
  <si>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</si>
  <si>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</si>
  <si>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</si>
  <si>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</si>
  <si>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</si>
  <si>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</si>
  <si>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</si>
  <si>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</si>
  <si>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</si>
  <si>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</si>
  <si>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</si>
  <si>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</si>
  <si>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</si>
  <si>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</si>
  <si>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</si>
  <si>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</si>
  <si>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</si>
  <si>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</si>
  <si>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</si>
  <si>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</si>
  <si>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</si>
  <si>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</si>
  <si>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</si>
  <si>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-0.634389 156.35 360.391 607.898 842.548 1026.22 1199.07 1274.7</t>
  </si>
  <si>
    <t>Fs_true</t>
  </si>
  <si>
    <t>-0.0988016 189.46 390.469 600.79 801.916 1001.26 1200.82 1400.84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</si>
  <si>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</si>
  <si>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</si>
  <si>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</si>
  <si>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</si>
  <si>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</si>
  <si>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</si>
  <si>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</si>
  <si>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</si>
  <si>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</si>
  <si>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</si>
  <si>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</si>
  <si>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</si>
  <si>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</si>
  <si>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</si>
  <si>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</si>
  <si>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</si>
  <si>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</si>
  <si>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</si>
  <si>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</si>
  <si>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</si>
  <si>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</si>
  <si>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</si>
  <si>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</si>
  <si>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</si>
  <si>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</si>
  <si>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</si>
  <si>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</si>
  <si>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</si>
  <si>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spad</t>
  </si>
  <si>
    <t>leaf</t>
  </si>
  <si>
    <t>instrument</t>
  </si>
  <si>
    <t>plot</t>
  </si>
  <si>
    <t>replicate</t>
  </si>
  <si>
    <t>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</si>
  <si>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</si>
  <si>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</si>
  <si>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</si>
  <si>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</si>
  <si>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</si>
  <si>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</si>
  <si>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</si>
  <si>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</si>
  <si>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</si>
  <si>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</si>
  <si>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</si>
  <si>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</si>
  <si>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</si>
  <si>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</si>
  <si>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</si>
  <si>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</si>
  <si>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</si>
  <si>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</si>
  <si>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</si>
  <si>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</si>
  <si>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</si>
  <si>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</si>
  <si>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</si>
  <si>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</si>
  <si>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</si>
  <si>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</si>
  <si>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</si>
  <si>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</si>
  <si>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</si>
  <si>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</si>
  <si>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</si>
  <si>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</si>
  <si>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</si>
  <si>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</si>
  <si>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</si>
  <si>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</si>
  <si>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</si>
  <si>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</si>
  <si>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</si>
  <si>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</si>
  <si>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</si>
  <si>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</si>
  <si>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</si>
  <si>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</si>
  <si>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</si>
  <si>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</si>
  <si>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</si>
  <si>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</si>
  <si>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</si>
  <si>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</si>
  <si>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</si>
  <si>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</si>
  <si>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</si>
  <si>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</si>
  <si>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</si>
  <si>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</si>
  <si>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</si>
  <si>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</si>
  <si>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</si>
  <si>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</si>
  <si>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</si>
  <si>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</si>
  <si>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</si>
  <si>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</si>
  <si>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</si>
  <si>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</si>
  <si>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</si>
  <si>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</si>
  <si>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</si>
  <si>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</si>
  <si>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</si>
  <si>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</si>
  <si>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</si>
  <si>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</si>
  <si>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</si>
  <si>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</si>
  <si>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</si>
  <si>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</si>
  <si>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</si>
  <si>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</si>
  <si>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</si>
  <si>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</si>
  <si>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</si>
  <si>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</si>
  <si>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</si>
  <si>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</si>
  <si>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</si>
  <si>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</si>
  <si>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</si>
  <si>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</si>
  <si>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</si>
  <si>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</si>
  <si>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</si>
  <si>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</si>
  <si>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</si>
  <si>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</si>
  <si>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</si>
  <si>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</si>
  <si>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</si>
  <si>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</si>
  <si>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</si>
  <si>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</si>
  <si>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</si>
  <si>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</si>
  <si>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</si>
  <si>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</si>
  <si>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</si>
  <si>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</si>
  <si>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</si>
  <si>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</si>
  <si>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</si>
  <si>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</si>
  <si>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</si>
  <si>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</si>
  <si>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</si>
  <si>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</si>
  <si>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</si>
  <si>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</si>
  <si>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</si>
  <si>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</si>
  <si>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</si>
  <si>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</si>
  <si>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</si>
  <si>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</si>
  <si>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</si>
  <si>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</si>
  <si>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</si>
  <si>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</si>
  <si>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</si>
  <si>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</si>
  <si>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</si>
  <si>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</si>
  <si>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</si>
  <si>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</si>
  <si>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</si>
  <si>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</si>
  <si>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</si>
  <si>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</si>
  <si>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</si>
  <si>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</si>
  <si>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</si>
  <si>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</si>
  <si>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</si>
  <si>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</si>
  <si>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</si>
  <si>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</si>
  <si>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</si>
  <si>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</si>
  <si>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</si>
  <si>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</si>
  <si>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</si>
  <si>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</si>
  <si>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</si>
  <si>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</si>
  <si>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</si>
  <si>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</si>
  <si>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</si>
  <si>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</si>
  <si>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</si>
  <si>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</si>
  <si>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</si>
  <si>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</si>
  <si>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</si>
  <si>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</si>
  <si>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</si>
  <si>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</si>
  <si>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</si>
  <si>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</si>
  <si>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</si>
  <si>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</si>
  <si>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</si>
  <si>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</si>
  <si>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</si>
  <si>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</si>
  <si>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</si>
  <si>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</si>
  <si>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</si>
  <si>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</si>
  <si>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</si>
  <si>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</si>
  <si>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</si>
  <si>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</si>
  <si>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</si>
  <si>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</si>
  <si>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</si>
  <si>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</si>
  <si>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</si>
  <si>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</si>
  <si>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</si>
  <si>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</si>
  <si>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</si>
  <si>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</si>
  <si>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</si>
  <si>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</si>
  <si>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</si>
  <si>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</si>
  <si>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</si>
  <si>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</si>
  <si>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</si>
  <si>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</si>
  <si>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</si>
  <si>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</si>
  <si>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</si>
  <si>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</si>
  <si>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</si>
  <si>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</si>
  <si>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</si>
  <si>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</si>
  <si>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</si>
  <si>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</si>
  <si>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</si>
  <si>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</si>
  <si>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</si>
  <si>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</si>
  <si>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</si>
  <si>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</si>
  <si>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</si>
  <si>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</si>
  <si>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</si>
  <si>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</si>
  <si>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</si>
  <si>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</si>
  <si>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</si>
  <si>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</si>
  <si>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</si>
  <si>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</si>
  <si>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</si>
  <si>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</si>
  <si>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</si>
  <si>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</si>
  <si>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</si>
  <si>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</si>
  <si>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</si>
  <si>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</si>
  <si>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</si>
  <si>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</si>
  <si>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</si>
  <si>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</si>
  <si>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</si>
  <si>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</si>
  <si>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</si>
  <si>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</si>
  <si>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</si>
  <si>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</si>
  <si>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</si>
  <si>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</si>
  <si>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</si>
  <si>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</si>
  <si>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</si>
  <si>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</si>
  <si>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</si>
  <si>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</si>
  <si>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</si>
  <si>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</si>
  <si>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</si>
  <si>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</si>
  <si>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</si>
  <si>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</si>
  <si>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</si>
  <si>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</si>
  <si>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</si>
  <si>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</si>
  <si>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</si>
  <si>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</si>
  <si>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</si>
  <si>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</si>
  <si>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</si>
  <si>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</si>
  <si>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</si>
  <si>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</si>
  <si>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</si>
  <si>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</si>
  <si>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</si>
  <si>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</si>
  <si>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</si>
  <si>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</si>
  <si>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</si>
  <si>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</si>
  <si>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</si>
  <si>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</si>
  <si>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</si>
  <si>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</si>
  <si>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</si>
  <si>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</si>
  <si>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</si>
  <si>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</si>
  <si>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</si>
  <si>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</si>
  <si>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</si>
  <si>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</si>
  <si>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</si>
  <si>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</si>
  <si>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</si>
  <si>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</si>
  <si>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</si>
  <si>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min</t>
  </si>
  <si>
    <t>20230810 10:10:06</t>
  </si>
  <si>
    <t>10:10:06</t>
  </si>
  <si>
    <t>none</t>
  </si>
  <si>
    <t>39.2</t>
  </si>
  <si>
    <t>11</t>
  </si>
  <si>
    <t>ripe14</t>
  </si>
  <si>
    <t>6</t>
  </si>
  <si>
    <t>1</t>
  </si>
  <si>
    <t>soybean ld11</t>
  </si>
  <si>
    <t>MPF-918-20220629-11_33_48</t>
  </si>
  <si>
    <t>MPF-1593-20230810-10_09_57</t>
  </si>
  <si>
    <t>DARK-1594-20230810-10_10_04</t>
  </si>
  <si>
    <t>0: Broadleaf</t>
  </si>
  <si>
    <t>10:10:46</t>
  </si>
  <si>
    <t>2/2</t>
  </si>
  <si>
    <t>11111111</t>
  </si>
  <si>
    <t>oooooooo</t>
  </si>
  <si>
    <t>off</t>
  </si>
  <si>
    <t>20230810 10:12:39</t>
  </si>
  <si>
    <t>10:12:39</t>
  </si>
  <si>
    <t>MPF-1595-20230810-10_12_30</t>
  </si>
  <si>
    <t>DARK-1596-20230810-10_12_37</t>
  </si>
  <si>
    <t>10:12:01</t>
  </si>
  <si>
    <t>20230810 10:14:36</t>
  </si>
  <si>
    <t>10:14:36</t>
  </si>
  <si>
    <t>MPF-1597-20230810-10_14_27</t>
  </si>
  <si>
    <t>DARK-1598-20230810-10_14_34</t>
  </si>
  <si>
    <t>10:13:58</t>
  </si>
  <si>
    <t>20230810 10:16:30</t>
  </si>
  <si>
    <t>10:16:30</t>
  </si>
  <si>
    <t>MPF-1599-20230810-10_16_21</t>
  </si>
  <si>
    <t>DARK-1600-20230810-10_16_28</t>
  </si>
  <si>
    <t>10:15:52</t>
  </si>
  <si>
    <t>20230810 10:18:36</t>
  </si>
  <si>
    <t>10:18:36</t>
  </si>
  <si>
    <t>MPF-1601-20230810-10_18_27</t>
  </si>
  <si>
    <t>DARK-1602-20230810-10_18_34</t>
  </si>
  <si>
    <t>10:17:59</t>
  </si>
  <si>
    <t>20230810 10:20:38</t>
  </si>
  <si>
    <t>10:20:38</t>
  </si>
  <si>
    <t>MPF-1603-20230810-10_20_30</t>
  </si>
  <si>
    <t>DARK-1604-20230810-10_20_37</t>
  </si>
  <si>
    <t>10:19:58</t>
  </si>
  <si>
    <t>20230810 10:22:35</t>
  </si>
  <si>
    <t>10:22:35</t>
  </si>
  <si>
    <t>MPF-1605-20230810-10_22_27</t>
  </si>
  <si>
    <t>DARK-1606-20230810-10_22_34</t>
  </si>
  <si>
    <t>10:21:56</t>
  </si>
  <si>
    <t>20230810 10:24:58</t>
  </si>
  <si>
    <t>10:24:58</t>
  </si>
  <si>
    <t>MPF-1607-20230810-10_24_49</t>
  </si>
  <si>
    <t>DARK-1608-20230810-10_24_56</t>
  </si>
  <si>
    <t>10:24:17</t>
  </si>
  <si>
    <t>20230810 10:27:08</t>
  </si>
  <si>
    <t>10:27:08</t>
  </si>
  <si>
    <t>MPF-1609-20230810-10_26_59</t>
  </si>
  <si>
    <t>DARK-1610-20230810-10_27_06</t>
  </si>
  <si>
    <t>10:26:26</t>
  </si>
  <si>
    <t>20230810 10:29:53</t>
  </si>
  <si>
    <t>10:29:53</t>
  </si>
  <si>
    <t>MPF-1611-20230810-10_29_44</t>
  </si>
  <si>
    <t>DARK-1612-20230810-10_29_51</t>
  </si>
  <si>
    <t>10:29:11</t>
  </si>
  <si>
    <t>20230810 10:33:02</t>
  </si>
  <si>
    <t>10:33:02</t>
  </si>
  <si>
    <t>MPF-1613-20230810-10_32_54</t>
  </si>
  <si>
    <t>DARK-1614-20230810-10_33_01</t>
  </si>
  <si>
    <t>10:31:14</t>
  </si>
  <si>
    <t>1/2</t>
  </si>
  <si>
    <t>20230810 10:36:12</t>
  </si>
  <si>
    <t>10:36:12</t>
  </si>
  <si>
    <t>MPF-1615-20230810-10_36_03</t>
  </si>
  <si>
    <t>DARK-1616-20230810-10_36_10</t>
  </si>
  <si>
    <t>10:34:15</t>
  </si>
  <si>
    <t>20230810 10:39:03</t>
  </si>
  <si>
    <t>10:39:03</t>
  </si>
  <si>
    <t>MPF-1617-20230810-10_38_54</t>
  </si>
  <si>
    <t>DARK-1618-20230810-10_39_01</t>
  </si>
  <si>
    <t>10:38:11</t>
  </si>
  <si>
    <t>20230810 10:41:33</t>
  </si>
  <si>
    <t>10:41:33</t>
  </si>
  <si>
    <t>MPF-1619-20230810-10_41_25</t>
  </si>
  <si>
    <t>DARK-1620-20230810-10_41_32</t>
  </si>
  <si>
    <t>10:40:56</t>
  </si>
  <si>
    <t>20230810 10:43:28</t>
  </si>
  <si>
    <t>10:43:28</t>
  </si>
  <si>
    <t>MPF-1621-20230810-10_43_19</t>
  </si>
  <si>
    <t>DARK-1622-20230810-10_43_27</t>
  </si>
  <si>
    <t>10:42:50</t>
  </si>
  <si>
    <t>20230810 10:45:23</t>
  </si>
  <si>
    <t>10:45:23</t>
  </si>
  <si>
    <t>MPF-1623-20230810-10_45_14</t>
  </si>
  <si>
    <t>DARK-1624-20230810-10_45_21</t>
  </si>
  <si>
    <t>10:44:36</t>
  </si>
  <si>
    <t>20230810 11:24:42</t>
  </si>
  <si>
    <t>11:24:42</t>
  </si>
  <si>
    <t>49</t>
  </si>
  <si>
    <t>8</t>
  </si>
  <si>
    <t>2</t>
  </si>
  <si>
    <t>MPF-1625-20230810-11_24_33</t>
  </si>
  <si>
    <t>DARK-1626-20230810-11_24_41</t>
  </si>
  <si>
    <t>11:23:57</t>
  </si>
  <si>
    <t>20230810 11:27:25</t>
  </si>
  <si>
    <t>11:27:25</t>
  </si>
  <si>
    <t>MPF-1627-20230810-11_27_17</t>
  </si>
  <si>
    <t>DARK-1628-20230810-11_27_24</t>
  </si>
  <si>
    <t>11:26:42</t>
  </si>
  <si>
    <t>20230810 11:29:49</t>
  </si>
  <si>
    <t>11:29:49</t>
  </si>
  <si>
    <t>MPF-1629-20230810-11_29_41</t>
  </si>
  <si>
    <t>DARK-1630-20230810-11_29_48</t>
  </si>
  <si>
    <t>11:29:06</t>
  </si>
  <si>
    <t>20230810 11:31:50</t>
  </si>
  <si>
    <t>11:31:50</t>
  </si>
  <si>
    <t>MPF-1631-20230810-11_31_42</t>
  </si>
  <si>
    <t>DARK-1632-20230810-11_31_49</t>
  </si>
  <si>
    <t>11:31:09</t>
  </si>
  <si>
    <t>20230810 11:33:57</t>
  </si>
  <si>
    <t>11:33:57</t>
  </si>
  <si>
    <t>MPF-1633-20230810-11_33_48</t>
  </si>
  <si>
    <t>DARK-1634-20230810-11_33_56</t>
  </si>
  <si>
    <t>11:33:16</t>
  </si>
  <si>
    <t>20230810 11:36:03</t>
  </si>
  <si>
    <t>11:36:03</t>
  </si>
  <si>
    <t>MPF-1635-20230810-11_35_55</t>
  </si>
  <si>
    <t>DARK-1636-20230810-11_36_02</t>
  </si>
  <si>
    <t>11:35:22</t>
  </si>
  <si>
    <t>20230810 11:38:09</t>
  </si>
  <si>
    <t>11:38:09</t>
  </si>
  <si>
    <t>MPF-1637-20230810-11_38_00</t>
  </si>
  <si>
    <t>DARK-1638-20230810-11_38_08</t>
  </si>
  <si>
    <t>11:37:27</t>
  </si>
  <si>
    <t>20230810 11:40:16</t>
  </si>
  <si>
    <t>11:40:16</t>
  </si>
  <si>
    <t>MPF-1639-20230810-11_40_08</t>
  </si>
  <si>
    <t>DARK-1640-20230810-11_40_15</t>
  </si>
  <si>
    <t>11:39:34</t>
  </si>
  <si>
    <t>20230810 11:42:36</t>
  </si>
  <si>
    <t>11:42:36</t>
  </si>
  <si>
    <t>MPF-1641-20230810-11_42_28</t>
  </si>
  <si>
    <t>DARK-1642-20230810-11_42_35</t>
  </si>
  <si>
    <t>11:41:55</t>
  </si>
  <si>
    <t>20230810 11:45:45</t>
  </si>
  <si>
    <t>11:45:45</t>
  </si>
  <si>
    <t>MPF-1643-20230810-11_45_37</t>
  </si>
  <si>
    <t>DARK-1644-20230810-11_45_44</t>
  </si>
  <si>
    <t>11:44:04</t>
  </si>
  <si>
    <t>20230810 11:47:25</t>
  </si>
  <si>
    <t>11:47:25</t>
  </si>
  <si>
    <t>MPF-1645-20230810-11_47_16</t>
  </si>
  <si>
    <t>DARK-1646-20230810-11_47_24</t>
  </si>
  <si>
    <t>11:47:58</t>
  </si>
  <si>
    <t>20230810 11:50:00</t>
  </si>
  <si>
    <t>11:50:00</t>
  </si>
  <si>
    <t>MPF-1647-20230810-11_49_52</t>
  </si>
  <si>
    <t>DARK-1648-20230810-11_49_59</t>
  </si>
  <si>
    <t>11:49:16</t>
  </si>
  <si>
    <t>20230810 11:53:10</t>
  </si>
  <si>
    <t>11:53:10</t>
  </si>
  <si>
    <t>MPF-1649-20230810-11_53_01</t>
  </si>
  <si>
    <t>DARK-1650-20230810-11_53_09</t>
  </si>
  <si>
    <t>11:53:39</t>
  </si>
  <si>
    <t>20230810 11:55:39</t>
  </si>
  <si>
    <t>11:55:39</t>
  </si>
  <si>
    <t>MPF-1651-20230810-11_55_30</t>
  </si>
  <si>
    <t>DARK-1652-20230810-11_55_38</t>
  </si>
  <si>
    <t>11:54:47</t>
  </si>
  <si>
    <t>20230810 11:58:28</t>
  </si>
  <si>
    <t>11:58:28</t>
  </si>
  <si>
    <t>MPF-1653-20230810-11_58_19</t>
  </si>
  <si>
    <t>DARK-1654-20230810-11_58_27</t>
  </si>
  <si>
    <t>11:58:55</t>
  </si>
  <si>
    <t>20230810 12:01:12</t>
  </si>
  <si>
    <t>12:01:12</t>
  </si>
  <si>
    <t>MPF-1655-20230810-12_01_04</t>
  </si>
  <si>
    <t>DARK-1656-20230810-12_01_11</t>
  </si>
  <si>
    <t>12:00:28</t>
  </si>
  <si>
    <t>20230810 12:34:25</t>
  </si>
  <si>
    <t>12:34:25</t>
  </si>
  <si>
    <t>41.6</t>
  </si>
  <si>
    <t>3</t>
  </si>
  <si>
    <t>MPF-1657-20230810-12_34_16</t>
  </si>
  <si>
    <t>DARK-1658-20230810-12_34_24</t>
  </si>
  <si>
    <t>12:33:43</t>
  </si>
  <si>
    <t>20230810 12:36:27</t>
  </si>
  <si>
    <t>12:36:27</t>
  </si>
  <si>
    <t>MPF-1659-20230810-12_36_19</t>
  </si>
  <si>
    <t>DARK-1660-20230810-12_36_26</t>
  </si>
  <si>
    <t>12:35:49</t>
  </si>
  <si>
    <t>20230810 12:38:07</t>
  </si>
  <si>
    <t>12:38:07</t>
  </si>
  <si>
    <t>MPF-1661-20230810-12_37_58</t>
  </si>
  <si>
    <t>DARK-1662-20230810-12_38_06</t>
  </si>
  <si>
    <t>12:38:45</t>
  </si>
  <si>
    <t>20230810 12:41:19</t>
  </si>
  <si>
    <t>12:41:19</t>
  </si>
  <si>
    <t>MPF-1663-20230810-12_41_11</t>
  </si>
  <si>
    <t>DARK-1664-20230810-12_41_18</t>
  </si>
  <si>
    <t>12:40:38</t>
  </si>
  <si>
    <t>20230810 12:42:58</t>
  </si>
  <si>
    <t>12:42:58</t>
  </si>
  <si>
    <t>MPF-1665-20230810-12_42_50</t>
  </si>
  <si>
    <t>DARK-1666-20230810-12_42_57</t>
  </si>
  <si>
    <t>12:43:30</t>
  </si>
  <si>
    <t>20230810 12:45:34</t>
  </si>
  <si>
    <t>12:45:34</t>
  </si>
  <si>
    <t>MPF-1667-20230810-12_45_25</t>
  </si>
  <si>
    <t>DARK-1668-20230810-12_45_33</t>
  </si>
  <si>
    <t>12:44:53</t>
  </si>
  <si>
    <t>20230810 12:47:35</t>
  </si>
  <si>
    <t>12:47:35</t>
  </si>
  <si>
    <t>MPF-1669-20230810-12_47_27</t>
  </si>
  <si>
    <t>DARK-1670-20230810-12_47_34</t>
  </si>
  <si>
    <t>12:46:54</t>
  </si>
  <si>
    <t>20230810 12:49:38</t>
  </si>
  <si>
    <t>12:49:38</t>
  </si>
  <si>
    <t>MPF-1671-20230810-12_49_30</t>
  </si>
  <si>
    <t>DARK-1672-20230810-12_49_37</t>
  </si>
  <si>
    <t>12:48:57</t>
  </si>
  <si>
    <t>20230810 12:52:48</t>
  </si>
  <si>
    <t>12:52:48</t>
  </si>
  <si>
    <t>MPF-1673-20230810-12_52_39</t>
  </si>
  <si>
    <t>DARK-1674-20230810-12_52_47</t>
  </si>
  <si>
    <t>12:51:35</t>
  </si>
  <si>
    <t>20230810 12:54:27</t>
  </si>
  <si>
    <t>12:54:27</t>
  </si>
  <si>
    <t>MPF-1675-20230810-12_54_19</t>
  </si>
  <si>
    <t>DARK-1676-20230810-12_54_26</t>
  </si>
  <si>
    <t>12:55:04</t>
  </si>
  <si>
    <t>20230810 12:57:22</t>
  </si>
  <si>
    <t>12:57:22</t>
  </si>
  <si>
    <t>MPF-1677-20230810-12_57_14</t>
  </si>
  <si>
    <t>DARK-1678-20230810-12_57_21</t>
  </si>
  <si>
    <t>12:57:59</t>
  </si>
  <si>
    <t>20230810 12:59:38</t>
  </si>
  <si>
    <t>12:59:38</t>
  </si>
  <si>
    <t>MPF-1679-20230810-12_59_29</t>
  </si>
  <si>
    <t>DARK-1680-20230810-12_59_37</t>
  </si>
  <si>
    <t>12:59:00</t>
  </si>
  <si>
    <t>20230810 13:02:47</t>
  </si>
  <si>
    <t>13:02:47</t>
  </si>
  <si>
    <t>MPF-1681-20230810-13_02_39</t>
  </si>
  <si>
    <t>DARK-1682-20230810-13_02_46</t>
  </si>
  <si>
    <t>13:01:23</t>
  </si>
  <si>
    <t>20230810 13:04:57</t>
  </si>
  <si>
    <t>13:04:57</t>
  </si>
  <si>
    <t>MPF-1683-20230810-13_04_48</t>
  </si>
  <si>
    <t>DARK-1684-20230810-13_04_56</t>
  </si>
  <si>
    <t>13:04:12</t>
  </si>
  <si>
    <t>20230810 13:07:40</t>
  </si>
  <si>
    <t>13:07:40</t>
  </si>
  <si>
    <t>MPF-1685-20230810-13_07_32</t>
  </si>
  <si>
    <t>DARK-1686-20230810-13_07_39</t>
  </si>
  <si>
    <t>13:06:34</t>
  </si>
  <si>
    <t>20230810 13:10:25</t>
  </si>
  <si>
    <t>13:10:25</t>
  </si>
  <si>
    <t>MPF-1687-20230810-13_10_17</t>
  </si>
  <si>
    <t>DARK-1688-20230810-13_10_24</t>
  </si>
  <si>
    <t>13:09:42</t>
  </si>
  <si>
    <t>20230810 13:51:28</t>
  </si>
  <si>
    <t>13:51:28</t>
  </si>
  <si>
    <t>47.9</t>
  </si>
  <si>
    <t>MPF-1689-20230810-13_51_20</t>
  </si>
  <si>
    <t>DARK-1690-20230810-13_51_27</t>
  </si>
  <si>
    <t>13:50:49</t>
  </si>
  <si>
    <t>20230810 13:53:25</t>
  </si>
  <si>
    <t>13:53:25</t>
  </si>
  <si>
    <t>MPF-1691-20230810-13_53_17</t>
  </si>
  <si>
    <t>DARK-1692-20230810-13_53_24</t>
  </si>
  <si>
    <t>13:52:47</t>
  </si>
  <si>
    <t>20230810 13:55:21</t>
  </si>
  <si>
    <t>13:55:21</t>
  </si>
  <si>
    <t>MPF-1693-20230810-13_55_13</t>
  </si>
  <si>
    <t>DARK-1694-20230810-13_55_20</t>
  </si>
  <si>
    <t>13:54:43</t>
  </si>
  <si>
    <t>20230810 13:57:29</t>
  </si>
  <si>
    <t>13:57:29</t>
  </si>
  <si>
    <t>MPF-1695-20230810-13_57_21</t>
  </si>
  <si>
    <t>DARK-1696-20230810-13_57_28</t>
  </si>
  <si>
    <t>13:56:50</t>
  </si>
  <si>
    <t>20230810 13:59:48</t>
  </si>
  <si>
    <t>13:59:48</t>
  </si>
  <si>
    <t>MPF-1697-20230810-13_59_40</t>
  </si>
  <si>
    <t>DARK-1698-20230810-13_59_47</t>
  </si>
  <si>
    <t>13:59:10</t>
  </si>
  <si>
    <t>20230810 14:01:48</t>
  </si>
  <si>
    <t>14:01:48</t>
  </si>
  <si>
    <t>MPF-1699-20230810-14_01_40</t>
  </si>
  <si>
    <t>DARK-1700-20230810-14_01_47</t>
  </si>
  <si>
    <t>14:01:09</t>
  </si>
  <si>
    <t>20230810 14:03:41</t>
  </si>
  <si>
    <t>14:03:41</t>
  </si>
  <si>
    <t>MPF-1701-20230810-14_03_33</t>
  </si>
  <si>
    <t>DARK-1702-20230810-14_03_40</t>
  </si>
  <si>
    <t>14:03:02</t>
  </si>
  <si>
    <t>20230810 14:05:58</t>
  </si>
  <si>
    <t>14:05:58</t>
  </si>
  <si>
    <t>MPF-1703-20230810-14_05_50</t>
  </si>
  <si>
    <t>DARK-1704-20230810-14_05_57</t>
  </si>
  <si>
    <t>14:05:19</t>
  </si>
  <si>
    <t>20230810 14:08:13</t>
  </si>
  <si>
    <t>14:08:13</t>
  </si>
  <si>
    <t>MPF-1705-20230810-14_08_05</t>
  </si>
  <si>
    <t>DARK-1706-20230810-14_08_12</t>
  </si>
  <si>
    <t>14:07:33</t>
  </si>
  <si>
    <t>20230810 14:10:06</t>
  </si>
  <si>
    <t>14:10:06</t>
  </si>
  <si>
    <t>MPF-1707-20230810-14_09_58</t>
  </si>
  <si>
    <t>DARK-1708-20230810-14_10_05</t>
  </si>
  <si>
    <t>14:09:22</t>
  </si>
  <si>
    <t>20230810 14:13:15</t>
  </si>
  <si>
    <t>14:13:15</t>
  </si>
  <si>
    <t>MPF-1709-20230810-14_13_07</t>
  </si>
  <si>
    <t>DARK-1710-20230810-14_13_14</t>
  </si>
  <si>
    <t>14:12:41</t>
  </si>
  <si>
    <t>0/2</t>
  </si>
  <si>
    <t>20230810 14:16:25</t>
  </si>
  <si>
    <t>14:16:25</t>
  </si>
  <si>
    <t>MPF-1711-20230810-14_16_17</t>
  </si>
  <si>
    <t>DARK-1712-20230810-14_16_24</t>
  </si>
  <si>
    <t>14:14:33</t>
  </si>
  <si>
    <t>20230810 14:19:29</t>
  </si>
  <si>
    <t>14:19:29</t>
  </si>
  <si>
    <t>MPF-1713-20230810-14_19_21</t>
  </si>
  <si>
    <t>DARK-1714-20230810-14_19_28</t>
  </si>
  <si>
    <t>14:17:54</t>
  </si>
  <si>
    <t>20230810 14:22:39</t>
  </si>
  <si>
    <t>14:22:39</t>
  </si>
  <si>
    <t>MPF-1715-20230810-14_22_31</t>
  </si>
  <si>
    <t>DARK-1716-20230810-14_22_38</t>
  </si>
  <si>
    <t>14:20:52</t>
  </si>
  <si>
    <t>20230810 14:25:24</t>
  </si>
  <si>
    <t>14:25:24</t>
  </si>
  <si>
    <t>MPF-1717-20230810-14_25_16</t>
  </si>
  <si>
    <t>DARK-1718-20230810-14_25_23</t>
  </si>
  <si>
    <t>14:24:43</t>
  </si>
  <si>
    <t>20230810 14:27:21</t>
  </si>
  <si>
    <t>14:27:21</t>
  </si>
  <si>
    <t>MPF-1719-20230810-14_27_13</t>
  </si>
  <si>
    <t>DARK-1720-20230810-14_27_20</t>
  </si>
  <si>
    <t>14:26:43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</si>
</sst>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X80"/>
  <sheetViews>
    <sheetView tabSelected="1" topLeftCell="A8" workbookViewId="0"/>
  </sheetViews>
  <sheetFormatPr defaultRowHeight="14.4" x14ac:dyDescent="0.3"/>
  <sheetData>
    <row r="2" spans="1:284" x14ac:dyDescent="0.3">
      <c r="A2" t="s">
        <v>29</v>
      </c>
      <c r="B2" t="s">
        <v>30</v>
      </c>
      <c r="C2" t="s">
        <v>32</v>
      </c>
    </row>
    <row r="3" spans="1:284" x14ac:dyDescent="0.3">
      <c r="B3" t="s">
        <v>31</v>
      </c>
      <c r="C3">
        <v>21</v>
      </c>
    </row>
    <row r="4" spans="1:284" x14ac:dyDescent="0.3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84" x14ac:dyDescent="0.3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84" x14ac:dyDescent="0.3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84" x14ac:dyDescent="0.3">
      <c r="B7">
        <v>0</v>
      </c>
      <c r="C7">
        <v>1</v>
      </c>
      <c r="D7">
        <v>0</v>
      </c>
      <c r="E7">
        <v>0</v>
      </c>
    </row>
    <row r="8" spans="1:284" x14ac:dyDescent="0.3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84" x14ac:dyDescent="0.3">
      <c r="B9" t="s">
        <v>52</v>
      </c>
      <c r="C9" t="s">
        <v>54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284" x14ac:dyDescent="0.3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84" x14ac:dyDescent="0.3">
      <c r="B11">
        <v>0</v>
      </c>
      <c r="C11">
        <v>0</v>
      </c>
      <c r="D11">
        <v>0</v>
      </c>
      <c r="E11">
        <v>0</v>
      </c>
      <c r="F11">
        <v>1</v>
      </c>
    </row>
    <row r="12" spans="1:284" x14ac:dyDescent="0.3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84" x14ac:dyDescent="0.3">
      <c r="B13">
        <v>-6276</v>
      </c>
      <c r="C13">
        <v>6.6</v>
      </c>
      <c r="D13">
        <v>1.7090000000000001E-5</v>
      </c>
      <c r="E13">
        <v>3.11</v>
      </c>
      <c r="F13" t="s">
        <v>81</v>
      </c>
      <c r="G13" t="s">
        <v>83</v>
      </c>
      <c r="H13">
        <v>0</v>
      </c>
    </row>
    <row r="14" spans="1:284" x14ac:dyDescent="0.3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86</v>
      </c>
      <c r="K14" t="s">
        <v>86</v>
      </c>
      <c r="L14" t="s">
        <v>86</v>
      </c>
      <c r="M14" t="s">
        <v>87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87</v>
      </c>
      <c r="AK14" t="s">
        <v>88</v>
      </c>
      <c r="AL14" t="s">
        <v>88</v>
      </c>
      <c r="AM14" t="s">
        <v>88</v>
      </c>
      <c r="AN14" t="s">
        <v>88</v>
      </c>
      <c r="AO14" t="s">
        <v>88</v>
      </c>
      <c r="AP14" t="s">
        <v>89</v>
      </c>
      <c r="AQ14" t="s">
        <v>89</v>
      </c>
      <c r="AR14" t="s">
        <v>89</v>
      </c>
      <c r="AS14" t="s">
        <v>89</v>
      </c>
      <c r="AT14" t="s">
        <v>89</v>
      </c>
      <c r="AU14" t="s">
        <v>89</v>
      </c>
      <c r="AV14" t="s">
        <v>89</v>
      </c>
      <c r="AW14" t="s">
        <v>89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90</v>
      </c>
      <c r="BS14" t="s">
        <v>90</v>
      </c>
      <c r="BT14" t="s">
        <v>90</v>
      </c>
      <c r="BU14" t="s">
        <v>90</v>
      </c>
      <c r="BV14" t="s">
        <v>90</v>
      </c>
      <c r="BW14" t="s">
        <v>90</v>
      </c>
      <c r="BX14" t="s">
        <v>90</v>
      </c>
      <c r="BY14" t="s">
        <v>90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91</v>
      </c>
      <c r="CS14" t="s">
        <v>91</v>
      </c>
      <c r="CT14" t="s">
        <v>91</v>
      </c>
      <c r="CU14" t="s">
        <v>91</v>
      </c>
      <c r="CV14" t="s">
        <v>91</v>
      </c>
      <c r="CW14" t="s">
        <v>91</v>
      </c>
      <c r="CX14" t="s">
        <v>91</v>
      </c>
      <c r="CY14" t="s">
        <v>91</v>
      </c>
      <c r="CZ14" t="s">
        <v>92</v>
      </c>
      <c r="DA14" t="s">
        <v>92</v>
      </c>
      <c r="DB14" t="s">
        <v>92</v>
      </c>
      <c r="DC14" t="s">
        <v>92</v>
      </c>
      <c r="DD14" t="s">
        <v>93</v>
      </c>
      <c r="DE14" t="s">
        <v>93</v>
      </c>
      <c r="DF14" t="s">
        <v>93</v>
      </c>
      <c r="DG14" t="s">
        <v>93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94</v>
      </c>
      <c r="DO14" t="s">
        <v>94</v>
      </c>
      <c r="DP14" t="s">
        <v>94</v>
      </c>
      <c r="DQ14" t="s">
        <v>94</v>
      </c>
      <c r="DR14" t="s">
        <v>94</v>
      </c>
      <c r="DS14" t="s">
        <v>94</v>
      </c>
      <c r="DT14" t="s">
        <v>94</v>
      </c>
      <c r="DU14" t="s">
        <v>94</v>
      </c>
      <c r="DV14" t="s">
        <v>94</v>
      </c>
      <c r="DW14" t="s">
        <v>94</v>
      </c>
      <c r="DX14" t="s">
        <v>94</v>
      </c>
      <c r="DY14" t="s">
        <v>94</v>
      </c>
      <c r="DZ14" t="s">
        <v>95</v>
      </c>
      <c r="EA14" t="s">
        <v>95</v>
      </c>
      <c r="EB14" t="s">
        <v>95</v>
      </c>
      <c r="EC14" t="s">
        <v>95</v>
      </c>
      <c r="ED14" t="s">
        <v>95</v>
      </c>
      <c r="EE14" t="s">
        <v>95</v>
      </c>
      <c r="EF14" t="s">
        <v>95</v>
      </c>
      <c r="EG14" t="s">
        <v>95</v>
      </c>
      <c r="EH14" t="s">
        <v>95</v>
      </c>
      <c r="EI14" t="s">
        <v>95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96</v>
      </c>
      <c r="ER14" t="s">
        <v>96</v>
      </c>
      <c r="ES14" t="s">
        <v>96</v>
      </c>
      <c r="ET14" t="s">
        <v>96</v>
      </c>
      <c r="EU14" t="s">
        <v>96</v>
      </c>
      <c r="EV14" t="s">
        <v>96</v>
      </c>
      <c r="EW14" t="s">
        <v>96</v>
      </c>
      <c r="EX14" t="s">
        <v>96</v>
      </c>
      <c r="EY14" t="s">
        <v>96</v>
      </c>
      <c r="EZ14" t="s">
        <v>96</v>
      </c>
      <c r="FA14" t="s">
        <v>96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99</v>
      </c>
      <c r="FZ14" t="s">
        <v>99</v>
      </c>
      <c r="GA14" t="s">
        <v>99</v>
      </c>
      <c r="GB14" t="s">
        <v>99</v>
      </c>
      <c r="GC14" t="s">
        <v>99</v>
      </c>
      <c r="GD14" t="s">
        <v>99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100</v>
      </c>
      <c r="GT14" t="s">
        <v>100</v>
      </c>
      <c r="GU14" t="s">
        <v>100</v>
      </c>
      <c r="GV14" t="s">
        <v>100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102</v>
      </c>
      <c r="ID14" t="s">
        <v>102</v>
      </c>
      <c r="IE14" t="s">
        <v>102</v>
      </c>
      <c r="IF14" t="s">
        <v>102</v>
      </c>
      <c r="IG14" t="s">
        <v>102</v>
      </c>
      <c r="IH14" t="s">
        <v>102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103</v>
      </c>
      <c r="IQ14" t="s">
        <v>103</v>
      </c>
      <c r="IR14" t="s">
        <v>103</v>
      </c>
      <c r="IS14" t="s">
        <v>103</v>
      </c>
      <c r="IT14" t="s">
        <v>103</v>
      </c>
      <c r="IU14" t="s">
        <v>103</v>
      </c>
      <c r="IV14" t="s">
        <v>103</v>
      </c>
      <c r="IW14" t="s">
        <v>103</v>
      </c>
      <c r="IX14" t="s">
        <v>103</v>
      </c>
      <c r="IY14" t="s">
        <v>103</v>
      </c>
      <c r="IZ14" t="s">
        <v>103</v>
      </c>
      <c r="JA14" t="s">
        <v>104</v>
      </c>
      <c r="JB14" t="s">
        <v>104</v>
      </c>
      <c r="JC14" t="s">
        <v>104</v>
      </c>
      <c r="JD14" t="s">
        <v>104</v>
      </c>
      <c r="JE14" t="s">
        <v>104</v>
      </c>
      <c r="JF14" t="s">
        <v>104</v>
      </c>
      <c r="JG14" t="s">
        <v>104</v>
      </c>
      <c r="JH14" t="s">
        <v>104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  <c r="JN14" t="s">
        <v>105</v>
      </c>
      <c r="JO14" t="s">
        <v>105</v>
      </c>
      <c r="JP14" t="s">
        <v>105</v>
      </c>
      <c r="JQ14" t="s">
        <v>105</v>
      </c>
      <c r="JR14" t="s">
        <v>105</v>
      </c>
      <c r="JS14" t="s">
        <v>105</v>
      </c>
      <c r="JT14" t="s">
        <v>105</v>
      </c>
      <c r="JU14" t="s">
        <v>105</v>
      </c>
      <c r="JV14" t="s">
        <v>105</v>
      </c>
      <c r="JW14" t="s">
        <v>105</v>
      </c>
      <c r="JX14" t="s">
        <v>105</v>
      </c>
    </row>
    <row r="15" spans="1:284" x14ac:dyDescent="0.3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140</v>
      </c>
      <c r="AJ15" t="s">
        <v>141</v>
      </c>
      <c r="AK15" t="s">
        <v>88</v>
      </c>
      <c r="AL15" t="s">
        <v>142</v>
      </c>
      <c r="AM15" t="s">
        <v>143</v>
      </c>
      <c r="AN15" t="s">
        <v>144</v>
      </c>
      <c r="AO15" t="s">
        <v>145</v>
      </c>
      <c r="AP15" t="s">
        <v>146</v>
      </c>
      <c r="AQ15" t="s">
        <v>147</v>
      </c>
      <c r="AR15" t="s">
        <v>148</v>
      </c>
      <c r="AS15" t="s">
        <v>149</v>
      </c>
      <c r="AT15" t="s">
        <v>150</v>
      </c>
      <c r="AU15" t="s">
        <v>151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189</v>
      </c>
      <c r="CH15" t="s">
        <v>190</v>
      </c>
      <c r="CI15" t="s">
        <v>191</v>
      </c>
      <c r="CJ15" t="s">
        <v>192</v>
      </c>
      <c r="CK15" t="s">
        <v>193</v>
      </c>
      <c r="CL15" t="s">
        <v>194</v>
      </c>
      <c r="CM15" t="s">
        <v>174</v>
      </c>
      <c r="CN15" t="s">
        <v>195</v>
      </c>
      <c r="CO15" t="s">
        <v>196</v>
      </c>
      <c r="CP15" t="s">
        <v>197</v>
      </c>
      <c r="CQ15" t="s">
        <v>148</v>
      </c>
      <c r="CR15" t="s">
        <v>198</v>
      </c>
      <c r="CS15" t="s">
        <v>199</v>
      </c>
      <c r="CT15" t="s">
        <v>200</v>
      </c>
      <c r="CU15" t="s">
        <v>201</v>
      </c>
      <c r="CV15" t="s">
        <v>202</v>
      </c>
      <c r="CW15" t="s">
        <v>203</v>
      </c>
      <c r="CX15" t="s">
        <v>204</v>
      </c>
      <c r="CY15" t="s">
        <v>205</v>
      </c>
      <c r="CZ15" t="s">
        <v>206</v>
      </c>
      <c r="DA15" t="s">
        <v>207</v>
      </c>
      <c r="DB15" t="s">
        <v>208</v>
      </c>
      <c r="DC15" t="s">
        <v>209</v>
      </c>
      <c r="DD15" t="s">
        <v>210</v>
      </c>
      <c r="DE15" t="s">
        <v>211</v>
      </c>
      <c r="DF15" t="s">
        <v>212</v>
      </c>
      <c r="DG15" t="s">
        <v>213</v>
      </c>
      <c r="DH15" t="s">
        <v>118</v>
      </c>
      <c r="DI15" t="s">
        <v>214</v>
      </c>
      <c r="DJ15" t="s">
        <v>215</v>
      </c>
      <c r="DK15" t="s">
        <v>216</v>
      </c>
      <c r="DL15" t="s">
        <v>217</v>
      </c>
      <c r="DM15" t="s">
        <v>218</v>
      </c>
      <c r="DN15" t="s">
        <v>219</v>
      </c>
      <c r="DO15" t="s">
        <v>220</v>
      </c>
      <c r="DP15" t="s">
        <v>221</v>
      </c>
      <c r="DQ15" t="s">
        <v>222</v>
      </c>
      <c r="DR15" t="s">
        <v>223</v>
      </c>
      <c r="DS15" t="s">
        <v>224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257</v>
      </c>
      <c r="FA15" t="s">
        <v>258</v>
      </c>
      <c r="FB15" t="s">
        <v>259</v>
      </c>
      <c r="FC15" t="s">
        <v>260</v>
      </c>
      <c r="FD15" t="s">
        <v>261</v>
      </c>
      <c r="FE15" t="s">
        <v>262</v>
      </c>
      <c r="FF15" t="s">
        <v>263</v>
      </c>
      <c r="FG15" t="s">
        <v>107</v>
      </c>
      <c r="FH15" t="s">
        <v>110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  <c r="JN15" t="s">
        <v>373</v>
      </c>
      <c r="JO15" t="s">
        <v>374</v>
      </c>
      <c r="JP15" t="s">
        <v>375</v>
      </c>
      <c r="JQ15" t="s">
        <v>376</v>
      </c>
      <c r="JR15" t="s">
        <v>377</v>
      </c>
      <c r="JS15" t="s">
        <v>378</v>
      </c>
      <c r="JT15" t="s">
        <v>379</v>
      </c>
      <c r="JU15" t="s">
        <v>380</v>
      </c>
      <c r="JV15" t="s">
        <v>381</v>
      </c>
      <c r="JW15" t="s">
        <v>382</v>
      </c>
      <c r="JX15" t="s">
        <v>383</v>
      </c>
    </row>
    <row r="16" spans="1:284" x14ac:dyDescent="0.3">
      <c r="B16" t="s">
        <v>384</v>
      </c>
      <c r="C16" t="s">
        <v>384</v>
      </c>
      <c r="F16" t="s">
        <v>384</v>
      </c>
      <c r="M16" t="s">
        <v>384</v>
      </c>
      <c r="N16" t="s">
        <v>385</v>
      </c>
      <c r="O16" t="s">
        <v>386</v>
      </c>
      <c r="P16" t="s">
        <v>387</v>
      </c>
      <c r="Q16" t="s">
        <v>388</v>
      </c>
      <c r="R16" t="s">
        <v>388</v>
      </c>
      <c r="S16" t="s">
        <v>221</v>
      </c>
      <c r="T16" t="s">
        <v>221</v>
      </c>
      <c r="U16" t="s">
        <v>385</v>
      </c>
      <c r="V16" t="s">
        <v>385</v>
      </c>
      <c r="W16" t="s">
        <v>385</v>
      </c>
      <c r="X16" t="s">
        <v>385</v>
      </c>
      <c r="Y16" t="s">
        <v>389</v>
      </c>
      <c r="Z16" t="s">
        <v>390</v>
      </c>
      <c r="AA16" t="s">
        <v>390</v>
      </c>
      <c r="AB16" t="s">
        <v>391</v>
      </c>
      <c r="AC16" t="s">
        <v>392</v>
      </c>
      <c r="AD16" t="s">
        <v>391</v>
      </c>
      <c r="AE16" t="s">
        <v>391</v>
      </c>
      <c r="AF16" t="s">
        <v>391</v>
      </c>
      <c r="AG16" t="s">
        <v>389</v>
      </c>
      <c r="AH16" t="s">
        <v>389</v>
      </c>
      <c r="AI16" t="s">
        <v>389</v>
      </c>
      <c r="AJ16" t="s">
        <v>389</v>
      </c>
      <c r="AK16" t="s">
        <v>393</v>
      </c>
      <c r="AL16" t="s">
        <v>392</v>
      </c>
      <c r="AN16" t="s">
        <v>392</v>
      </c>
      <c r="AO16" t="s">
        <v>393</v>
      </c>
      <c r="AU16" t="s">
        <v>387</v>
      </c>
      <c r="BB16" t="s">
        <v>387</v>
      </c>
      <c r="BC16" t="s">
        <v>387</v>
      </c>
      <c r="BD16" t="s">
        <v>387</v>
      </c>
      <c r="BE16" t="s">
        <v>394</v>
      </c>
      <c r="BS16" t="s">
        <v>395</v>
      </c>
      <c r="BU16" t="s">
        <v>395</v>
      </c>
      <c r="BV16" t="s">
        <v>387</v>
      </c>
      <c r="BY16" t="s">
        <v>395</v>
      </c>
      <c r="BZ16" t="s">
        <v>392</v>
      </c>
      <c r="CC16" t="s">
        <v>396</v>
      </c>
      <c r="CD16" t="s">
        <v>396</v>
      </c>
      <c r="CF16" t="s">
        <v>397</v>
      </c>
      <c r="CG16" t="s">
        <v>395</v>
      </c>
      <c r="CI16" t="s">
        <v>395</v>
      </c>
      <c r="CJ16" t="s">
        <v>387</v>
      </c>
      <c r="CN16" t="s">
        <v>395</v>
      </c>
      <c r="CP16" t="s">
        <v>398</v>
      </c>
      <c r="CS16" t="s">
        <v>395</v>
      </c>
      <c r="CT16" t="s">
        <v>395</v>
      </c>
      <c r="CV16" t="s">
        <v>395</v>
      </c>
      <c r="CX16" t="s">
        <v>395</v>
      </c>
      <c r="CZ16" t="s">
        <v>387</v>
      </c>
      <c r="DA16" t="s">
        <v>387</v>
      </c>
      <c r="DC16" t="s">
        <v>399</v>
      </c>
      <c r="DD16" t="s">
        <v>400</v>
      </c>
      <c r="DG16" t="s">
        <v>385</v>
      </c>
      <c r="DH16" t="s">
        <v>384</v>
      </c>
      <c r="DI16" t="s">
        <v>388</v>
      </c>
      <c r="DJ16" t="s">
        <v>388</v>
      </c>
      <c r="DK16" t="s">
        <v>401</v>
      </c>
      <c r="DL16" t="s">
        <v>401</v>
      </c>
      <c r="DM16" t="s">
        <v>388</v>
      </c>
      <c r="DN16" t="s">
        <v>401</v>
      </c>
      <c r="DO16" t="s">
        <v>393</v>
      </c>
      <c r="DP16" t="s">
        <v>391</v>
      </c>
      <c r="DQ16" t="s">
        <v>391</v>
      </c>
      <c r="DR16" t="s">
        <v>390</v>
      </c>
      <c r="DS16" t="s">
        <v>390</v>
      </c>
      <c r="DT16" t="s">
        <v>390</v>
      </c>
      <c r="DU16" t="s">
        <v>390</v>
      </c>
      <c r="DV16" t="s">
        <v>390</v>
      </c>
      <c r="DW16" t="s">
        <v>402</v>
      </c>
      <c r="DX16" t="s">
        <v>387</v>
      </c>
      <c r="DY16" t="s">
        <v>387</v>
      </c>
      <c r="DZ16" t="s">
        <v>388</v>
      </c>
      <c r="EA16" t="s">
        <v>388</v>
      </c>
      <c r="EB16" t="s">
        <v>388</v>
      </c>
      <c r="EC16" t="s">
        <v>401</v>
      </c>
      <c r="ED16" t="s">
        <v>388</v>
      </c>
      <c r="EE16" t="s">
        <v>401</v>
      </c>
      <c r="EF16" t="s">
        <v>391</v>
      </c>
      <c r="EG16" t="s">
        <v>391</v>
      </c>
      <c r="EH16" t="s">
        <v>390</v>
      </c>
      <c r="EI16" t="s">
        <v>390</v>
      </c>
      <c r="EJ16" t="s">
        <v>387</v>
      </c>
      <c r="EO16" t="s">
        <v>387</v>
      </c>
      <c r="ER16" t="s">
        <v>390</v>
      </c>
      <c r="ES16" t="s">
        <v>390</v>
      </c>
      <c r="ET16" t="s">
        <v>390</v>
      </c>
      <c r="EU16" t="s">
        <v>390</v>
      </c>
      <c r="EV16" t="s">
        <v>390</v>
      </c>
      <c r="EW16" t="s">
        <v>387</v>
      </c>
      <c r="EX16" t="s">
        <v>387</v>
      </c>
      <c r="EY16" t="s">
        <v>387</v>
      </c>
      <c r="EZ16" t="s">
        <v>384</v>
      </c>
      <c r="FC16" t="s">
        <v>403</v>
      </c>
      <c r="FD16" t="s">
        <v>403</v>
      </c>
      <c r="FF16" t="s">
        <v>384</v>
      </c>
      <c r="FG16" t="s">
        <v>404</v>
      </c>
      <c r="FI16" t="s">
        <v>384</v>
      </c>
      <c r="FJ16" t="s">
        <v>384</v>
      </c>
      <c r="FL16" t="s">
        <v>405</v>
      </c>
      <c r="FM16" t="s">
        <v>406</v>
      </c>
      <c r="FN16" t="s">
        <v>405</v>
      </c>
      <c r="FO16" t="s">
        <v>406</v>
      </c>
      <c r="FP16" t="s">
        <v>405</v>
      </c>
      <c r="FQ16" t="s">
        <v>406</v>
      </c>
      <c r="FR16" t="s">
        <v>392</v>
      </c>
      <c r="FS16" t="s">
        <v>392</v>
      </c>
      <c r="FT16" t="s">
        <v>387</v>
      </c>
      <c r="FU16" t="s">
        <v>407</v>
      </c>
      <c r="FV16" t="s">
        <v>387</v>
      </c>
      <c r="FX16" t="s">
        <v>385</v>
      </c>
      <c r="FY16" t="s">
        <v>408</v>
      </c>
      <c r="FZ16" t="s">
        <v>385</v>
      </c>
      <c r="GE16" t="s">
        <v>409</v>
      </c>
      <c r="GF16" t="s">
        <v>409</v>
      </c>
      <c r="GS16" t="s">
        <v>409</v>
      </c>
      <c r="GT16" t="s">
        <v>409</v>
      </c>
      <c r="GU16" t="s">
        <v>410</v>
      </c>
      <c r="GV16" t="s">
        <v>410</v>
      </c>
      <c r="GW16" t="s">
        <v>390</v>
      </c>
      <c r="GX16" t="s">
        <v>390</v>
      </c>
      <c r="GY16" t="s">
        <v>392</v>
      </c>
      <c r="GZ16" t="s">
        <v>390</v>
      </c>
      <c r="HA16" t="s">
        <v>401</v>
      </c>
      <c r="HB16" t="s">
        <v>392</v>
      </c>
      <c r="HC16" t="s">
        <v>392</v>
      </c>
      <c r="HE16" t="s">
        <v>409</v>
      </c>
      <c r="HF16" t="s">
        <v>409</v>
      </c>
      <c r="HG16" t="s">
        <v>409</v>
      </c>
      <c r="HH16" t="s">
        <v>409</v>
      </c>
      <c r="HI16" t="s">
        <v>409</v>
      </c>
      <c r="HJ16" t="s">
        <v>409</v>
      </c>
      <c r="HK16" t="s">
        <v>409</v>
      </c>
      <c r="HL16" t="s">
        <v>411</v>
      </c>
      <c r="HM16" t="s">
        <v>411</v>
      </c>
      <c r="HN16" t="s">
        <v>411</v>
      </c>
      <c r="HO16" t="s">
        <v>412</v>
      </c>
      <c r="HP16" t="s">
        <v>409</v>
      </c>
      <c r="HQ16" t="s">
        <v>409</v>
      </c>
      <c r="HR16" t="s">
        <v>409</v>
      </c>
      <c r="HS16" t="s">
        <v>409</v>
      </c>
      <c r="HT16" t="s">
        <v>409</v>
      </c>
      <c r="HU16" t="s">
        <v>409</v>
      </c>
      <c r="HV16" t="s">
        <v>409</v>
      </c>
      <c r="HW16" t="s">
        <v>409</v>
      </c>
      <c r="HX16" t="s">
        <v>409</v>
      </c>
      <c r="HY16" t="s">
        <v>409</v>
      </c>
      <c r="HZ16" t="s">
        <v>409</v>
      </c>
      <c r="IA16" t="s">
        <v>409</v>
      </c>
      <c r="IH16" t="s">
        <v>409</v>
      </c>
      <c r="II16" t="s">
        <v>392</v>
      </c>
      <c r="IJ16" t="s">
        <v>392</v>
      </c>
      <c r="IK16" t="s">
        <v>405</v>
      </c>
      <c r="IL16" t="s">
        <v>406</v>
      </c>
      <c r="IM16" t="s">
        <v>406</v>
      </c>
      <c r="IQ16" t="s">
        <v>406</v>
      </c>
      <c r="IU16" t="s">
        <v>388</v>
      </c>
      <c r="IV16" t="s">
        <v>388</v>
      </c>
      <c r="IW16" t="s">
        <v>401</v>
      </c>
      <c r="IX16" t="s">
        <v>401</v>
      </c>
      <c r="IY16" t="s">
        <v>413</v>
      </c>
      <c r="IZ16" t="s">
        <v>413</v>
      </c>
      <c r="JA16" t="s">
        <v>409</v>
      </c>
      <c r="JB16" t="s">
        <v>409</v>
      </c>
      <c r="JC16" t="s">
        <v>409</v>
      </c>
      <c r="JD16" t="s">
        <v>409</v>
      </c>
      <c r="JE16" t="s">
        <v>409</v>
      </c>
      <c r="JF16" t="s">
        <v>409</v>
      </c>
      <c r="JG16" t="s">
        <v>390</v>
      </c>
      <c r="JH16" t="s">
        <v>409</v>
      </c>
      <c r="JJ16" t="s">
        <v>393</v>
      </c>
      <c r="JK16" t="s">
        <v>393</v>
      </c>
      <c r="JL16" t="s">
        <v>390</v>
      </c>
      <c r="JM16" t="s">
        <v>390</v>
      </c>
      <c r="JN16" t="s">
        <v>390</v>
      </c>
      <c r="JO16" t="s">
        <v>390</v>
      </c>
      <c r="JP16" t="s">
        <v>390</v>
      </c>
      <c r="JQ16" t="s">
        <v>392</v>
      </c>
      <c r="JR16" t="s">
        <v>392</v>
      </c>
      <c r="JS16" t="s">
        <v>392</v>
      </c>
      <c r="JT16" t="s">
        <v>390</v>
      </c>
      <c r="JU16" t="s">
        <v>388</v>
      </c>
      <c r="JV16" t="s">
        <v>401</v>
      </c>
      <c r="JW16" t="s">
        <v>392</v>
      </c>
      <c r="JX16" t="s">
        <v>392</v>
      </c>
    </row>
    <row r="17" spans="1:284" x14ac:dyDescent="0.3">
      <c r="A17">
        <v>1</v>
      </c>
      <c r="B17">
        <v>1691680206</v>
      </c>
      <c r="C17">
        <v>0</v>
      </c>
      <c r="D17" t="s">
        <v>414</v>
      </c>
      <c r="E17" t="s">
        <v>415</v>
      </c>
      <c r="F17" t="s">
        <v>416</v>
      </c>
      <c r="G17" t="s">
        <v>417</v>
      </c>
      <c r="H17" t="s">
        <v>418</v>
      </c>
      <c r="I17" t="s">
        <v>419</v>
      </c>
      <c r="J17" t="s">
        <v>420</v>
      </c>
      <c r="K17" t="s">
        <v>421</v>
      </c>
      <c r="L17" t="s">
        <v>422</v>
      </c>
      <c r="M17">
        <v>1691680206</v>
      </c>
      <c r="N17">
        <f t="shared" ref="N17:N48" si="0">(O17)/1000</f>
        <v>5.9666695797931119E-3</v>
      </c>
      <c r="O17">
        <f t="shared" ref="O17:O48" si="1">1000*DO17*AM17*(DK17-DL17)/(100*DD17*(1000-AM17*DK17))</f>
        <v>5.9666695797931117</v>
      </c>
      <c r="P17">
        <f t="shared" ref="P17:P48" si="2">DO17*AM17*(DJ17-DI17*(1000-AM17*DL17)/(1000-AM17*DK17))/(100*DD17)</f>
        <v>21.883035610756938</v>
      </c>
      <c r="Q17">
        <f t="shared" ref="Q17:Q48" si="3">DI17 - IF(AM17&gt;1, P17*DD17*100/(AO17*DW17), 0)</f>
        <v>371.048</v>
      </c>
      <c r="R17">
        <f t="shared" ref="R17:R48" si="4">((X17-N17/2)*Q17-P17)/(X17+N17/2)</f>
        <v>251.84819273261408</v>
      </c>
      <c r="S17">
        <f t="shared" ref="S17:S48" si="5">R17*(DP17+DQ17)/1000</f>
        <v>24.876145187637473</v>
      </c>
      <c r="T17">
        <f t="shared" ref="T17:T48" si="6">(DI17 - IF(AM17&gt;1, P17*DD17*100/(AO17*DW17), 0))*(DP17+DQ17)/1000</f>
        <v>36.650030398996002</v>
      </c>
      <c r="U17">
        <f t="shared" ref="U17:U48" si="7">2/((1/W17-1/V17)+SIGN(W17)*SQRT((1/W17-1/V17)*(1/W17-1/V17) + 4*DE17/((DE17+1)*(DE17+1))*(2*1/W17*1/V17-1/V17*1/V17)))</f>
        <v>0.33615513787348367</v>
      </c>
      <c r="V17">
        <f t="shared" ref="V17:V48" si="8">IF(LEFT(DF17,1)&lt;&gt;"0",IF(LEFT(DF17,1)="1",3,DG17),$D$5+$E$5*(DW17*DP17/($K$5*1000))+$F$5*(DW17*DP17/($K$5*1000))*MAX(MIN(DD17,$J$5),$I$5)*MAX(MIN(DD17,$J$5),$I$5)+$G$5*MAX(MIN(DD17,$J$5),$I$5)*(DW17*DP17/($K$5*1000))+$H$5*(DW17*DP17/($K$5*1000))*(DW17*DP17/($K$5*1000)))</f>
        <v>2.9031358640725129</v>
      </c>
      <c r="W17">
        <f t="shared" ref="W17:W48" si="9">N17*(1000-(1000*0.61365*EXP(17.502*AA17/(240.97+AA17))/(DP17+DQ17)+DK17)/2)/(1000*0.61365*EXP(17.502*AA17/(240.97+AA17))/(DP17+DQ17)-DK17)</f>
        <v>0.31593138080844946</v>
      </c>
      <c r="X17">
        <f t="shared" ref="X17:X48" si="10">1/((DE17+1)/(U17/1.6)+1/(V17/1.37)) + DE17/((DE17+1)/(U17/1.6) + DE17/(V17/1.37))</f>
        <v>0.19917266677935391</v>
      </c>
      <c r="Y17">
        <f t="shared" ref="Y17:Y48" si="11">(CZ17*DC17)</f>
        <v>344.3598996445802</v>
      </c>
      <c r="Z17">
        <f t="shared" ref="Z17:Z48" si="12">(DR17+(Y17+2*0.95*0.0000000567*(((DR17+$B$7)+273)^4-(DR17+273)^4)-44100*N17)/(1.84*29.3*V17+8*0.95*0.0000000567*(DR17+273)^3))</f>
        <v>33.23053198660962</v>
      </c>
      <c r="AA17">
        <f t="shared" ref="AA17:AA48" si="13">($C$7*DS17+$D$7*DT17+$E$7*Z17)</f>
        <v>32.018799999999999</v>
      </c>
      <c r="AB17">
        <f t="shared" ref="AB17:AB48" si="14">0.61365*EXP(17.502*AA17/(240.97+AA17))</f>
        <v>4.780166703921557</v>
      </c>
      <c r="AC17">
        <f t="shared" ref="AC17:AC48" si="15">(AD17/AE17*100)</f>
        <v>59.984550468208433</v>
      </c>
      <c r="AD17">
        <f t="shared" ref="AD17:AD48" si="16">DK17*(DP17+DQ17)/1000</f>
        <v>2.98807268767175</v>
      </c>
      <c r="AE17">
        <f t="shared" ref="AE17:AE48" si="17">0.61365*EXP(17.502*DR17/(240.97+DR17))</f>
        <v>4.9814038187306524</v>
      </c>
      <c r="AF17">
        <f t="shared" ref="AF17:AF48" si="18">(AB17-DK17*(DP17+DQ17)/1000)</f>
        <v>1.7920940162498069</v>
      </c>
      <c r="AG17">
        <f t="shared" ref="AG17:AG48" si="19">(-N17*44100)</f>
        <v>-263.13012846887625</v>
      </c>
      <c r="AH17">
        <f t="shared" ref="AH17:AH48" si="20">2*29.3*V17*0.92*(DR17-AA17)</f>
        <v>114.34902663025318</v>
      </c>
      <c r="AI17">
        <f t="shared" ref="AI17:AI48" si="21">2*0.95*0.0000000567*(((DR17+$B$7)+273)^4-(AA17+273)^4)</f>
        <v>8.966360685206082</v>
      </c>
      <c r="AJ17">
        <f t="shared" ref="AJ17:AJ48" si="22">Y17+AI17+AG17+AH17</f>
        <v>204.54515849116322</v>
      </c>
      <c r="AK17">
        <v>0</v>
      </c>
      <c r="AL17">
        <v>0</v>
      </c>
      <c r="AM17">
        <f t="shared" ref="AM17:AM48" si="23">IF(AK17*$H$13&gt;=AO17,1,(AO17/(AO17-AK17*$H$13)))</f>
        <v>1</v>
      </c>
      <c r="AN17">
        <f t="shared" ref="AN17:AN48" si="24">(AM17-1)*100</f>
        <v>0</v>
      </c>
      <c r="AO17">
        <f t="shared" ref="AO17:AO48" si="25">MAX(0,($B$13+$C$13*DW17)/(1+$D$13*DW17)*DP17/(DR17+273)*$E$13)</f>
        <v>51109.246764080955</v>
      </c>
      <c r="AP17" t="s">
        <v>423</v>
      </c>
      <c r="AQ17">
        <v>10366.9</v>
      </c>
      <c r="AR17">
        <v>993.59653846153856</v>
      </c>
      <c r="AS17">
        <v>3431.87</v>
      </c>
      <c r="AT17">
        <f t="shared" ref="AT17:AT48" si="26">1-AR17/AS17</f>
        <v>0.71047955241266758</v>
      </c>
      <c r="AU17">
        <v>-3.9894345373445681</v>
      </c>
      <c r="AV17" t="s">
        <v>424</v>
      </c>
      <c r="AW17">
        <v>10302</v>
      </c>
      <c r="AX17">
        <v>892.55761538461536</v>
      </c>
      <c r="AY17">
        <v>1250.121450952653</v>
      </c>
      <c r="AZ17">
        <f t="shared" ref="AZ17:AZ48" si="27">1-AX17/AY17</f>
        <v>0.28602327821473406</v>
      </c>
      <c r="BA17">
        <v>0.5</v>
      </c>
      <c r="BB17">
        <f t="shared" ref="BB17:BB48" si="28">DA17</f>
        <v>1513.1426998222901</v>
      </c>
      <c r="BC17">
        <f t="shared" ref="BC17:BC48" si="29">P17</f>
        <v>21.883035610756938</v>
      </c>
      <c r="BD17">
        <f t="shared" ref="BD17:BD48" si="30">AZ17*BA17*BB17</f>
        <v>216.39701770493235</v>
      </c>
      <c r="BE17">
        <f t="shared" ref="BE17:BE48" si="31">(BC17-AU17)/BB17</f>
        <v>1.7098499798558379E-2</v>
      </c>
      <c r="BF17">
        <f t="shared" ref="BF17:BF48" si="32">(AS17-AY17)/AY17</f>
        <v>1.7452292714317867</v>
      </c>
      <c r="BG17">
        <f t="shared" ref="BG17:BG48" si="33">AR17/(AT17+AR17/AY17)</f>
        <v>660.07442404163055</v>
      </c>
      <c r="BH17" t="s">
        <v>425</v>
      </c>
      <c r="BI17">
        <v>653.72</v>
      </c>
      <c r="BJ17">
        <f t="shared" ref="BJ17:BJ48" si="34">IF(BI17&lt;&gt;0, BI17, BG17)</f>
        <v>653.72</v>
      </c>
      <c r="BK17">
        <f t="shared" ref="BK17:BK48" si="35">1-BJ17/AY17</f>
        <v>0.47707480781020617</v>
      </c>
      <c r="BL17">
        <f t="shared" ref="BL17:BL48" si="36">(AY17-AX17)/(AY17-BJ17)</f>
        <v>0.59953548905169229</v>
      </c>
      <c r="BM17">
        <f t="shared" ref="BM17:BM48" si="37">(AS17-AY17)/(AS17-BJ17)</f>
        <v>0.78532424420832103</v>
      </c>
      <c r="BN17">
        <f t="shared" ref="BN17:BN48" si="38">(AY17-AX17)/(AY17-AR17)</f>
        <v>1.3938756750591348</v>
      </c>
      <c r="BO17">
        <f t="shared" ref="BO17:BO48" si="39">(AS17-AY17)/(AS17-AR17)</f>
        <v>0.8947923944801266</v>
      </c>
      <c r="BP17">
        <f t="shared" ref="BP17:BP48" si="40">(BL17*BJ17/AX17)</f>
        <v>0.43910704827047498</v>
      </c>
      <c r="BQ17">
        <f t="shared" ref="BQ17:BQ48" si="41">(1-BP17)</f>
        <v>0.56089295172952502</v>
      </c>
      <c r="BR17">
        <v>1593</v>
      </c>
      <c r="BS17">
        <v>290.00000000000011</v>
      </c>
      <c r="BT17">
        <v>1161.32</v>
      </c>
      <c r="BU17">
        <v>115</v>
      </c>
      <c r="BV17">
        <v>10302</v>
      </c>
      <c r="BW17">
        <v>1160.5</v>
      </c>
      <c r="BX17">
        <v>0.82</v>
      </c>
      <c r="BY17">
        <v>300.00000000000011</v>
      </c>
      <c r="BZ17">
        <v>38.4</v>
      </c>
      <c r="CA17">
        <v>1250.121450952653</v>
      </c>
      <c r="CB17">
        <v>1.126163514342025</v>
      </c>
      <c r="CC17">
        <v>-92.328222549561048</v>
      </c>
      <c r="CD17">
        <v>0.94796954567087355</v>
      </c>
      <c r="CE17">
        <v>0.99705694880250106</v>
      </c>
      <c r="CF17">
        <v>-1.1192088987764181E-2</v>
      </c>
      <c r="CG17">
        <v>289.99999999999989</v>
      </c>
      <c r="CH17">
        <v>1154.73</v>
      </c>
      <c r="CI17">
        <v>655</v>
      </c>
      <c r="CJ17">
        <v>10265</v>
      </c>
      <c r="CK17">
        <v>1160.18</v>
      </c>
      <c r="CL17">
        <v>-5.45</v>
      </c>
      <c r="CZ17">
        <f t="shared" ref="CZ17:CZ48" si="42">$B$11*DX17+$C$11*DY17+$F$11*EJ17*(1-EM17)</f>
        <v>1799.95</v>
      </c>
      <c r="DA17">
        <f t="shared" ref="DA17:DA48" si="43">CZ17*DB17</f>
        <v>1513.1426998222901</v>
      </c>
      <c r="DB17">
        <f t="shared" ref="DB17:DB48" si="44">($B$11*$D$9+$C$11*$D$9+$F$11*((EW17+EO17)/MAX(EW17+EO17+EX17, 0.1)*$I$9+EX17/MAX(EW17+EO17+EX17, 0.1)*$J$9))/($B$11+$C$11+$F$11)</f>
        <v>0.84065818485085142</v>
      </c>
      <c r="DC17">
        <f t="shared" ref="DC17:DC48" si="45">($B$11*$K$9+$C$11*$K$9+$F$11*((EW17+EO17)/MAX(EW17+EO17+EX17, 0.1)*$P$9+EX17/MAX(EW17+EO17+EX17, 0.1)*$Q$9))/($B$11+$C$11+$F$11)</f>
        <v>0.19131636970170293</v>
      </c>
      <c r="DD17">
        <v>6</v>
      </c>
      <c r="DE17">
        <v>0.5</v>
      </c>
      <c r="DF17" t="s">
        <v>426</v>
      </c>
      <c r="DG17">
        <v>2</v>
      </c>
      <c r="DH17">
        <v>1691680206</v>
      </c>
      <c r="DI17">
        <v>371.048</v>
      </c>
      <c r="DJ17">
        <v>399.971</v>
      </c>
      <c r="DK17">
        <v>30.2515</v>
      </c>
      <c r="DL17">
        <v>23.3065</v>
      </c>
      <c r="DM17">
        <v>369.59100000000001</v>
      </c>
      <c r="DN17">
        <v>29.168500000000002</v>
      </c>
      <c r="DO17">
        <v>499.88499999999999</v>
      </c>
      <c r="DP17">
        <v>98.674599999999998</v>
      </c>
      <c r="DQ17">
        <v>9.9764500000000006E-2</v>
      </c>
      <c r="DR17">
        <v>32.749400000000001</v>
      </c>
      <c r="DS17">
        <v>32.018799999999999</v>
      </c>
      <c r="DT17">
        <v>999.9</v>
      </c>
      <c r="DU17">
        <v>0</v>
      </c>
      <c r="DV17">
        <v>0</v>
      </c>
      <c r="DW17">
        <v>9982.5</v>
      </c>
      <c r="DX17">
        <v>0</v>
      </c>
      <c r="DY17">
        <v>1785.77</v>
      </c>
      <c r="DZ17">
        <v>-29.2759</v>
      </c>
      <c r="EA17">
        <v>382.25900000000001</v>
      </c>
      <c r="EB17">
        <v>409.51499999999999</v>
      </c>
      <c r="EC17">
        <v>6.9451999999999998</v>
      </c>
      <c r="ED17">
        <v>399.971</v>
      </c>
      <c r="EE17">
        <v>23.3065</v>
      </c>
      <c r="EF17">
        <v>2.9850699999999999</v>
      </c>
      <c r="EG17">
        <v>2.29976</v>
      </c>
      <c r="EH17">
        <v>23.944900000000001</v>
      </c>
      <c r="EI17">
        <v>19.674700000000001</v>
      </c>
      <c r="EJ17">
        <v>1799.95</v>
      </c>
      <c r="EK17">
        <v>0.97799999999999998</v>
      </c>
      <c r="EL17">
        <v>2.2000200000000001E-2</v>
      </c>
      <c r="EM17">
        <v>0</v>
      </c>
      <c r="EN17">
        <v>891.96199999999999</v>
      </c>
      <c r="EO17">
        <v>5.0002700000000004</v>
      </c>
      <c r="EP17">
        <v>17108.099999999999</v>
      </c>
      <c r="EQ17">
        <v>16248.2</v>
      </c>
      <c r="ER17">
        <v>48.75</v>
      </c>
      <c r="ES17">
        <v>50.25</v>
      </c>
      <c r="ET17">
        <v>49.75</v>
      </c>
      <c r="EU17">
        <v>49.375</v>
      </c>
      <c r="EV17">
        <v>50.5</v>
      </c>
      <c r="EW17">
        <v>1755.46</v>
      </c>
      <c r="EX17">
        <v>39.49</v>
      </c>
      <c r="EY17">
        <v>0</v>
      </c>
      <c r="EZ17">
        <v>1691680204.9000001</v>
      </c>
      <c r="FA17">
        <v>0</v>
      </c>
      <c r="FB17">
        <v>892.55761538461536</v>
      </c>
      <c r="FC17">
        <v>-4.04615385601074</v>
      </c>
      <c r="FD17">
        <v>58.413674745798907</v>
      </c>
      <c r="FE17">
        <v>17124.7</v>
      </c>
      <c r="FF17">
        <v>15</v>
      </c>
      <c r="FG17">
        <v>1691680246.5</v>
      </c>
      <c r="FH17" t="s">
        <v>427</v>
      </c>
      <c r="FI17">
        <v>1691680230.5</v>
      </c>
      <c r="FJ17">
        <v>1691678560.5999999</v>
      </c>
      <c r="FK17">
        <v>3</v>
      </c>
      <c r="FL17">
        <v>0.35299999999999998</v>
      </c>
      <c r="FM17">
        <v>1.125</v>
      </c>
      <c r="FN17">
        <v>1.4570000000000001</v>
      </c>
      <c r="FO17">
        <v>1.083</v>
      </c>
      <c r="FP17">
        <v>400</v>
      </c>
      <c r="FQ17">
        <v>28</v>
      </c>
      <c r="FR17">
        <v>0.08</v>
      </c>
      <c r="FS17">
        <v>0.14000000000000001</v>
      </c>
      <c r="FT17">
        <v>22.45746278754898</v>
      </c>
      <c r="FU17">
        <v>-0.98901538207177164</v>
      </c>
      <c r="FV17">
        <v>0.14804364123904681</v>
      </c>
      <c r="FW17">
        <v>1</v>
      </c>
      <c r="FX17">
        <v>0.34454636293838647</v>
      </c>
      <c r="FY17">
        <v>-3.9567530684475438E-2</v>
      </c>
      <c r="FZ17">
        <v>5.7410520232575486E-3</v>
      </c>
      <c r="GA17">
        <v>1</v>
      </c>
      <c r="GB17">
        <v>2</v>
      </c>
      <c r="GC17">
        <v>2</v>
      </c>
      <c r="GD17" t="s">
        <v>428</v>
      </c>
      <c r="GE17">
        <v>3.1341600000000001</v>
      </c>
      <c r="GF17">
        <v>2.86477</v>
      </c>
      <c r="GG17">
        <v>8.7243299999999996E-2</v>
      </c>
      <c r="GH17">
        <v>9.5167799999999997E-2</v>
      </c>
      <c r="GI17">
        <v>0.133543</v>
      </c>
      <c r="GJ17">
        <v>0.116894</v>
      </c>
      <c r="GK17">
        <v>27803.200000000001</v>
      </c>
      <c r="GL17">
        <v>21304.1</v>
      </c>
      <c r="GM17">
        <v>29353.599999999999</v>
      </c>
      <c r="GN17">
        <v>21937.200000000001</v>
      </c>
      <c r="GO17">
        <v>34029.800000000003</v>
      </c>
      <c r="GP17">
        <v>26635.7</v>
      </c>
      <c r="GQ17">
        <v>40740.1</v>
      </c>
      <c r="GR17">
        <v>31153.200000000001</v>
      </c>
      <c r="GS17">
        <v>2.0585499999999999</v>
      </c>
      <c r="GT17">
        <v>1.9164000000000001</v>
      </c>
      <c r="GU17">
        <v>0.137683</v>
      </c>
      <c r="GV17">
        <v>0</v>
      </c>
      <c r="GW17">
        <v>29.781400000000001</v>
      </c>
      <c r="GX17">
        <v>999.9</v>
      </c>
      <c r="GY17">
        <v>63.1</v>
      </c>
      <c r="GZ17">
        <v>30.6</v>
      </c>
      <c r="HA17">
        <v>28.197600000000001</v>
      </c>
      <c r="HB17">
        <v>62.160200000000003</v>
      </c>
      <c r="HC17">
        <v>14.447100000000001</v>
      </c>
      <c r="HD17">
        <v>1</v>
      </c>
      <c r="HE17">
        <v>5.83206E-2</v>
      </c>
      <c r="HF17">
        <v>-0.46629399999999999</v>
      </c>
      <c r="HG17">
        <v>20.284199999999998</v>
      </c>
      <c r="HH17">
        <v>5.2322600000000001</v>
      </c>
      <c r="HI17">
        <v>11.9739</v>
      </c>
      <c r="HJ17">
        <v>4.9747500000000002</v>
      </c>
      <c r="HK17">
        <v>3.2826</v>
      </c>
      <c r="HL17">
        <v>9999</v>
      </c>
      <c r="HM17">
        <v>9999</v>
      </c>
      <c r="HN17">
        <v>9999</v>
      </c>
      <c r="HO17">
        <v>999.9</v>
      </c>
      <c r="HP17">
        <v>1.8611500000000001</v>
      </c>
      <c r="HQ17">
        <v>1.8628100000000001</v>
      </c>
      <c r="HR17">
        <v>1.8682799999999999</v>
      </c>
      <c r="HS17">
        <v>1.8588199999999999</v>
      </c>
      <c r="HT17">
        <v>1.8573</v>
      </c>
      <c r="HU17">
        <v>1.8609599999999999</v>
      </c>
      <c r="HV17">
        <v>1.8648800000000001</v>
      </c>
      <c r="HW17">
        <v>1.8669100000000001</v>
      </c>
      <c r="HX17">
        <v>5</v>
      </c>
      <c r="HY17">
        <v>0</v>
      </c>
      <c r="HZ17">
        <v>0</v>
      </c>
      <c r="IA17">
        <v>0</v>
      </c>
      <c r="IB17" t="s">
        <v>429</v>
      </c>
      <c r="IC17" t="s">
        <v>430</v>
      </c>
      <c r="ID17" t="s">
        <v>431</v>
      </c>
      <c r="IE17" t="s">
        <v>431</v>
      </c>
      <c r="IF17" t="s">
        <v>431</v>
      </c>
      <c r="IG17" t="s">
        <v>431</v>
      </c>
      <c r="IH17">
        <v>0</v>
      </c>
      <c r="II17">
        <v>100</v>
      </c>
      <c r="IJ17">
        <v>100</v>
      </c>
      <c r="IK17">
        <v>1.4570000000000001</v>
      </c>
      <c r="IL17">
        <v>1.083</v>
      </c>
      <c r="IM17">
        <v>1.104095238095226</v>
      </c>
      <c r="IN17">
        <v>0</v>
      </c>
      <c r="IO17">
        <v>0</v>
      </c>
      <c r="IP17">
        <v>0</v>
      </c>
      <c r="IQ17">
        <v>1.0831349999999991</v>
      </c>
      <c r="IR17">
        <v>0</v>
      </c>
      <c r="IS17">
        <v>0</v>
      </c>
      <c r="IT17">
        <v>0</v>
      </c>
      <c r="IU17">
        <v>-1</v>
      </c>
      <c r="IV17">
        <v>-1</v>
      </c>
      <c r="IW17">
        <v>-1</v>
      </c>
      <c r="IX17">
        <v>-1</v>
      </c>
      <c r="IY17">
        <v>27.6</v>
      </c>
      <c r="IZ17">
        <v>27.4</v>
      </c>
      <c r="JA17">
        <v>1.02905</v>
      </c>
      <c r="JB17">
        <v>2.47803</v>
      </c>
      <c r="JC17">
        <v>1.34399</v>
      </c>
      <c r="JD17">
        <v>2.2570800000000002</v>
      </c>
      <c r="JE17">
        <v>1.5918000000000001</v>
      </c>
      <c r="JF17">
        <v>2.4670399999999999</v>
      </c>
      <c r="JG17">
        <v>35.987900000000003</v>
      </c>
      <c r="JH17">
        <v>24.07</v>
      </c>
      <c r="JI17">
        <v>18</v>
      </c>
      <c r="JJ17">
        <v>496.892</v>
      </c>
      <c r="JK17">
        <v>454.14499999999998</v>
      </c>
      <c r="JL17">
        <v>30.605399999999999</v>
      </c>
      <c r="JM17">
        <v>28.224799999999998</v>
      </c>
      <c r="JN17">
        <v>30.000900000000001</v>
      </c>
      <c r="JO17">
        <v>28.006900000000002</v>
      </c>
      <c r="JP17">
        <v>27.9466</v>
      </c>
      <c r="JQ17">
        <v>20.672599999999999</v>
      </c>
      <c r="JR17">
        <v>27.389600000000002</v>
      </c>
      <c r="JS17">
        <v>81.434799999999996</v>
      </c>
      <c r="JT17">
        <v>30.609200000000001</v>
      </c>
      <c r="JU17">
        <v>400</v>
      </c>
      <c r="JV17">
        <v>23.193999999999999</v>
      </c>
      <c r="JW17">
        <v>100.087</v>
      </c>
      <c r="JX17">
        <v>98.447199999999995</v>
      </c>
    </row>
    <row r="18" spans="1:284" x14ac:dyDescent="0.3">
      <c r="A18">
        <v>2</v>
      </c>
      <c r="B18">
        <v>1691680359</v>
      </c>
      <c r="C18">
        <v>153</v>
      </c>
      <c r="D18" t="s">
        <v>432</v>
      </c>
      <c r="E18" t="s">
        <v>433</v>
      </c>
      <c r="F18" t="s">
        <v>416</v>
      </c>
      <c r="G18" t="s">
        <v>417</v>
      </c>
      <c r="H18" t="s">
        <v>418</v>
      </c>
      <c r="I18" t="s">
        <v>419</v>
      </c>
      <c r="J18" t="s">
        <v>420</v>
      </c>
      <c r="K18" t="s">
        <v>421</v>
      </c>
      <c r="L18" t="s">
        <v>422</v>
      </c>
      <c r="M18">
        <v>1691680359</v>
      </c>
      <c r="N18">
        <f t="shared" si="0"/>
        <v>5.14557233632504E-3</v>
      </c>
      <c r="O18">
        <f t="shared" si="1"/>
        <v>5.1455723363250403</v>
      </c>
      <c r="P18">
        <f t="shared" si="2"/>
        <v>15.170828516003962</v>
      </c>
      <c r="Q18">
        <f t="shared" si="3"/>
        <v>280.12200000000001</v>
      </c>
      <c r="R18">
        <f t="shared" si="4"/>
        <v>184.17774121615466</v>
      </c>
      <c r="S18">
        <f t="shared" si="5"/>
        <v>18.195334928083586</v>
      </c>
      <c r="T18">
        <f t="shared" si="6"/>
        <v>27.673884895476004</v>
      </c>
      <c r="U18">
        <f t="shared" si="7"/>
        <v>0.28563166077760327</v>
      </c>
      <c r="V18">
        <f t="shared" si="8"/>
        <v>2.9054137961275064</v>
      </c>
      <c r="W18">
        <f t="shared" si="9"/>
        <v>0.27089803147654706</v>
      </c>
      <c r="X18">
        <f t="shared" si="10"/>
        <v>0.17057167021276581</v>
      </c>
      <c r="Y18">
        <f t="shared" si="11"/>
        <v>344.35549964466617</v>
      </c>
      <c r="Z18">
        <f t="shared" si="12"/>
        <v>33.250174647339882</v>
      </c>
      <c r="AA18">
        <f t="shared" si="13"/>
        <v>31.972200000000001</v>
      </c>
      <c r="AB18">
        <f t="shared" si="14"/>
        <v>4.7675747982555059</v>
      </c>
      <c r="AC18">
        <f t="shared" si="15"/>
        <v>60.166588199051255</v>
      </c>
      <c r="AD18">
        <f t="shared" si="16"/>
        <v>2.9644988027092003</v>
      </c>
      <c r="AE18">
        <f t="shared" si="17"/>
        <v>4.9271512502946715</v>
      </c>
      <c r="AF18">
        <f t="shared" si="18"/>
        <v>1.8030759955463056</v>
      </c>
      <c r="AG18">
        <f t="shared" si="19"/>
        <v>-226.91974003193425</v>
      </c>
      <c r="AH18">
        <f t="shared" si="20"/>
        <v>91.287850446574083</v>
      </c>
      <c r="AI18">
        <f t="shared" si="21"/>
        <v>7.1440034362987479</v>
      </c>
      <c r="AJ18">
        <f t="shared" si="22"/>
        <v>215.86761349560476</v>
      </c>
      <c r="AK18">
        <v>0</v>
      </c>
      <c r="AL18">
        <v>0</v>
      </c>
      <c r="AM18">
        <f t="shared" si="23"/>
        <v>1</v>
      </c>
      <c r="AN18">
        <f t="shared" si="24"/>
        <v>0</v>
      </c>
      <c r="AO18">
        <f t="shared" si="25"/>
        <v>51206.190031264749</v>
      </c>
      <c r="AP18" t="s">
        <v>423</v>
      </c>
      <c r="AQ18">
        <v>10366.9</v>
      </c>
      <c r="AR18">
        <v>993.59653846153856</v>
      </c>
      <c r="AS18">
        <v>3431.87</v>
      </c>
      <c r="AT18">
        <f t="shared" si="26"/>
        <v>0.71047955241266758</v>
      </c>
      <c r="AU18">
        <v>-3.9894345373445681</v>
      </c>
      <c r="AV18" t="s">
        <v>434</v>
      </c>
      <c r="AW18">
        <v>10286.700000000001</v>
      </c>
      <c r="AX18">
        <v>870.59784000000013</v>
      </c>
      <c r="AY18">
        <v>1166.9196152434049</v>
      </c>
      <c r="AZ18">
        <f t="shared" si="27"/>
        <v>0.25393503663197547</v>
      </c>
      <c r="BA18">
        <v>0.5</v>
      </c>
      <c r="BB18">
        <f t="shared" si="28"/>
        <v>1513.125599822333</v>
      </c>
      <c r="BC18">
        <f t="shared" si="29"/>
        <v>15.170828516003962</v>
      </c>
      <c r="BD18">
        <f t="shared" si="30"/>
        <v>192.117802309832</v>
      </c>
      <c r="BE18">
        <f t="shared" si="31"/>
        <v>1.2662704970161283E-2</v>
      </c>
      <c r="BF18">
        <f t="shared" si="32"/>
        <v>1.9409652174577203</v>
      </c>
      <c r="BG18">
        <f t="shared" si="33"/>
        <v>636.1260598613427</v>
      </c>
      <c r="BH18" t="s">
        <v>435</v>
      </c>
      <c r="BI18">
        <v>650.77</v>
      </c>
      <c r="BJ18">
        <f t="shared" si="34"/>
        <v>650.77</v>
      </c>
      <c r="BK18">
        <f t="shared" si="35"/>
        <v>0.44231805558923831</v>
      </c>
      <c r="BL18">
        <f t="shared" si="36"/>
        <v>0.57410054467185034</v>
      </c>
      <c r="BM18">
        <f t="shared" si="37"/>
        <v>0.81440810641709926</v>
      </c>
      <c r="BN18">
        <f t="shared" si="38"/>
        <v>1.709649867434196</v>
      </c>
      <c r="BO18">
        <f t="shared" si="39"/>
        <v>0.92891565301600487</v>
      </c>
      <c r="BP18">
        <f t="shared" si="40"/>
        <v>0.42913891384809771</v>
      </c>
      <c r="BQ18">
        <f t="shared" si="41"/>
        <v>0.57086108615190234</v>
      </c>
      <c r="BR18">
        <v>1595</v>
      </c>
      <c r="BS18">
        <v>290.00000000000011</v>
      </c>
      <c r="BT18">
        <v>1097.47</v>
      </c>
      <c r="BU18">
        <v>175</v>
      </c>
      <c r="BV18">
        <v>10286.700000000001</v>
      </c>
      <c r="BW18">
        <v>1096.46</v>
      </c>
      <c r="BX18">
        <v>1.01</v>
      </c>
      <c r="BY18">
        <v>300.00000000000011</v>
      </c>
      <c r="BZ18">
        <v>38.5</v>
      </c>
      <c r="CA18">
        <v>1166.9196152434049</v>
      </c>
      <c r="CB18">
        <v>0.95538053440306647</v>
      </c>
      <c r="CC18">
        <v>-72.478014732174785</v>
      </c>
      <c r="CD18">
        <v>0.8038919030374152</v>
      </c>
      <c r="CE18">
        <v>0.99656720905991203</v>
      </c>
      <c r="CF18">
        <v>-1.118749210233594E-2</v>
      </c>
      <c r="CG18">
        <v>289.99999999999989</v>
      </c>
      <c r="CH18">
        <v>1093.32</v>
      </c>
      <c r="CI18">
        <v>645</v>
      </c>
      <c r="CJ18">
        <v>10261.9</v>
      </c>
      <c r="CK18">
        <v>1096.29</v>
      </c>
      <c r="CL18">
        <v>-2.97</v>
      </c>
      <c r="CZ18">
        <f t="shared" si="42"/>
        <v>1799.93</v>
      </c>
      <c r="DA18">
        <f t="shared" si="43"/>
        <v>1513.125599822333</v>
      </c>
      <c r="DB18">
        <f t="shared" si="44"/>
        <v>0.8406580254911763</v>
      </c>
      <c r="DC18">
        <f t="shared" si="45"/>
        <v>0.19131605098235274</v>
      </c>
      <c r="DD18">
        <v>6</v>
      </c>
      <c r="DE18">
        <v>0.5</v>
      </c>
      <c r="DF18" t="s">
        <v>426</v>
      </c>
      <c r="DG18">
        <v>2</v>
      </c>
      <c r="DH18">
        <v>1691680359</v>
      </c>
      <c r="DI18">
        <v>280.12200000000001</v>
      </c>
      <c r="DJ18">
        <v>300.05099999999999</v>
      </c>
      <c r="DK18">
        <v>30.007400000000001</v>
      </c>
      <c r="DL18">
        <v>24.0197</v>
      </c>
      <c r="DM18">
        <v>278.762</v>
      </c>
      <c r="DN18">
        <v>29.3447</v>
      </c>
      <c r="DO18">
        <v>500.142</v>
      </c>
      <c r="DP18">
        <v>98.6922</v>
      </c>
      <c r="DQ18">
        <v>0.10005799999999999</v>
      </c>
      <c r="DR18">
        <v>32.555</v>
      </c>
      <c r="DS18">
        <v>31.972200000000001</v>
      </c>
      <c r="DT18">
        <v>999.9</v>
      </c>
      <c r="DU18">
        <v>0</v>
      </c>
      <c r="DV18">
        <v>0</v>
      </c>
      <c r="DW18">
        <v>9993.75</v>
      </c>
      <c r="DX18">
        <v>0</v>
      </c>
      <c r="DY18">
        <v>1103.23</v>
      </c>
      <c r="DZ18">
        <v>-19.929400000000001</v>
      </c>
      <c r="EA18">
        <v>288.78800000000001</v>
      </c>
      <c r="EB18">
        <v>307.43599999999998</v>
      </c>
      <c r="EC18">
        <v>5.9876199999999997</v>
      </c>
      <c r="ED18">
        <v>300.05099999999999</v>
      </c>
      <c r="EE18">
        <v>24.0197</v>
      </c>
      <c r="EF18">
        <v>2.96149</v>
      </c>
      <c r="EG18">
        <v>2.3705599999999998</v>
      </c>
      <c r="EH18">
        <v>23.812999999999999</v>
      </c>
      <c r="EI18">
        <v>20.164100000000001</v>
      </c>
      <c r="EJ18">
        <v>1799.93</v>
      </c>
      <c r="EK18">
        <v>0.97800699999999996</v>
      </c>
      <c r="EL18">
        <v>2.1992899999999999E-2</v>
      </c>
      <c r="EM18">
        <v>0</v>
      </c>
      <c r="EN18">
        <v>870.33900000000006</v>
      </c>
      <c r="EO18">
        <v>5.0002700000000004</v>
      </c>
      <c r="EP18">
        <v>16506.099999999999</v>
      </c>
      <c r="EQ18">
        <v>16248</v>
      </c>
      <c r="ER18">
        <v>49.25</v>
      </c>
      <c r="ES18">
        <v>50.875</v>
      </c>
      <c r="ET18">
        <v>50.311999999999998</v>
      </c>
      <c r="EU18">
        <v>50</v>
      </c>
      <c r="EV18">
        <v>51</v>
      </c>
      <c r="EW18">
        <v>1755.45</v>
      </c>
      <c r="EX18">
        <v>39.479999999999997</v>
      </c>
      <c r="EY18">
        <v>0</v>
      </c>
      <c r="EZ18">
        <v>150.79999995231631</v>
      </c>
      <c r="FA18">
        <v>0</v>
      </c>
      <c r="FB18">
        <v>870.59784000000013</v>
      </c>
      <c r="FC18">
        <v>-0.53100001050066559</v>
      </c>
      <c r="FD18">
        <v>-95.984615709188617</v>
      </c>
      <c r="FE18">
        <v>16531.556</v>
      </c>
      <c r="FF18">
        <v>15</v>
      </c>
      <c r="FG18">
        <v>1691680321.5</v>
      </c>
      <c r="FH18" t="s">
        <v>436</v>
      </c>
      <c r="FI18">
        <v>1691680309</v>
      </c>
      <c r="FJ18">
        <v>1691680321.5</v>
      </c>
      <c r="FK18">
        <v>4</v>
      </c>
      <c r="FL18">
        <v>-9.7000000000000003E-2</v>
      </c>
      <c r="FM18">
        <v>-0.42</v>
      </c>
      <c r="FN18">
        <v>1.36</v>
      </c>
      <c r="FO18">
        <v>0.66300000000000003</v>
      </c>
      <c r="FP18">
        <v>300</v>
      </c>
      <c r="FQ18">
        <v>24</v>
      </c>
      <c r="FR18">
        <v>0.18</v>
      </c>
      <c r="FS18">
        <v>0.01</v>
      </c>
      <c r="FT18">
        <v>15.166292546958619</v>
      </c>
      <c r="FU18">
        <v>-0.49515532737410178</v>
      </c>
      <c r="FV18">
        <v>0.13583032164532341</v>
      </c>
      <c r="FW18">
        <v>1</v>
      </c>
      <c r="FX18">
        <v>0.27899179437443777</v>
      </c>
      <c r="FY18">
        <v>9.2930803757237113E-2</v>
      </c>
      <c r="FZ18">
        <v>1.983879075938107E-2</v>
      </c>
      <c r="GA18">
        <v>1</v>
      </c>
      <c r="GB18">
        <v>2</v>
      </c>
      <c r="GC18">
        <v>2</v>
      </c>
      <c r="GD18" t="s">
        <v>428</v>
      </c>
      <c r="GE18">
        <v>3.13462</v>
      </c>
      <c r="GF18">
        <v>2.8651599999999999</v>
      </c>
      <c r="GG18">
        <v>6.9411399999999998E-2</v>
      </c>
      <c r="GH18">
        <v>7.5753100000000004E-2</v>
      </c>
      <c r="GI18">
        <v>0.134024</v>
      </c>
      <c r="GJ18">
        <v>0.1193</v>
      </c>
      <c r="GK18">
        <v>28329.200000000001</v>
      </c>
      <c r="GL18">
        <v>21747.9</v>
      </c>
      <c r="GM18">
        <v>29337.8</v>
      </c>
      <c r="GN18">
        <v>21925</v>
      </c>
      <c r="GO18">
        <v>33995.9</v>
      </c>
      <c r="GP18">
        <v>26549.9</v>
      </c>
      <c r="GQ18">
        <v>40719.5</v>
      </c>
      <c r="GR18">
        <v>31138.400000000001</v>
      </c>
      <c r="GS18">
        <v>2.0533000000000001</v>
      </c>
      <c r="GT18">
        <v>1.9086700000000001</v>
      </c>
      <c r="GU18">
        <v>0.13356699999999999</v>
      </c>
      <c r="GV18">
        <v>0</v>
      </c>
      <c r="GW18">
        <v>29.8017</v>
      </c>
      <c r="GX18">
        <v>999.9</v>
      </c>
      <c r="GY18">
        <v>62.8</v>
      </c>
      <c r="GZ18">
        <v>30.9</v>
      </c>
      <c r="HA18">
        <v>28.543900000000001</v>
      </c>
      <c r="HB18">
        <v>62.160200000000003</v>
      </c>
      <c r="HC18">
        <v>14.0465</v>
      </c>
      <c r="HD18">
        <v>1</v>
      </c>
      <c r="HE18">
        <v>8.49187E-2</v>
      </c>
      <c r="HF18">
        <v>-0.50054200000000004</v>
      </c>
      <c r="HG18">
        <v>20.283799999999999</v>
      </c>
      <c r="HH18">
        <v>5.2340600000000004</v>
      </c>
      <c r="HI18">
        <v>11.974</v>
      </c>
      <c r="HJ18">
        <v>4.9753999999999996</v>
      </c>
      <c r="HK18">
        <v>3.28335</v>
      </c>
      <c r="HL18">
        <v>9999</v>
      </c>
      <c r="HM18">
        <v>9999</v>
      </c>
      <c r="HN18">
        <v>9999</v>
      </c>
      <c r="HO18">
        <v>999.9</v>
      </c>
      <c r="HP18">
        <v>1.86127</v>
      </c>
      <c r="HQ18">
        <v>1.86293</v>
      </c>
      <c r="HR18">
        <v>1.86829</v>
      </c>
      <c r="HS18">
        <v>1.85886</v>
      </c>
      <c r="HT18">
        <v>1.8573</v>
      </c>
      <c r="HU18">
        <v>1.8610800000000001</v>
      </c>
      <c r="HV18">
        <v>1.86493</v>
      </c>
      <c r="HW18">
        <v>1.8669100000000001</v>
      </c>
      <c r="HX18">
        <v>5</v>
      </c>
      <c r="HY18">
        <v>0</v>
      </c>
      <c r="HZ18">
        <v>0</v>
      </c>
      <c r="IA18">
        <v>0</v>
      </c>
      <c r="IB18" t="s">
        <v>429</v>
      </c>
      <c r="IC18" t="s">
        <v>430</v>
      </c>
      <c r="ID18" t="s">
        <v>431</v>
      </c>
      <c r="IE18" t="s">
        <v>431</v>
      </c>
      <c r="IF18" t="s">
        <v>431</v>
      </c>
      <c r="IG18" t="s">
        <v>431</v>
      </c>
      <c r="IH18">
        <v>0</v>
      </c>
      <c r="II18">
        <v>100</v>
      </c>
      <c r="IJ18">
        <v>100</v>
      </c>
      <c r="IK18">
        <v>1.36</v>
      </c>
      <c r="IL18">
        <v>0.66269999999999996</v>
      </c>
      <c r="IM18">
        <v>1.360238095238117</v>
      </c>
      <c r="IN18">
        <v>0</v>
      </c>
      <c r="IO18">
        <v>0</v>
      </c>
      <c r="IP18">
        <v>0</v>
      </c>
      <c r="IQ18">
        <v>0.66266499999999695</v>
      </c>
      <c r="IR18">
        <v>0</v>
      </c>
      <c r="IS18">
        <v>0</v>
      </c>
      <c r="IT18">
        <v>0</v>
      </c>
      <c r="IU18">
        <v>-1</v>
      </c>
      <c r="IV18">
        <v>-1</v>
      </c>
      <c r="IW18">
        <v>-1</v>
      </c>
      <c r="IX18">
        <v>-1</v>
      </c>
      <c r="IY18">
        <v>0.8</v>
      </c>
      <c r="IZ18">
        <v>0.6</v>
      </c>
      <c r="JA18">
        <v>0.81909200000000004</v>
      </c>
      <c r="JB18">
        <v>2.4694799999999999</v>
      </c>
      <c r="JC18">
        <v>1.34399</v>
      </c>
      <c r="JD18">
        <v>2.2570800000000002</v>
      </c>
      <c r="JE18">
        <v>1.5918000000000001</v>
      </c>
      <c r="JF18">
        <v>2.3645</v>
      </c>
      <c r="JG18">
        <v>36.741700000000002</v>
      </c>
      <c r="JH18">
        <v>24.07</v>
      </c>
      <c r="JI18">
        <v>18</v>
      </c>
      <c r="JJ18">
        <v>496.64800000000002</v>
      </c>
      <c r="JK18">
        <v>451.96499999999997</v>
      </c>
      <c r="JL18">
        <v>30.362500000000001</v>
      </c>
      <c r="JM18">
        <v>28.608000000000001</v>
      </c>
      <c r="JN18">
        <v>30.000800000000002</v>
      </c>
      <c r="JO18">
        <v>28.3432</v>
      </c>
      <c r="JP18">
        <v>28.270600000000002</v>
      </c>
      <c r="JQ18">
        <v>16.474299999999999</v>
      </c>
      <c r="JR18">
        <v>25.9314</v>
      </c>
      <c r="JS18">
        <v>82.238299999999995</v>
      </c>
      <c r="JT18">
        <v>30.385300000000001</v>
      </c>
      <c r="JU18">
        <v>300</v>
      </c>
      <c r="JV18">
        <v>23.985600000000002</v>
      </c>
      <c r="JW18">
        <v>100.035</v>
      </c>
      <c r="JX18">
        <v>98.397099999999995</v>
      </c>
    </row>
    <row r="19" spans="1:284" x14ac:dyDescent="0.3">
      <c r="A19">
        <v>3</v>
      </c>
      <c r="B19">
        <v>1691680476</v>
      </c>
      <c r="C19">
        <v>270</v>
      </c>
      <c r="D19" t="s">
        <v>437</v>
      </c>
      <c r="E19" t="s">
        <v>438</v>
      </c>
      <c r="F19" t="s">
        <v>416</v>
      </c>
      <c r="G19" t="s">
        <v>417</v>
      </c>
      <c r="H19" t="s">
        <v>418</v>
      </c>
      <c r="I19" t="s">
        <v>419</v>
      </c>
      <c r="J19" t="s">
        <v>420</v>
      </c>
      <c r="K19" t="s">
        <v>421</v>
      </c>
      <c r="L19" t="s">
        <v>422</v>
      </c>
      <c r="M19">
        <v>1691680476</v>
      </c>
      <c r="N19">
        <f t="shared" si="0"/>
        <v>5.0953997357122676E-3</v>
      </c>
      <c r="O19">
        <f t="shared" si="1"/>
        <v>5.0953997357122676</v>
      </c>
      <c r="P19">
        <f t="shared" si="2"/>
        <v>8.6676516856111032</v>
      </c>
      <c r="Q19">
        <f t="shared" si="3"/>
        <v>188.47300000000001</v>
      </c>
      <c r="R19">
        <f t="shared" si="4"/>
        <v>132.30104400413285</v>
      </c>
      <c r="S19">
        <f t="shared" si="5"/>
        <v>13.071605235976499</v>
      </c>
      <c r="T19">
        <f t="shared" si="6"/>
        <v>18.621505765013001</v>
      </c>
      <c r="U19">
        <f t="shared" si="7"/>
        <v>0.28262770095795053</v>
      </c>
      <c r="V19">
        <f t="shared" si="8"/>
        <v>2.9046014073453486</v>
      </c>
      <c r="W19">
        <f t="shared" si="9"/>
        <v>0.26819012049681479</v>
      </c>
      <c r="X19">
        <f t="shared" si="10"/>
        <v>0.16885450233974328</v>
      </c>
      <c r="Y19">
        <f t="shared" si="11"/>
        <v>344.33769964446645</v>
      </c>
      <c r="Z19">
        <f t="shared" si="12"/>
        <v>33.232366432725705</v>
      </c>
      <c r="AA19">
        <f t="shared" si="13"/>
        <v>31.971699999999998</v>
      </c>
      <c r="AB19">
        <f t="shared" si="14"/>
        <v>4.7674398487025114</v>
      </c>
      <c r="AC19">
        <f t="shared" si="15"/>
        <v>60.256070668798223</v>
      </c>
      <c r="AD19">
        <f t="shared" si="16"/>
        <v>2.9637235032646001</v>
      </c>
      <c r="AE19">
        <f t="shared" si="17"/>
        <v>4.9185475759860235</v>
      </c>
      <c r="AF19">
        <f t="shared" si="18"/>
        <v>1.8037163454379113</v>
      </c>
      <c r="AG19">
        <f t="shared" si="19"/>
        <v>-224.70712834491101</v>
      </c>
      <c r="AH19">
        <f t="shared" si="20"/>
        <v>86.486242693509169</v>
      </c>
      <c r="AI19">
        <f t="shared" si="21"/>
        <v>6.7690838047389601</v>
      </c>
      <c r="AJ19">
        <f t="shared" si="22"/>
        <v>212.88589779780358</v>
      </c>
      <c r="AK19">
        <v>0</v>
      </c>
      <c r="AL19">
        <v>0</v>
      </c>
      <c r="AM19">
        <f t="shared" si="23"/>
        <v>1</v>
      </c>
      <c r="AN19">
        <f t="shared" si="24"/>
        <v>0</v>
      </c>
      <c r="AO19">
        <f t="shared" si="25"/>
        <v>51188.738799036189</v>
      </c>
      <c r="AP19" t="s">
        <v>423</v>
      </c>
      <c r="AQ19">
        <v>10366.9</v>
      </c>
      <c r="AR19">
        <v>993.59653846153856</v>
      </c>
      <c r="AS19">
        <v>3431.87</v>
      </c>
      <c r="AT19">
        <f t="shared" si="26"/>
        <v>0.71047955241266758</v>
      </c>
      <c r="AU19">
        <v>-3.9894345373445681</v>
      </c>
      <c r="AV19" t="s">
        <v>439</v>
      </c>
      <c r="AW19">
        <v>10287.5</v>
      </c>
      <c r="AX19">
        <v>866.32708000000002</v>
      </c>
      <c r="AY19">
        <v>1110.2949982903481</v>
      </c>
      <c r="AZ19">
        <f t="shared" si="27"/>
        <v>0.21973252033559931</v>
      </c>
      <c r="BA19">
        <v>0.5</v>
      </c>
      <c r="BB19">
        <f t="shared" si="28"/>
        <v>1513.0421998222332</v>
      </c>
      <c r="BC19">
        <f t="shared" si="29"/>
        <v>8.6676516856111032</v>
      </c>
      <c r="BD19">
        <f t="shared" si="30"/>
        <v>166.2322879705294</v>
      </c>
      <c r="BE19">
        <f t="shared" si="31"/>
        <v>8.3653226753640769E-3</v>
      </c>
      <c r="BF19">
        <f t="shared" si="32"/>
        <v>2.0909533099621758</v>
      </c>
      <c r="BG19">
        <f t="shared" si="33"/>
        <v>618.91914314308451</v>
      </c>
      <c r="BH19" t="s">
        <v>440</v>
      </c>
      <c r="BI19">
        <v>653.75</v>
      </c>
      <c r="BJ19">
        <f t="shared" si="34"/>
        <v>653.75</v>
      </c>
      <c r="BK19">
        <f t="shared" si="35"/>
        <v>0.41119251999994966</v>
      </c>
      <c r="BL19">
        <f t="shared" si="36"/>
        <v>0.53437869038966501</v>
      </c>
      <c r="BM19">
        <f t="shared" si="37"/>
        <v>0.83566404680490824</v>
      </c>
      <c r="BN19">
        <f t="shared" si="38"/>
        <v>2.0905838744421832</v>
      </c>
      <c r="BO19">
        <f t="shared" si="39"/>
        <v>0.95213889595665879</v>
      </c>
      <c r="BP19">
        <f t="shared" si="40"/>
        <v>0.4032542406988403</v>
      </c>
      <c r="BQ19">
        <f t="shared" si="41"/>
        <v>0.5967457593011597</v>
      </c>
      <c r="BR19">
        <v>1597</v>
      </c>
      <c r="BS19">
        <v>290.00000000000011</v>
      </c>
      <c r="BT19">
        <v>1056.1300000000001</v>
      </c>
      <c r="BU19">
        <v>155</v>
      </c>
      <c r="BV19">
        <v>10287.5</v>
      </c>
      <c r="BW19">
        <v>1055.58</v>
      </c>
      <c r="BX19">
        <v>0.55000000000000004</v>
      </c>
      <c r="BY19">
        <v>300.00000000000011</v>
      </c>
      <c r="BZ19">
        <v>38.5</v>
      </c>
      <c r="CA19">
        <v>1110.2949982903481</v>
      </c>
      <c r="CB19">
        <v>1.283132557067131</v>
      </c>
      <c r="CC19">
        <v>-56.288395054173989</v>
      </c>
      <c r="CD19">
        <v>1.0793650966610679</v>
      </c>
      <c r="CE19">
        <v>0.98980919424411784</v>
      </c>
      <c r="CF19">
        <v>-1.1184072969966621E-2</v>
      </c>
      <c r="CG19">
        <v>289.99999999999989</v>
      </c>
      <c r="CH19">
        <v>1053.3</v>
      </c>
      <c r="CI19">
        <v>815</v>
      </c>
      <c r="CJ19">
        <v>10245.6</v>
      </c>
      <c r="CK19">
        <v>1055.3599999999999</v>
      </c>
      <c r="CL19">
        <v>-2.06</v>
      </c>
      <c r="CZ19">
        <f t="shared" si="42"/>
        <v>1799.83</v>
      </c>
      <c r="DA19">
        <f t="shared" si="43"/>
        <v>1513.0421998222332</v>
      </c>
      <c r="DB19">
        <f t="shared" si="44"/>
        <v>0.84065839541636334</v>
      </c>
      <c r="DC19">
        <f t="shared" si="45"/>
        <v>0.19131679083272668</v>
      </c>
      <c r="DD19">
        <v>6</v>
      </c>
      <c r="DE19">
        <v>0.5</v>
      </c>
      <c r="DF19" t="s">
        <v>426</v>
      </c>
      <c r="DG19">
        <v>2</v>
      </c>
      <c r="DH19">
        <v>1691680476</v>
      </c>
      <c r="DI19">
        <v>188.47300000000001</v>
      </c>
      <c r="DJ19">
        <v>200.029</v>
      </c>
      <c r="DK19">
        <v>29.996600000000001</v>
      </c>
      <c r="DL19">
        <v>24.064299999999999</v>
      </c>
      <c r="DM19">
        <v>187.28100000000001</v>
      </c>
      <c r="DN19">
        <v>29.325500000000002</v>
      </c>
      <c r="DO19">
        <v>499.89600000000002</v>
      </c>
      <c r="DP19">
        <v>98.701899999999995</v>
      </c>
      <c r="DQ19">
        <v>0.100081</v>
      </c>
      <c r="DR19">
        <v>32.524000000000001</v>
      </c>
      <c r="DS19">
        <v>31.971699999999998</v>
      </c>
      <c r="DT19">
        <v>999.9</v>
      </c>
      <c r="DU19">
        <v>0</v>
      </c>
      <c r="DV19">
        <v>0</v>
      </c>
      <c r="DW19">
        <v>9988.1200000000008</v>
      </c>
      <c r="DX19">
        <v>0</v>
      </c>
      <c r="DY19">
        <v>728.66700000000003</v>
      </c>
      <c r="DZ19">
        <v>-11.556100000000001</v>
      </c>
      <c r="EA19">
        <v>194.30099999999999</v>
      </c>
      <c r="EB19">
        <v>204.96100000000001</v>
      </c>
      <c r="EC19">
        <v>5.9322900000000001</v>
      </c>
      <c r="ED19">
        <v>200.029</v>
      </c>
      <c r="EE19">
        <v>24.064299999999999</v>
      </c>
      <c r="EF19">
        <v>2.9607199999999998</v>
      </c>
      <c r="EG19">
        <v>2.3751899999999999</v>
      </c>
      <c r="EH19">
        <v>23.808599999999998</v>
      </c>
      <c r="EI19">
        <v>20.195599999999999</v>
      </c>
      <c r="EJ19">
        <v>1799.83</v>
      </c>
      <c r="EK19">
        <v>0.97799400000000003</v>
      </c>
      <c r="EL19">
        <v>2.2006000000000001E-2</v>
      </c>
      <c r="EM19">
        <v>0</v>
      </c>
      <c r="EN19">
        <v>866.54300000000001</v>
      </c>
      <c r="EO19">
        <v>5.0002700000000004</v>
      </c>
      <c r="EP19">
        <v>16331.6</v>
      </c>
      <c r="EQ19">
        <v>16247.1</v>
      </c>
      <c r="ER19">
        <v>49.625</v>
      </c>
      <c r="ES19">
        <v>51.061999999999998</v>
      </c>
      <c r="ET19">
        <v>50.625</v>
      </c>
      <c r="EU19">
        <v>50.311999999999998</v>
      </c>
      <c r="EV19">
        <v>51.311999999999998</v>
      </c>
      <c r="EW19">
        <v>1755.33</v>
      </c>
      <c r="EX19">
        <v>39.5</v>
      </c>
      <c r="EY19">
        <v>0</v>
      </c>
      <c r="EZ19">
        <v>115.2000000476837</v>
      </c>
      <c r="FA19">
        <v>0</v>
      </c>
      <c r="FB19">
        <v>866.32708000000002</v>
      </c>
      <c r="FC19">
        <v>-0.30576923816484269</v>
      </c>
      <c r="FD19">
        <v>-85.407692283907153</v>
      </c>
      <c r="FE19">
        <v>16343.296</v>
      </c>
      <c r="FF19">
        <v>15</v>
      </c>
      <c r="FG19">
        <v>1691680438.5</v>
      </c>
      <c r="FH19" t="s">
        <v>441</v>
      </c>
      <c r="FI19">
        <v>1691680426</v>
      </c>
      <c r="FJ19">
        <v>1691680438.5</v>
      </c>
      <c r="FK19">
        <v>5</v>
      </c>
      <c r="FL19">
        <v>-0.16900000000000001</v>
      </c>
      <c r="FM19">
        <v>8.0000000000000002E-3</v>
      </c>
      <c r="FN19">
        <v>1.1910000000000001</v>
      </c>
      <c r="FO19">
        <v>0.67100000000000004</v>
      </c>
      <c r="FP19">
        <v>200</v>
      </c>
      <c r="FQ19">
        <v>24</v>
      </c>
      <c r="FR19">
        <v>0.13</v>
      </c>
      <c r="FS19">
        <v>0.01</v>
      </c>
      <c r="FT19">
        <v>8.6685927129777927</v>
      </c>
      <c r="FU19">
        <v>-0.32489576482267279</v>
      </c>
      <c r="FV19">
        <v>8.4028966684315115E-2</v>
      </c>
      <c r="FW19">
        <v>1</v>
      </c>
      <c r="FX19">
        <v>0.27812209196659921</v>
      </c>
      <c r="FY19">
        <v>7.6124016729598828E-2</v>
      </c>
      <c r="FZ19">
        <v>1.6912150698304901E-2</v>
      </c>
      <c r="GA19">
        <v>1</v>
      </c>
      <c r="GB19">
        <v>2</v>
      </c>
      <c r="GC19">
        <v>2</v>
      </c>
      <c r="GD19" t="s">
        <v>428</v>
      </c>
      <c r="GE19">
        <v>3.1343399999999999</v>
      </c>
      <c r="GF19">
        <v>2.8651300000000002</v>
      </c>
      <c r="GG19">
        <v>4.9198499999999999E-2</v>
      </c>
      <c r="GH19">
        <v>5.36458E-2</v>
      </c>
      <c r="GI19">
        <v>0.133909</v>
      </c>
      <c r="GJ19">
        <v>0.119406</v>
      </c>
      <c r="GK19">
        <v>28933.4</v>
      </c>
      <c r="GL19">
        <v>22260.799999999999</v>
      </c>
      <c r="GM19">
        <v>29327.599999999999</v>
      </c>
      <c r="GN19">
        <v>21918.400000000001</v>
      </c>
      <c r="GO19">
        <v>33988.800000000003</v>
      </c>
      <c r="GP19">
        <v>26539.1</v>
      </c>
      <c r="GQ19">
        <v>40704.6</v>
      </c>
      <c r="GR19">
        <v>31131</v>
      </c>
      <c r="GS19">
        <v>2.0503200000000001</v>
      </c>
      <c r="GT19">
        <v>1.9036200000000001</v>
      </c>
      <c r="GU19">
        <v>0.142038</v>
      </c>
      <c r="GV19">
        <v>0</v>
      </c>
      <c r="GW19">
        <v>29.6633</v>
      </c>
      <c r="GX19">
        <v>999.9</v>
      </c>
      <c r="GY19">
        <v>62.6</v>
      </c>
      <c r="GZ19">
        <v>31.1</v>
      </c>
      <c r="HA19">
        <v>28.777799999999999</v>
      </c>
      <c r="HB19">
        <v>61.980200000000004</v>
      </c>
      <c r="HC19">
        <v>14.555300000000001</v>
      </c>
      <c r="HD19">
        <v>1</v>
      </c>
      <c r="HE19">
        <v>0.10016</v>
      </c>
      <c r="HF19">
        <v>-1.34775</v>
      </c>
      <c r="HG19">
        <v>20.278099999999998</v>
      </c>
      <c r="HH19">
        <v>5.2337600000000002</v>
      </c>
      <c r="HI19">
        <v>11.974</v>
      </c>
      <c r="HJ19">
        <v>4.9741999999999997</v>
      </c>
      <c r="HK19">
        <v>3.28335</v>
      </c>
      <c r="HL19">
        <v>9999</v>
      </c>
      <c r="HM19">
        <v>9999</v>
      </c>
      <c r="HN19">
        <v>9999</v>
      </c>
      <c r="HO19">
        <v>999.9</v>
      </c>
      <c r="HP19">
        <v>1.86127</v>
      </c>
      <c r="HQ19">
        <v>1.8629500000000001</v>
      </c>
      <c r="HR19">
        <v>1.8683099999999999</v>
      </c>
      <c r="HS19">
        <v>1.8589</v>
      </c>
      <c r="HT19">
        <v>1.8573299999999999</v>
      </c>
      <c r="HU19">
        <v>1.8610800000000001</v>
      </c>
      <c r="HV19">
        <v>1.86493</v>
      </c>
      <c r="HW19">
        <v>1.86693</v>
      </c>
      <c r="HX19">
        <v>5</v>
      </c>
      <c r="HY19">
        <v>0</v>
      </c>
      <c r="HZ19">
        <v>0</v>
      </c>
      <c r="IA19">
        <v>0</v>
      </c>
      <c r="IB19" t="s">
        <v>429</v>
      </c>
      <c r="IC19" t="s">
        <v>430</v>
      </c>
      <c r="ID19" t="s">
        <v>431</v>
      </c>
      <c r="IE19" t="s">
        <v>431</v>
      </c>
      <c r="IF19" t="s">
        <v>431</v>
      </c>
      <c r="IG19" t="s">
        <v>431</v>
      </c>
      <c r="IH19">
        <v>0</v>
      </c>
      <c r="II19">
        <v>100</v>
      </c>
      <c r="IJ19">
        <v>100</v>
      </c>
      <c r="IK19">
        <v>1.1919999999999999</v>
      </c>
      <c r="IL19">
        <v>0.67110000000000003</v>
      </c>
      <c r="IM19">
        <v>1.1912380952381061</v>
      </c>
      <c r="IN19">
        <v>0</v>
      </c>
      <c r="IO19">
        <v>0</v>
      </c>
      <c r="IP19">
        <v>0</v>
      </c>
      <c r="IQ19">
        <v>0.67112500000000352</v>
      </c>
      <c r="IR19">
        <v>0</v>
      </c>
      <c r="IS19">
        <v>0</v>
      </c>
      <c r="IT19">
        <v>0</v>
      </c>
      <c r="IU19">
        <v>-1</v>
      </c>
      <c r="IV19">
        <v>-1</v>
      </c>
      <c r="IW19">
        <v>-1</v>
      </c>
      <c r="IX19">
        <v>-1</v>
      </c>
      <c r="IY19">
        <v>0.8</v>
      </c>
      <c r="IZ19">
        <v>0.6</v>
      </c>
      <c r="JA19">
        <v>0.60058599999999995</v>
      </c>
      <c r="JB19">
        <v>2.4841299999999999</v>
      </c>
      <c r="JC19">
        <v>1.34399</v>
      </c>
      <c r="JD19">
        <v>2.2570800000000002</v>
      </c>
      <c r="JE19">
        <v>1.5918000000000001</v>
      </c>
      <c r="JF19">
        <v>2.3925800000000002</v>
      </c>
      <c r="JG19">
        <v>37.146299999999997</v>
      </c>
      <c r="JH19">
        <v>24.078700000000001</v>
      </c>
      <c r="JI19">
        <v>18</v>
      </c>
      <c r="JJ19">
        <v>496.71699999999998</v>
      </c>
      <c r="JK19">
        <v>450.53399999999999</v>
      </c>
      <c r="JL19">
        <v>30.334099999999999</v>
      </c>
      <c r="JM19">
        <v>28.814399999999999</v>
      </c>
      <c r="JN19">
        <v>30.000699999999998</v>
      </c>
      <c r="JO19">
        <v>28.558</v>
      </c>
      <c r="JP19">
        <v>28.4832</v>
      </c>
      <c r="JQ19">
        <v>12.0985</v>
      </c>
      <c r="JR19">
        <v>26.173400000000001</v>
      </c>
      <c r="JS19">
        <v>82.658600000000007</v>
      </c>
      <c r="JT19">
        <v>30.4984</v>
      </c>
      <c r="JU19">
        <v>200</v>
      </c>
      <c r="JV19">
        <v>24.090900000000001</v>
      </c>
      <c r="JW19">
        <v>99.999499999999998</v>
      </c>
      <c r="JX19">
        <v>98.371099999999998</v>
      </c>
    </row>
    <row r="20" spans="1:284" x14ac:dyDescent="0.3">
      <c r="A20">
        <v>4</v>
      </c>
      <c r="B20">
        <v>1691680590</v>
      </c>
      <c r="C20">
        <v>384</v>
      </c>
      <c r="D20" t="s">
        <v>442</v>
      </c>
      <c r="E20" t="s">
        <v>443</v>
      </c>
      <c r="F20" t="s">
        <v>416</v>
      </c>
      <c r="G20" t="s">
        <v>417</v>
      </c>
      <c r="H20" t="s">
        <v>418</v>
      </c>
      <c r="I20" t="s">
        <v>419</v>
      </c>
      <c r="J20" t="s">
        <v>420</v>
      </c>
      <c r="K20" t="s">
        <v>421</v>
      </c>
      <c r="L20" t="s">
        <v>422</v>
      </c>
      <c r="M20">
        <v>1691680590</v>
      </c>
      <c r="N20">
        <f t="shared" si="0"/>
        <v>5.0703144742173262E-3</v>
      </c>
      <c r="O20">
        <f t="shared" si="1"/>
        <v>5.0703144742173265</v>
      </c>
      <c r="P20">
        <f t="shared" si="2"/>
        <v>5.4712875175173963</v>
      </c>
      <c r="Q20">
        <f t="shared" si="3"/>
        <v>142.61099999999999</v>
      </c>
      <c r="R20">
        <f t="shared" si="4"/>
        <v>106.25797557707082</v>
      </c>
      <c r="S20">
        <f t="shared" si="5"/>
        <v>10.499056827222683</v>
      </c>
      <c r="T20">
        <f t="shared" si="6"/>
        <v>14.0909986761516</v>
      </c>
      <c r="U20">
        <f t="shared" si="7"/>
        <v>0.28085591276945421</v>
      </c>
      <c r="V20">
        <f t="shared" si="8"/>
        <v>2.9115757863806655</v>
      </c>
      <c r="W20">
        <f t="shared" si="9"/>
        <v>0.26662618088060225</v>
      </c>
      <c r="X20">
        <f t="shared" si="10"/>
        <v>0.16785974754261562</v>
      </c>
      <c r="Y20">
        <f t="shared" si="11"/>
        <v>344.39219964461375</v>
      </c>
      <c r="Z20">
        <f t="shared" si="12"/>
        <v>33.281628346311066</v>
      </c>
      <c r="AA20">
        <f t="shared" si="13"/>
        <v>31.989599999999999</v>
      </c>
      <c r="AB20">
        <f t="shared" si="14"/>
        <v>4.7722731147063131</v>
      </c>
      <c r="AC20">
        <f t="shared" si="15"/>
        <v>60.170906202733818</v>
      </c>
      <c r="AD20">
        <f t="shared" si="16"/>
        <v>2.9668848633612002</v>
      </c>
      <c r="AE20">
        <f t="shared" si="17"/>
        <v>4.9307631388579649</v>
      </c>
      <c r="AF20">
        <f t="shared" si="18"/>
        <v>1.8053882513451129</v>
      </c>
      <c r="AG20">
        <f t="shared" si="19"/>
        <v>-223.60086831298409</v>
      </c>
      <c r="AH20">
        <f t="shared" si="20"/>
        <v>90.790796603232778</v>
      </c>
      <c r="AI20">
        <f t="shared" si="21"/>
        <v>7.0911269893111273</v>
      </c>
      <c r="AJ20">
        <f t="shared" si="22"/>
        <v>218.67325492417359</v>
      </c>
      <c r="AK20">
        <v>0</v>
      </c>
      <c r="AL20">
        <v>0</v>
      </c>
      <c r="AM20">
        <f t="shared" si="23"/>
        <v>1</v>
      </c>
      <c r="AN20">
        <f t="shared" si="24"/>
        <v>0</v>
      </c>
      <c r="AO20">
        <f t="shared" si="25"/>
        <v>51377.773450703717</v>
      </c>
      <c r="AP20" t="s">
        <v>423</v>
      </c>
      <c r="AQ20">
        <v>10366.9</v>
      </c>
      <c r="AR20">
        <v>993.59653846153856</v>
      </c>
      <c r="AS20">
        <v>3431.87</v>
      </c>
      <c r="AT20">
        <f t="shared" si="26"/>
        <v>0.71047955241266758</v>
      </c>
      <c r="AU20">
        <v>-3.9894345373445681</v>
      </c>
      <c r="AV20" t="s">
        <v>444</v>
      </c>
      <c r="AW20">
        <v>10265.9</v>
      </c>
      <c r="AX20">
        <v>866.85696153846152</v>
      </c>
      <c r="AY20">
        <v>1085.0871016138969</v>
      </c>
      <c r="AZ20">
        <f t="shared" si="27"/>
        <v>0.20111762433711755</v>
      </c>
      <c r="BA20">
        <v>0.5</v>
      </c>
      <c r="BB20">
        <f t="shared" si="28"/>
        <v>1513.2854998223067</v>
      </c>
      <c r="BC20">
        <f t="shared" si="29"/>
        <v>5.4712875175173963</v>
      </c>
      <c r="BD20">
        <f t="shared" si="30"/>
        <v>152.17419233403493</v>
      </c>
      <c r="BE20">
        <f t="shared" si="31"/>
        <v>6.2517760567803388E-3</v>
      </c>
      <c r="BF20">
        <f t="shared" si="32"/>
        <v>2.1627599248904823</v>
      </c>
      <c r="BG20">
        <f t="shared" si="33"/>
        <v>611.00664763425493</v>
      </c>
      <c r="BH20" t="s">
        <v>445</v>
      </c>
      <c r="BI20">
        <v>655.54</v>
      </c>
      <c r="BJ20">
        <f t="shared" si="34"/>
        <v>655.54</v>
      </c>
      <c r="BK20">
        <f t="shared" si="35"/>
        <v>0.39586416701019944</v>
      </c>
      <c r="BL20">
        <f t="shared" si="36"/>
        <v>0.50804705527170324</v>
      </c>
      <c r="BM20">
        <f t="shared" si="37"/>
        <v>0.84528240460827886</v>
      </c>
      <c r="BN20">
        <f t="shared" si="38"/>
        <v>2.3852748584793253</v>
      </c>
      <c r="BO20">
        <f t="shared" si="39"/>
        <v>0.96247731659490254</v>
      </c>
      <c r="BP20">
        <f t="shared" si="40"/>
        <v>0.38419852569648594</v>
      </c>
      <c r="BQ20">
        <f t="shared" si="41"/>
        <v>0.61580147430351406</v>
      </c>
      <c r="BR20">
        <v>1599</v>
      </c>
      <c r="BS20">
        <v>290.00000000000011</v>
      </c>
      <c r="BT20">
        <v>1037.92</v>
      </c>
      <c r="BU20">
        <v>285</v>
      </c>
      <c r="BV20">
        <v>10265.9</v>
      </c>
      <c r="BW20">
        <v>1036.25</v>
      </c>
      <c r="BX20">
        <v>1.67</v>
      </c>
      <c r="BY20">
        <v>300.00000000000011</v>
      </c>
      <c r="BZ20">
        <v>38.5</v>
      </c>
      <c r="CA20">
        <v>1085.0871016138969</v>
      </c>
      <c r="CB20">
        <v>1.1806671365551129</v>
      </c>
      <c r="CC20">
        <v>-50.131311066114087</v>
      </c>
      <c r="CD20">
        <v>0.99296126911485239</v>
      </c>
      <c r="CE20">
        <v>0.98913424862721588</v>
      </c>
      <c r="CF20">
        <v>-1.1181745050055619E-2</v>
      </c>
      <c r="CG20">
        <v>289.99999999999989</v>
      </c>
      <c r="CH20">
        <v>1035.72</v>
      </c>
      <c r="CI20">
        <v>685</v>
      </c>
      <c r="CJ20">
        <v>10252.799999999999</v>
      </c>
      <c r="CK20">
        <v>1036.19</v>
      </c>
      <c r="CL20">
        <v>-0.47</v>
      </c>
      <c r="CZ20">
        <f t="shared" si="42"/>
        <v>1800.12</v>
      </c>
      <c r="DA20">
        <f t="shared" si="43"/>
        <v>1513.2854998223067</v>
      </c>
      <c r="DB20">
        <f t="shared" si="44"/>
        <v>0.84065812269310203</v>
      </c>
      <c r="DC20">
        <f t="shared" si="45"/>
        <v>0.19131624538620412</v>
      </c>
      <c r="DD20">
        <v>6</v>
      </c>
      <c r="DE20">
        <v>0.5</v>
      </c>
      <c r="DF20" t="s">
        <v>426</v>
      </c>
      <c r="DG20">
        <v>2</v>
      </c>
      <c r="DH20">
        <v>1691680590</v>
      </c>
      <c r="DI20">
        <v>142.61099999999999</v>
      </c>
      <c r="DJ20">
        <v>150.042</v>
      </c>
      <c r="DK20">
        <v>30.027000000000001</v>
      </c>
      <c r="DL20">
        <v>24.127099999999999</v>
      </c>
      <c r="DM20">
        <v>141.375</v>
      </c>
      <c r="DN20">
        <v>29.365300000000001</v>
      </c>
      <c r="DO20">
        <v>500.15100000000001</v>
      </c>
      <c r="DP20">
        <v>98.707499999999996</v>
      </c>
      <c r="DQ20">
        <v>9.9735599999999994E-2</v>
      </c>
      <c r="DR20">
        <v>32.567999999999998</v>
      </c>
      <c r="DS20">
        <v>31.989599999999999</v>
      </c>
      <c r="DT20">
        <v>999.9</v>
      </c>
      <c r="DU20">
        <v>0</v>
      </c>
      <c r="DV20">
        <v>0</v>
      </c>
      <c r="DW20">
        <v>10027.5</v>
      </c>
      <c r="DX20">
        <v>0</v>
      </c>
      <c r="DY20">
        <v>520.91899999999998</v>
      </c>
      <c r="DZ20">
        <v>-7.4310900000000002</v>
      </c>
      <c r="EA20">
        <v>147.02500000000001</v>
      </c>
      <c r="EB20">
        <v>153.751</v>
      </c>
      <c r="EC20">
        <v>5.8998900000000001</v>
      </c>
      <c r="ED20">
        <v>150.042</v>
      </c>
      <c r="EE20">
        <v>24.127099999999999</v>
      </c>
      <c r="EF20">
        <v>2.9638900000000001</v>
      </c>
      <c r="EG20">
        <v>2.3815300000000001</v>
      </c>
      <c r="EH20">
        <v>23.8264</v>
      </c>
      <c r="EI20">
        <v>20.238700000000001</v>
      </c>
      <c r="EJ20">
        <v>1800.12</v>
      </c>
      <c r="EK20">
        <v>0.97800100000000001</v>
      </c>
      <c r="EL20">
        <v>2.19987E-2</v>
      </c>
      <c r="EM20">
        <v>0</v>
      </c>
      <c r="EN20">
        <v>866.47900000000004</v>
      </c>
      <c r="EO20">
        <v>5.0002700000000004</v>
      </c>
      <c r="EP20">
        <v>16286.5</v>
      </c>
      <c r="EQ20">
        <v>16249.7</v>
      </c>
      <c r="ER20">
        <v>49.75</v>
      </c>
      <c r="ES20">
        <v>51.061999999999998</v>
      </c>
      <c r="ET20">
        <v>50.811999999999998</v>
      </c>
      <c r="EU20">
        <v>50.311999999999998</v>
      </c>
      <c r="EV20">
        <v>51.436999999999998</v>
      </c>
      <c r="EW20">
        <v>1755.63</v>
      </c>
      <c r="EX20">
        <v>39.49</v>
      </c>
      <c r="EY20">
        <v>0</v>
      </c>
      <c r="EZ20">
        <v>112.2000000476837</v>
      </c>
      <c r="FA20">
        <v>0</v>
      </c>
      <c r="FB20">
        <v>866.85696153846152</v>
      </c>
      <c r="FC20">
        <v>-0.39688888028539748</v>
      </c>
      <c r="FD20">
        <v>-20.64615370907714</v>
      </c>
      <c r="FE20">
        <v>16287.211538461541</v>
      </c>
      <c r="FF20">
        <v>15</v>
      </c>
      <c r="FG20">
        <v>1691680552.5</v>
      </c>
      <c r="FH20" t="s">
        <v>446</v>
      </c>
      <c r="FI20">
        <v>1691680541</v>
      </c>
      <c r="FJ20">
        <v>1691680552.5</v>
      </c>
      <c r="FK20">
        <v>6</v>
      </c>
      <c r="FL20">
        <v>4.3999999999999997E-2</v>
      </c>
      <c r="FM20">
        <v>-8.9999999999999993E-3</v>
      </c>
      <c r="FN20">
        <v>1.2350000000000001</v>
      </c>
      <c r="FO20">
        <v>0.66200000000000003</v>
      </c>
      <c r="FP20">
        <v>150</v>
      </c>
      <c r="FQ20">
        <v>24</v>
      </c>
      <c r="FR20">
        <v>0.43</v>
      </c>
      <c r="FS20">
        <v>0.02</v>
      </c>
      <c r="FT20">
        <v>5.4238118168804341</v>
      </c>
      <c r="FU20">
        <v>-0.25108427999680533</v>
      </c>
      <c r="FV20">
        <v>6.2284397591054801E-2</v>
      </c>
      <c r="FW20">
        <v>1</v>
      </c>
      <c r="FX20">
        <v>0.27532751916464482</v>
      </c>
      <c r="FY20">
        <v>7.9892710075770756E-2</v>
      </c>
      <c r="FZ20">
        <v>1.6201731005468772E-2</v>
      </c>
      <c r="GA20">
        <v>1</v>
      </c>
      <c r="GB20">
        <v>2</v>
      </c>
      <c r="GC20">
        <v>2</v>
      </c>
      <c r="GD20" t="s">
        <v>428</v>
      </c>
      <c r="GE20">
        <v>3.1346500000000002</v>
      </c>
      <c r="GF20">
        <v>2.8651300000000002</v>
      </c>
      <c r="GG20">
        <v>3.8056600000000003E-2</v>
      </c>
      <c r="GH20">
        <v>4.1382799999999997E-2</v>
      </c>
      <c r="GI20">
        <v>0.13400899999999999</v>
      </c>
      <c r="GJ20">
        <v>0.119599</v>
      </c>
      <c r="GK20">
        <v>29270.799999999999</v>
      </c>
      <c r="GL20">
        <v>22548.6</v>
      </c>
      <c r="GM20">
        <v>29326.3</v>
      </c>
      <c r="GN20">
        <v>21917.9</v>
      </c>
      <c r="GO20">
        <v>33983.300000000003</v>
      </c>
      <c r="GP20">
        <v>26532.5</v>
      </c>
      <c r="GQ20">
        <v>40703.199999999997</v>
      </c>
      <c r="GR20">
        <v>31131.1</v>
      </c>
      <c r="GS20">
        <v>2.0493000000000001</v>
      </c>
      <c r="GT20">
        <v>1.9010800000000001</v>
      </c>
      <c r="GU20">
        <v>0.16037699999999999</v>
      </c>
      <c r="GV20">
        <v>0</v>
      </c>
      <c r="GW20">
        <v>29.3826</v>
      </c>
      <c r="GX20">
        <v>999.9</v>
      </c>
      <c r="GY20">
        <v>62.3</v>
      </c>
      <c r="GZ20">
        <v>31.3</v>
      </c>
      <c r="HA20">
        <v>28.965299999999999</v>
      </c>
      <c r="HB20">
        <v>61.920200000000001</v>
      </c>
      <c r="HC20">
        <v>14.006399999999999</v>
      </c>
      <c r="HD20">
        <v>1</v>
      </c>
      <c r="HE20">
        <v>0.103979</v>
      </c>
      <c r="HF20">
        <v>-0.786389</v>
      </c>
      <c r="HG20">
        <v>20.2822</v>
      </c>
      <c r="HH20">
        <v>5.2345100000000002</v>
      </c>
      <c r="HI20">
        <v>11.974</v>
      </c>
      <c r="HJ20">
        <v>4.9753499999999997</v>
      </c>
      <c r="HK20">
        <v>3.28348</v>
      </c>
      <c r="HL20">
        <v>9999</v>
      </c>
      <c r="HM20">
        <v>9999</v>
      </c>
      <c r="HN20">
        <v>9999</v>
      </c>
      <c r="HO20">
        <v>999.9</v>
      </c>
      <c r="HP20">
        <v>1.86127</v>
      </c>
      <c r="HQ20">
        <v>1.8629500000000001</v>
      </c>
      <c r="HR20">
        <v>1.86829</v>
      </c>
      <c r="HS20">
        <v>1.8589500000000001</v>
      </c>
      <c r="HT20">
        <v>1.85731</v>
      </c>
      <c r="HU20">
        <v>1.86111</v>
      </c>
      <c r="HV20">
        <v>1.8649500000000001</v>
      </c>
      <c r="HW20">
        <v>1.86693</v>
      </c>
      <c r="HX20">
        <v>5</v>
      </c>
      <c r="HY20">
        <v>0</v>
      </c>
      <c r="HZ20">
        <v>0</v>
      </c>
      <c r="IA20">
        <v>0</v>
      </c>
      <c r="IB20" t="s">
        <v>429</v>
      </c>
      <c r="IC20" t="s">
        <v>430</v>
      </c>
      <c r="ID20" t="s">
        <v>431</v>
      </c>
      <c r="IE20" t="s">
        <v>431</v>
      </c>
      <c r="IF20" t="s">
        <v>431</v>
      </c>
      <c r="IG20" t="s">
        <v>431</v>
      </c>
      <c r="IH20">
        <v>0</v>
      </c>
      <c r="II20">
        <v>100</v>
      </c>
      <c r="IJ20">
        <v>100</v>
      </c>
      <c r="IK20">
        <v>1.236</v>
      </c>
      <c r="IL20">
        <v>0.66169999999999995</v>
      </c>
      <c r="IM20">
        <v>1.235238095238117</v>
      </c>
      <c r="IN20">
        <v>0</v>
      </c>
      <c r="IO20">
        <v>0</v>
      </c>
      <c r="IP20">
        <v>0</v>
      </c>
      <c r="IQ20">
        <v>0.66169000000000011</v>
      </c>
      <c r="IR20">
        <v>0</v>
      </c>
      <c r="IS20">
        <v>0</v>
      </c>
      <c r="IT20">
        <v>0</v>
      </c>
      <c r="IU20">
        <v>-1</v>
      </c>
      <c r="IV20">
        <v>-1</v>
      </c>
      <c r="IW20">
        <v>-1</v>
      </c>
      <c r="IX20">
        <v>-1</v>
      </c>
      <c r="IY20">
        <v>0.8</v>
      </c>
      <c r="IZ20">
        <v>0.6</v>
      </c>
      <c r="JA20">
        <v>0.48706100000000002</v>
      </c>
      <c r="JB20">
        <v>2.4877899999999999</v>
      </c>
      <c r="JC20">
        <v>1.34399</v>
      </c>
      <c r="JD20">
        <v>2.2570800000000002</v>
      </c>
      <c r="JE20">
        <v>1.5918000000000001</v>
      </c>
      <c r="JF20">
        <v>2.3962400000000001</v>
      </c>
      <c r="JG20">
        <v>37.337800000000001</v>
      </c>
      <c r="JH20">
        <v>24.078700000000001</v>
      </c>
      <c r="JI20">
        <v>18</v>
      </c>
      <c r="JJ20">
        <v>497.07</v>
      </c>
      <c r="JK20">
        <v>449.839</v>
      </c>
      <c r="JL20">
        <v>30.6296</v>
      </c>
      <c r="JM20">
        <v>28.884899999999998</v>
      </c>
      <c r="JN20">
        <v>30.0002</v>
      </c>
      <c r="JO20">
        <v>28.668500000000002</v>
      </c>
      <c r="JP20">
        <v>28.594000000000001</v>
      </c>
      <c r="JQ20">
        <v>9.8454800000000002</v>
      </c>
      <c r="JR20">
        <v>26.205400000000001</v>
      </c>
      <c r="JS20">
        <v>82.876300000000001</v>
      </c>
      <c r="JT20">
        <v>30.747800000000002</v>
      </c>
      <c r="JU20">
        <v>150</v>
      </c>
      <c r="JV20">
        <v>24.100999999999999</v>
      </c>
      <c r="JW20">
        <v>99.995500000000007</v>
      </c>
      <c r="JX20">
        <v>98.370400000000004</v>
      </c>
    </row>
    <row r="21" spans="1:284" x14ac:dyDescent="0.3">
      <c r="A21">
        <v>5</v>
      </c>
      <c r="B21">
        <v>1691680716</v>
      </c>
      <c r="C21">
        <v>510</v>
      </c>
      <c r="D21" t="s">
        <v>447</v>
      </c>
      <c r="E21" t="s">
        <v>448</v>
      </c>
      <c r="F21" t="s">
        <v>416</v>
      </c>
      <c r="G21" t="s">
        <v>417</v>
      </c>
      <c r="H21" t="s">
        <v>418</v>
      </c>
      <c r="I21" t="s">
        <v>419</v>
      </c>
      <c r="J21" t="s">
        <v>420</v>
      </c>
      <c r="K21" t="s">
        <v>421</v>
      </c>
      <c r="L21" t="s">
        <v>422</v>
      </c>
      <c r="M21">
        <v>1691680716</v>
      </c>
      <c r="N21">
        <f t="shared" si="0"/>
        <v>5.210532652880899E-3</v>
      </c>
      <c r="O21">
        <f t="shared" si="1"/>
        <v>5.2105326528808993</v>
      </c>
      <c r="P21">
        <f t="shared" si="2"/>
        <v>2.2037878524058048</v>
      </c>
      <c r="Q21">
        <f t="shared" si="3"/>
        <v>96.767700000000005</v>
      </c>
      <c r="R21">
        <f t="shared" si="4"/>
        <v>81.39260202056974</v>
      </c>
      <c r="S21">
        <f t="shared" si="5"/>
        <v>8.0418156847755746</v>
      </c>
      <c r="T21">
        <f t="shared" si="6"/>
        <v>9.5609181709535704</v>
      </c>
      <c r="U21">
        <f t="shared" si="7"/>
        <v>0.2907828775005879</v>
      </c>
      <c r="V21">
        <f t="shared" si="8"/>
        <v>2.9108473337255001</v>
      </c>
      <c r="W21">
        <f t="shared" si="9"/>
        <v>0.27555514435252032</v>
      </c>
      <c r="X21">
        <f t="shared" si="10"/>
        <v>0.17352363487620001</v>
      </c>
      <c r="Y21">
        <f t="shared" si="11"/>
        <v>344.37319964459402</v>
      </c>
      <c r="Z21">
        <f t="shared" si="12"/>
        <v>33.30301274796355</v>
      </c>
      <c r="AA21">
        <f t="shared" si="13"/>
        <v>31.976299999999998</v>
      </c>
      <c r="AB21">
        <f t="shared" si="14"/>
        <v>4.7686815100343223</v>
      </c>
      <c r="AC21">
        <f t="shared" si="15"/>
        <v>60.110604504334276</v>
      </c>
      <c r="AD21">
        <f t="shared" si="16"/>
        <v>2.9735982311088298</v>
      </c>
      <c r="AE21">
        <f t="shared" si="17"/>
        <v>4.9468779354804502</v>
      </c>
      <c r="AF21">
        <f t="shared" si="18"/>
        <v>1.7950832789254925</v>
      </c>
      <c r="AG21">
        <f t="shared" si="19"/>
        <v>-229.78448999204764</v>
      </c>
      <c r="AH21">
        <f t="shared" si="20"/>
        <v>101.9414691056941</v>
      </c>
      <c r="AI21">
        <f t="shared" si="21"/>
        <v>7.9657792352690464</v>
      </c>
      <c r="AJ21">
        <f t="shared" si="22"/>
        <v>224.49595799350953</v>
      </c>
      <c r="AK21">
        <v>0</v>
      </c>
      <c r="AL21">
        <v>0</v>
      </c>
      <c r="AM21">
        <f t="shared" si="23"/>
        <v>1</v>
      </c>
      <c r="AN21">
        <f t="shared" si="24"/>
        <v>0</v>
      </c>
      <c r="AO21">
        <f t="shared" si="25"/>
        <v>51347.427225289248</v>
      </c>
      <c r="AP21" t="s">
        <v>423</v>
      </c>
      <c r="AQ21">
        <v>10366.9</v>
      </c>
      <c r="AR21">
        <v>993.59653846153856</v>
      </c>
      <c r="AS21">
        <v>3431.87</v>
      </c>
      <c r="AT21">
        <f t="shared" si="26"/>
        <v>0.71047955241266758</v>
      </c>
      <c r="AU21">
        <v>-3.9894345373445681</v>
      </c>
      <c r="AV21" t="s">
        <v>449</v>
      </c>
      <c r="AW21">
        <v>10274.299999999999</v>
      </c>
      <c r="AX21">
        <v>871.23315384615375</v>
      </c>
      <c r="AY21">
        <v>1063.087262785976</v>
      </c>
      <c r="AZ21">
        <f t="shared" si="27"/>
        <v>0.18046882476706605</v>
      </c>
      <c r="BA21">
        <v>0.5</v>
      </c>
      <c r="BB21">
        <f t="shared" si="28"/>
        <v>1513.2014998222969</v>
      </c>
      <c r="BC21">
        <f t="shared" si="29"/>
        <v>2.2037878524058048</v>
      </c>
      <c r="BD21">
        <f t="shared" si="30"/>
        <v>136.54284815434582</v>
      </c>
      <c r="BE21">
        <f t="shared" si="31"/>
        <v>4.0927942448363121E-3</v>
      </c>
      <c r="BF21">
        <f t="shared" si="32"/>
        <v>2.2282110040583887</v>
      </c>
      <c r="BG21">
        <f t="shared" si="33"/>
        <v>603.96869487581455</v>
      </c>
      <c r="BH21" t="s">
        <v>450</v>
      </c>
      <c r="BI21">
        <v>659.65</v>
      </c>
      <c r="BJ21">
        <f t="shared" si="34"/>
        <v>659.65</v>
      </c>
      <c r="BK21">
        <f t="shared" si="35"/>
        <v>0.37949590490691187</v>
      </c>
      <c r="BL21">
        <f t="shared" si="36"/>
        <v>0.47554880680816314</v>
      </c>
      <c r="BM21">
        <f t="shared" si="37"/>
        <v>0.85447141179777353</v>
      </c>
      <c r="BN21">
        <f t="shared" si="38"/>
        <v>2.7608592485537509</v>
      </c>
      <c r="BO21">
        <f t="shared" si="39"/>
        <v>0.97150002843381156</v>
      </c>
      <c r="BP21">
        <f t="shared" si="40"/>
        <v>0.36005949615916316</v>
      </c>
      <c r="BQ21">
        <f t="shared" si="41"/>
        <v>0.63994050384083678</v>
      </c>
      <c r="BR21">
        <v>1601</v>
      </c>
      <c r="BS21">
        <v>290.00000000000011</v>
      </c>
      <c r="BT21">
        <v>1022.15</v>
      </c>
      <c r="BU21">
        <v>215</v>
      </c>
      <c r="BV21">
        <v>10274.299999999999</v>
      </c>
      <c r="BW21">
        <v>1020.97</v>
      </c>
      <c r="BX21">
        <v>1.18</v>
      </c>
      <c r="BY21">
        <v>300.00000000000011</v>
      </c>
      <c r="BZ21">
        <v>38.5</v>
      </c>
      <c r="CA21">
        <v>1063.087262785976</v>
      </c>
      <c r="CB21">
        <v>1.35367390533744</v>
      </c>
      <c r="CC21">
        <v>-43.268391211617448</v>
      </c>
      <c r="CD21">
        <v>1.1383596935806599</v>
      </c>
      <c r="CE21">
        <v>0.98098750848139105</v>
      </c>
      <c r="CF21">
        <v>-1.118052569521691E-2</v>
      </c>
      <c r="CG21">
        <v>289.99999999999989</v>
      </c>
      <c r="CH21">
        <v>1018.87</v>
      </c>
      <c r="CI21">
        <v>645</v>
      </c>
      <c r="CJ21">
        <v>10255.799999999999</v>
      </c>
      <c r="CK21">
        <v>1020.9</v>
      </c>
      <c r="CL21">
        <v>-2.0299999999999998</v>
      </c>
      <c r="CZ21">
        <f t="shared" si="42"/>
        <v>1800.02</v>
      </c>
      <c r="DA21">
        <f t="shared" si="43"/>
        <v>1513.2014998222969</v>
      </c>
      <c r="DB21">
        <f t="shared" si="44"/>
        <v>0.84065815925506215</v>
      </c>
      <c r="DC21">
        <f t="shared" si="45"/>
        <v>0.19131631851012434</v>
      </c>
      <c r="DD21">
        <v>6</v>
      </c>
      <c r="DE21">
        <v>0.5</v>
      </c>
      <c r="DF21" t="s">
        <v>426</v>
      </c>
      <c r="DG21">
        <v>2</v>
      </c>
      <c r="DH21">
        <v>1691680716</v>
      </c>
      <c r="DI21">
        <v>96.767700000000005</v>
      </c>
      <c r="DJ21">
        <v>100.017</v>
      </c>
      <c r="DK21">
        <v>30.096299999999999</v>
      </c>
      <c r="DL21">
        <v>24.032399999999999</v>
      </c>
      <c r="DM21">
        <v>95.5227</v>
      </c>
      <c r="DN21">
        <v>29.4283</v>
      </c>
      <c r="DO21">
        <v>500.04599999999999</v>
      </c>
      <c r="DP21">
        <v>98.702799999999996</v>
      </c>
      <c r="DQ21">
        <v>9.9984100000000006E-2</v>
      </c>
      <c r="DR21">
        <v>32.625900000000001</v>
      </c>
      <c r="DS21">
        <v>31.976299999999998</v>
      </c>
      <c r="DT21">
        <v>999.9</v>
      </c>
      <c r="DU21">
        <v>0</v>
      </c>
      <c r="DV21">
        <v>0</v>
      </c>
      <c r="DW21">
        <v>10023.799999999999</v>
      </c>
      <c r="DX21">
        <v>0</v>
      </c>
      <c r="DY21">
        <v>500.072</v>
      </c>
      <c r="DZ21">
        <v>-3.2488000000000001</v>
      </c>
      <c r="EA21">
        <v>99.770399999999995</v>
      </c>
      <c r="EB21">
        <v>102.479</v>
      </c>
      <c r="EC21">
        <v>6.0638800000000002</v>
      </c>
      <c r="ED21">
        <v>100.017</v>
      </c>
      <c r="EE21">
        <v>24.032399999999999</v>
      </c>
      <c r="EF21">
        <v>2.9705900000000001</v>
      </c>
      <c r="EG21">
        <v>2.3720699999999999</v>
      </c>
      <c r="EH21">
        <v>23.864000000000001</v>
      </c>
      <c r="EI21">
        <v>20.174299999999999</v>
      </c>
      <c r="EJ21">
        <v>1800.02</v>
      </c>
      <c r="EK21">
        <v>0.97800100000000001</v>
      </c>
      <c r="EL21">
        <v>2.19987E-2</v>
      </c>
      <c r="EM21">
        <v>0</v>
      </c>
      <c r="EN21">
        <v>871.26</v>
      </c>
      <c r="EO21">
        <v>5.0002700000000004</v>
      </c>
      <c r="EP21">
        <v>16331.6</v>
      </c>
      <c r="EQ21">
        <v>16248.8</v>
      </c>
      <c r="ER21">
        <v>49.811999999999998</v>
      </c>
      <c r="ES21">
        <v>50.811999999999998</v>
      </c>
      <c r="ET21">
        <v>50.875</v>
      </c>
      <c r="EU21">
        <v>50.125</v>
      </c>
      <c r="EV21">
        <v>51.436999999999998</v>
      </c>
      <c r="EW21">
        <v>1755.53</v>
      </c>
      <c r="EX21">
        <v>39.49</v>
      </c>
      <c r="EY21">
        <v>0</v>
      </c>
      <c r="EZ21">
        <v>124.2000000476837</v>
      </c>
      <c r="FA21">
        <v>0</v>
      </c>
      <c r="FB21">
        <v>871.23315384615375</v>
      </c>
      <c r="FC21">
        <v>0.52717948830146988</v>
      </c>
      <c r="FD21">
        <v>29.138461618003991</v>
      </c>
      <c r="FE21">
        <v>16329.58076923077</v>
      </c>
      <c r="FF21">
        <v>15</v>
      </c>
      <c r="FG21">
        <v>1691680679.5</v>
      </c>
      <c r="FH21" t="s">
        <v>451</v>
      </c>
      <c r="FI21">
        <v>1691680660</v>
      </c>
      <c r="FJ21">
        <v>1691680679.5</v>
      </c>
      <c r="FK21">
        <v>7</v>
      </c>
      <c r="FL21">
        <v>0.01</v>
      </c>
      <c r="FM21">
        <v>6.0000000000000001E-3</v>
      </c>
      <c r="FN21">
        <v>1.2450000000000001</v>
      </c>
      <c r="FO21">
        <v>0.66800000000000004</v>
      </c>
      <c r="FP21">
        <v>100</v>
      </c>
      <c r="FQ21">
        <v>24</v>
      </c>
      <c r="FR21">
        <v>0.44</v>
      </c>
      <c r="FS21">
        <v>0.01</v>
      </c>
      <c r="FT21">
        <v>2.1953464148682502</v>
      </c>
      <c r="FU21">
        <v>-0.13579647109358281</v>
      </c>
      <c r="FV21">
        <v>6.9773554623882544E-2</v>
      </c>
      <c r="FW21">
        <v>1</v>
      </c>
      <c r="FX21">
        <v>0.28269457364711992</v>
      </c>
      <c r="FY21">
        <v>9.4324277996941028E-2</v>
      </c>
      <c r="FZ21">
        <v>1.7484163145057671E-2</v>
      </c>
      <c r="GA21">
        <v>1</v>
      </c>
      <c r="GB21">
        <v>2</v>
      </c>
      <c r="GC21">
        <v>2</v>
      </c>
      <c r="GD21" t="s">
        <v>428</v>
      </c>
      <c r="GE21">
        <v>3.1345100000000001</v>
      </c>
      <c r="GF21">
        <v>2.8653499999999998</v>
      </c>
      <c r="GG21">
        <v>2.6253100000000001E-2</v>
      </c>
      <c r="GH21">
        <v>2.8258599999999998E-2</v>
      </c>
      <c r="GI21">
        <v>0.13420799999999999</v>
      </c>
      <c r="GJ21">
        <v>0.11927</v>
      </c>
      <c r="GK21">
        <v>29636.5</v>
      </c>
      <c r="GL21">
        <v>22865</v>
      </c>
      <c r="GM21">
        <v>29332.2</v>
      </c>
      <c r="GN21">
        <v>21924.9</v>
      </c>
      <c r="GO21">
        <v>33979.4</v>
      </c>
      <c r="GP21">
        <v>26549.599999999999</v>
      </c>
      <c r="GQ21">
        <v>40711.1</v>
      </c>
      <c r="GR21">
        <v>31140.9</v>
      </c>
      <c r="GS21">
        <v>2.0503499999999999</v>
      </c>
      <c r="GT21">
        <v>1.9012500000000001</v>
      </c>
      <c r="GU21">
        <v>0.183061</v>
      </c>
      <c r="GV21">
        <v>0</v>
      </c>
      <c r="GW21">
        <v>28.999500000000001</v>
      </c>
      <c r="GX21">
        <v>999.9</v>
      </c>
      <c r="GY21">
        <v>62</v>
      </c>
      <c r="GZ21">
        <v>31.4</v>
      </c>
      <c r="HA21">
        <v>28.9892</v>
      </c>
      <c r="HB21">
        <v>61.830199999999998</v>
      </c>
      <c r="HC21">
        <v>14.375</v>
      </c>
      <c r="HD21">
        <v>1</v>
      </c>
      <c r="HE21">
        <v>9.6783499999999995E-2</v>
      </c>
      <c r="HF21">
        <v>-1.0797300000000001</v>
      </c>
      <c r="HG21">
        <v>20.280999999999999</v>
      </c>
      <c r="HH21">
        <v>5.2345100000000002</v>
      </c>
      <c r="HI21">
        <v>11.974</v>
      </c>
      <c r="HJ21">
        <v>4.9743000000000004</v>
      </c>
      <c r="HK21">
        <v>3.2834500000000002</v>
      </c>
      <c r="HL21">
        <v>9999</v>
      </c>
      <c r="HM21">
        <v>9999</v>
      </c>
      <c r="HN21">
        <v>9999</v>
      </c>
      <c r="HO21">
        <v>999.9</v>
      </c>
      <c r="HP21">
        <v>1.86127</v>
      </c>
      <c r="HQ21">
        <v>1.86294</v>
      </c>
      <c r="HR21">
        <v>1.86829</v>
      </c>
      <c r="HS21">
        <v>1.8589100000000001</v>
      </c>
      <c r="HT21">
        <v>1.8573200000000001</v>
      </c>
      <c r="HU21">
        <v>1.8610800000000001</v>
      </c>
      <c r="HV21">
        <v>1.86493</v>
      </c>
      <c r="HW21">
        <v>1.86693</v>
      </c>
      <c r="HX21">
        <v>5</v>
      </c>
      <c r="HY21">
        <v>0</v>
      </c>
      <c r="HZ21">
        <v>0</v>
      </c>
      <c r="IA21">
        <v>0</v>
      </c>
      <c r="IB21" t="s">
        <v>429</v>
      </c>
      <c r="IC21" t="s">
        <v>430</v>
      </c>
      <c r="ID21" t="s">
        <v>431</v>
      </c>
      <c r="IE21" t="s">
        <v>431</v>
      </c>
      <c r="IF21" t="s">
        <v>431</v>
      </c>
      <c r="IG21" t="s">
        <v>431</v>
      </c>
      <c r="IH21">
        <v>0</v>
      </c>
      <c r="II21">
        <v>100</v>
      </c>
      <c r="IJ21">
        <v>100</v>
      </c>
      <c r="IK21">
        <v>1.2450000000000001</v>
      </c>
      <c r="IL21">
        <v>0.66800000000000004</v>
      </c>
      <c r="IM21">
        <v>1.245052380952373</v>
      </c>
      <c r="IN21">
        <v>0</v>
      </c>
      <c r="IO21">
        <v>0</v>
      </c>
      <c r="IP21">
        <v>0</v>
      </c>
      <c r="IQ21">
        <v>0.66797499999999488</v>
      </c>
      <c r="IR21">
        <v>0</v>
      </c>
      <c r="IS21">
        <v>0</v>
      </c>
      <c r="IT21">
        <v>0</v>
      </c>
      <c r="IU21">
        <v>-1</v>
      </c>
      <c r="IV21">
        <v>-1</v>
      </c>
      <c r="IW21">
        <v>-1</v>
      </c>
      <c r="IX21">
        <v>-1</v>
      </c>
      <c r="IY21">
        <v>0.9</v>
      </c>
      <c r="IZ21">
        <v>0.6</v>
      </c>
      <c r="JA21">
        <v>0.37353500000000001</v>
      </c>
      <c r="JB21">
        <v>2.50732</v>
      </c>
      <c r="JC21">
        <v>1.34399</v>
      </c>
      <c r="JD21">
        <v>2.2570800000000002</v>
      </c>
      <c r="JE21">
        <v>1.5918000000000001</v>
      </c>
      <c r="JF21">
        <v>2.4328599999999998</v>
      </c>
      <c r="JG21">
        <v>37.361800000000002</v>
      </c>
      <c r="JH21">
        <v>24.078700000000001</v>
      </c>
      <c r="JI21">
        <v>18</v>
      </c>
      <c r="JJ21">
        <v>497.58100000000002</v>
      </c>
      <c r="JK21">
        <v>449.86700000000002</v>
      </c>
      <c r="JL21">
        <v>31.146899999999999</v>
      </c>
      <c r="JM21">
        <v>28.793800000000001</v>
      </c>
      <c r="JN21">
        <v>29.999700000000001</v>
      </c>
      <c r="JO21">
        <v>28.651499999999999</v>
      </c>
      <c r="JP21">
        <v>28.584</v>
      </c>
      <c r="JQ21">
        <v>7.5675499999999998</v>
      </c>
      <c r="JR21">
        <v>26.671800000000001</v>
      </c>
      <c r="JS21">
        <v>83.037300000000002</v>
      </c>
      <c r="JT21">
        <v>31.2014</v>
      </c>
      <c r="JU21">
        <v>100</v>
      </c>
      <c r="JV21">
        <v>24.049399999999999</v>
      </c>
      <c r="JW21">
        <v>100.015</v>
      </c>
      <c r="JX21">
        <v>98.401600000000002</v>
      </c>
    </row>
    <row r="22" spans="1:284" x14ac:dyDescent="0.3">
      <c r="A22">
        <v>6</v>
      </c>
      <c r="B22">
        <v>1691680838.5</v>
      </c>
      <c r="C22">
        <v>632.5</v>
      </c>
      <c r="D22" t="s">
        <v>452</v>
      </c>
      <c r="E22" t="s">
        <v>453</v>
      </c>
      <c r="F22" t="s">
        <v>416</v>
      </c>
      <c r="G22" t="s">
        <v>417</v>
      </c>
      <c r="H22" t="s">
        <v>418</v>
      </c>
      <c r="I22" t="s">
        <v>419</v>
      </c>
      <c r="J22" t="s">
        <v>420</v>
      </c>
      <c r="K22" t="s">
        <v>421</v>
      </c>
      <c r="L22" t="s">
        <v>422</v>
      </c>
      <c r="M22">
        <v>1691680838.5</v>
      </c>
      <c r="N22">
        <f t="shared" si="0"/>
        <v>5.4948440743059733E-3</v>
      </c>
      <c r="O22">
        <f t="shared" si="1"/>
        <v>5.4948440743059734</v>
      </c>
      <c r="P22">
        <f t="shared" si="2"/>
        <v>0.5615131993917637</v>
      </c>
      <c r="Q22">
        <f t="shared" si="3"/>
        <v>73.823999999999998</v>
      </c>
      <c r="R22">
        <f t="shared" si="4"/>
        <v>68.641103458978534</v>
      </c>
      <c r="S22">
        <f t="shared" si="5"/>
        <v>6.7815683893718806</v>
      </c>
      <c r="T22">
        <f t="shared" si="6"/>
        <v>7.2936255326400001</v>
      </c>
      <c r="U22">
        <f t="shared" si="7"/>
        <v>0.30899443916013641</v>
      </c>
      <c r="V22">
        <f t="shared" si="8"/>
        <v>2.9064894470863023</v>
      </c>
      <c r="W22">
        <f t="shared" si="9"/>
        <v>0.29183575324358918</v>
      </c>
      <c r="X22">
        <f t="shared" si="10"/>
        <v>0.18385953812082717</v>
      </c>
      <c r="Y22">
        <f t="shared" si="11"/>
        <v>344.35419964457429</v>
      </c>
      <c r="Z22">
        <f t="shared" si="12"/>
        <v>33.279428455799767</v>
      </c>
      <c r="AA22">
        <f t="shared" si="13"/>
        <v>31.997699999999998</v>
      </c>
      <c r="AB22">
        <f t="shared" si="14"/>
        <v>4.7744616365992973</v>
      </c>
      <c r="AC22">
        <f t="shared" si="15"/>
        <v>60.218812777214858</v>
      </c>
      <c r="AD22">
        <f t="shared" si="16"/>
        <v>2.9873197944480001</v>
      </c>
      <c r="AE22">
        <f t="shared" si="17"/>
        <v>4.9607749749233179</v>
      </c>
      <c r="AF22">
        <f t="shared" si="18"/>
        <v>1.7871418421512972</v>
      </c>
      <c r="AG22">
        <f t="shared" si="19"/>
        <v>-242.32262367689341</v>
      </c>
      <c r="AH22">
        <f t="shared" si="20"/>
        <v>106.23897885035288</v>
      </c>
      <c r="AI22">
        <f t="shared" si="21"/>
        <v>8.3169464074485813</v>
      </c>
      <c r="AJ22">
        <f t="shared" si="22"/>
        <v>216.58750122548236</v>
      </c>
      <c r="AK22">
        <v>0</v>
      </c>
      <c r="AL22">
        <v>0</v>
      </c>
      <c r="AM22">
        <f t="shared" si="23"/>
        <v>1</v>
      </c>
      <c r="AN22">
        <f t="shared" si="24"/>
        <v>0</v>
      </c>
      <c r="AO22">
        <f t="shared" si="25"/>
        <v>51216.328201209937</v>
      </c>
      <c r="AP22" t="s">
        <v>423</v>
      </c>
      <c r="AQ22">
        <v>10366.9</v>
      </c>
      <c r="AR22">
        <v>993.59653846153856</v>
      </c>
      <c r="AS22">
        <v>3431.87</v>
      </c>
      <c r="AT22">
        <f t="shared" si="26"/>
        <v>0.71047955241266758</v>
      </c>
      <c r="AU22">
        <v>-3.9894345373445681</v>
      </c>
      <c r="AV22" t="s">
        <v>454</v>
      </c>
      <c r="AW22">
        <v>10270.799999999999</v>
      </c>
      <c r="AX22">
        <v>875.27584615384615</v>
      </c>
      <c r="AY22">
        <v>1049.737076664409</v>
      </c>
      <c r="AZ22">
        <f t="shared" si="27"/>
        <v>0.16619516866539752</v>
      </c>
      <c r="BA22">
        <v>0.5</v>
      </c>
      <c r="BB22">
        <f t="shared" si="28"/>
        <v>1513.1174998222871</v>
      </c>
      <c r="BC22">
        <f t="shared" si="29"/>
        <v>0.5615131993917637</v>
      </c>
      <c r="BD22">
        <f t="shared" si="30"/>
        <v>125.73640904676481</v>
      </c>
      <c r="BE22">
        <f t="shared" si="31"/>
        <v>3.0076631439863938E-3</v>
      </c>
      <c r="BF22">
        <f t="shared" si="32"/>
        <v>2.2692662537031989</v>
      </c>
      <c r="BG22">
        <f t="shared" si="33"/>
        <v>599.63617936680009</v>
      </c>
      <c r="BH22" t="s">
        <v>455</v>
      </c>
      <c r="BI22">
        <v>660.05</v>
      </c>
      <c r="BJ22">
        <f t="shared" si="34"/>
        <v>660.05</v>
      </c>
      <c r="BK22">
        <f t="shared" si="35"/>
        <v>0.37122350474907373</v>
      </c>
      <c r="BL22">
        <f t="shared" si="36"/>
        <v>0.44769570498434941</v>
      </c>
      <c r="BM22">
        <f t="shared" si="37"/>
        <v>0.85941111736533804</v>
      </c>
      <c r="BN22">
        <f t="shared" si="38"/>
        <v>3.1075802992861727</v>
      </c>
      <c r="BO22">
        <f t="shared" si="39"/>
        <v>0.97697529047154208</v>
      </c>
      <c r="BP22">
        <f t="shared" si="40"/>
        <v>0.33760962486674156</v>
      </c>
      <c r="BQ22">
        <f t="shared" si="41"/>
        <v>0.66239037513325849</v>
      </c>
      <c r="BR22">
        <v>1603</v>
      </c>
      <c r="BS22">
        <v>290.00000000000011</v>
      </c>
      <c r="BT22">
        <v>1011.59</v>
      </c>
      <c r="BU22">
        <v>245</v>
      </c>
      <c r="BV22">
        <v>10270.799999999999</v>
      </c>
      <c r="BW22">
        <v>1010.73</v>
      </c>
      <c r="BX22">
        <v>0.86</v>
      </c>
      <c r="BY22">
        <v>300.00000000000011</v>
      </c>
      <c r="BZ22">
        <v>38.5</v>
      </c>
      <c r="CA22">
        <v>1049.737076664409</v>
      </c>
      <c r="CB22">
        <v>0.97149215515193843</v>
      </c>
      <c r="CC22">
        <v>-40.064687541961959</v>
      </c>
      <c r="CD22">
        <v>0.81704296813775645</v>
      </c>
      <c r="CE22">
        <v>0.98848944300040631</v>
      </c>
      <c r="CF22">
        <v>-1.11812763070078E-2</v>
      </c>
      <c r="CG22">
        <v>289.99999999999989</v>
      </c>
      <c r="CH22">
        <v>1009.16</v>
      </c>
      <c r="CI22">
        <v>645</v>
      </c>
      <c r="CJ22">
        <v>10256.700000000001</v>
      </c>
      <c r="CK22">
        <v>1010.68</v>
      </c>
      <c r="CL22">
        <v>-1.52</v>
      </c>
      <c r="CZ22">
        <f t="shared" si="42"/>
        <v>1799.92</v>
      </c>
      <c r="DA22">
        <f t="shared" si="43"/>
        <v>1513.1174998222871</v>
      </c>
      <c r="DB22">
        <f t="shared" si="44"/>
        <v>0.84065819582108481</v>
      </c>
      <c r="DC22">
        <f t="shared" si="45"/>
        <v>0.19131639164216979</v>
      </c>
      <c r="DD22">
        <v>6</v>
      </c>
      <c r="DE22">
        <v>0.5</v>
      </c>
      <c r="DF22" t="s">
        <v>426</v>
      </c>
      <c r="DG22">
        <v>2</v>
      </c>
      <c r="DH22">
        <v>1691680838.5</v>
      </c>
      <c r="DI22">
        <v>73.823999999999998</v>
      </c>
      <c r="DJ22">
        <v>74.984499999999997</v>
      </c>
      <c r="DK22">
        <v>30.236799999999999</v>
      </c>
      <c r="DL22">
        <v>23.8429</v>
      </c>
      <c r="DM22">
        <v>72.558499999999995</v>
      </c>
      <c r="DN22">
        <v>29.562999999999999</v>
      </c>
      <c r="DO22">
        <v>500.04199999999997</v>
      </c>
      <c r="DP22">
        <v>98.697400000000002</v>
      </c>
      <c r="DQ22">
        <v>0.10008499999999999</v>
      </c>
      <c r="DR22">
        <v>32.675699999999999</v>
      </c>
      <c r="DS22">
        <v>31.997699999999998</v>
      </c>
      <c r="DT22">
        <v>999.9</v>
      </c>
      <c r="DU22">
        <v>0</v>
      </c>
      <c r="DV22">
        <v>0</v>
      </c>
      <c r="DW22">
        <v>9999.3799999999992</v>
      </c>
      <c r="DX22">
        <v>0</v>
      </c>
      <c r="DY22">
        <v>506.92899999999997</v>
      </c>
      <c r="DZ22">
        <v>-1.16052</v>
      </c>
      <c r="EA22">
        <v>76.125799999999998</v>
      </c>
      <c r="EB22">
        <v>76.816000000000003</v>
      </c>
      <c r="EC22">
        <v>6.3938800000000002</v>
      </c>
      <c r="ED22">
        <v>74.984499999999997</v>
      </c>
      <c r="EE22">
        <v>23.8429</v>
      </c>
      <c r="EF22">
        <v>2.9843000000000002</v>
      </c>
      <c r="EG22">
        <v>2.35324</v>
      </c>
      <c r="EH22">
        <v>23.9406</v>
      </c>
      <c r="EI22">
        <v>20.045500000000001</v>
      </c>
      <c r="EJ22">
        <v>1799.92</v>
      </c>
      <c r="EK22">
        <v>0.97799800000000003</v>
      </c>
      <c r="EL22">
        <v>2.2002299999999999E-2</v>
      </c>
      <c r="EM22">
        <v>0</v>
      </c>
      <c r="EN22">
        <v>875.61900000000003</v>
      </c>
      <c r="EO22">
        <v>5.0002700000000004</v>
      </c>
      <c r="EP22">
        <v>16360.7</v>
      </c>
      <c r="EQ22">
        <v>16247.8</v>
      </c>
      <c r="ER22">
        <v>49.686999999999998</v>
      </c>
      <c r="ES22">
        <v>50.436999999999998</v>
      </c>
      <c r="ET22">
        <v>50.686999999999998</v>
      </c>
      <c r="EU22">
        <v>49.75</v>
      </c>
      <c r="EV22">
        <v>51.25</v>
      </c>
      <c r="EW22">
        <v>1755.43</v>
      </c>
      <c r="EX22">
        <v>39.49</v>
      </c>
      <c r="EY22">
        <v>0</v>
      </c>
      <c r="EZ22">
        <v>120.6000001430511</v>
      </c>
      <c r="FA22">
        <v>0</v>
      </c>
      <c r="FB22">
        <v>875.27584615384615</v>
      </c>
      <c r="FC22">
        <v>4.1416068270120681</v>
      </c>
      <c r="FD22">
        <v>22.755555588027331</v>
      </c>
      <c r="FE22">
        <v>16357.26153846154</v>
      </c>
      <c r="FF22">
        <v>15</v>
      </c>
      <c r="FG22">
        <v>1691680798.5</v>
      </c>
      <c r="FH22" t="s">
        <v>456</v>
      </c>
      <c r="FI22">
        <v>1691680783.5</v>
      </c>
      <c r="FJ22">
        <v>1691680798.5</v>
      </c>
      <c r="FK22">
        <v>8</v>
      </c>
      <c r="FL22">
        <v>0.02</v>
      </c>
      <c r="FM22">
        <v>6.0000000000000001E-3</v>
      </c>
      <c r="FN22">
        <v>1.2649999999999999</v>
      </c>
      <c r="FO22">
        <v>0.67400000000000004</v>
      </c>
      <c r="FP22">
        <v>75</v>
      </c>
      <c r="FQ22">
        <v>24</v>
      </c>
      <c r="FR22">
        <v>0.28999999999999998</v>
      </c>
      <c r="FS22">
        <v>0.02</v>
      </c>
      <c r="FT22">
        <v>0.57396893810016603</v>
      </c>
      <c r="FU22">
        <v>-0.21834018525809609</v>
      </c>
      <c r="FV22">
        <v>4.7582319268178748E-2</v>
      </c>
      <c r="FW22">
        <v>1</v>
      </c>
      <c r="FX22">
        <v>0.30440447384824709</v>
      </c>
      <c r="FY22">
        <v>8.5423631123783636E-2</v>
      </c>
      <c r="FZ22">
        <v>1.8837927879037038E-2</v>
      </c>
      <c r="GA22">
        <v>1</v>
      </c>
      <c r="GB22">
        <v>2</v>
      </c>
      <c r="GC22">
        <v>2</v>
      </c>
      <c r="GD22" t="s">
        <v>428</v>
      </c>
      <c r="GE22">
        <v>3.1344500000000002</v>
      </c>
      <c r="GF22">
        <v>2.8652299999999999</v>
      </c>
      <c r="GG22">
        <v>2.0111400000000001E-2</v>
      </c>
      <c r="GH22">
        <v>2.13946E-2</v>
      </c>
      <c r="GI22">
        <v>0.134662</v>
      </c>
      <c r="GJ22">
        <v>0.11863700000000001</v>
      </c>
      <c r="GK22">
        <v>29831.1</v>
      </c>
      <c r="GL22">
        <v>23036.5</v>
      </c>
      <c r="GM22">
        <v>29338.9</v>
      </c>
      <c r="GN22">
        <v>21933.9</v>
      </c>
      <c r="GO22">
        <v>33965.5</v>
      </c>
      <c r="GP22">
        <v>26578.1</v>
      </c>
      <c r="GQ22">
        <v>40720.1</v>
      </c>
      <c r="GR22">
        <v>31153.1</v>
      </c>
      <c r="GS22">
        <v>2.05253</v>
      </c>
      <c r="GT22">
        <v>1.9028700000000001</v>
      </c>
      <c r="GU22">
        <v>0.18315799999999999</v>
      </c>
      <c r="GV22">
        <v>0</v>
      </c>
      <c r="GW22">
        <v>29.019400000000001</v>
      </c>
      <c r="GX22">
        <v>999.9</v>
      </c>
      <c r="GY22">
        <v>61.8</v>
      </c>
      <c r="GZ22">
        <v>31.5</v>
      </c>
      <c r="HA22">
        <v>29.0625</v>
      </c>
      <c r="HB22">
        <v>62.170200000000001</v>
      </c>
      <c r="HC22">
        <v>14.258800000000001</v>
      </c>
      <c r="HD22">
        <v>1</v>
      </c>
      <c r="HE22">
        <v>8.41692E-2</v>
      </c>
      <c r="HF22">
        <v>-1.3866099999999999</v>
      </c>
      <c r="HG22">
        <v>20.2788</v>
      </c>
      <c r="HH22">
        <v>5.2346599999999999</v>
      </c>
      <c r="HI22">
        <v>11.9739</v>
      </c>
      <c r="HJ22">
        <v>4.9751000000000003</v>
      </c>
      <c r="HK22">
        <v>3.2831299999999999</v>
      </c>
      <c r="HL22">
        <v>9999</v>
      </c>
      <c r="HM22">
        <v>9999</v>
      </c>
      <c r="HN22">
        <v>9999</v>
      </c>
      <c r="HO22">
        <v>999.9</v>
      </c>
      <c r="HP22">
        <v>1.8612500000000001</v>
      </c>
      <c r="HQ22">
        <v>1.86293</v>
      </c>
      <c r="HR22">
        <v>1.86829</v>
      </c>
      <c r="HS22">
        <v>1.8589100000000001</v>
      </c>
      <c r="HT22">
        <v>1.8573299999999999</v>
      </c>
      <c r="HU22">
        <v>1.8610599999999999</v>
      </c>
      <c r="HV22">
        <v>1.86493</v>
      </c>
      <c r="HW22">
        <v>1.8669500000000001</v>
      </c>
      <c r="HX22">
        <v>5</v>
      </c>
      <c r="HY22">
        <v>0</v>
      </c>
      <c r="HZ22">
        <v>0</v>
      </c>
      <c r="IA22">
        <v>0</v>
      </c>
      <c r="IB22" t="s">
        <v>429</v>
      </c>
      <c r="IC22" t="s">
        <v>430</v>
      </c>
      <c r="ID22" t="s">
        <v>431</v>
      </c>
      <c r="IE22" t="s">
        <v>431</v>
      </c>
      <c r="IF22" t="s">
        <v>431</v>
      </c>
      <c r="IG22" t="s">
        <v>431</v>
      </c>
      <c r="IH22">
        <v>0</v>
      </c>
      <c r="II22">
        <v>100</v>
      </c>
      <c r="IJ22">
        <v>100</v>
      </c>
      <c r="IK22">
        <v>1.266</v>
      </c>
      <c r="IL22">
        <v>0.67379999999999995</v>
      </c>
      <c r="IM22">
        <v>1.265484999999998</v>
      </c>
      <c r="IN22">
        <v>0</v>
      </c>
      <c r="IO22">
        <v>0</v>
      </c>
      <c r="IP22">
        <v>0</v>
      </c>
      <c r="IQ22">
        <v>0.67380499999999799</v>
      </c>
      <c r="IR22">
        <v>0</v>
      </c>
      <c r="IS22">
        <v>0</v>
      </c>
      <c r="IT22">
        <v>0</v>
      </c>
      <c r="IU22">
        <v>-1</v>
      </c>
      <c r="IV22">
        <v>-1</v>
      </c>
      <c r="IW22">
        <v>-1</v>
      </c>
      <c r="IX22">
        <v>-1</v>
      </c>
      <c r="IY22">
        <v>0.9</v>
      </c>
      <c r="IZ22">
        <v>0.7</v>
      </c>
      <c r="JA22">
        <v>0.31738300000000003</v>
      </c>
      <c r="JB22">
        <v>2.52197</v>
      </c>
      <c r="JC22">
        <v>1.34399</v>
      </c>
      <c r="JD22">
        <v>2.2558600000000002</v>
      </c>
      <c r="JE22">
        <v>1.5918000000000001</v>
      </c>
      <c r="JF22">
        <v>2.3095699999999999</v>
      </c>
      <c r="JG22">
        <v>37.313800000000001</v>
      </c>
      <c r="JH22">
        <v>24.078700000000001</v>
      </c>
      <c r="JI22">
        <v>18</v>
      </c>
      <c r="JJ22">
        <v>497.971</v>
      </c>
      <c r="JK22">
        <v>450.05599999999998</v>
      </c>
      <c r="JL22">
        <v>31.547000000000001</v>
      </c>
      <c r="JM22">
        <v>28.6236</v>
      </c>
      <c r="JN22">
        <v>29.999500000000001</v>
      </c>
      <c r="JO22">
        <v>28.5426</v>
      </c>
      <c r="JP22">
        <v>28.484200000000001</v>
      </c>
      <c r="JQ22">
        <v>6.4317900000000003</v>
      </c>
      <c r="JR22">
        <v>27.383900000000001</v>
      </c>
      <c r="JS22">
        <v>83.194100000000006</v>
      </c>
      <c r="JT22">
        <v>31.552099999999999</v>
      </c>
      <c r="JU22">
        <v>75</v>
      </c>
      <c r="JV22">
        <v>23.825600000000001</v>
      </c>
      <c r="JW22">
        <v>100.038</v>
      </c>
      <c r="JX22">
        <v>98.440899999999999</v>
      </c>
    </row>
    <row r="23" spans="1:284" x14ac:dyDescent="0.3">
      <c r="A23">
        <v>7</v>
      </c>
      <c r="B23">
        <v>1691680955.5</v>
      </c>
      <c r="C23">
        <v>749.5</v>
      </c>
      <c r="D23" t="s">
        <v>457</v>
      </c>
      <c r="E23" t="s">
        <v>458</v>
      </c>
      <c r="F23" t="s">
        <v>416</v>
      </c>
      <c r="G23" t="s">
        <v>417</v>
      </c>
      <c r="H23" t="s">
        <v>418</v>
      </c>
      <c r="I23" t="s">
        <v>419</v>
      </c>
      <c r="J23" t="s">
        <v>420</v>
      </c>
      <c r="K23" t="s">
        <v>421</v>
      </c>
      <c r="L23" t="s">
        <v>422</v>
      </c>
      <c r="M23">
        <v>1691680955.5</v>
      </c>
      <c r="N23">
        <f t="shared" si="0"/>
        <v>5.751237901398816E-3</v>
      </c>
      <c r="O23">
        <f t="shared" si="1"/>
        <v>5.7512379013988157</v>
      </c>
      <c r="P23">
        <f t="shared" si="2"/>
        <v>-1.2085425186417582</v>
      </c>
      <c r="Q23">
        <f t="shared" si="3"/>
        <v>51.078899999999997</v>
      </c>
      <c r="R23">
        <f t="shared" si="4"/>
        <v>55.709254188433782</v>
      </c>
      <c r="S23">
        <f t="shared" si="5"/>
        <v>5.5039506949822137</v>
      </c>
      <c r="T23">
        <f t="shared" si="6"/>
        <v>5.0464819759208996</v>
      </c>
      <c r="U23">
        <f t="shared" si="7"/>
        <v>0.32817668339352746</v>
      </c>
      <c r="V23">
        <f t="shared" si="8"/>
        <v>2.9032156867263721</v>
      </c>
      <c r="W23">
        <f t="shared" si="9"/>
        <v>0.30887244835625244</v>
      </c>
      <c r="X23">
        <f t="shared" si="10"/>
        <v>0.19468499429245772</v>
      </c>
      <c r="Y23">
        <f t="shared" si="11"/>
        <v>344.38519964451581</v>
      </c>
      <c r="Z23">
        <f t="shared" si="12"/>
        <v>33.219266806151133</v>
      </c>
      <c r="AA23">
        <f t="shared" si="13"/>
        <v>31.972999999999999</v>
      </c>
      <c r="AB23">
        <f t="shared" si="14"/>
        <v>4.7677907244573738</v>
      </c>
      <c r="AC23">
        <f t="shared" si="15"/>
        <v>60.46383614331863</v>
      </c>
      <c r="AD23">
        <f t="shared" si="16"/>
        <v>3.0004886089700005</v>
      </c>
      <c r="AE23">
        <f t="shared" si="17"/>
        <v>4.9624516080287773</v>
      </c>
      <c r="AF23">
        <f t="shared" si="18"/>
        <v>1.7673021154873734</v>
      </c>
      <c r="AG23">
        <f t="shared" si="19"/>
        <v>-253.62959145168779</v>
      </c>
      <c r="AH23">
        <f t="shared" si="20"/>
        <v>110.92442289964887</v>
      </c>
      <c r="AI23">
        <f t="shared" si="21"/>
        <v>8.692742082014874</v>
      </c>
      <c r="AJ23">
        <f t="shared" si="22"/>
        <v>210.37277317449178</v>
      </c>
      <c r="AK23">
        <v>0</v>
      </c>
      <c r="AL23">
        <v>0</v>
      </c>
      <c r="AM23">
        <f t="shared" si="23"/>
        <v>1</v>
      </c>
      <c r="AN23">
        <f t="shared" si="24"/>
        <v>0</v>
      </c>
      <c r="AO23">
        <f t="shared" si="25"/>
        <v>51123.293020048855</v>
      </c>
      <c r="AP23" t="s">
        <v>423</v>
      </c>
      <c r="AQ23">
        <v>10366.9</v>
      </c>
      <c r="AR23">
        <v>993.59653846153856</v>
      </c>
      <c r="AS23">
        <v>3431.87</v>
      </c>
      <c r="AT23">
        <f t="shared" si="26"/>
        <v>0.71047955241266758</v>
      </c>
      <c r="AU23">
        <v>-3.9894345373445681</v>
      </c>
      <c r="AV23" t="s">
        <v>459</v>
      </c>
      <c r="AW23">
        <v>10294.1</v>
      </c>
      <c r="AX23">
        <v>881.89927999999998</v>
      </c>
      <c r="AY23">
        <v>1033.5181257861159</v>
      </c>
      <c r="AZ23">
        <f t="shared" si="27"/>
        <v>0.14670168040912823</v>
      </c>
      <c r="BA23">
        <v>0.5</v>
      </c>
      <c r="BB23">
        <f t="shared" si="28"/>
        <v>1513.2521998222578</v>
      </c>
      <c r="BC23">
        <f t="shared" si="29"/>
        <v>-1.2085425186417582</v>
      </c>
      <c r="BD23">
        <f t="shared" si="30"/>
        <v>110.99832029836756</v>
      </c>
      <c r="BE23">
        <f t="shared" si="31"/>
        <v>1.8376923681521463E-3</v>
      </c>
      <c r="BF23">
        <f t="shared" si="32"/>
        <v>2.3205706938034072</v>
      </c>
      <c r="BG23">
        <f t="shared" si="33"/>
        <v>594.3086724750442</v>
      </c>
      <c r="BH23" t="s">
        <v>460</v>
      </c>
      <c r="BI23">
        <v>664.39</v>
      </c>
      <c r="BJ23">
        <f t="shared" si="34"/>
        <v>664.39</v>
      </c>
      <c r="BK23">
        <f t="shared" si="35"/>
        <v>0.35715689601994083</v>
      </c>
      <c r="BL23">
        <f t="shared" si="36"/>
        <v>0.41074855908966551</v>
      </c>
      <c r="BM23">
        <f t="shared" si="37"/>
        <v>0.86661940617958722</v>
      </c>
      <c r="BN23">
        <f t="shared" si="38"/>
        <v>3.7979162640352544</v>
      </c>
      <c r="BO23">
        <f t="shared" si="39"/>
        <v>0.98362710829843158</v>
      </c>
      <c r="BP23">
        <f t="shared" si="40"/>
        <v>0.30944263292014806</v>
      </c>
      <c r="BQ23">
        <f t="shared" si="41"/>
        <v>0.69055736707985194</v>
      </c>
      <c r="BR23">
        <v>1605</v>
      </c>
      <c r="BS23">
        <v>290.00000000000011</v>
      </c>
      <c r="BT23">
        <v>1001.58</v>
      </c>
      <c r="BU23">
        <v>115</v>
      </c>
      <c r="BV23">
        <v>10294.1</v>
      </c>
      <c r="BW23">
        <v>1000.79</v>
      </c>
      <c r="BX23">
        <v>0.79</v>
      </c>
      <c r="BY23">
        <v>300.00000000000011</v>
      </c>
      <c r="BZ23">
        <v>38.5</v>
      </c>
      <c r="CA23">
        <v>1033.5181257861159</v>
      </c>
      <c r="CB23">
        <v>1.163445383672371</v>
      </c>
      <c r="CC23">
        <v>-33.689723658043953</v>
      </c>
      <c r="CD23">
        <v>0.97855586304032649</v>
      </c>
      <c r="CE23">
        <v>0.97692220237498806</v>
      </c>
      <c r="CF23">
        <v>-1.118219466073416E-2</v>
      </c>
      <c r="CG23">
        <v>289.99999999999989</v>
      </c>
      <c r="CH23">
        <v>1000.51</v>
      </c>
      <c r="CI23">
        <v>625</v>
      </c>
      <c r="CJ23">
        <v>10259.6</v>
      </c>
      <c r="CK23">
        <v>1000.68</v>
      </c>
      <c r="CL23">
        <v>-0.17</v>
      </c>
      <c r="CZ23">
        <f t="shared" si="42"/>
        <v>1800.08</v>
      </c>
      <c r="DA23">
        <f t="shared" si="43"/>
        <v>1513.2521998222578</v>
      </c>
      <c r="DB23">
        <f t="shared" si="44"/>
        <v>0.84065830397663321</v>
      </c>
      <c r="DC23">
        <f t="shared" si="45"/>
        <v>0.19131660795326644</v>
      </c>
      <c r="DD23">
        <v>6</v>
      </c>
      <c r="DE23">
        <v>0.5</v>
      </c>
      <c r="DF23" t="s">
        <v>426</v>
      </c>
      <c r="DG23">
        <v>2</v>
      </c>
      <c r="DH23">
        <v>1691680955.5</v>
      </c>
      <c r="DI23">
        <v>51.078899999999997</v>
      </c>
      <c r="DJ23">
        <v>49.981200000000001</v>
      </c>
      <c r="DK23">
        <v>30.37</v>
      </c>
      <c r="DL23">
        <v>23.6783</v>
      </c>
      <c r="DM23">
        <v>49.774299999999997</v>
      </c>
      <c r="DN23">
        <v>29.707100000000001</v>
      </c>
      <c r="DO23">
        <v>500.01400000000001</v>
      </c>
      <c r="DP23">
        <v>98.697699999999998</v>
      </c>
      <c r="DQ23">
        <v>0.100081</v>
      </c>
      <c r="DR23">
        <v>32.681699999999999</v>
      </c>
      <c r="DS23">
        <v>31.972999999999999</v>
      </c>
      <c r="DT23">
        <v>999.9</v>
      </c>
      <c r="DU23">
        <v>0</v>
      </c>
      <c r="DV23">
        <v>0</v>
      </c>
      <c r="DW23">
        <v>9980.6200000000008</v>
      </c>
      <c r="DX23">
        <v>0</v>
      </c>
      <c r="DY23">
        <v>574.471</v>
      </c>
      <c r="DZ23">
        <v>1.0976699999999999</v>
      </c>
      <c r="EA23">
        <v>52.678699999999999</v>
      </c>
      <c r="EB23">
        <v>51.193399999999997</v>
      </c>
      <c r="EC23">
        <v>6.6917299999999997</v>
      </c>
      <c r="ED23">
        <v>49.981200000000001</v>
      </c>
      <c r="EE23">
        <v>23.6783</v>
      </c>
      <c r="EF23">
        <v>2.9974500000000002</v>
      </c>
      <c r="EG23">
        <v>2.3369900000000001</v>
      </c>
      <c r="EH23">
        <v>24.0137</v>
      </c>
      <c r="EI23">
        <v>19.933700000000002</v>
      </c>
      <c r="EJ23">
        <v>1800.08</v>
      </c>
      <c r="EK23">
        <v>0.97799800000000003</v>
      </c>
      <c r="EL23">
        <v>2.2002299999999999E-2</v>
      </c>
      <c r="EM23">
        <v>0</v>
      </c>
      <c r="EN23">
        <v>882.3</v>
      </c>
      <c r="EO23">
        <v>5.0002700000000004</v>
      </c>
      <c r="EP23">
        <v>16464.900000000001</v>
      </c>
      <c r="EQ23">
        <v>16249.3</v>
      </c>
      <c r="ER23">
        <v>49.5</v>
      </c>
      <c r="ES23">
        <v>50.186999999999998</v>
      </c>
      <c r="ET23">
        <v>50.561999999999998</v>
      </c>
      <c r="EU23">
        <v>49.436999999999998</v>
      </c>
      <c r="EV23">
        <v>51.125</v>
      </c>
      <c r="EW23">
        <v>1755.58</v>
      </c>
      <c r="EX23">
        <v>39.5</v>
      </c>
      <c r="EY23">
        <v>0</v>
      </c>
      <c r="EZ23">
        <v>114.7999999523163</v>
      </c>
      <c r="FA23">
        <v>0</v>
      </c>
      <c r="FB23">
        <v>881.89927999999998</v>
      </c>
      <c r="FC23">
        <v>4.4683846249552941</v>
      </c>
      <c r="FD23">
        <v>89.546153880229454</v>
      </c>
      <c r="FE23">
        <v>16456.72</v>
      </c>
      <c r="FF23">
        <v>15</v>
      </c>
      <c r="FG23">
        <v>1691680916</v>
      </c>
      <c r="FH23" t="s">
        <v>461</v>
      </c>
      <c r="FI23">
        <v>1691680904</v>
      </c>
      <c r="FJ23">
        <v>1691680916</v>
      </c>
      <c r="FK23">
        <v>9</v>
      </c>
      <c r="FL23">
        <v>3.9E-2</v>
      </c>
      <c r="FM23">
        <v>-1.0999999999999999E-2</v>
      </c>
      <c r="FN23">
        <v>1.3049999999999999</v>
      </c>
      <c r="FO23">
        <v>0.66300000000000003</v>
      </c>
      <c r="FP23">
        <v>50</v>
      </c>
      <c r="FQ23">
        <v>24</v>
      </c>
      <c r="FR23">
        <v>0.47</v>
      </c>
      <c r="FS23">
        <v>0.02</v>
      </c>
      <c r="FT23">
        <v>-1.185127876876765</v>
      </c>
      <c r="FU23">
        <v>-6.3099020313286597E-2</v>
      </c>
      <c r="FV23">
        <v>2.7390636870564949E-2</v>
      </c>
      <c r="FW23">
        <v>1</v>
      </c>
      <c r="FX23">
        <v>0.32203987564853448</v>
      </c>
      <c r="FY23">
        <v>9.0588025139046874E-2</v>
      </c>
      <c r="FZ23">
        <v>1.9292894200243819E-2</v>
      </c>
      <c r="GA23">
        <v>1</v>
      </c>
      <c r="GB23">
        <v>2</v>
      </c>
      <c r="GC23">
        <v>2</v>
      </c>
      <c r="GD23" t="s">
        <v>428</v>
      </c>
      <c r="GE23">
        <v>3.1343899999999998</v>
      </c>
      <c r="GF23">
        <v>2.8650699999999998</v>
      </c>
      <c r="GG23">
        <v>1.38888E-2</v>
      </c>
      <c r="GH23">
        <v>1.43705E-2</v>
      </c>
      <c r="GI23">
        <v>0.13516600000000001</v>
      </c>
      <c r="GJ23">
        <v>0.118107</v>
      </c>
      <c r="GK23">
        <v>30029.7</v>
      </c>
      <c r="GL23">
        <v>23211.9</v>
      </c>
      <c r="GM23">
        <v>29346.7</v>
      </c>
      <c r="GN23">
        <v>21942.799999999999</v>
      </c>
      <c r="GO23">
        <v>33950.5</v>
      </c>
      <c r="GP23">
        <v>26602.5</v>
      </c>
      <c r="GQ23">
        <v>40730.800000000003</v>
      </c>
      <c r="GR23">
        <v>31164</v>
      </c>
      <c r="GS23">
        <v>2.05545</v>
      </c>
      <c r="GT23">
        <v>1.9047499999999999</v>
      </c>
      <c r="GU23">
        <v>0.175785</v>
      </c>
      <c r="GV23">
        <v>0</v>
      </c>
      <c r="GW23">
        <v>29.114799999999999</v>
      </c>
      <c r="GX23">
        <v>999.9</v>
      </c>
      <c r="GY23">
        <v>61.8</v>
      </c>
      <c r="GZ23">
        <v>31.5</v>
      </c>
      <c r="HA23">
        <v>29.063600000000001</v>
      </c>
      <c r="HB23">
        <v>61.990200000000002</v>
      </c>
      <c r="HC23">
        <v>14.351000000000001</v>
      </c>
      <c r="HD23">
        <v>1</v>
      </c>
      <c r="HE23">
        <v>7.0076200000000005E-2</v>
      </c>
      <c r="HF23">
        <v>-2.5054799999999999</v>
      </c>
      <c r="HG23">
        <v>20.263500000000001</v>
      </c>
      <c r="HH23">
        <v>5.2337600000000002</v>
      </c>
      <c r="HI23">
        <v>11.9733</v>
      </c>
      <c r="HJ23">
        <v>4.9741499999999998</v>
      </c>
      <c r="HK23">
        <v>3.28295</v>
      </c>
      <c r="HL23">
        <v>9999</v>
      </c>
      <c r="HM23">
        <v>9999</v>
      </c>
      <c r="HN23">
        <v>9999</v>
      </c>
      <c r="HO23">
        <v>999.9</v>
      </c>
      <c r="HP23">
        <v>1.8612599999999999</v>
      </c>
      <c r="HQ23">
        <v>1.8629100000000001</v>
      </c>
      <c r="HR23">
        <v>1.86829</v>
      </c>
      <c r="HS23">
        <v>1.85887</v>
      </c>
      <c r="HT23">
        <v>1.8573</v>
      </c>
      <c r="HU23">
        <v>1.86103</v>
      </c>
      <c r="HV23">
        <v>1.86493</v>
      </c>
      <c r="HW23">
        <v>1.86696</v>
      </c>
      <c r="HX23">
        <v>5</v>
      </c>
      <c r="HY23">
        <v>0</v>
      </c>
      <c r="HZ23">
        <v>0</v>
      </c>
      <c r="IA23">
        <v>0</v>
      </c>
      <c r="IB23" t="s">
        <v>429</v>
      </c>
      <c r="IC23" t="s">
        <v>430</v>
      </c>
      <c r="ID23" t="s">
        <v>431</v>
      </c>
      <c r="IE23" t="s">
        <v>431</v>
      </c>
      <c r="IF23" t="s">
        <v>431</v>
      </c>
      <c r="IG23" t="s">
        <v>431</v>
      </c>
      <c r="IH23">
        <v>0</v>
      </c>
      <c r="II23">
        <v>100</v>
      </c>
      <c r="IJ23">
        <v>100</v>
      </c>
      <c r="IK23">
        <v>1.3049999999999999</v>
      </c>
      <c r="IL23">
        <v>0.66290000000000004</v>
      </c>
      <c r="IM23">
        <v>1.3045500000000061</v>
      </c>
      <c r="IN23">
        <v>0</v>
      </c>
      <c r="IO23">
        <v>0</v>
      </c>
      <c r="IP23">
        <v>0</v>
      </c>
      <c r="IQ23">
        <v>0.6628949999999989</v>
      </c>
      <c r="IR23">
        <v>0</v>
      </c>
      <c r="IS23">
        <v>0</v>
      </c>
      <c r="IT23">
        <v>0</v>
      </c>
      <c r="IU23">
        <v>-1</v>
      </c>
      <c r="IV23">
        <v>-1</v>
      </c>
      <c r="IW23">
        <v>-1</v>
      </c>
      <c r="IX23">
        <v>-1</v>
      </c>
      <c r="IY23">
        <v>0.9</v>
      </c>
      <c r="IZ23">
        <v>0.7</v>
      </c>
      <c r="JA23">
        <v>0.26001000000000002</v>
      </c>
      <c r="JB23">
        <v>2.5305200000000001</v>
      </c>
      <c r="JC23">
        <v>1.34399</v>
      </c>
      <c r="JD23">
        <v>2.2570800000000002</v>
      </c>
      <c r="JE23">
        <v>1.5918000000000001</v>
      </c>
      <c r="JF23">
        <v>2.3290999999999999</v>
      </c>
      <c r="JG23">
        <v>37.289900000000003</v>
      </c>
      <c r="JH23">
        <v>24.07</v>
      </c>
      <c r="JI23">
        <v>18</v>
      </c>
      <c r="JJ23">
        <v>498.46100000000001</v>
      </c>
      <c r="JK23">
        <v>450.041</v>
      </c>
      <c r="JL23">
        <v>31.193300000000001</v>
      </c>
      <c r="JM23">
        <v>28.4329</v>
      </c>
      <c r="JN23">
        <v>29.9999</v>
      </c>
      <c r="JO23">
        <v>28.392800000000001</v>
      </c>
      <c r="JP23">
        <v>28.3431</v>
      </c>
      <c r="JQ23">
        <v>5.3021200000000004</v>
      </c>
      <c r="JR23">
        <v>28.053799999999999</v>
      </c>
      <c r="JS23">
        <v>83.074299999999994</v>
      </c>
      <c r="JT23">
        <v>31.480599999999999</v>
      </c>
      <c r="JU23">
        <v>50</v>
      </c>
      <c r="JV23">
        <v>23.6114</v>
      </c>
      <c r="JW23">
        <v>100.06399999999999</v>
      </c>
      <c r="JX23">
        <v>98.477500000000006</v>
      </c>
    </row>
    <row r="24" spans="1:284" x14ac:dyDescent="0.3">
      <c r="A24">
        <v>8</v>
      </c>
      <c r="B24">
        <v>1691681098</v>
      </c>
      <c r="C24">
        <v>892</v>
      </c>
      <c r="D24" t="s">
        <v>462</v>
      </c>
      <c r="E24" t="s">
        <v>463</v>
      </c>
      <c r="F24" t="s">
        <v>416</v>
      </c>
      <c r="G24" t="s">
        <v>417</v>
      </c>
      <c r="H24" t="s">
        <v>418</v>
      </c>
      <c r="I24" t="s">
        <v>419</v>
      </c>
      <c r="J24" t="s">
        <v>420</v>
      </c>
      <c r="K24" t="s">
        <v>421</v>
      </c>
      <c r="L24" t="s">
        <v>422</v>
      </c>
      <c r="M24">
        <v>1691681098</v>
      </c>
      <c r="N24">
        <f t="shared" si="0"/>
        <v>6.2162328842135552E-3</v>
      </c>
      <c r="O24">
        <f t="shared" si="1"/>
        <v>6.2162328842135555</v>
      </c>
      <c r="P24">
        <f t="shared" si="2"/>
        <v>-3.1511125955901704</v>
      </c>
      <c r="Q24">
        <f t="shared" si="3"/>
        <v>23.586500000000001</v>
      </c>
      <c r="R24">
        <f t="shared" si="4"/>
        <v>37.657176441245227</v>
      </c>
      <c r="S24">
        <f t="shared" si="5"/>
        <v>3.7208331894091442</v>
      </c>
      <c r="T24">
        <f t="shared" si="6"/>
        <v>2.3305367081605</v>
      </c>
      <c r="U24">
        <f t="shared" si="7"/>
        <v>0.35623782685537542</v>
      </c>
      <c r="V24">
        <f t="shared" si="8"/>
        <v>2.9030689877621199</v>
      </c>
      <c r="W24">
        <f t="shared" si="9"/>
        <v>0.33361222036510196</v>
      </c>
      <c r="X24">
        <f t="shared" si="10"/>
        <v>0.21042059564309384</v>
      </c>
      <c r="Y24">
        <f t="shared" si="11"/>
        <v>344.35859964448821</v>
      </c>
      <c r="Z24">
        <f t="shared" si="12"/>
        <v>33.165545010499315</v>
      </c>
      <c r="AA24">
        <f t="shared" si="13"/>
        <v>31.9527</v>
      </c>
      <c r="AB24">
        <f t="shared" si="14"/>
        <v>4.762314229207373</v>
      </c>
      <c r="AC24">
        <f t="shared" si="15"/>
        <v>60.092217920835175</v>
      </c>
      <c r="AD24">
        <f t="shared" si="16"/>
        <v>2.9934697391766001</v>
      </c>
      <c r="AE24">
        <f t="shared" si="17"/>
        <v>4.9814599007148708</v>
      </c>
      <c r="AF24">
        <f t="shared" si="18"/>
        <v>1.7688444900307729</v>
      </c>
      <c r="AG24">
        <f t="shared" si="19"/>
        <v>-274.13587019381777</v>
      </c>
      <c r="AH24">
        <f t="shared" si="20"/>
        <v>124.72302242325375</v>
      </c>
      <c r="AI24">
        <f t="shared" si="21"/>
        <v>9.7768712789479757</v>
      </c>
      <c r="AJ24">
        <f t="shared" si="22"/>
        <v>204.72262315287216</v>
      </c>
      <c r="AK24">
        <v>0</v>
      </c>
      <c r="AL24">
        <v>0</v>
      </c>
      <c r="AM24">
        <f t="shared" si="23"/>
        <v>1</v>
      </c>
      <c r="AN24">
        <f t="shared" si="24"/>
        <v>0</v>
      </c>
      <c r="AO24">
        <f t="shared" si="25"/>
        <v>51108.03116356425</v>
      </c>
      <c r="AP24" t="s">
        <v>423</v>
      </c>
      <c r="AQ24">
        <v>10366.9</v>
      </c>
      <c r="AR24">
        <v>993.59653846153856</v>
      </c>
      <c r="AS24">
        <v>3431.87</v>
      </c>
      <c r="AT24">
        <f t="shared" si="26"/>
        <v>0.71047955241266758</v>
      </c>
      <c r="AU24">
        <v>-3.9894345373445681</v>
      </c>
      <c r="AV24" t="s">
        <v>464</v>
      </c>
      <c r="AW24">
        <v>10283.4</v>
      </c>
      <c r="AX24">
        <v>894.71523999999988</v>
      </c>
      <c r="AY24">
        <v>1013.533700317091</v>
      </c>
      <c r="AZ24">
        <f t="shared" si="27"/>
        <v>0.11723187919643707</v>
      </c>
      <c r="BA24">
        <v>0.5</v>
      </c>
      <c r="BB24">
        <f t="shared" si="28"/>
        <v>1513.1345998222441</v>
      </c>
      <c r="BC24">
        <f t="shared" si="29"/>
        <v>-3.1511125955901704</v>
      </c>
      <c r="BD24">
        <f t="shared" si="30"/>
        <v>88.693806307155242</v>
      </c>
      <c r="BE24">
        <f t="shared" si="31"/>
        <v>5.5402998639571114E-4</v>
      </c>
      <c r="BF24">
        <f t="shared" si="32"/>
        <v>2.3860442913011339</v>
      </c>
      <c r="BG24">
        <f t="shared" si="33"/>
        <v>587.64577604540534</v>
      </c>
      <c r="BH24" t="s">
        <v>465</v>
      </c>
      <c r="BI24">
        <v>678.75</v>
      </c>
      <c r="BJ24">
        <f t="shared" si="34"/>
        <v>678.75</v>
      </c>
      <c r="BK24">
        <f t="shared" si="35"/>
        <v>0.33031333858198453</v>
      </c>
      <c r="BL24">
        <f t="shared" si="36"/>
        <v>0.35491112680979381</v>
      </c>
      <c r="BM24">
        <f t="shared" si="37"/>
        <v>0.8783984351146733</v>
      </c>
      <c r="BN24">
        <f t="shared" si="38"/>
        <v>5.9596476759303991</v>
      </c>
      <c r="BO24">
        <f t="shared" si="39"/>
        <v>0.99182324617396578</v>
      </c>
      <c r="BP24">
        <f t="shared" si="40"/>
        <v>0.26924312513347554</v>
      </c>
      <c r="BQ24">
        <f t="shared" si="41"/>
        <v>0.73075687486652452</v>
      </c>
      <c r="BR24">
        <v>1607</v>
      </c>
      <c r="BS24">
        <v>290.00000000000011</v>
      </c>
      <c r="BT24">
        <v>990.61</v>
      </c>
      <c r="BU24">
        <v>175</v>
      </c>
      <c r="BV24">
        <v>10283.4</v>
      </c>
      <c r="BW24">
        <v>989.02</v>
      </c>
      <c r="BX24">
        <v>1.59</v>
      </c>
      <c r="BY24">
        <v>300.00000000000011</v>
      </c>
      <c r="BZ24">
        <v>38.5</v>
      </c>
      <c r="CA24">
        <v>1013.533700317091</v>
      </c>
      <c r="CB24">
        <v>1.2854992606175539</v>
      </c>
      <c r="CC24">
        <v>-25.212538408139171</v>
      </c>
      <c r="CD24">
        <v>1.0813212005730299</v>
      </c>
      <c r="CE24">
        <v>0.95101944322102838</v>
      </c>
      <c r="CF24">
        <v>-1.1183253837597331E-2</v>
      </c>
      <c r="CG24">
        <v>289.99999999999989</v>
      </c>
      <c r="CH24">
        <v>989.42</v>
      </c>
      <c r="CI24">
        <v>835</v>
      </c>
      <c r="CJ24">
        <v>10244.1</v>
      </c>
      <c r="CK24">
        <v>988.92</v>
      </c>
      <c r="CL24">
        <v>0.5</v>
      </c>
      <c r="CZ24">
        <f t="shared" si="42"/>
        <v>1799.94</v>
      </c>
      <c r="DA24">
        <f t="shared" si="43"/>
        <v>1513.1345998222441</v>
      </c>
      <c r="DB24">
        <f t="shared" si="44"/>
        <v>0.84065835517975274</v>
      </c>
      <c r="DC24">
        <f t="shared" si="45"/>
        <v>0.19131671035950543</v>
      </c>
      <c r="DD24">
        <v>6</v>
      </c>
      <c r="DE24">
        <v>0.5</v>
      </c>
      <c r="DF24" t="s">
        <v>426</v>
      </c>
      <c r="DG24">
        <v>2</v>
      </c>
      <c r="DH24">
        <v>1691681098</v>
      </c>
      <c r="DI24">
        <v>23.586500000000001</v>
      </c>
      <c r="DJ24">
        <v>19.9818</v>
      </c>
      <c r="DK24">
        <v>30.2958</v>
      </c>
      <c r="DL24">
        <v>23.063700000000001</v>
      </c>
      <c r="DM24">
        <v>22.328499999999998</v>
      </c>
      <c r="DN24">
        <v>29.6553</v>
      </c>
      <c r="DO24">
        <v>500.096</v>
      </c>
      <c r="DP24">
        <v>98.707899999999995</v>
      </c>
      <c r="DQ24">
        <v>0.100177</v>
      </c>
      <c r="DR24">
        <v>32.749600000000001</v>
      </c>
      <c r="DS24">
        <v>31.9527</v>
      </c>
      <c r="DT24">
        <v>999.9</v>
      </c>
      <c r="DU24">
        <v>0</v>
      </c>
      <c r="DV24">
        <v>0</v>
      </c>
      <c r="DW24">
        <v>9978.75</v>
      </c>
      <c r="DX24">
        <v>0</v>
      </c>
      <c r="DY24">
        <v>659.22900000000004</v>
      </c>
      <c r="DZ24">
        <v>3.60466</v>
      </c>
      <c r="EA24">
        <v>24.323399999999999</v>
      </c>
      <c r="EB24">
        <v>20.453600000000002</v>
      </c>
      <c r="EC24">
        <v>7.2321099999999996</v>
      </c>
      <c r="ED24">
        <v>19.9818</v>
      </c>
      <c r="EE24">
        <v>23.063700000000001</v>
      </c>
      <c r="EF24">
        <v>2.9904299999999999</v>
      </c>
      <c r="EG24">
        <v>2.2765599999999999</v>
      </c>
      <c r="EH24">
        <v>23.974699999999999</v>
      </c>
      <c r="EI24">
        <v>19.511500000000002</v>
      </c>
      <c r="EJ24">
        <v>1799.94</v>
      </c>
      <c r="EK24">
        <v>0.97799400000000003</v>
      </c>
      <c r="EL24">
        <v>2.2006000000000001E-2</v>
      </c>
      <c r="EM24">
        <v>0</v>
      </c>
      <c r="EN24">
        <v>895.18700000000001</v>
      </c>
      <c r="EO24">
        <v>5.0002700000000004</v>
      </c>
      <c r="EP24">
        <v>16692.599999999999</v>
      </c>
      <c r="EQ24">
        <v>16248.1</v>
      </c>
      <c r="ER24">
        <v>49.375</v>
      </c>
      <c r="ES24">
        <v>50</v>
      </c>
      <c r="ET24">
        <v>50.375</v>
      </c>
      <c r="EU24">
        <v>49.311999999999998</v>
      </c>
      <c r="EV24">
        <v>51</v>
      </c>
      <c r="EW24">
        <v>1755.44</v>
      </c>
      <c r="EX24">
        <v>39.5</v>
      </c>
      <c r="EY24">
        <v>0</v>
      </c>
      <c r="EZ24">
        <v>140.4000000953674</v>
      </c>
      <c r="FA24">
        <v>0</v>
      </c>
      <c r="FB24">
        <v>894.71523999999988</v>
      </c>
      <c r="FC24">
        <v>3.003000001874979</v>
      </c>
      <c r="FD24">
        <v>86.876922962023698</v>
      </c>
      <c r="FE24">
        <v>16683.232</v>
      </c>
      <c r="FF24">
        <v>15</v>
      </c>
      <c r="FG24">
        <v>1691681057</v>
      </c>
      <c r="FH24" t="s">
        <v>466</v>
      </c>
      <c r="FI24">
        <v>1691681039</v>
      </c>
      <c r="FJ24">
        <v>1691681057</v>
      </c>
      <c r="FK24">
        <v>10</v>
      </c>
      <c r="FL24">
        <v>-4.7E-2</v>
      </c>
      <c r="FM24">
        <v>-2.1999999999999999E-2</v>
      </c>
      <c r="FN24">
        <v>1.258</v>
      </c>
      <c r="FO24">
        <v>0.64</v>
      </c>
      <c r="FP24">
        <v>20</v>
      </c>
      <c r="FQ24">
        <v>23</v>
      </c>
      <c r="FR24">
        <v>0.34</v>
      </c>
      <c r="FS24">
        <v>0.01</v>
      </c>
      <c r="FT24">
        <v>-3.1837231388291021</v>
      </c>
      <c r="FU24">
        <v>2.639454065155266E-2</v>
      </c>
      <c r="FV24">
        <v>1.577058024210147E-2</v>
      </c>
      <c r="FW24">
        <v>1</v>
      </c>
      <c r="FX24">
        <v>0.35499047910905729</v>
      </c>
      <c r="FY24">
        <v>6.3179484899065635E-2</v>
      </c>
      <c r="FZ24">
        <v>1.7106217550797491E-2</v>
      </c>
      <c r="GA24">
        <v>1</v>
      </c>
      <c r="GB24">
        <v>2</v>
      </c>
      <c r="GC24">
        <v>2</v>
      </c>
      <c r="GD24" t="s">
        <v>428</v>
      </c>
      <c r="GE24">
        <v>3.1343399999999999</v>
      </c>
      <c r="GF24">
        <v>2.8651499999999999</v>
      </c>
      <c r="GG24">
        <v>6.2628400000000004E-3</v>
      </c>
      <c r="GH24">
        <v>5.7777699999999998E-3</v>
      </c>
      <c r="GI24">
        <v>0.135077</v>
      </c>
      <c r="GJ24">
        <v>0.11602800000000001</v>
      </c>
      <c r="GK24">
        <v>30273.200000000001</v>
      </c>
      <c r="GL24">
        <v>23426.6</v>
      </c>
      <c r="GM24">
        <v>29356.400000000001</v>
      </c>
      <c r="GN24">
        <v>21953.599999999999</v>
      </c>
      <c r="GO24">
        <v>33962</v>
      </c>
      <c r="GP24">
        <v>26676.1</v>
      </c>
      <c r="GQ24">
        <v>40744.6</v>
      </c>
      <c r="GR24">
        <v>31178.2</v>
      </c>
      <c r="GS24">
        <v>2.0585499999999999</v>
      </c>
      <c r="GT24">
        <v>1.9063000000000001</v>
      </c>
      <c r="GU24">
        <v>0.19428100000000001</v>
      </c>
      <c r="GV24">
        <v>0</v>
      </c>
      <c r="GW24">
        <v>28.792899999999999</v>
      </c>
      <c r="GX24">
        <v>999.9</v>
      </c>
      <c r="GY24">
        <v>61.7</v>
      </c>
      <c r="GZ24">
        <v>31.5</v>
      </c>
      <c r="HA24">
        <v>29.014500000000002</v>
      </c>
      <c r="HB24">
        <v>62.090200000000003</v>
      </c>
      <c r="HC24">
        <v>14.270799999999999</v>
      </c>
      <c r="HD24">
        <v>1</v>
      </c>
      <c r="HE24">
        <v>5.3844000000000003E-2</v>
      </c>
      <c r="HF24">
        <v>-2.0387</v>
      </c>
      <c r="HG24">
        <v>20.271899999999999</v>
      </c>
      <c r="HH24">
        <v>5.2345100000000002</v>
      </c>
      <c r="HI24">
        <v>11.973699999999999</v>
      </c>
      <c r="HJ24">
        <v>4.9752000000000001</v>
      </c>
      <c r="HK24">
        <v>3.2832499999999998</v>
      </c>
      <c r="HL24">
        <v>9999</v>
      </c>
      <c r="HM24">
        <v>9999</v>
      </c>
      <c r="HN24">
        <v>9999</v>
      </c>
      <c r="HO24">
        <v>999.9</v>
      </c>
      <c r="HP24">
        <v>1.8612599999999999</v>
      </c>
      <c r="HQ24">
        <v>1.8629100000000001</v>
      </c>
      <c r="HR24">
        <v>1.86829</v>
      </c>
      <c r="HS24">
        <v>1.8589</v>
      </c>
      <c r="HT24">
        <v>1.85731</v>
      </c>
      <c r="HU24">
        <v>1.86103</v>
      </c>
      <c r="HV24">
        <v>1.86493</v>
      </c>
      <c r="HW24">
        <v>1.8669500000000001</v>
      </c>
      <c r="HX24">
        <v>5</v>
      </c>
      <c r="HY24">
        <v>0</v>
      </c>
      <c r="HZ24">
        <v>0</v>
      </c>
      <c r="IA24">
        <v>0</v>
      </c>
      <c r="IB24" t="s">
        <v>429</v>
      </c>
      <c r="IC24" t="s">
        <v>430</v>
      </c>
      <c r="ID24" t="s">
        <v>431</v>
      </c>
      <c r="IE24" t="s">
        <v>431</v>
      </c>
      <c r="IF24" t="s">
        <v>431</v>
      </c>
      <c r="IG24" t="s">
        <v>431</v>
      </c>
      <c r="IH24">
        <v>0</v>
      </c>
      <c r="II24">
        <v>100</v>
      </c>
      <c r="IJ24">
        <v>100</v>
      </c>
      <c r="IK24">
        <v>1.258</v>
      </c>
      <c r="IL24">
        <v>0.64049999999999996</v>
      </c>
      <c r="IM24">
        <v>1.2580150000000041</v>
      </c>
      <c r="IN24">
        <v>0</v>
      </c>
      <c r="IO24">
        <v>0</v>
      </c>
      <c r="IP24">
        <v>0</v>
      </c>
      <c r="IQ24">
        <v>0.64044000000000523</v>
      </c>
      <c r="IR24">
        <v>0</v>
      </c>
      <c r="IS24">
        <v>0</v>
      </c>
      <c r="IT24">
        <v>0</v>
      </c>
      <c r="IU24">
        <v>-1</v>
      </c>
      <c r="IV24">
        <v>-1</v>
      </c>
      <c r="IW24">
        <v>-1</v>
      </c>
      <c r="IX24">
        <v>-1</v>
      </c>
      <c r="IY24">
        <v>1</v>
      </c>
      <c r="IZ24">
        <v>0.7</v>
      </c>
      <c r="JA24">
        <v>0.19409199999999999</v>
      </c>
      <c r="JB24">
        <v>2.5634800000000002</v>
      </c>
      <c r="JC24">
        <v>1.34399</v>
      </c>
      <c r="JD24">
        <v>2.2570800000000002</v>
      </c>
      <c r="JE24">
        <v>1.5918000000000001</v>
      </c>
      <c r="JF24">
        <v>2.2436500000000001</v>
      </c>
      <c r="JG24">
        <v>37.241999999999997</v>
      </c>
      <c r="JH24">
        <v>24.078700000000001</v>
      </c>
      <c r="JI24">
        <v>18</v>
      </c>
      <c r="JJ24">
        <v>498.613</v>
      </c>
      <c r="JK24">
        <v>449.33800000000002</v>
      </c>
      <c r="JL24">
        <v>32.309399999999997</v>
      </c>
      <c r="JM24">
        <v>28.212599999999998</v>
      </c>
      <c r="JN24">
        <v>29.999600000000001</v>
      </c>
      <c r="JO24">
        <v>28.194800000000001</v>
      </c>
      <c r="JP24">
        <v>28.148299999999999</v>
      </c>
      <c r="JQ24">
        <v>3.9713799999999999</v>
      </c>
      <c r="JR24">
        <v>30.077000000000002</v>
      </c>
      <c r="JS24">
        <v>82.172700000000006</v>
      </c>
      <c r="JT24">
        <v>32.314799999999998</v>
      </c>
      <c r="JU24">
        <v>20</v>
      </c>
      <c r="JV24">
        <v>22.988399999999999</v>
      </c>
      <c r="JW24">
        <v>100.098</v>
      </c>
      <c r="JX24">
        <v>98.523899999999998</v>
      </c>
    </row>
    <row r="25" spans="1:284" x14ac:dyDescent="0.3">
      <c r="A25">
        <v>9</v>
      </c>
      <c r="B25">
        <v>1691681228</v>
      </c>
      <c r="C25">
        <v>1022</v>
      </c>
      <c r="D25" t="s">
        <v>467</v>
      </c>
      <c r="E25" t="s">
        <v>468</v>
      </c>
      <c r="F25" t="s">
        <v>416</v>
      </c>
      <c r="G25" t="s">
        <v>417</v>
      </c>
      <c r="H25" t="s">
        <v>418</v>
      </c>
      <c r="I25" t="s">
        <v>419</v>
      </c>
      <c r="J25" t="s">
        <v>420</v>
      </c>
      <c r="K25" t="s">
        <v>421</v>
      </c>
      <c r="L25" t="s">
        <v>422</v>
      </c>
      <c r="M25">
        <v>1691681228</v>
      </c>
      <c r="N25">
        <f t="shared" si="0"/>
        <v>6.6250084891412535E-3</v>
      </c>
      <c r="O25">
        <f t="shared" si="1"/>
        <v>6.6250084891412531</v>
      </c>
      <c r="P25">
        <f t="shared" si="2"/>
        <v>22.386279706521954</v>
      </c>
      <c r="Q25">
        <f t="shared" si="3"/>
        <v>370.29399999999998</v>
      </c>
      <c r="R25">
        <f t="shared" si="4"/>
        <v>260.61067273731214</v>
      </c>
      <c r="S25">
        <f t="shared" si="5"/>
        <v>25.74899344659352</v>
      </c>
      <c r="T25">
        <f t="shared" si="6"/>
        <v>36.585983525408395</v>
      </c>
      <c r="U25">
        <f t="shared" si="7"/>
        <v>0.37906837087611855</v>
      </c>
      <c r="V25">
        <f t="shared" si="8"/>
        <v>2.9095197858860002</v>
      </c>
      <c r="W25">
        <f t="shared" si="9"/>
        <v>0.35361360849199636</v>
      </c>
      <c r="X25">
        <f t="shared" si="10"/>
        <v>0.22315291415498537</v>
      </c>
      <c r="Y25">
        <f t="shared" si="11"/>
        <v>344.39659964452773</v>
      </c>
      <c r="Z25">
        <f t="shared" si="12"/>
        <v>33.302102266263859</v>
      </c>
      <c r="AA25">
        <f t="shared" si="13"/>
        <v>32.132899999999999</v>
      </c>
      <c r="AB25">
        <f t="shared" si="14"/>
        <v>4.8111202594258033</v>
      </c>
      <c r="AC25">
        <f t="shared" si="15"/>
        <v>60.067004843301376</v>
      </c>
      <c r="AD25">
        <f t="shared" si="16"/>
        <v>3.0335241553529393</v>
      </c>
      <c r="AE25">
        <f t="shared" si="17"/>
        <v>5.0502337568962963</v>
      </c>
      <c r="AF25">
        <f t="shared" si="18"/>
        <v>1.7775961040728641</v>
      </c>
      <c r="AG25">
        <f t="shared" si="19"/>
        <v>-292.16287437112931</v>
      </c>
      <c r="AH25">
        <f t="shared" si="20"/>
        <v>134.97633541449864</v>
      </c>
      <c r="AI25">
        <f t="shared" si="21"/>
        <v>10.579163330937401</v>
      </c>
      <c r="AJ25">
        <f t="shared" si="22"/>
        <v>197.78922401883443</v>
      </c>
      <c r="AK25">
        <v>0</v>
      </c>
      <c r="AL25">
        <v>0</v>
      </c>
      <c r="AM25">
        <f t="shared" si="23"/>
        <v>1</v>
      </c>
      <c r="AN25">
        <f t="shared" si="24"/>
        <v>0</v>
      </c>
      <c r="AO25">
        <f t="shared" si="25"/>
        <v>51248.429526506043</v>
      </c>
      <c r="AP25" t="s">
        <v>423</v>
      </c>
      <c r="AQ25">
        <v>10366.9</v>
      </c>
      <c r="AR25">
        <v>993.59653846153856</v>
      </c>
      <c r="AS25">
        <v>3431.87</v>
      </c>
      <c r="AT25">
        <f t="shared" si="26"/>
        <v>0.71047955241266758</v>
      </c>
      <c r="AU25">
        <v>-3.9894345373445681</v>
      </c>
      <c r="AV25" t="s">
        <v>469</v>
      </c>
      <c r="AW25">
        <v>10272</v>
      </c>
      <c r="AX25">
        <v>862.93969230769233</v>
      </c>
      <c r="AY25">
        <v>1155.3224947247891</v>
      </c>
      <c r="AZ25">
        <f t="shared" si="27"/>
        <v>0.25307462094100885</v>
      </c>
      <c r="BA25">
        <v>0.5</v>
      </c>
      <c r="BB25">
        <f t="shared" si="28"/>
        <v>1513.302599822264</v>
      </c>
      <c r="BC25">
        <f t="shared" si="29"/>
        <v>22.386279706521954</v>
      </c>
      <c r="BD25">
        <f t="shared" si="30"/>
        <v>191.48924090953133</v>
      </c>
      <c r="BE25">
        <f t="shared" si="31"/>
        <v>1.7429240025732016E-2</v>
      </c>
      <c r="BF25">
        <f t="shared" si="32"/>
        <v>1.970486609297355</v>
      </c>
      <c r="BG25">
        <f t="shared" si="33"/>
        <v>632.66409721253592</v>
      </c>
      <c r="BH25" t="s">
        <v>470</v>
      </c>
      <c r="BI25">
        <v>627.9</v>
      </c>
      <c r="BJ25">
        <f t="shared" si="34"/>
        <v>627.9</v>
      </c>
      <c r="BK25">
        <f t="shared" si="35"/>
        <v>0.45651538607878239</v>
      </c>
      <c r="BL25">
        <f t="shared" si="36"/>
        <v>0.55436164619725425</v>
      </c>
      <c r="BM25">
        <f t="shared" si="37"/>
        <v>0.81190152008588212</v>
      </c>
      <c r="BN25">
        <f t="shared" si="38"/>
        <v>1.80789039170168</v>
      </c>
      <c r="BO25">
        <f t="shared" si="39"/>
        <v>0.9336719367969466</v>
      </c>
      <c r="BP25">
        <f t="shared" si="40"/>
        <v>0.40336964535308706</v>
      </c>
      <c r="BQ25">
        <f t="shared" si="41"/>
        <v>0.59663035464691294</v>
      </c>
      <c r="BR25">
        <v>1609</v>
      </c>
      <c r="BS25">
        <v>290.00000000000011</v>
      </c>
      <c r="BT25">
        <v>1085.8</v>
      </c>
      <c r="BU25">
        <v>265</v>
      </c>
      <c r="BV25">
        <v>10272</v>
      </c>
      <c r="BW25">
        <v>1084.3599999999999</v>
      </c>
      <c r="BX25">
        <v>1.44</v>
      </c>
      <c r="BY25">
        <v>300.00000000000011</v>
      </c>
      <c r="BZ25">
        <v>38.5</v>
      </c>
      <c r="CA25">
        <v>1155.3224947247891</v>
      </c>
      <c r="CB25">
        <v>1.046895439206369</v>
      </c>
      <c r="CC25">
        <v>-72.893645925190484</v>
      </c>
      <c r="CD25">
        <v>0.88077560647109765</v>
      </c>
      <c r="CE25">
        <v>0.9959286590661881</v>
      </c>
      <c r="CF25">
        <v>-1.1185628253615141E-2</v>
      </c>
      <c r="CG25">
        <v>289.99999999999989</v>
      </c>
      <c r="CH25">
        <v>1079.74</v>
      </c>
      <c r="CI25">
        <v>645</v>
      </c>
      <c r="CJ25">
        <v>10260.4</v>
      </c>
      <c r="CK25">
        <v>1084.28</v>
      </c>
      <c r="CL25">
        <v>-4.54</v>
      </c>
      <c r="CZ25">
        <f t="shared" si="42"/>
        <v>1800.14</v>
      </c>
      <c r="DA25">
        <f t="shared" si="43"/>
        <v>1513.302599822264</v>
      </c>
      <c r="DB25">
        <f t="shared" si="44"/>
        <v>0.84065828203487725</v>
      </c>
      <c r="DC25">
        <f t="shared" si="45"/>
        <v>0.19131656406975442</v>
      </c>
      <c r="DD25">
        <v>6</v>
      </c>
      <c r="DE25">
        <v>0.5</v>
      </c>
      <c r="DF25" t="s">
        <v>426</v>
      </c>
      <c r="DG25">
        <v>2</v>
      </c>
      <c r="DH25">
        <v>1691681228</v>
      </c>
      <c r="DI25">
        <v>370.29399999999998</v>
      </c>
      <c r="DJ25">
        <v>400.10399999999998</v>
      </c>
      <c r="DK25">
        <v>30.7029</v>
      </c>
      <c r="DL25">
        <v>22.996300000000002</v>
      </c>
      <c r="DM25">
        <v>368.65800000000002</v>
      </c>
      <c r="DN25">
        <v>30.062999999999999</v>
      </c>
      <c r="DO25">
        <v>499.95600000000002</v>
      </c>
      <c r="DP25">
        <v>98.702699999999993</v>
      </c>
      <c r="DQ25">
        <v>9.9828600000000003E-2</v>
      </c>
      <c r="DR25">
        <v>32.993400000000001</v>
      </c>
      <c r="DS25">
        <v>32.132899999999999</v>
      </c>
      <c r="DT25">
        <v>999.9</v>
      </c>
      <c r="DU25">
        <v>0</v>
      </c>
      <c r="DV25">
        <v>0</v>
      </c>
      <c r="DW25">
        <v>10016.200000000001</v>
      </c>
      <c r="DX25">
        <v>0</v>
      </c>
      <c r="DY25">
        <v>1908.1</v>
      </c>
      <c r="DZ25">
        <v>-29.8095</v>
      </c>
      <c r="EA25">
        <v>382.024</v>
      </c>
      <c r="EB25">
        <v>409.52100000000002</v>
      </c>
      <c r="EC25">
        <v>7.7066600000000003</v>
      </c>
      <c r="ED25">
        <v>400.10399999999998</v>
      </c>
      <c r="EE25">
        <v>22.996300000000002</v>
      </c>
      <c r="EF25">
        <v>3.0304600000000002</v>
      </c>
      <c r="EG25">
        <v>2.26979</v>
      </c>
      <c r="EH25">
        <v>24.196200000000001</v>
      </c>
      <c r="EI25">
        <v>19.4636</v>
      </c>
      <c r="EJ25">
        <v>1800.14</v>
      </c>
      <c r="EK25">
        <v>0.97799400000000003</v>
      </c>
      <c r="EL25">
        <v>2.2006000000000001E-2</v>
      </c>
      <c r="EM25">
        <v>0</v>
      </c>
      <c r="EN25">
        <v>862.81100000000004</v>
      </c>
      <c r="EO25">
        <v>5.0002700000000004</v>
      </c>
      <c r="EP25">
        <v>16578</v>
      </c>
      <c r="EQ25">
        <v>16249.9</v>
      </c>
      <c r="ER25">
        <v>49.375</v>
      </c>
      <c r="ES25">
        <v>50.061999999999998</v>
      </c>
      <c r="ET25">
        <v>50.375</v>
      </c>
      <c r="EU25">
        <v>49.436999999999998</v>
      </c>
      <c r="EV25">
        <v>51</v>
      </c>
      <c r="EW25">
        <v>1755.64</v>
      </c>
      <c r="EX25">
        <v>39.5</v>
      </c>
      <c r="EY25">
        <v>0</v>
      </c>
      <c r="EZ25">
        <v>128</v>
      </c>
      <c r="FA25">
        <v>0</v>
      </c>
      <c r="FB25">
        <v>862.93969230769233</v>
      </c>
      <c r="FC25">
        <v>-0.64909402648969472</v>
      </c>
      <c r="FD25">
        <v>-6.3965811708288891</v>
      </c>
      <c r="FE25">
        <v>16577.05</v>
      </c>
      <c r="FF25">
        <v>15</v>
      </c>
      <c r="FG25">
        <v>1691681186.5</v>
      </c>
      <c r="FH25" t="s">
        <v>471</v>
      </c>
      <c r="FI25">
        <v>1691681173.5</v>
      </c>
      <c r="FJ25">
        <v>1691681186.5</v>
      </c>
      <c r="FK25">
        <v>11</v>
      </c>
      <c r="FL25">
        <v>0.378</v>
      </c>
      <c r="FM25">
        <v>-1E-3</v>
      </c>
      <c r="FN25">
        <v>1.6359999999999999</v>
      </c>
      <c r="FO25">
        <v>0.64</v>
      </c>
      <c r="FP25">
        <v>400</v>
      </c>
      <c r="FQ25">
        <v>23</v>
      </c>
      <c r="FR25">
        <v>0.06</v>
      </c>
      <c r="FS25">
        <v>0.01</v>
      </c>
      <c r="FT25">
        <v>22.217295823788511</v>
      </c>
      <c r="FU25">
        <v>-0.13427025416513799</v>
      </c>
      <c r="FV25">
        <v>0.13237980085873019</v>
      </c>
      <c r="FW25">
        <v>1</v>
      </c>
      <c r="FX25">
        <v>0.38362850955624589</v>
      </c>
      <c r="FY25">
        <v>4.5891348211840439E-2</v>
      </c>
      <c r="FZ25">
        <v>1.8324777194608191E-2</v>
      </c>
      <c r="GA25">
        <v>1</v>
      </c>
      <c r="GB25">
        <v>2</v>
      </c>
      <c r="GC25">
        <v>2</v>
      </c>
      <c r="GD25" t="s">
        <v>428</v>
      </c>
      <c r="GE25">
        <v>3.1341700000000001</v>
      </c>
      <c r="GF25">
        <v>2.8651200000000001</v>
      </c>
      <c r="GG25">
        <v>8.7092000000000003E-2</v>
      </c>
      <c r="GH25">
        <v>9.5200300000000002E-2</v>
      </c>
      <c r="GI25">
        <v>0.136404</v>
      </c>
      <c r="GJ25">
        <v>0.115823</v>
      </c>
      <c r="GK25">
        <v>27814.7</v>
      </c>
      <c r="GL25">
        <v>21326.799999999999</v>
      </c>
      <c r="GM25">
        <v>29360.2</v>
      </c>
      <c r="GN25">
        <v>21960.9</v>
      </c>
      <c r="GO25">
        <v>33917.199999999997</v>
      </c>
      <c r="GP25">
        <v>26696.2</v>
      </c>
      <c r="GQ25">
        <v>40748.9</v>
      </c>
      <c r="GR25">
        <v>31186.5</v>
      </c>
      <c r="GS25">
        <v>2.0609299999999999</v>
      </c>
      <c r="GT25">
        <v>1.9088000000000001</v>
      </c>
      <c r="GU25">
        <v>0.17430300000000001</v>
      </c>
      <c r="GV25">
        <v>0</v>
      </c>
      <c r="GW25">
        <v>29.299600000000002</v>
      </c>
      <c r="GX25">
        <v>999.9</v>
      </c>
      <c r="GY25">
        <v>61.7</v>
      </c>
      <c r="GZ25">
        <v>31.6</v>
      </c>
      <c r="HA25">
        <v>29.1785</v>
      </c>
      <c r="HB25">
        <v>62.230200000000004</v>
      </c>
      <c r="HC25">
        <v>14.5433</v>
      </c>
      <c r="HD25">
        <v>1</v>
      </c>
      <c r="HE25">
        <v>4.2835400000000003E-2</v>
      </c>
      <c r="HF25">
        <v>-6.7472799999999999E-2</v>
      </c>
      <c r="HG25">
        <v>20.284300000000002</v>
      </c>
      <c r="HH25">
        <v>5.2345100000000002</v>
      </c>
      <c r="HI25">
        <v>11.972200000000001</v>
      </c>
      <c r="HJ25">
        <v>4.9747000000000003</v>
      </c>
      <c r="HK25">
        <v>3.2831000000000001</v>
      </c>
      <c r="HL25">
        <v>9999</v>
      </c>
      <c r="HM25">
        <v>9999</v>
      </c>
      <c r="HN25">
        <v>9999</v>
      </c>
      <c r="HO25">
        <v>999.9</v>
      </c>
      <c r="HP25">
        <v>1.8612500000000001</v>
      </c>
      <c r="HQ25">
        <v>1.8629199999999999</v>
      </c>
      <c r="HR25">
        <v>1.86829</v>
      </c>
      <c r="HS25">
        <v>1.85887</v>
      </c>
      <c r="HT25">
        <v>1.85731</v>
      </c>
      <c r="HU25">
        <v>1.8610899999999999</v>
      </c>
      <c r="HV25">
        <v>1.86493</v>
      </c>
      <c r="HW25">
        <v>1.8669199999999999</v>
      </c>
      <c r="HX25">
        <v>5</v>
      </c>
      <c r="HY25">
        <v>0</v>
      </c>
      <c r="HZ25">
        <v>0</v>
      </c>
      <c r="IA25">
        <v>0</v>
      </c>
      <c r="IB25" t="s">
        <v>429</v>
      </c>
      <c r="IC25" t="s">
        <v>430</v>
      </c>
      <c r="ID25" t="s">
        <v>431</v>
      </c>
      <c r="IE25" t="s">
        <v>431</v>
      </c>
      <c r="IF25" t="s">
        <v>431</v>
      </c>
      <c r="IG25" t="s">
        <v>431</v>
      </c>
      <c r="IH25">
        <v>0</v>
      </c>
      <c r="II25">
        <v>100</v>
      </c>
      <c r="IJ25">
        <v>100</v>
      </c>
      <c r="IK25">
        <v>1.6359999999999999</v>
      </c>
      <c r="IL25">
        <v>0.63990000000000002</v>
      </c>
      <c r="IM25">
        <v>1.636250000000018</v>
      </c>
      <c r="IN25">
        <v>0</v>
      </c>
      <c r="IO25">
        <v>0</v>
      </c>
      <c r="IP25">
        <v>0</v>
      </c>
      <c r="IQ25">
        <v>0.6399349999999977</v>
      </c>
      <c r="IR25">
        <v>0</v>
      </c>
      <c r="IS25">
        <v>0</v>
      </c>
      <c r="IT25">
        <v>0</v>
      </c>
      <c r="IU25">
        <v>-1</v>
      </c>
      <c r="IV25">
        <v>-1</v>
      </c>
      <c r="IW25">
        <v>-1</v>
      </c>
      <c r="IX25">
        <v>-1</v>
      </c>
      <c r="IY25">
        <v>0.9</v>
      </c>
      <c r="IZ25">
        <v>0.7</v>
      </c>
      <c r="JA25">
        <v>1.02783</v>
      </c>
      <c r="JB25">
        <v>2.4939</v>
      </c>
      <c r="JC25">
        <v>1.34399</v>
      </c>
      <c r="JD25">
        <v>2.2570800000000002</v>
      </c>
      <c r="JE25">
        <v>1.5918000000000001</v>
      </c>
      <c r="JF25">
        <v>2.3059099999999999</v>
      </c>
      <c r="JG25">
        <v>37.265900000000002</v>
      </c>
      <c r="JH25">
        <v>24.087499999999999</v>
      </c>
      <c r="JI25">
        <v>18</v>
      </c>
      <c r="JJ25">
        <v>498.77499999999998</v>
      </c>
      <c r="JK25">
        <v>449.74299999999999</v>
      </c>
      <c r="JL25">
        <v>30.779299999999999</v>
      </c>
      <c r="JM25">
        <v>28.075199999999999</v>
      </c>
      <c r="JN25">
        <v>30.0001</v>
      </c>
      <c r="JO25">
        <v>28.0488</v>
      </c>
      <c r="JP25">
        <v>28.009899999999998</v>
      </c>
      <c r="JQ25">
        <v>20.6648</v>
      </c>
      <c r="JR25">
        <v>30.174700000000001</v>
      </c>
      <c r="JS25">
        <v>81.807400000000001</v>
      </c>
      <c r="JT25">
        <v>30.689299999999999</v>
      </c>
      <c r="JU25">
        <v>400</v>
      </c>
      <c r="JV25">
        <v>23.137899999999998</v>
      </c>
      <c r="JW25">
        <v>100.10899999999999</v>
      </c>
      <c r="JX25">
        <v>98.552899999999994</v>
      </c>
    </row>
    <row r="26" spans="1:284" x14ac:dyDescent="0.3">
      <c r="A26">
        <v>10</v>
      </c>
      <c r="B26">
        <v>1691681393</v>
      </c>
      <c r="C26">
        <v>1187</v>
      </c>
      <c r="D26" t="s">
        <v>472</v>
      </c>
      <c r="E26" t="s">
        <v>473</v>
      </c>
      <c r="F26" t="s">
        <v>416</v>
      </c>
      <c r="G26" t="s">
        <v>417</v>
      </c>
      <c r="H26" t="s">
        <v>418</v>
      </c>
      <c r="I26" t="s">
        <v>419</v>
      </c>
      <c r="J26" t="s">
        <v>420</v>
      </c>
      <c r="K26" t="s">
        <v>421</v>
      </c>
      <c r="L26" t="s">
        <v>422</v>
      </c>
      <c r="M26">
        <v>1691681393</v>
      </c>
      <c r="N26">
        <f t="shared" si="0"/>
        <v>5.3427013063926535E-3</v>
      </c>
      <c r="O26">
        <f t="shared" si="1"/>
        <v>5.3427013063926534</v>
      </c>
      <c r="P26">
        <f t="shared" si="2"/>
        <v>21.503336849222393</v>
      </c>
      <c r="Q26">
        <f t="shared" si="3"/>
        <v>371.82100000000003</v>
      </c>
      <c r="R26">
        <f t="shared" si="4"/>
        <v>239.16075489558756</v>
      </c>
      <c r="S26">
        <f t="shared" si="5"/>
        <v>23.628154400794301</v>
      </c>
      <c r="T26">
        <f t="shared" si="6"/>
        <v>36.734471762699002</v>
      </c>
      <c r="U26">
        <f t="shared" si="7"/>
        <v>0.29234368294440932</v>
      </c>
      <c r="V26">
        <f t="shared" si="8"/>
        <v>2.9048274261766012</v>
      </c>
      <c r="W26">
        <f t="shared" si="9"/>
        <v>0.27692660164050736</v>
      </c>
      <c r="X26">
        <f t="shared" si="10"/>
        <v>0.17439650696442316</v>
      </c>
      <c r="Y26">
        <f t="shared" si="11"/>
        <v>344.37189964450204</v>
      </c>
      <c r="Z26">
        <f t="shared" si="12"/>
        <v>33.164646492394361</v>
      </c>
      <c r="AA26">
        <f t="shared" si="13"/>
        <v>32.033999999999999</v>
      </c>
      <c r="AB26">
        <f t="shared" si="14"/>
        <v>4.784280192001189</v>
      </c>
      <c r="AC26">
        <f t="shared" si="15"/>
        <v>60.04633205628123</v>
      </c>
      <c r="AD26">
        <f t="shared" si="16"/>
        <v>2.9528579231196006</v>
      </c>
      <c r="AE26">
        <f t="shared" si="17"/>
        <v>4.9176324714587007</v>
      </c>
      <c r="AF26">
        <f t="shared" si="18"/>
        <v>1.8314222688815884</v>
      </c>
      <c r="AG26">
        <f t="shared" si="19"/>
        <v>-235.61312761191601</v>
      </c>
      <c r="AH26">
        <f t="shared" si="20"/>
        <v>76.219680852555882</v>
      </c>
      <c r="AI26">
        <f t="shared" si="21"/>
        <v>5.9668074410674281</v>
      </c>
      <c r="AJ26">
        <f t="shared" si="22"/>
        <v>190.94526032620934</v>
      </c>
      <c r="AK26">
        <v>0</v>
      </c>
      <c r="AL26">
        <v>0</v>
      </c>
      <c r="AM26">
        <f t="shared" si="23"/>
        <v>1</v>
      </c>
      <c r="AN26">
        <f t="shared" si="24"/>
        <v>0</v>
      </c>
      <c r="AO26">
        <f t="shared" si="25"/>
        <v>51195.526858810314</v>
      </c>
      <c r="AP26" t="s">
        <v>423</v>
      </c>
      <c r="AQ26">
        <v>10366.9</v>
      </c>
      <c r="AR26">
        <v>993.59653846153856</v>
      </c>
      <c r="AS26">
        <v>3431.87</v>
      </c>
      <c r="AT26">
        <f t="shared" si="26"/>
        <v>0.71047955241266758</v>
      </c>
      <c r="AU26">
        <v>-3.9894345373445681</v>
      </c>
      <c r="AV26" t="s">
        <v>474</v>
      </c>
      <c r="AW26">
        <v>10284.700000000001</v>
      </c>
      <c r="AX26">
        <v>874.97080000000005</v>
      </c>
      <c r="AY26">
        <v>1207.5699530726899</v>
      </c>
      <c r="AZ26">
        <f t="shared" si="27"/>
        <v>0.27542847702229056</v>
      </c>
      <c r="BA26">
        <v>0.5</v>
      </c>
      <c r="BB26">
        <f t="shared" si="28"/>
        <v>1513.193399822251</v>
      </c>
      <c r="BC26">
        <f t="shared" si="29"/>
        <v>21.503336849222393</v>
      </c>
      <c r="BD26">
        <f t="shared" si="30"/>
        <v>208.38827677661229</v>
      </c>
      <c r="BE26">
        <f t="shared" si="31"/>
        <v>1.6847001440504234E-2</v>
      </c>
      <c r="BF26">
        <f t="shared" si="32"/>
        <v>1.8419637233168371</v>
      </c>
      <c r="BG26">
        <f t="shared" si="33"/>
        <v>648.01767819741531</v>
      </c>
      <c r="BH26" t="s">
        <v>475</v>
      </c>
      <c r="BI26">
        <v>643.84</v>
      </c>
      <c r="BJ26">
        <f t="shared" si="34"/>
        <v>643.84</v>
      </c>
      <c r="BK26">
        <f t="shared" si="35"/>
        <v>0.46683005952430823</v>
      </c>
      <c r="BL26">
        <f t="shared" si="36"/>
        <v>0.58999730502133352</v>
      </c>
      <c r="BM26">
        <f t="shared" si="37"/>
        <v>0.7978034837958381</v>
      </c>
      <c r="BN26">
        <f t="shared" si="38"/>
        <v>1.5543947535590537</v>
      </c>
      <c r="BO26">
        <f t="shared" si="39"/>
        <v>0.91224388158818659</v>
      </c>
      <c r="BP26">
        <f t="shared" si="40"/>
        <v>0.43414461930036452</v>
      </c>
      <c r="BQ26">
        <f t="shared" si="41"/>
        <v>0.56585538069963548</v>
      </c>
      <c r="BR26">
        <v>1611</v>
      </c>
      <c r="BS26">
        <v>290.00000000000011</v>
      </c>
      <c r="BT26">
        <v>1120.04</v>
      </c>
      <c r="BU26">
        <v>175</v>
      </c>
      <c r="BV26">
        <v>10284.700000000001</v>
      </c>
      <c r="BW26">
        <v>1117.51</v>
      </c>
      <c r="BX26">
        <v>2.5299999999999998</v>
      </c>
      <c r="BY26">
        <v>300.00000000000011</v>
      </c>
      <c r="BZ26">
        <v>38.5</v>
      </c>
      <c r="CA26">
        <v>1207.5699530726899</v>
      </c>
      <c r="CB26">
        <v>1.3258451176946791</v>
      </c>
      <c r="CC26">
        <v>-92.625681516772957</v>
      </c>
      <c r="CD26">
        <v>1.1153846431861369</v>
      </c>
      <c r="CE26">
        <v>0.99595624551823903</v>
      </c>
      <c r="CF26">
        <v>-1.1185380867630721E-2</v>
      </c>
      <c r="CG26">
        <v>289.99999999999989</v>
      </c>
      <c r="CH26">
        <v>1106.54</v>
      </c>
      <c r="CI26">
        <v>635</v>
      </c>
      <c r="CJ26">
        <v>10260.799999999999</v>
      </c>
      <c r="CK26">
        <v>1117.3</v>
      </c>
      <c r="CL26">
        <v>-10.76</v>
      </c>
      <c r="CZ26">
        <f t="shared" si="42"/>
        <v>1800.01</v>
      </c>
      <c r="DA26">
        <f t="shared" si="43"/>
        <v>1513.193399822251</v>
      </c>
      <c r="DB26">
        <f t="shared" si="44"/>
        <v>0.84065832957719733</v>
      </c>
      <c r="DC26">
        <f t="shared" si="45"/>
        <v>0.19131665915439472</v>
      </c>
      <c r="DD26">
        <v>6</v>
      </c>
      <c r="DE26">
        <v>0.5</v>
      </c>
      <c r="DF26" t="s">
        <v>426</v>
      </c>
      <c r="DG26">
        <v>2</v>
      </c>
      <c r="DH26">
        <v>1691681393</v>
      </c>
      <c r="DI26">
        <v>371.82100000000003</v>
      </c>
      <c r="DJ26">
        <v>400.01600000000002</v>
      </c>
      <c r="DK26">
        <v>29.888400000000001</v>
      </c>
      <c r="DL26">
        <v>23.667200000000001</v>
      </c>
      <c r="DM26">
        <v>370.18700000000001</v>
      </c>
      <c r="DN26">
        <v>29.217400000000001</v>
      </c>
      <c r="DO26">
        <v>499.87299999999999</v>
      </c>
      <c r="DP26">
        <v>98.696100000000001</v>
      </c>
      <c r="DQ26">
        <v>0.100019</v>
      </c>
      <c r="DR26">
        <v>32.520699999999998</v>
      </c>
      <c r="DS26">
        <v>32.033999999999999</v>
      </c>
      <c r="DT26">
        <v>999.9</v>
      </c>
      <c r="DU26">
        <v>0</v>
      </c>
      <c r="DV26">
        <v>0</v>
      </c>
      <c r="DW26">
        <v>9990</v>
      </c>
      <c r="DX26">
        <v>0</v>
      </c>
      <c r="DY26">
        <v>1953.4</v>
      </c>
      <c r="DZ26">
        <v>-28.194099999999999</v>
      </c>
      <c r="EA26">
        <v>383.27699999999999</v>
      </c>
      <c r="EB26">
        <v>409.71199999999999</v>
      </c>
      <c r="EC26">
        <v>6.2212300000000003</v>
      </c>
      <c r="ED26">
        <v>400.01600000000002</v>
      </c>
      <c r="EE26">
        <v>23.667200000000001</v>
      </c>
      <c r="EF26">
        <v>2.9498700000000002</v>
      </c>
      <c r="EG26">
        <v>2.3358599999999998</v>
      </c>
      <c r="EH26">
        <v>23.747599999999998</v>
      </c>
      <c r="EI26">
        <v>19.925899999999999</v>
      </c>
      <c r="EJ26">
        <v>1800.01</v>
      </c>
      <c r="EK26">
        <v>0.97799400000000003</v>
      </c>
      <c r="EL26">
        <v>2.2006000000000001E-2</v>
      </c>
      <c r="EM26">
        <v>0</v>
      </c>
      <c r="EN26">
        <v>875.37699999999995</v>
      </c>
      <c r="EO26">
        <v>5.0002700000000004</v>
      </c>
      <c r="EP26">
        <v>16855.5</v>
      </c>
      <c r="EQ26">
        <v>16248.7</v>
      </c>
      <c r="ER26">
        <v>49.561999999999998</v>
      </c>
      <c r="ES26">
        <v>50.625</v>
      </c>
      <c r="ET26">
        <v>50.625</v>
      </c>
      <c r="EU26">
        <v>50</v>
      </c>
      <c r="EV26">
        <v>51.25</v>
      </c>
      <c r="EW26">
        <v>1755.51</v>
      </c>
      <c r="EX26">
        <v>39.5</v>
      </c>
      <c r="EY26">
        <v>0</v>
      </c>
      <c r="EZ26">
        <v>162.79999995231631</v>
      </c>
      <c r="FA26">
        <v>0</v>
      </c>
      <c r="FB26">
        <v>874.97080000000005</v>
      </c>
      <c r="FC26">
        <v>4.12284615061753</v>
      </c>
      <c r="FD26">
        <v>140.63846172439671</v>
      </c>
      <c r="FE26">
        <v>16826.144</v>
      </c>
      <c r="FF26">
        <v>15</v>
      </c>
      <c r="FG26">
        <v>1691681351</v>
      </c>
      <c r="FH26" t="s">
        <v>476</v>
      </c>
      <c r="FI26">
        <v>1691681346</v>
      </c>
      <c r="FJ26">
        <v>1691681351</v>
      </c>
      <c r="FK26">
        <v>12</v>
      </c>
      <c r="FL26">
        <v>-2E-3</v>
      </c>
      <c r="FM26">
        <v>3.1E-2</v>
      </c>
      <c r="FN26">
        <v>1.635</v>
      </c>
      <c r="FO26">
        <v>0.67100000000000004</v>
      </c>
      <c r="FP26">
        <v>400</v>
      </c>
      <c r="FQ26">
        <v>24</v>
      </c>
      <c r="FR26">
        <v>0.11</v>
      </c>
      <c r="FS26">
        <v>0.01</v>
      </c>
      <c r="FT26">
        <v>21.586236195325291</v>
      </c>
      <c r="FU26">
        <v>-0.94113875683408799</v>
      </c>
      <c r="FV26">
        <v>0.1752203270370491</v>
      </c>
      <c r="FW26">
        <v>1</v>
      </c>
      <c r="FX26">
        <v>0.30482810398731591</v>
      </c>
      <c r="FY26">
        <v>-1.9342327414603091E-2</v>
      </c>
      <c r="FZ26">
        <v>9.7846352218357493E-3</v>
      </c>
      <c r="GA26">
        <v>1</v>
      </c>
      <c r="GB26">
        <v>2</v>
      </c>
      <c r="GC26">
        <v>2</v>
      </c>
      <c r="GD26" t="s">
        <v>428</v>
      </c>
      <c r="GE26">
        <v>3.1342300000000001</v>
      </c>
      <c r="GF26">
        <v>2.8650899999999999</v>
      </c>
      <c r="GG26">
        <v>8.7337700000000004E-2</v>
      </c>
      <c r="GH26">
        <v>9.5159499999999994E-2</v>
      </c>
      <c r="GI26">
        <v>0.13367999999999999</v>
      </c>
      <c r="GJ26">
        <v>0.118129</v>
      </c>
      <c r="GK26">
        <v>27795.200000000001</v>
      </c>
      <c r="GL26">
        <v>21319.4</v>
      </c>
      <c r="GM26">
        <v>29348.6</v>
      </c>
      <c r="GN26">
        <v>21953</v>
      </c>
      <c r="GO26">
        <v>34018.800000000003</v>
      </c>
      <c r="GP26">
        <v>26619.599999999999</v>
      </c>
      <c r="GQ26">
        <v>40732.400000000001</v>
      </c>
      <c r="GR26">
        <v>31177.599999999999</v>
      </c>
      <c r="GS26">
        <v>2.0573999999999999</v>
      </c>
      <c r="GT26">
        <v>1.90455</v>
      </c>
      <c r="GU26">
        <v>0.13510900000000001</v>
      </c>
      <c r="GV26">
        <v>0</v>
      </c>
      <c r="GW26">
        <v>29.8386</v>
      </c>
      <c r="GX26">
        <v>999.9</v>
      </c>
      <c r="GY26">
        <v>61.7</v>
      </c>
      <c r="GZ26">
        <v>31.7</v>
      </c>
      <c r="HA26">
        <v>29.345600000000001</v>
      </c>
      <c r="HB26">
        <v>62.1402</v>
      </c>
      <c r="HC26">
        <v>14.7476</v>
      </c>
      <c r="HD26">
        <v>1</v>
      </c>
      <c r="HE26">
        <v>6.0340400000000002E-2</v>
      </c>
      <c r="HF26">
        <v>-2.8213499999999998E-3</v>
      </c>
      <c r="HG26">
        <v>20.2837</v>
      </c>
      <c r="HH26">
        <v>5.2349600000000001</v>
      </c>
      <c r="HI26">
        <v>11.974</v>
      </c>
      <c r="HJ26">
        <v>4.9737499999999999</v>
      </c>
      <c r="HK26">
        <v>3.28315</v>
      </c>
      <c r="HL26">
        <v>9999</v>
      </c>
      <c r="HM26">
        <v>9999</v>
      </c>
      <c r="HN26">
        <v>9999</v>
      </c>
      <c r="HO26">
        <v>999.9</v>
      </c>
      <c r="HP26">
        <v>1.86127</v>
      </c>
      <c r="HQ26">
        <v>1.8629500000000001</v>
      </c>
      <c r="HR26">
        <v>1.86835</v>
      </c>
      <c r="HS26">
        <v>1.85897</v>
      </c>
      <c r="HT26">
        <v>1.8574200000000001</v>
      </c>
      <c r="HU26">
        <v>1.86111</v>
      </c>
      <c r="HV26">
        <v>1.86493</v>
      </c>
      <c r="HW26">
        <v>1.8670100000000001</v>
      </c>
      <c r="HX26">
        <v>5</v>
      </c>
      <c r="HY26">
        <v>0</v>
      </c>
      <c r="HZ26">
        <v>0</v>
      </c>
      <c r="IA26">
        <v>0</v>
      </c>
      <c r="IB26" t="s">
        <v>429</v>
      </c>
      <c r="IC26" t="s">
        <v>430</v>
      </c>
      <c r="ID26" t="s">
        <v>431</v>
      </c>
      <c r="IE26" t="s">
        <v>431</v>
      </c>
      <c r="IF26" t="s">
        <v>431</v>
      </c>
      <c r="IG26" t="s">
        <v>431</v>
      </c>
      <c r="IH26">
        <v>0</v>
      </c>
      <c r="II26">
        <v>100</v>
      </c>
      <c r="IJ26">
        <v>100</v>
      </c>
      <c r="IK26">
        <v>1.6339999999999999</v>
      </c>
      <c r="IL26">
        <v>0.67100000000000004</v>
      </c>
      <c r="IM26">
        <v>1.63450000000006</v>
      </c>
      <c r="IN26">
        <v>0</v>
      </c>
      <c r="IO26">
        <v>0</v>
      </c>
      <c r="IP26">
        <v>0</v>
      </c>
      <c r="IQ26">
        <v>0.67107000000001094</v>
      </c>
      <c r="IR26">
        <v>0</v>
      </c>
      <c r="IS26">
        <v>0</v>
      </c>
      <c r="IT26">
        <v>0</v>
      </c>
      <c r="IU26">
        <v>-1</v>
      </c>
      <c r="IV26">
        <v>-1</v>
      </c>
      <c r="IW26">
        <v>-1</v>
      </c>
      <c r="IX26">
        <v>-1</v>
      </c>
      <c r="IY26">
        <v>0.8</v>
      </c>
      <c r="IZ26">
        <v>0.7</v>
      </c>
      <c r="JA26">
        <v>1.02783</v>
      </c>
      <c r="JB26">
        <v>2.4853499999999999</v>
      </c>
      <c r="JC26">
        <v>1.34399</v>
      </c>
      <c r="JD26">
        <v>2.2558600000000002</v>
      </c>
      <c r="JE26">
        <v>1.5918000000000001</v>
      </c>
      <c r="JF26">
        <v>2.4304199999999998</v>
      </c>
      <c r="JG26">
        <v>37.771099999999997</v>
      </c>
      <c r="JH26">
        <v>24.096299999999999</v>
      </c>
      <c r="JI26">
        <v>18</v>
      </c>
      <c r="JJ26">
        <v>497.56599999999997</v>
      </c>
      <c r="JK26">
        <v>447.86700000000002</v>
      </c>
      <c r="JL26">
        <v>29.769500000000001</v>
      </c>
      <c r="JM26">
        <v>28.310400000000001</v>
      </c>
      <c r="JN26">
        <v>30.000699999999998</v>
      </c>
      <c r="JO26">
        <v>28.16</v>
      </c>
      <c r="JP26">
        <v>28.110800000000001</v>
      </c>
      <c r="JQ26">
        <v>20.668299999999999</v>
      </c>
      <c r="JR26">
        <v>28.7864</v>
      </c>
      <c r="JS26">
        <v>81.426900000000003</v>
      </c>
      <c r="JT26">
        <v>29.749099999999999</v>
      </c>
      <c r="JU26">
        <v>400</v>
      </c>
      <c r="JV26">
        <v>23.753699999999998</v>
      </c>
      <c r="JW26">
        <v>100.069</v>
      </c>
      <c r="JX26">
        <v>98.521699999999996</v>
      </c>
    </row>
    <row r="27" spans="1:284" x14ac:dyDescent="0.3">
      <c r="A27">
        <v>11</v>
      </c>
      <c r="B27">
        <v>1691681582.5999999</v>
      </c>
      <c r="C27">
        <v>1376.599999904633</v>
      </c>
      <c r="D27" t="s">
        <v>477</v>
      </c>
      <c r="E27" t="s">
        <v>478</v>
      </c>
      <c r="F27" t="s">
        <v>416</v>
      </c>
      <c r="G27" t="s">
        <v>417</v>
      </c>
      <c r="H27" t="s">
        <v>418</v>
      </c>
      <c r="I27" t="s">
        <v>419</v>
      </c>
      <c r="J27" t="s">
        <v>420</v>
      </c>
      <c r="K27" t="s">
        <v>421</v>
      </c>
      <c r="L27" t="s">
        <v>422</v>
      </c>
      <c r="M27">
        <v>1691681582.5999999</v>
      </c>
      <c r="N27">
        <f t="shared" si="0"/>
        <v>3.4649428211625823E-3</v>
      </c>
      <c r="O27">
        <f t="shared" si="1"/>
        <v>3.4649428211625821</v>
      </c>
      <c r="P27">
        <f t="shared" si="2"/>
        <v>26.536741394410111</v>
      </c>
      <c r="Q27">
        <f t="shared" si="3"/>
        <v>565.67100000000005</v>
      </c>
      <c r="R27">
        <f t="shared" si="4"/>
        <v>305.97190070956498</v>
      </c>
      <c r="S27">
        <f t="shared" si="5"/>
        <v>30.233053523865848</v>
      </c>
      <c r="T27">
        <f t="shared" si="6"/>
        <v>55.893896074242008</v>
      </c>
      <c r="U27">
        <f t="shared" si="7"/>
        <v>0.17781278143183488</v>
      </c>
      <c r="V27">
        <f t="shared" si="8"/>
        <v>2.9067106572683112</v>
      </c>
      <c r="W27">
        <f t="shared" si="9"/>
        <v>0.17198337806025771</v>
      </c>
      <c r="X27">
        <f t="shared" si="10"/>
        <v>0.10799743963978611</v>
      </c>
      <c r="Y27">
        <f t="shared" si="11"/>
        <v>344.35609964457626</v>
      </c>
      <c r="Z27">
        <f t="shared" si="12"/>
        <v>33.332334206879935</v>
      </c>
      <c r="AA27">
        <f t="shared" si="13"/>
        <v>32.0974</v>
      </c>
      <c r="AB27">
        <f t="shared" si="14"/>
        <v>4.8014710178735633</v>
      </c>
      <c r="AC27">
        <f t="shared" si="15"/>
        <v>59.809481604762539</v>
      </c>
      <c r="AD27">
        <f t="shared" si="16"/>
        <v>2.8882134354600004</v>
      </c>
      <c r="AE27">
        <f t="shared" si="17"/>
        <v>4.8290226866470887</v>
      </c>
      <c r="AF27">
        <f t="shared" si="18"/>
        <v>1.9132575824135629</v>
      </c>
      <c r="AG27">
        <f t="shared" si="19"/>
        <v>-152.80397841326987</v>
      </c>
      <c r="AH27">
        <f t="shared" si="20"/>
        <v>15.858706397410284</v>
      </c>
      <c r="AI27">
        <f t="shared" si="21"/>
        <v>1.2391068537947154</v>
      </c>
      <c r="AJ27">
        <f t="shared" si="22"/>
        <v>208.64993448251141</v>
      </c>
      <c r="AK27">
        <v>0</v>
      </c>
      <c r="AL27">
        <v>0</v>
      </c>
      <c r="AM27">
        <f t="shared" si="23"/>
        <v>1</v>
      </c>
      <c r="AN27">
        <f t="shared" si="24"/>
        <v>0</v>
      </c>
      <c r="AO27">
        <f t="shared" si="25"/>
        <v>51302.888513730795</v>
      </c>
      <c r="AP27" t="s">
        <v>423</v>
      </c>
      <c r="AQ27">
        <v>10366.9</v>
      </c>
      <c r="AR27">
        <v>993.59653846153856</v>
      </c>
      <c r="AS27">
        <v>3431.87</v>
      </c>
      <c r="AT27">
        <f t="shared" si="26"/>
        <v>0.71047955241266758</v>
      </c>
      <c r="AU27">
        <v>-3.9894345373445681</v>
      </c>
      <c r="AV27" t="s">
        <v>479</v>
      </c>
      <c r="AW27">
        <v>10288.4</v>
      </c>
      <c r="AX27">
        <v>905.18373076923069</v>
      </c>
      <c r="AY27">
        <v>1293.9372412582429</v>
      </c>
      <c r="AZ27">
        <f t="shared" si="27"/>
        <v>0.30044232292980666</v>
      </c>
      <c r="BA27">
        <v>0.5</v>
      </c>
      <c r="BB27">
        <f t="shared" si="28"/>
        <v>1513.1258998222881</v>
      </c>
      <c r="BC27">
        <f t="shared" si="29"/>
        <v>26.536741394410111</v>
      </c>
      <c r="BD27">
        <f t="shared" si="30"/>
        <v>227.30353011393109</v>
      </c>
      <c r="BE27">
        <f t="shared" si="31"/>
        <v>2.0174247189437364E-2</v>
      </c>
      <c r="BF27">
        <f t="shared" si="32"/>
        <v>1.6522692836808692</v>
      </c>
      <c r="BG27">
        <f t="shared" si="33"/>
        <v>672.09115435151807</v>
      </c>
      <c r="BH27" t="s">
        <v>480</v>
      </c>
      <c r="BI27">
        <v>653.91999999999996</v>
      </c>
      <c r="BJ27">
        <f t="shared" si="34"/>
        <v>653.91999999999996</v>
      </c>
      <c r="BK27">
        <f t="shared" si="35"/>
        <v>0.49462773065862231</v>
      </c>
      <c r="BL27">
        <f t="shared" si="36"/>
        <v>0.60741099681118216</v>
      </c>
      <c r="BM27">
        <f t="shared" si="37"/>
        <v>0.76960807744623094</v>
      </c>
      <c r="BN27">
        <f t="shared" si="38"/>
        <v>1.2943750443047775</v>
      </c>
      <c r="BO27">
        <f t="shared" si="39"/>
        <v>0.87682238783536581</v>
      </c>
      <c r="BP27">
        <f t="shared" si="40"/>
        <v>0.43880395275910089</v>
      </c>
      <c r="BQ27">
        <f t="shared" si="41"/>
        <v>0.56119604724089911</v>
      </c>
      <c r="BR27">
        <v>1613</v>
      </c>
      <c r="BS27">
        <v>290.00000000000011</v>
      </c>
      <c r="BT27">
        <v>1193.51</v>
      </c>
      <c r="BU27">
        <v>145</v>
      </c>
      <c r="BV27">
        <v>10288.4</v>
      </c>
      <c r="BW27">
        <v>1191.3399999999999</v>
      </c>
      <c r="BX27">
        <v>2.17</v>
      </c>
      <c r="BY27">
        <v>300.00000000000011</v>
      </c>
      <c r="BZ27">
        <v>38.5</v>
      </c>
      <c r="CA27">
        <v>1293.9372412582429</v>
      </c>
      <c r="CB27">
        <v>1.0401278559874889</v>
      </c>
      <c r="CC27">
        <v>-105.5560358569378</v>
      </c>
      <c r="CD27">
        <v>0.87483940560533924</v>
      </c>
      <c r="CE27">
        <v>0.99808038523478426</v>
      </c>
      <c r="CF27">
        <v>-1.11833868743048E-2</v>
      </c>
      <c r="CG27">
        <v>289.99999999999989</v>
      </c>
      <c r="CH27">
        <v>1181.44</v>
      </c>
      <c r="CI27">
        <v>645</v>
      </c>
      <c r="CJ27">
        <v>10257.5</v>
      </c>
      <c r="CK27">
        <v>1191.03</v>
      </c>
      <c r="CL27">
        <v>-9.59</v>
      </c>
      <c r="CZ27">
        <f t="shared" si="42"/>
        <v>1799.93</v>
      </c>
      <c r="DA27">
        <f t="shared" si="43"/>
        <v>1513.1258998222881</v>
      </c>
      <c r="DB27">
        <f t="shared" si="44"/>
        <v>0.84065819216429982</v>
      </c>
      <c r="DC27">
        <f t="shared" si="45"/>
        <v>0.19131638432859957</v>
      </c>
      <c r="DD27">
        <v>6</v>
      </c>
      <c r="DE27">
        <v>0.5</v>
      </c>
      <c r="DF27" t="s">
        <v>426</v>
      </c>
      <c r="DG27">
        <v>2</v>
      </c>
      <c r="DH27">
        <v>1691681582.5999999</v>
      </c>
      <c r="DI27">
        <v>565.67100000000005</v>
      </c>
      <c r="DJ27">
        <v>599.86800000000005</v>
      </c>
      <c r="DK27">
        <v>29.23</v>
      </c>
      <c r="DL27">
        <v>25.1935</v>
      </c>
      <c r="DM27">
        <v>563.798</v>
      </c>
      <c r="DN27">
        <v>28.551300000000001</v>
      </c>
      <c r="DO27">
        <v>499.98700000000002</v>
      </c>
      <c r="DP27">
        <v>98.709900000000005</v>
      </c>
      <c r="DQ27">
        <v>0.10000199999999999</v>
      </c>
      <c r="DR27">
        <v>32.198599999999999</v>
      </c>
      <c r="DS27">
        <v>32.0974</v>
      </c>
      <c r="DT27">
        <v>999.9</v>
      </c>
      <c r="DU27">
        <v>0</v>
      </c>
      <c r="DV27">
        <v>0</v>
      </c>
      <c r="DW27">
        <v>9999.3799999999992</v>
      </c>
      <c r="DX27">
        <v>0</v>
      </c>
      <c r="DY27">
        <v>2111.2199999999998</v>
      </c>
      <c r="DZ27">
        <v>-34.197299999999998</v>
      </c>
      <c r="EA27">
        <v>582.70299999999997</v>
      </c>
      <c r="EB27">
        <v>615.37099999999998</v>
      </c>
      <c r="EC27">
        <v>4.03653</v>
      </c>
      <c r="ED27">
        <v>599.86800000000005</v>
      </c>
      <c r="EE27">
        <v>25.1935</v>
      </c>
      <c r="EF27">
        <v>2.8852899999999999</v>
      </c>
      <c r="EG27">
        <v>2.48685</v>
      </c>
      <c r="EH27">
        <v>23.380400000000002</v>
      </c>
      <c r="EI27">
        <v>20.9407</v>
      </c>
      <c r="EJ27">
        <v>1799.93</v>
      </c>
      <c r="EK27">
        <v>0.97799800000000003</v>
      </c>
      <c r="EL27">
        <v>2.2002299999999999E-2</v>
      </c>
      <c r="EM27">
        <v>0</v>
      </c>
      <c r="EN27">
        <v>904.33799999999997</v>
      </c>
      <c r="EO27">
        <v>5.0002700000000004</v>
      </c>
      <c r="EP27">
        <v>17438.400000000001</v>
      </c>
      <c r="EQ27">
        <v>16247.9</v>
      </c>
      <c r="ER27">
        <v>50</v>
      </c>
      <c r="ES27">
        <v>51.561999999999998</v>
      </c>
      <c r="ET27">
        <v>51.125</v>
      </c>
      <c r="EU27">
        <v>50.686999999999998</v>
      </c>
      <c r="EV27">
        <v>51.686999999999998</v>
      </c>
      <c r="EW27">
        <v>1755.44</v>
      </c>
      <c r="EX27">
        <v>39.49</v>
      </c>
      <c r="EY27">
        <v>0</v>
      </c>
      <c r="EZ27">
        <v>187.79999995231631</v>
      </c>
      <c r="FA27">
        <v>0</v>
      </c>
      <c r="FB27">
        <v>905.18373076923069</v>
      </c>
      <c r="FC27">
        <v>-6.9427350401081966</v>
      </c>
      <c r="FD27">
        <v>-101.71282038212389</v>
      </c>
      <c r="FE27">
        <v>17449.380769230771</v>
      </c>
      <c r="FF27">
        <v>15</v>
      </c>
      <c r="FG27">
        <v>1691681474.5</v>
      </c>
      <c r="FH27" t="s">
        <v>481</v>
      </c>
      <c r="FI27">
        <v>1691681463.5</v>
      </c>
      <c r="FJ27">
        <v>1691681474.5</v>
      </c>
      <c r="FK27">
        <v>13</v>
      </c>
      <c r="FL27">
        <v>0.23899999999999999</v>
      </c>
      <c r="FM27">
        <v>8.0000000000000002E-3</v>
      </c>
      <c r="FN27">
        <v>1.873</v>
      </c>
      <c r="FO27">
        <v>0.67900000000000005</v>
      </c>
      <c r="FP27">
        <v>600</v>
      </c>
      <c r="FQ27">
        <v>24</v>
      </c>
      <c r="FR27">
        <v>0.06</v>
      </c>
      <c r="FS27">
        <v>0.02</v>
      </c>
      <c r="FT27">
        <v>27.06878030692782</v>
      </c>
      <c r="FU27">
        <v>-1.572000766093663</v>
      </c>
      <c r="FV27">
        <v>0.23238923045918419</v>
      </c>
      <c r="FW27">
        <v>0</v>
      </c>
      <c r="FX27">
        <v>0.18562859373122059</v>
      </c>
      <c r="FY27">
        <v>-2.7939035559262991E-2</v>
      </c>
      <c r="FZ27">
        <v>4.1667153363378054E-3</v>
      </c>
      <c r="GA27">
        <v>1</v>
      </c>
      <c r="GB27">
        <v>1</v>
      </c>
      <c r="GC27">
        <v>2</v>
      </c>
      <c r="GD27" t="s">
        <v>482</v>
      </c>
      <c r="GE27">
        <v>3.1347100000000001</v>
      </c>
      <c r="GF27">
        <v>2.8651499999999999</v>
      </c>
      <c r="GG27">
        <v>0.11963500000000001</v>
      </c>
      <c r="GH27">
        <v>0.12812499999999999</v>
      </c>
      <c r="GI27">
        <v>0.13145000000000001</v>
      </c>
      <c r="GJ27">
        <v>0.123268</v>
      </c>
      <c r="GK27">
        <v>26789.3</v>
      </c>
      <c r="GL27">
        <v>20522.5</v>
      </c>
      <c r="GM27">
        <v>29326.5</v>
      </c>
      <c r="GN27">
        <v>21932.6</v>
      </c>
      <c r="GO27">
        <v>34093.599999999999</v>
      </c>
      <c r="GP27">
        <v>26446.799999999999</v>
      </c>
      <c r="GQ27">
        <v>40701.199999999997</v>
      </c>
      <c r="GR27">
        <v>31152.1</v>
      </c>
      <c r="GS27">
        <v>2.04948</v>
      </c>
      <c r="GT27">
        <v>1.8968499999999999</v>
      </c>
      <c r="GU27">
        <v>0.115298</v>
      </c>
      <c r="GV27">
        <v>0</v>
      </c>
      <c r="GW27">
        <v>30.224599999999999</v>
      </c>
      <c r="GX27">
        <v>999.9</v>
      </c>
      <c r="GY27">
        <v>61.3</v>
      </c>
      <c r="GZ27">
        <v>32.1</v>
      </c>
      <c r="HA27">
        <v>29.822900000000001</v>
      </c>
      <c r="HB27">
        <v>61.995699999999999</v>
      </c>
      <c r="HC27">
        <v>14.210699999999999</v>
      </c>
      <c r="HD27">
        <v>1</v>
      </c>
      <c r="HE27">
        <v>0.10020800000000001</v>
      </c>
      <c r="HF27">
        <v>1.22892</v>
      </c>
      <c r="HG27">
        <v>20.276399999999999</v>
      </c>
      <c r="HH27">
        <v>5.2348100000000004</v>
      </c>
      <c r="HI27">
        <v>11.974</v>
      </c>
      <c r="HJ27">
        <v>4.9738499999999997</v>
      </c>
      <c r="HK27">
        <v>3.2835999999999999</v>
      </c>
      <c r="HL27">
        <v>9999</v>
      </c>
      <c r="HM27">
        <v>9999</v>
      </c>
      <c r="HN27">
        <v>9999</v>
      </c>
      <c r="HO27">
        <v>999.9</v>
      </c>
      <c r="HP27">
        <v>1.8613299999999999</v>
      </c>
      <c r="HQ27">
        <v>1.8629800000000001</v>
      </c>
      <c r="HR27">
        <v>1.8684000000000001</v>
      </c>
      <c r="HS27">
        <v>1.8589800000000001</v>
      </c>
      <c r="HT27">
        <v>1.85745</v>
      </c>
      <c r="HU27">
        <v>1.86111</v>
      </c>
      <c r="HV27">
        <v>1.86496</v>
      </c>
      <c r="HW27">
        <v>1.86707</v>
      </c>
      <c r="HX27">
        <v>5</v>
      </c>
      <c r="HY27">
        <v>0</v>
      </c>
      <c r="HZ27">
        <v>0</v>
      </c>
      <c r="IA27">
        <v>0</v>
      </c>
      <c r="IB27" t="s">
        <v>429</v>
      </c>
      <c r="IC27" t="s">
        <v>430</v>
      </c>
      <c r="ID27" t="s">
        <v>431</v>
      </c>
      <c r="IE27" t="s">
        <v>431</v>
      </c>
      <c r="IF27" t="s">
        <v>431</v>
      </c>
      <c r="IG27" t="s">
        <v>431</v>
      </c>
      <c r="IH27">
        <v>0</v>
      </c>
      <c r="II27">
        <v>100</v>
      </c>
      <c r="IJ27">
        <v>100</v>
      </c>
      <c r="IK27">
        <v>1.873</v>
      </c>
      <c r="IL27">
        <v>0.67869999999999997</v>
      </c>
      <c r="IM27">
        <v>1.8729999999999341</v>
      </c>
      <c r="IN27">
        <v>0</v>
      </c>
      <c r="IO27">
        <v>0</v>
      </c>
      <c r="IP27">
        <v>0</v>
      </c>
      <c r="IQ27">
        <v>0.67879500000000448</v>
      </c>
      <c r="IR27">
        <v>0</v>
      </c>
      <c r="IS27">
        <v>0</v>
      </c>
      <c r="IT27">
        <v>0</v>
      </c>
      <c r="IU27">
        <v>-1</v>
      </c>
      <c r="IV27">
        <v>-1</v>
      </c>
      <c r="IW27">
        <v>-1</v>
      </c>
      <c r="IX27">
        <v>-1</v>
      </c>
      <c r="IY27">
        <v>2</v>
      </c>
      <c r="IZ27">
        <v>1.8</v>
      </c>
      <c r="JA27">
        <v>1.42822</v>
      </c>
      <c r="JB27">
        <v>2.4719199999999999</v>
      </c>
      <c r="JC27">
        <v>1.34399</v>
      </c>
      <c r="JD27">
        <v>2.2570800000000002</v>
      </c>
      <c r="JE27">
        <v>1.5918000000000001</v>
      </c>
      <c r="JF27">
        <v>2.4865699999999999</v>
      </c>
      <c r="JG27">
        <v>38.599499999999999</v>
      </c>
      <c r="JH27">
        <v>24.087499999999999</v>
      </c>
      <c r="JI27">
        <v>18</v>
      </c>
      <c r="JJ27">
        <v>496.00299999999999</v>
      </c>
      <c r="JK27">
        <v>446.06200000000001</v>
      </c>
      <c r="JL27">
        <v>28.439499999999999</v>
      </c>
      <c r="JM27">
        <v>28.799399999999999</v>
      </c>
      <c r="JN27">
        <v>30.001200000000001</v>
      </c>
      <c r="JO27">
        <v>28.5382</v>
      </c>
      <c r="JP27">
        <v>28.476400000000002</v>
      </c>
      <c r="JQ27">
        <v>28.651499999999999</v>
      </c>
      <c r="JR27">
        <v>24.709700000000002</v>
      </c>
      <c r="JS27">
        <v>81.551000000000002</v>
      </c>
      <c r="JT27">
        <v>28.360099999999999</v>
      </c>
      <c r="JU27">
        <v>600</v>
      </c>
      <c r="JV27">
        <v>25.298999999999999</v>
      </c>
      <c r="JW27">
        <v>99.992999999999995</v>
      </c>
      <c r="JX27">
        <v>98.436700000000002</v>
      </c>
    </row>
    <row r="28" spans="1:284" x14ac:dyDescent="0.3">
      <c r="A28">
        <v>12</v>
      </c>
      <c r="B28">
        <v>1691681772.0999999</v>
      </c>
      <c r="C28">
        <v>1566.099999904633</v>
      </c>
      <c r="D28" t="s">
        <v>483</v>
      </c>
      <c r="E28" t="s">
        <v>484</v>
      </c>
      <c r="F28" t="s">
        <v>416</v>
      </c>
      <c r="G28" t="s">
        <v>417</v>
      </c>
      <c r="H28" t="s">
        <v>418</v>
      </c>
      <c r="I28" t="s">
        <v>419</v>
      </c>
      <c r="J28" t="s">
        <v>420</v>
      </c>
      <c r="K28" t="s">
        <v>421</v>
      </c>
      <c r="L28" t="s">
        <v>422</v>
      </c>
      <c r="M28">
        <v>1691681772.0999999</v>
      </c>
      <c r="N28">
        <f t="shared" si="0"/>
        <v>2.2538075944967774E-3</v>
      </c>
      <c r="O28">
        <f t="shared" si="1"/>
        <v>2.2538075944967773</v>
      </c>
      <c r="P28">
        <f t="shared" si="2"/>
        <v>25.518180648474289</v>
      </c>
      <c r="Q28">
        <f t="shared" si="3"/>
        <v>767.30899999999997</v>
      </c>
      <c r="R28">
        <f t="shared" si="4"/>
        <v>388.56941427465307</v>
      </c>
      <c r="S28">
        <f t="shared" si="5"/>
        <v>38.399412676953219</v>
      </c>
      <c r="T28">
        <f t="shared" si="6"/>
        <v>75.827416825231808</v>
      </c>
      <c r="U28">
        <f t="shared" si="7"/>
        <v>0.11544304286848826</v>
      </c>
      <c r="V28">
        <f t="shared" si="8"/>
        <v>2.9062784482885973</v>
      </c>
      <c r="W28">
        <f t="shared" si="9"/>
        <v>0.11295471088500364</v>
      </c>
      <c r="X28">
        <f t="shared" si="10"/>
        <v>7.0815793842388633E-2</v>
      </c>
      <c r="Y28">
        <f t="shared" si="11"/>
        <v>344.38209964469382</v>
      </c>
      <c r="Z28">
        <f t="shared" si="12"/>
        <v>33.275796286331577</v>
      </c>
      <c r="AA28">
        <f t="shared" si="13"/>
        <v>31.813099999999999</v>
      </c>
      <c r="AB28">
        <f t="shared" si="14"/>
        <v>4.7248013078694715</v>
      </c>
      <c r="AC28">
        <f t="shared" si="15"/>
        <v>59.820325610325554</v>
      </c>
      <c r="AD28">
        <f t="shared" si="16"/>
        <v>2.82833046108306</v>
      </c>
      <c r="AE28">
        <f t="shared" si="17"/>
        <v>4.7280425711940017</v>
      </c>
      <c r="AF28">
        <f t="shared" si="18"/>
        <v>1.8964708467864115</v>
      </c>
      <c r="AG28">
        <f t="shared" si="19"/>
        <v>-99.392914917307877</v>
      </c>
      <c r="AH28">
        <f t="shared" si="20"/>
        <v>1.8958677328200668</v>
      </c>
      <c r="AI28">
        <f t="shared" si="21"/>
        <v>0.14767560704128102</v>
      </c>
      <c r="AJ28">
        <f t="shared" si="22"/>
        <v>247.03272806724729</v>
      </c>
      <c r="AK28">
        <v>0</v>
      </c>
      <c r="AL28">
        <v>0</v>
      </c>
      <c r="AM28">
        <f t="shared" si="23"/>
        <v>1</v>
      </c>
      <c r="AN28">
        <f t="shared" si="24"/>
        <v>0</v>
      </c>
      <c r="AO28">
        <f t="shared" si="25"/>
        <v>51353.812472797923</v>
      </c>
      <c r="AP28" t="s">
        <v>423</v>
      </c>
      <c r="AQ28">
        <v>10366.9</v>
      </c>
      <c r="AR28">
        <v>993.59653846153856</v>
      </c>
      <c r="AS28">
        <v>3431.87</v>
      </c>
      <c r="AT28">
        <f t="shared" si="26"/>
        <v>0.71047955241266758</v>
      </c>
      <c r="AU28">
        <v>-3.9894345373445681</v>
      </c>
      <c r="AV28" t="s">
        <v>485</v>
      </c>
      <c r="AW28">
        <v>10297.200000000001</v>
      </c>
      <c r="AX28">
        <v>904.31064000000003</v>
      </c>
      <c r="AY28">
        <v>1286.4094495138249</v>
      </c>
      <c r="AZ28">
        <f t="shared" si="27"/>
        <v>0.29702736532154062</v>
      </c>
      <c r="BA28">
        <v>0.5</v>
      </c>
      <c r="BB28">
        <f t="shared" si="28"/>
        <v>1513.2431998223467</v>
      </c>
      <c r="BC28">
        <f t="shared" si="29"/>
        <v>25.518180648474289</v>
      </c>
      <c r="BD28">
        <f t="shared" si="30"/>
        <v>224.73732036698462</v>
      </c>
      <c r="BE28">
        <f t="shared" si="31"/>
        <v>1.9499585518892814E-2</v>
      </c>
      <c r="BF28">
        <f t="shared" si="32"/>
        <v>1.6677897937526909</v>
      </c>
      <c r="BG28">
        <f t="shared" si="33"/>
        <v>670.05451804716608</v>
      </c>
      <c r="BH28" t="s">
        <v>486</v>
      </c>
      <c r="BI28">
        <v>652.53</v>
      </c>
      <c r="BJ28">
        <f t="shared" si="34"/>
        <v>652.53</v>
      </c>
      <c r="BK28">
        <f t="shared" si="35"/>
        <v>0.49275092759415606</v>
      </c>
      <c r="BL28">
        <f t="shared" si="36"/>
        <v>0.60279412719072745</v>
      </c>
      <c r="BM28">
        <f t="shared" si="37"/>
        <v>0.77193166380729761</v>
      </c>
      <c r="BN28">
        <f t="shared" si="38"/>
        <v>1.3049247321119495</v>
      </c>
      <c r="BO28">
        <f t="shared" si="39"/>
        <v>0.87990973298477659</v>
      </c>
      <c r="BP28">
        <f t="shared" si="40"/>
        <v>0.43496253877513302</v>
      </c>
      <c r="BQ28">
        <f t="shared" si="41"/>
        <v>0.56503746122486698</v>
      </c>
      <c r="BR28">
        <v>1615</v>
      </c>
      <c r="BS28">
        <v>290.00000000000011</v>
      </c>
      <c r="BT28">
        <v>1190.3900000000001</v>
      </c>
      <c r="BU28">
        <v>115</v>
      </c>
      <c r="BV28">
        <v>10297.200000000001</v>
      </c>
      <c r="BW28">
        <v>1189.02</v>
      </c>
      <c r="BX28">
        <v>1.37</v>
      </c>
      <c r="BY28">
        <v>300.00000000000011</v>
      </c>
      <c r="BZ28">
        <v>38.5</v>
      </c>
      <c r="CA28">
        <v>1286.4094495138249</v>
      </c>
      <c r="CB28">
        <v>1.462055153674618</v>
      </c>
      <c r="CC28">
        <v>-100.2868159280834</v>
      </c>
      <c r="CD28">
        <v>1.23008801298563</v>
      </c>
      <c r="CE28">
        <v>0.99580514374261642</v>
      </c>
      <c r="CF28">
        <v>-1.118575038932146E-2</v>
      </c>
      <c r="CG28">
        <v>289.99999999999989</v>
      </c>
      <c r="CH28">
        <v>1181.1600000000001</v>
      </c>
      <c r="CI28">
        <v>635</v>
      </c>
      <c r="CJ28">
        <v>10261.6</v>
      </c>
      <c r="CK28">
        <v>1188.68</v>
      </c>
      <c r="CL28">
        <v>-7.52</v>
      </c>
      <c r="CZ28">
        <f t="shared" si="42"/>
        <v>1800.07</v>
      </c>
      <c r="DA28">
        <f t="shared" si="43"/>
        <v>1513.2431998223467</v>
      </c>
      <c r="DB28">
        <f t="shared" si="44"/>
        <v>0.84065797431341382</v>
      </c>
      <c r="DC28">
        <f t="shared" si="45"/>
        <v>0.19131594862682777</v>
      </c>
      <c r="DD28">
        <v>6</v>
      </c>
      <c r="DE28">
        <v>0.5</v>
      </c>
      <c r="DF28" t="s">
        <v>426</v>
      </c>
      <c r="DG28">
        <v>2</v>
      </c>
      <c r="DH28">
        <v>1691681772.0999999</v>
      </c>
      <c r="DI28">
        <v>767.30899999999997</v>
      </c>
      <c r="DJ28">
        <v>800.00900000000001</v>
      </c>
      <c r="DK28">
        <v>28.6203</v>
      </c>
      <c r="DL28">
        <v>25.992899999999999</v>
      </c>
      <c r="DM28">
        <v>765.26700000000005</v>
      </c>
      <c r="DN28">
        <v>27.847000000000001</v>
      </c>
      <c r="DO28">
        <v>499.95499999999998</v>
      </c>
      <c r="DP28">
        <v>98.7226</v>
      </c>
      <c r="DQ28">
        <v>9.9930199999999997E-2</v>
      </c>
      <c r="DR28">
        <v>31.825199999999999</v>
      </c>
      <c r="DS28">
        <v>31.813099999999999</v>
      </c>
      <c r="DT28">
        <v>999.9</v>
      </c>
      <c r="DU28">
        <v>0</v>
      </c>
      <c r="DV28">
        <v>0</v>
      </c>
      <c r="DW28">
        <v>9995.6200000000008</v>
      </c>
      <c r="DX28">
        <v>0</v>
      </c>
      <c r="DY28">
        <v>703.18200000000002</v>
      </c>
      <c r="DZ28">
        <v>-32.700600000000001</v>
      </c>
      <c r="EA28">
        <v>789.91600000000005</v>
      </c>
      <c r="EB28">
        <v>821.35900000000004</v>
      </c>
      <c r="EC28">
        <v>2.6273399999999998</v>
      </c>
      <c r="ED28">
        <v>800.00900000000001</v>
      </c>
      <c r="EE28">
        <v>25.992899999999999</v>
      </c>
      <c r="EF28">
        <v>2.8254700000000001</v>
      </c>
      <c r="EG28">
        <v>2.56609</v>
      </c>
      <c r="EH28">
        <v>23.0336</v>
      </c>
      <c r="EI28">
        <v>21.451899999999998</v>
      </c>
      <c r="EJ28">
        <v>1800.07</v>
      </c>
      <c r="EK28">
        <v>0.97800699999999996</v>
      </c>
      <c r="EL28">
        <v>2.1992899999999999E-2</v>
      </c>
      <c r="EM28">
        <v>0</v>
      </c>
      <c r="EN28">
        <v>902.88599999999997</v>
      </c>
      <c r="EO28">
        <v>5.0002700000000004</v>
      </c>
      <c r="EP28">
        <v>16850.099999999999</v>
      </c>
      <c r="EQ28">
        <v>16249.3</v>
      </c>
      <c r="ER28">
        <v>49.5</v>
      </c>
      <c r="ES28">
        <v>51.125</v>
      </c>
      <c r="ET28">
        <v>50.625</v>
      </c>
      <c r="EU28">
        <v>50.125</v>
      </c>
      <c r="EV28">
        <v>51.25</v>
      </c>
      <c r="EW28">
        <v>1755.59</v>
      </c>
      <c r="EX28">
        <v>39.479999999999997</v>
      </c>
      <c r="EY28">
        <v>0</v>
      </c>
      <c r="EZ28">
        <v>187.79999995231631</v>
      </c>
      <c r="FA28">
        <v>0</v>
      </c>
      <c r="FB28">
        <v>904.31064000000003</v>
      </c>
      <c r="FC28">
        <v>-10.88061537968839</v>
      </c>
      <c r="FD28">
        <v>-293.73076915132322</v>
      </c>
      <c r="FE28">
        <v>16882.268</v>
      </c>
      <c r="FF28">
        <v>15</v>
      </c>
      <c r="FG28">
        <v>1691681655.5999999</v>
      </c>
      <c r="FH28" t="s">
        <v>487</v>
      </c>
      <c r="FI28">
        <v>1691681655.5999999</v>
      </c>
      <c r="FJ28">
        <v>1691681654.0999999</v>
      </c>
      <c r="FK28">
        <v>14</v>
      </c>
      <c r="FL28">
        <v>0.16900000000000001</v>
      </c>
      <c r="FM28">
        <v>9.4E-2</v>
      </c>
      <c r="FN28">
        <v>2.0419999999999998</v>
      </c>
      <c r="FO28">
        <v>0.77300000000000002</v>
      </c>
      <c r="FP28">
        <v>800</v>
      </c>
      <c r="FQ28">
        <v>25</v>
      </c>
      <c r="FR28">
        <v>0.06</v>
      </c>
      <c r="FS28">
        <v>0.02</v>
      </c>
      <c r="FT28">
        <v>26.25846317635148</v>
      </c>
      <c r="FU28">
        <v>-2.8848124728806428</v>
      </c>
      <c r="FV28">
        <v>0.42017493333860578</v>
      </c>
      <c r="FW28">
        <v>0</v>
      </c>
      <c r="FX28">
        <v>0.11762772397630609</v>
      </c>
      <c r="FY28">
        <v>-2.9938413276049082E-3</v>
      </c>
      <c r="FZ28">
        <v>1.180765845576076E-3</v>
      </c>
      <c r="GA28">
        <v>1</v>
      </c>
      <c r="GB28">
        <v>1</v>
      </c>
      <c r="GC28">
        <v>2</v>
      </c>
      <c r="GD28" t="s">
        <v>482</v>
      </c>
      <c r="GE28">
        <v>3.1348600000000002</v>
      </c>
      <c r="GF28">
        <v>2.8650500000000001</v>
      </c>
      <c r="GG28">
        <v>0.147895</v>
      </c>
      <c r="GH28">
        <v>0.15602199999999999</v>
      </c>
      <c r="GI28">
        <v>0.12906000000000001</v>
      </c>
      <c r="GJ28">
        <v>0.12584600000000001</v>
      </c>
      <c r="GK28">
        <v>25908.400000000001</v>
      </c>
      <c r="GL28">
        <v>19848.3</v>
      </c>
      <c r="GM28">
        <v>29305.1</v>
      </c>
      <c r="GN28">
        <v>21914.5</v>
      </c>
      <c r="GO28">
        <v>34174.800000000003</v>
      </c>
      <c r="GP28">
        <v>26353.9</v>
      </c>
      <c r="GQ28">
        <v>40671.4</v>
      </c>
      <c r="GR28">
        <v>31130.3</v>
      </c>
      <c r="GS28">
        <v>2.0423800000000001</v>
      </c>
      <c r="GT28">
        <v>1.8876999999999999</v>
      </c>
      <c r="GU28">
        <v>0.15467400000000001</v>
      </c>
      <c r="GV28">
        <v>0</v>
      </c>
      <c r="GW28">
        <v>29.298200000000001</v>
      </c>
      <c r="GX28">
        <v>999.9</v>
      </c>
      <c r="GY28">
        <v>60.7</v>
      </c>
      <c r="GZ28">
        <v>32.6</v>
      </c>
      <c r="HA28">
        <v>30.372299999999999</v>
      </c>
      <c r="HB28">
        <v>62.045699999999997</v>
      </c>
      <c r="HC28">
        <v>14.523199999999999</v>
      </c>
      <c r="HD28">
        <v>1</v>
      </c>
      <c r="HE28">
        <v>0.13397899999999999</v>
      </c>
      <c r="HF28">
        <v>-1.09758</v>
      </c>
      <c r="HG28">
        <v>20.277200000000001</v>
      </c>
      <c r="HH28">
        <v>5.2343599999999997</v>
      </c>
      <c r="HI28">
        <v>11.974</v>
      </c>
      <c r="HJ28">
        <v>4.9754500000000004</v>
      </c>
      <c r="HK28">
        <v>3.2836500000000002</v>
      </c>
      <c r="HL28">
        <v>9999</v>
      </c>
      <c r="HM28">
        <v>9999</v>
      </c>
      <c r="HN28">
        <v>9999</v>
      </c>
      <c r="HO28">
        <v>999.9</v>
      </c>
      <c r="HP28">
        <v>1.86137</v>
      </c>
      <c r="HQ28">
        <v>1.8630199999999999</v>
      </c>
      <c r="HR28">
        <v>1.8684400000000001</v>
      </c>
      <c r="HS28">
        <v>1.85907</v>
      </c>
      <c r="HT28">
        <v>1.85745</v>
      </c>
      <c r="HU28">
        <v>1.86117</v>
      </c>
      <c r="HV28">
        <v>1.8650800000000001</v>
      </c>
      <c r="HW28">
        <v>1.86707</v>
      </c>
      <c r="HX28">
        <v>5</v>
      </c>
      <c r="HY28">
        <v>0</v>
      </c>
      <c r="HZ28">
        <v>0</v>
      </c>
      <c r="IA28">
        <v>0</v>
      </c>
      <c r="IB28" t="s">
        <v>429</v>
      </c>
      <c r="IC28" t="s">
        <v>430</v>
      </c>
      <c r="ID28" t="s">
        <v>431</v>
      </c>
      <c r="IE28" t="s">
        <v>431</v>
      </c>
      <c r="IF28" t="s">
        <v>431</v>
      </c>
      <c r="IG28" t="s">
        <v>431</v>
      </c>
      <c r="IH28">
        <v>0</v>
      </c>
      <c r="II28">
        <v>100</v>
      </c>
      <c r="IJ28">
        <v>100</v>
      </c>
      <c r="IK28">
        <v>2.0419999999999998</v>
      </c>
      <c r="IL28">
        <v>0.77329999999999999</v>
      </c>
      <c r="IM28">
        <v>2.0420952380952708</v>
      </c>
      <c r="IN28">
        <v>0</v>
      </c>
      <c r="IO28">
        <v>0</v>
      </c>
      <c r="IP28">
        <v>0</v>
      </c>
      <c r="IQ28">
        <v>0.77329000000000292</v>
      </c>
      <c r="IR28">
        <v>0</v>
      </c>
      <c r="IS28">
        <v>0</v>
      </c>
      <c r="IT28">
        <v>0</v>
      </c>
      <c r="IU28">
        <v>-1</v>
      </c>
      <c r="IV28">
        <v>-1</v>
      </c>
      <c r="IW28">
        <v>-1</v>
      </c>
      <c r="IX28">
        <v>-1</v>
      </c>
      <c r="IY28">
        <v>1.9</v>
      </c>
      <c r="IZ28">
        <v>2</v>
      </c>
      <c r="JA28">
        <v>1.80664</v>
      </c>
      <c r="JB28">
        <v>2.4877899999999999</v>
      </c>
      <c r="JC28">
        <v>1.34399</v>
      </c>
      <c r="JD28">
        <v>2.2570800000000002</v>
      </c>
      <c r="JE28">
        <v>1.5918000000000001</v>
      </c>
      <c r="JF28">
        <v>2.3290999999999999</v>
      </c>
      <c r="JG28">
        <v>39.217300000000002</v>
      </c>
      <c r="JH28">
        <v>24.087499999999999</v>
      </c>
      <c r="JI28">
        <v>18</v>
      </c>
      <c r="JJ28">
        <v>495.45400000000001</v>
      </c>
      <c r="JK28">
        <v>443.76799999999997</v>
      </c>
      <c r="JL28">
        <v>30.172599999999999</v>
      </c>
      <c r="JM28">
        <v>29.273299999999999</v>
      </c>
      <c r="JN28">
        <v>30.000499999999999</v>
      </c>
      <c r="JO28">
        <v>28.9756</v>
      </c>
      <c r="JP28">
        <v>28.8978</v>
      </c>
      <c r="JQ28">
        <v>36.232300000000002</v>
      </c>
      <c r="JR28">
        <v>23.378299999999999</v>
      </c>
      <c r="JS28">
        <v>84.561000000000007</v>
      </c>
      <c r="JT28">
        <v>30.277999999999999</v>
      </c>
      <c r="JU28">
        <v>800</v>
      </c>
      <c r="JV28">
        <v>26.021000000000001</v>
      </c>
      <c r="JW28">
        <v>99.919799999999995</v>
      </c>
      <c r="JX28">
        <v>98.3626</v>
      </c>
    </row>
    <row r="29" spans="1:284" x14ac:dyDescent="0.3">
      <c r="A29">
        <v>13</v>
      </c>
      <c r="B29">
        <v>1691681943.0999999</v>
      </c>
      <c r="C29">
        <v>1737.099999904633</v>
      </c>
      <c r="D29" t="s">
        <v>488</v>
      </c>
      <c r="E29" t="s">
        <v>489</v>
      </c>
      <c r="F29" t="s">
        <v>416</v>
      </c>
      <c r="G29" t="s">
        <v>417</v>
      </c>
      <c r="H29" t="s">
        <v>418</v>
      </c>
      <c r="I29" t="s">
        <v>419</v>
      </c>
      <c r="J29" t="s">
        <v>420</v>
      </c>
      <c r="K29" t="s">
        <v>421</v>
      </c>
      <c r="L29" t="s">
        <v>422</v>
      </c>
      <c r="M29">
        <v>1691681943.0999999</v>
      </c>
      <c r="N29">
        <f t="shared" si="0"/>
        <v>1.7081742221696772E-3</v>
      </c>
      <c r="O29">
        <f t="shared" si="1"/>
        <v>1.7081742221696772</v>
      </c>
      <c r="P29">
        <f t="shared" si="2"/>
        <v>24.497725890065144</v>
      </c>
      <c r="Q29">
        <f t="shared" si="3"/>
        <v>968.57899999999995</v>
      </c>
      <c r="R29">
        <f t="shared" si="4"/>
        <v>482.86792403349699</v>
      </c>
      <c r="S29">
        <f t="shared" si="5"/>
        <v>47.719770547236394</v>
      </c>
      <c r="T29">
        <f t="shared" si="6"/>
        <v>95.720517633027399</v>
      </c>
      <c r="U29">
        <f t="shared" si="7"/>
        <v>8.5972495618608591E-2</v>
      </c>
      <c r="V29">
        <f t="shared" si="8"/>
        <v>2.9105953467859496</v>
      </c>
      <c r="W29">
        <f t="shared" si="9"/>
        <v>8.4586244760376461E-2</v>
      </c>
      <c r="X29">
        <f t="shared" si="10"/>
        <v>5.2989090168659998E-2</v>
      </c>
      <c r="Y29">
        <f t="shared" si="11"/>
        <v>344.39919964471164</v>
      </c>
      <c r="Z29">
        <f t="shared" si="12"/>
        <v>33.637429848129656</v>
      </c>
      <c r="AA29">
        <f t="shared" si="13"/>
        <v>32.030299999999997</v>
      </c>
      <c r="AB29">
        <f t="shared" si="14"/>
        <v>4.7832785987513882</v>
      </c>
      <c r="AC29">
        <f t="shared" si="15"/>
        <v>59.835792009241359</v>
      </c>
      <c r="AD29">
        <f t="shared" si="16"/>
        <v>2.8647698713248597</v>
      </c>
      <c r="AE29">
        <f t="shared" si="17"/>
        <v>4.7877194821494289</v>
      </c>
      <c r="AF29">
        <f t="shared" si="18"/>
        <v>1.9185087274265284</v>
      </c>
      <c r="AG29">
        <f t="shared" si="19"/>
        <v>-75.330483197682767</v>
      </c>
      <c r="AH29">
        <f t="shared" si="20"/>
        <v>2.5734226679098477</v>
      </c>
      <c r="AI29">
        <f t="shared" si="21"/>
        <v>0.20058777892803198</v>
      </c>
      <c r="AJ29">
        <f t="shared" si="22"/>
        <v>271.84272689386671</v>
      </c>
      <c r="AK29">
        <v>0</v>
      </c>
      <c r="AL29">
        <v>0</v>
      </c>
      <c r="AM29">
        <f t="shared" si="23"/>
        <v>1</v>
      </c>
      <c r="AN29">
        <f t="shared" si="24"/>
        <v>0</v>
      </c>
      <c r="AO29">
        <f t="shared" si="25"/>
        <v>51438.314185338502</v>
      </c>
      <c r="AP29" t="s">
        <v>423</v>
      </c>
      <c r="AQ29">
        <v>10366.9</v>
      </c>
      <c r="AR29">
        <v>993.59653846153856</v>
      </c>
      <c r="AS29">
        <v>3431.87</v>
      </c>
      <c r="AT29">
        <f t="shared" si="26"/>
        <v>0.71047955241266758</v>
      </c>
      <c r="AU29">
        <v>-3.9894345373445681</v>
      </c>
      <c r="AV29" t="s">
        <v>490</v>
      </c>
      <c r="AW29">
        <v>10292.1</v>
      </c>
      <c r="AX29">
        <v>903.44572000000016</v>
      </c>
      <c r="AY29">
        <v>1289.391734288218</v>
      </c>
      <c r="AZ29">
        <f t="shared" si="27"/>
        <v>0.29932409524966541</v>
      </c>
      <c r="BA29">
        <v>0.5</v>
      </c>
      <c r="BB29">
        <f t="shared" si="28"/>
        <v>1513.3187998223559</v>
      </c>
      <c r="BC29">
        <f t="shared" si="29"/>
        <v>24.497725890065144</v>
      </c>
      <c r="BD29">
        <f t="shared" si="30"/>
        <v>226.4863902905681</v>
      </c>
      <c r="BE29">
        <f t="shared" si="31"/>
        <v>1.8824295601662874E-2</v>
      </c>
      <c r="BF29">
        <f t="shared" si="32"/>
        <v>1.6616193579792822</v>
      </c>
      <c r="BG29">
        <f t="shared" si="33"/>
        <v>670.86273660314748</v>
      </c>
      <c r="BH29" t="s">
        <v>491</v>
      </c>
      <c r="BI29">
        <v>654.76</v>
      </c>
      <c r="BJ29">
        <f t="shared" si="34"/>
        <v>654.76</v>
      </c>
      <c r="BK29">
        <f t="shared" si="35"/>
        <v>0.49219466622263819</v>
      </c>
      <c r="BL29">
        <f t="shared" si="36"/>
        <v>0.60814168822030645</v>
      </c>
      <c r="BM29">
        <f t="shared" si="37"/>
        <v>0.77147763888062859</v>
      </c>
      <c r="BN29">
        <f t="shared" si="38"/>
        <v>1.3047744511522157</v>
      </c>
      <c r="BO29">
        <f t="shared" si="39"/>
        <v>0.87868661965420258</v>
      </c>
      <c r="BP29">
        <f t="shared" si="40"/>
        <v>0.44074241868025871</v>
      </c>
      <c r="BQ29">
        <f t="shared" si="41"/>
        <v>0.55925758131974135</v>
      </c>
      <c r="BR29">
        <v>1617</v>
      </c>
      <c r="BS29">
        <v>290.00000000000011</v>
      </c>
      <c r="BT29">
        <v>1192.81</v>
      </c>
      <c r="BU29">
        <v>195</v>
      </c>
      <c r="BV29">
        <v>10292.1</v>
      </c>
      <c r="BW29">
        <v>1191.29</v>
      </c>
      <c r="BX29">
        <v>1.52</v>
      </c>
      <c r="BY29">
        <v>300.00000000000011</v>
      </c>
      <c r="BZ29">
        <v>38.4</v>
      </c>
      <c r="CA29">
        <v>1289.391734288218</v>
      </c>
      <c r="CB29">
        <v>1.272661695692652</v>
      </c>
      <c r="CC29">
        <v>-100.969309870572</v>
      </c>
      <c r="CD29">
        <v>1.0718465567174871</v>
      </c>
      <c r="CE29">
        <v>0.99685459693366552</v>
      </c>
      <c r="CF29">
        <v>-1.1196728364849841E-2</v>
      </c>
      <c r="CG29">
        <v>289.99999999999989</v>
      </c>
      <c r="CH29">
        <v>1184.92</v>
      </c>
      <c r="CI29">
        <v>635</v>
      </c>
      <c r="CJ29">
        <v>10272.299999999999</v>
      </c>
      <c r="CK29">
        <v>1191.0999999999999</v>
      </c>
      <c r="CL29">
        <v>-6.18</v>
      </c>
      <c r="CZ29">
        <f t="shared" si="42"/>
        <v>1800.16</v>
      </c>
      <c r="DA29">
        <f t="shared" si="43"/>
        <v>1513.3187998223559</v>
      </c>
      <c r="DB29">
        <f t="shared" si="44"/>
        <v>0.84065794141762717</v>
      </c>
      <c r="DC29">
        <f t="shared" si="45"/>
        <v>0.19131588283525444</v>
      </c>
      <c r="DD29">
        <v>6</v>
      </c>
      <c r="DE29">
        <v>0.5</v>
      </c>
      <c r="DF29" t="s">
        <v>426</v>
      </c>
      <c r="DG29">
        <v>2</v>
      </c>
      <c r="DH29">
        <v>1691681943.0999999</v>
      </c>
      <c r="DI29">
        <v>968.57899999999995</v>
      </c>
      <c r="DJ29">
        <v>999.96500000000003</v>
      </c>
      <c r="DK29">
        <v>28.988099999999999</v>
      </c>
      <c r="DL29">
        <v>26.997499999999999</v>
      </c>
      <c r="DM29">
        <v>966.79899999999998</v>
      </c>
      <c r="DN29">
        <v>28.077100000000002</v>
      </c>
      <c r="DO29">
        <v>499.947</v>
      </c>
      <c r="DP29">
        <v>98.725999999999999</v>
      </c>
      <c r="DQ29">
        <v>9.9720600000000006E-2</v>
      </c>
      <c r="DR29">
        <v>32.046700000000001</v>
      </c>
      <c r="DS29">
        <v>32.030299999999997</v>
      </c>
      <c r="DT29">
        <v>999.9</v>
      </c>
      <c r="DU29">
        <v>0</v>
      </c>
      <c r="DV29">
        <v>0</v>
      </c>
      <c r="DW29">
        <v>10020</v>
      </c>
      <c r="DX29">
        <v>0</v>
      </c>
      <c r="DY29">
        <v>1373.64</v>
      </c>
      <c r="DZ29">
        <v>-31.385300000000001</v>
      </c>
      <c r="EA29">
        <v>997.495</v>
      </c>
      <c r="EB29">
        <v>1027.71</v>
      </c>
      <c r="EC29">
        <v>1.99061</v>
      </c>
      <c r="ED29">
        <v>999.96500000000003</v>
      </c>
      <c r="EE29">
        <v>26.997499999999999</v>
      </c>
      <c r="EF29">
        <v>2.8618800000000002</v>
      </c>
      <c r="EG29">
        <v>2.6653500000000001</v>
      </c>
      <c r="EH29">
        <v>23.2454</v>
      </c>
      <c r="EI29">
        <v>22.0731</v>
      </c>
      <c r="EJ29">
        <v>1800.16</v>
      </c>
      <c r="EK29">
        <v>0.97800600000000004</v>
      </c>
      <c r="EL29">
        <v>2.1994400000000001E-2</v>
      </c>
      <c r="EM29">
        <v>0</v>
      </c>
      <c r="EN29">
        <v>903.08</v>
      </c>
      <c r="EO29">
        <v>5.0002700000000004</v>
      </c>
      <c r="EP29">
        <v>16992.599999999999</v>
      </c>
      <c r="EQ29">
        <v>16250.1</v>
      </c>
      <c r="ER29">
        <v>47.811999999999998</v>
      </c>
      <c r="ES29">
        <v>49.25</v>
      </c>
      <c r="ET29">
        <v>48.936999999999998</v>
      </c>
      <c r="EU29">
        <v>48.25</v>
      </c>
      <c r="EV29">
        <v>49.625</v>
      </c>
      <c r="EW29">
        <v>1755.68</v>
      </c>
      <c r="EX29">
        <v>39.479999999999997</v>
      </c>
      <c r="EY29">
        <v>0</v>
      </c>
      <c r="EZ29">
        <v>169.19999980926511</v>
      </c>
      <c r="FA29">
        <v>0</v>
      </c>
      <c r="FB29">
        <v>903.44572000000016</v>
      </c>
      <c r="FC29">
        <v>-2.5271538522788282</v>
      </c>
      <c r="FD29">
        <v>488.5000006574719</v>
      </c>
      <c r="FE29">
        <v>16942.736000000001</v>
      </c>
      <c r="FF29">
        <v>15</v>
      </c>
      <c r="FG29">
        <v>1691681891.5999999</v>
      </c>
      <c r="FH29" t="s">
        <v>492</v>
      </c>
      <c r="FI29">
        <v>1691681889.0999999</v>
      </c>
      <c r="FJ29">
        <v>1691681891.5999999</v>
      </c>
      <c r="FK29">
        <v>15</v>
      </c>
      <c r="FL29">
        <v>-0.26200000000000001</v>
      </c>
      <c r="FM29">
        <v>0.13800000000000001</v>
      </c>
      <c r="FN29">
        <v>1.78</v>
      </c>
      <c r="FO29">
        <v>0.91100000000000003</v>
      </c>
      <c r="FP29">
        <v>1000</v>
      </c>
      <c r="FQ29">
        <v>27</v>
      </c>
      <c r="FR29">
        <v>0.08</v>
      </c>
      <c r="FS29">
        <v>0.05</v>
      </c>
      <c r="FT29">
        <v>24.77600672105342</v>
      </c>
      <c r="FU29">
        <v>-0.92759561081743658</v>
      </c>
      <c r="FV29">
        <v>0.15663188446504539</v>
      </c>
      <c r="FW29">
        <v>1</v>
      </c>
      <c r="FX29">
        <v>8.9285000839091355E-2</v>
      </c>
      <c r="FY29">
        <v>-1.8005640410900629E-2</v>
      </c>
      <c r="FZ29">
        <v>2.7420626445314221E-3</v>
      </c>
      <c r="GA29">
        <v>1</v>
      </c>
      <c r="GB29">
        <v>2</v>
      </c>
      <c r="GC29">
        <v>2</v>
      </c>
      <c r="GD29" t="s">
        <v>428</v>
      </c>
      <c r="GE29">
        <v>3.1351</v>
      </c>
      <c r="GF29">
        <v>2.8650500000000001</v>
      </c>
      <c r="GG29">
        <v>0.17276</v>
      </c>
      <c r="GH29">
        <v>0.18065600000000001</v>
      </c>
      <c r="GI29">
        <v>0.129806</v>
      </c>
      <c r="GJ29">
        <v>0.129166</v>
      </c>
      <c r="GK29">
        <v>25158.5</v>
      </c>
      <c r="GL29">
        <v>19273.8</v>
      </c>
      <c r="GM29">
        <v>29311.1</v>
      </c>
      <c r="GN29">
        <v>21919.3</v>
      </c>
      <c r="GO29">
        <v>34152.300000000003</v>
      </c>
      <c r="GP29">
        <v>26262.3</v>
      </c>
      <c r="GQ29">
        <v>40679.599999999999</v>
      </c>
      <c r="GR29">
        <v>31137.8</v>
      </c>
      <c r="GS29">
        <v>2.0428199999999999</v>
      </c>
      <c r="GT29">
        <v>1.89235</v>
      </c>
      <c r="GU29">
        <v>0.21226700000000001</v>
      </c>
      <c r="GV29">
        <v>0</v>
      </c>
      <c r="GW29">
        <v>28.577500000000001</v>
      </c>
      <c r="GX29">
        <v>999.9</v>
      </c>
      <c r="GY29">
        <v>60.5</v>
      </c>
      <c r="GZ29">
        <v>32.799999999999997</v>
      </c>
      <c r="HA29">
        <v>30.613099999999999</v>
      </c>
      <c r="HB29">
        <v>61.805700000000002</v>
      </c>
      <c r="HC29">
        <v>14.5152</v>
      </c>
      <c r="HD29">
        <v>1</v>
      </c>
      <c r="HE29">
        <v>0.12382600000000001</v>
      </c>
      <c r="HF29">
        <v>-0.77661199999999997</v>
      </c>
      <c r="HG29">
        <v>20.2807</v>
      </c>
      <c r="HH29">
        <v>5.2343599999999997</v>
      </c>
      <c r="HI29">
        <v>11.974</v>
      </c>
      <c r="HJ29">
        <v>4.97525</v>
      </c>
      <c r="HK29">
        <v>3.28355</v>
      </c>
      <c r="HL29">
        <v>9999</v>
      </c>
      <c r="HM29">
        <v>9999</v>
      </c>
      <c r="HN29">
        <v>9999</v>
      </c>
      <c r="HO29">
        <v>999.9</v>
      </c>
      <c r="HP29">
        <v>1.8613299999999999</v>
      </c>
      <c r="HQ29">
        <v>1.86297</v>
      </c>
      <c r="HR29">
        <v>1.8683799999999999</v>
      </c>
      <c r="HS29">
        <v>1.8589899999999999</v>
      </c>
      <c r="HT29">
        <v>1.85745</v>
      </c>
      <c r="HU29">
        <v>1.8611200000000001</v>
      </c>
      <c r="HV29">
        <v>1.8649899999999999</v>
      </c>
      <c r="HW29">
        <v>1.86704</v>
      </c>
      <c r="HX29">
        <v>5</v>
      </c>
      <c r="HY29">
        <v>0</v>
      </c>
      <c r="HZ29">
        <v>0</v>
      </c>
      <c r="IA29">
        <v>0</v>
      </c>
      <c r="IB29" t="s">
        <v>429</v>
      </c>
      <c r="IC29" t="s">
        <v>430</v>
      </c>
      <c r="ID29" t="s">
        <v>431</v>
      </c>
      <c r="IE29" t="s">
        <v>431</v>
      </c>
      <c r="IF29" t="s">
        <v>431</v>
      </c>
      <c r="IG29" t="s">
        <v>431</v>
      </c>
      <c r="IH29">
        <v>0</v>
      </c>
      <c r="II29">
        <v>100</v>
      </c>
      <c r="IJ29">
        <v>100</v>
      </c>
      <c r="IK29">
        <v>1.78</v>
      </c>
      <c r="IL29">
        <v>0.91100000000000003</v>
      </c>
      <c r="IM29">
        <v>1.7804285714287289</v>
      </c>
      <c r="IN29">
        <v>0</v>
      </c>
      <c r="IO29">
        <v>0</v>
      </c>
      <c r="IP29">
        <v>0</v>
      </c>
      <c r="IQ29">
        <v>0.91101000000000454</v>
      </c>
      <c r="IR29">
        <v>0</v>
      </c>
      <c r="IS29">
        <v>0</v>
      </c>
      <c r="IT29">
        <v>0</v>
      </c>
      <c r="IU29">
        <v>-1</v>
      </c>
      <c r="IV29">
        <v>-1</v>
      </c>
      <c r="IW29">
        <v>-1</v>
      </c>
      <c r="IX29">
        <v>-1</v>
      </c>
      <c r="IY29">
        <v>0.9</v>
      </c>
      <c r="IZ29">
        <v>0.9</v>
      </c>
      <c r="JA29">
        <v>2.1752899999999999</v>
      </c>
      <c r="JB29">
        <v>2.4902299999999999</v>
      </c>
      <c r="JC29">
        <v>1.34399</v>
      </c>
      <c r="JD29">
        <v>2.2583000000000002</v>
      </c>
      <c r="JE29">
        <v>1.5918000000000001</v>
      </c>
      <c r="JF29">
        <v>2.2644000000000002</v>
      </c>
      <c r="JG29">
        <v>38.994</v>
      </c>
      <c r="JH29">
        <v>24.096299999999999</v>
      </c>
      <c r="JI29">
        <v>18</v>
      </c>
      <c r="JJ29">
        <v>495.82400000000001</v>
      </c>
      <c r="JK29">
        <v>446.947</v>
      </c>
      <c r="JL29">
        <v>30.5962</v>
      </c>
      <c r="JM29">
        <v>29.153500000000001</v>
      </c>
      <c r="JN29">
        <v>29.999500000000001</v>
      </c>
      <c r="JO29">
        <v>28.984999999999999</v>
      </c>
      <c r="JP29">
        <v>28.9162</v>
      </c>
      <c r="JQ29">
        <v>43.615400000000001</v>
      </c>
      <c r="JR29">
        <v>21.3642</v>
      </c>
      <c r="JS29">
        <v>94.0762</v>
      </c>
      <c r="JT29">
        <v>30.577999999999999</v>
      </c>
      <c r="JU29">
        <v>1000</v>
      </c>
      <c r="JV29">
        <v>27.024100000000001</v>
      </c>
      <c r="JW29">
        <v>99.940100000000001</v>
      </c>
      <c r="JX29">
        <v>98.385300000000001</v>
      </c>
    </row>
    <row r="30" spans="1:284" x14ac:dyDescent="0.3">
      <c r="A30">
        <v>14</v>
      </c>
      <c r="B30">
        <v>1691682093.5999999</v>
      </c>
      <c r="C30">
        <v>1887.599999904633</v>
      </c>
      <c r="D30" t="s">
        <v>493</v>
      </c>
      <c r="E30" t="s">
        <v>494</v>
      </c>
      <c r="F30" t="s">
        <v>416</v>
      </c>
      <c r="G30" t="s">
        <v>417</v>
      </c>
      <c r="H30" t="s">
        <v>418</v>
      </c>
      <c r="I30" t="s">
        <v>419</v>
      </c>
      <c r="J30" t="s">
        <v>420</v>
      </c>
      <c r="K30" t="s">
        <v>421</v>
      </c>
      <c r="L30" t="s">
        <v>422</v>
      </c>
      <c r="M30">
        <v>1691682093.5999999</v>
      </c>
      <c r="N30">
        <f t="shared" si="0"/>
        <v>1.6427301315628893E-3</v>
      </c>
      <c r="O30">
        <f t="shared" si="1"/>
        <v>1.6427301315628893</v>
      </c>
      <c r="P30">
        <f t="shared" si="2"/>
        <v>27.386149088153015</v>
      </c>
      <c r="Q30">
        <f t="shared" si="3"/>
        <v>1164.82</v>
      </c>
      <c r="R30">
        <f t="shared" si="4"/>
        <v>593.31502907157517</v>
      </c>
      <c r="S30">
        <f t="shared" si="5"/>
        <v>58.632699966475691</v>
      </c>
      <c r="T30">
        <f t="shared" si="6"/>
        <v>115.11008187643799</v>
      </c>
      <c r="U30">
        <f t="shared" si="7"/>
        <v>8.1792892959108521E-2</v>
      </c>
      <c r="V30">
        <f t="shared" si="8"/>
        <v>2.9072480065143189</v>
      </c>
      <c r="W30">
        <f t="shared" si="9"/>
        <v>8.0535669184962896E-2</v>
      </c>
      <c r="X30">
        <f t="shared" si="10"/>
        <v>5.0446140013661836E-2</v>
      </c>
      <c r="Y30">
        <f t="shared" si="11"/>
        <v>344.35359964466431</v>
      </c>
      <c r="Z30">
        <f t="shared" si="12"/>
        <v>33.599804001278343</v>
      </c>
      <c r="AA30">
        <f t="shared" si="13"/>
        <v>32.084200000000003</v>
      </c>
      <c r="AB30">
        <f t="shared" si="14"/>
        <v>4.7978874299437768</v>
      </c>
      <c r="AC30">
        <f t="shared" si="15"/>
        <v>59.931917928156928</v>
      </c>
      <c r="AD30">
        <f t="shared" si="16"/>
        <v>2.8602605164666501</v>
      </c>
      <c r="AE30">
        <f t="shared" si="17"/>
        <v>4.7725162406705763</v>
      </c>
      <c r="AF30">
        <f t="shared" si="18"/>
        <v>1.9376269134771267</v>
      </c>
      <c r="AG30">
        <f t="shared" si="19"/>
        <v>-72.444398801923413</v>
      </c>
      <c r="AH30">
        <f t="shared" si="20"/>
        <v>-14.686121459198935</v>
      </c>
      <c r="AI30">
        <f t="shared" si="21"/>
        <v>-1.1460282160334427</v>
      </c>
      <c r="AJ30">
        <f t="shared" si="22"/>
        <v>256.07705116750856</v>
      </c>
      <c r="AK30">
        <v>0</v>
      </c>
      <c r="AL30">
        <v>0</v>
      </c>
      <c r="AM30">
        <f t="shared" si="23"/>
        <v>1</v>
      </c>
      <c r="AN30">
        <f t="shared" si="24"/>
        <v>0</v>
      </c>
      <c r="AO30">
        <f t="shared" si="25"/>
        <v>51353.30559653532</v>
      </c>
      <c r="AP30" t="s">
        <v>423</v>
      </c>
      <c r="AQ30">
        <v>10366.9</v>
      </c>
      <c r="AR30">
        <v>993.59653846153856</v>
      </c>
      <c r="AS30">
        <v>3431.87</v>
      </c>
      <c r="AT30">
        <f t="shared" si="26"/>
        <v>0.71047955241266758</v>
      </c>
      <c r="AU30">
        <v>-3.9894345373445681</v>
      </c>
      <c r="AV30" t="s">
        <v>495</v>
      </c>
      <c r="AW30">
        <v>10301.4</v>
      </c>
      <c r="AX30">
        <v>919.59191999999996</v>
      </c>
      <c r="AY30">
        <v>1335.9521670633439</v>
      </c>
      <c r="AZ30">
        <f t="shared" si="27"/>
        <v>0.31165804983764989</v>
      </c>
      <c r="BA30">
        <v>0.5</v>
      </c>
      <c r="BB30">
        <f t="shared" si="28"/>
        <v>1513.1171998223322</v>
      </c>
      <c r="BC30">
        <f t="shared" si="29"/>
        <v>27.386149088153015</v>
      </c>
      <c r="BD30">
        <f t="shared" si="30"/>
        <v>235.78757783621683</v>
      </c>
      <c r="BE30">
        <f t="shared" si="31"/>
        <v>2.0735725976270481E-2</v>
      </c>
      <c r="BF30">
        <f t="shared" si="32"/>
        <v>1.5688569430923931</v>
      </c>
      <c r="BG30">
        <f t="shared" si="33"/>
        <v>683.25229963020968</v>
      </c>
      <c r="BH30" t="s">
        <v>496</v>
      </c>
      <c r="BI30">
        <v>660.66</v>
      </c>
      <c r="BJ30">
        <f t="shared" si="34"/>
        <v>660.66</v>
      </c>
      <c r="BK30">
        <f t="shared" si="35"/>
        <v>0.505476306496627</v>
      </c>
      <c r="BL30">
        <f t="shared" si="36"/>
        <v>0.61656312240963462</v>
      </c>
      <c r="BM30">
        <f t="shared" si="37"/>
        <v>0.75631865969618173</v>
      </c>
      <c r="BN30">
        <f t="shared" si="38"/>
        <v>1.2161629962497666</v>
      </c>
      <c r="BO30">
        <f t="shared" si="39"/>
        <v>0.85959096303095073</v>
      </c>
      <c r="BP30">
        <f t="shared" si="40"/>
        <v>0.44295581941514794</v>
      </c>
      <c r="BQ30">
        <f t="shared" si="41"/>
        <v>0.55704418058485206</v>
      </c>
      <c r="BR30">
        <v>1619</v>
      </c>
      <c r="BS30">
        <v>290.00000000000011</v>
      </c>
      <c r="BT30">
        <v>1232.82</v>
      </c>
      <c r="BU30">
        <v>185</v>
      </c>
      <c r="BV30">
        <v>10301.4</v>
      </c>
      <c r="BW30">
        <v>1232.5</v>
      </c>
      <c r="BX30">
        <v>0.32</v>
      </c>
      <c r="BY30">
        <v>300.00000000000011</v>
      </c>
      <c r="BZ30">
        <v>38.4</v>
      </c>
      <c r="CA30">
        <v>1335.9521670633439</v>
      </c>
      <c r="CB30">
        <v>1.1885587951684571</v>
      </c>
      <c r="CC30">
        <v>-106.568507097261</v>
      </c>
      <c r="CD30">
        <v>1.00181525880608</v>
      </c>
      <c r="CE30">
        <v>0.99753167553836808</v>
      </c>
      <c r="CF30">
        <v>-1.12053466073415E-2</v>
      </c>
      <c r="CG30">
        <v>289.99999999999989</v>
      </c>
      <c r="CH30">
        <v>1225.55</v>
      </c>
      <c r="CI30">
        <v>635</v>
      </c>
      <c r="CJ30">
        <v>10280.6</v>
      </c>
      <c r="CK30">
        <v>1232.29</v>
      </c>
      <c r="CL30">
        <v>-6.74</v>
      </c>
      <c r="CZ30">
        <f t="shared" si="42"/>
        <v>1799.92</v>
      </c>
      <c r="DA30">
        <f t="shared" si="43"/>
        <v>1513.1171998223322</v>
      </c>
      <c r="DB30">
        <f t="shared" si="44"/>
        <v>0.84065802914703547</v>
      </c>
      <c r="DC30">
        <f t="shared" si="45"/>
        <v>0.191316058294071</v>
      </c>
      <c r="DD30">
        <v>6</v>
      </c>
      <c r="DE30">
        <v>0.5</v>
      </c>
      <c r="DF30" t="s">
        <v>426</v>
      </c>
      <c r="DG30">
        <v>2</v>
      </c>
      <c r="DH30">
        <v>1691682093.5999999</v>
      </c>
      <c r="DI30">
        <v>1164.82</v>
      </c>
      <c r="DJ30">
        <v>1199.97</v>
      </c>
      <c r="DK30">
        <v>28.9435</v>
      </c>
      <c r="DL30">
        <v>27.029800000000002</v>
      </c>
      <c r="DM30">
        <v>1163.07</v>
      </c>
      <c r="DN30">
        <v>28.0078</v>
      </c>
      <c r="DO30">
        <v>500.13600000000002</v>
      </c>
      <c r="DP30">
        <v>98.722300000000004</v>
      </c>
      <c r="DQ30">
        <v>9.9905900000000006E-2</v>
      </c>
      <c r="DR30">
        <v>31.990500000000001</v>
      </c>
      <c r="DS30">
        <v>32.084200000000003</v>
      </c>
      <c r="DT30">
        <v>999.9</v>
      </c>
      <c r="DU30">
        <v>0</v>
      </c>
      <c r="DV30">
        <v>0</v>
      </c>
      <c r="DW30">
        <v>10001.200000000001</v>
      </c>
      <c r="DX30">
        <v>0</v>
      </c>
      <c r="DY30">
        <v>1920.7</v>
      </c>
      <c r="DZ30">
        <v>-35.146099999999997</v>
      </c>
      <c r="EA30">
        <v>1199.54</v>
      </c>
      <c r="EB30">
        <v>1233.3</v>
      </c>
      <c r="EC30">
        <v>1.91367</v>
      </c>
      <c r="ED30">
        <v>1199.97</v>
      </c>
      <c r="EE30">
        <v>27.029800000000002</v>
      </c>
      <c r="EF30">
        <v>2.85737</v>
      </c>
      <c r="EG30">
        <v>2.66845</v>
      </c>
      <c r="EH30">
        <v>23.2193</v>
      </c>
      <c r="EI30">
        <v>22.092099999999999</v>
      </c>
      <c r="EJ30">
        <v>1799.92</v>
      </c>
      <c r="EK30">
        <v>0.97800399999999998</v>
      </c>
      <c r="EL30">
        <v>2.1995799999999999E-2</v>
      </c>
      <c r="EM30">
        <v>0</v>
      </c>
      <c r="EN30">
        <v>919.952</v>
      </c>
      <c r="EO30">
        <v>5.0002700000000004</v>
      </c>
      <c r="EP30">
        <v>17399.599999999999</v>
      </c>
      <c r="EQ30">
        <v>16247.9</v>
      </c>
      <c r="ER30">
        <v>46.686999999999998</v>
      </c>
      <c r="ES30">
        <v>48.186999999999998</v>
      </c>
      <c r="ET30">
        <v>47.811999999999998</v>
      </c>
      <c r="EU30">
        <v>47.25</v>
      </c>
      <c r="EV30">
        <v>48.561999999999998</v>
      </c>
      <c r="EW30">
        <v>1755.44</v>
      </c>
      <c r="EX30">
        <v>39.479999999999997</v>
      </c>
      <c r="EY30">
        <v>0</v>
      </c>
      <c r="EZ30">
        <v>148.79999995231631</v>
      </c>
      <c r="FA30">
        <v>0</v>
      </c>
      <c r="FB30">
        <v>919.59191999999996</v>
      </c>
      <c r="FC30">
        <v>2.6845384752149641</v>
      </c>
      <c r="FD30">
        <v>-30.615384710103449</v>
      </c>
      <c r="FE30">
        <v>17412.707999999999</v>
      </c>
      <c r="FF30">
        <v>15</v>
      </c>
      <c r="FG30">
        <v>1691682056.0999999</v>
      </c>
      <c r="FH30" t="s">
        <v>497</v>
      </c>
      <c r="FI30">
        <v>1691682056.0999999</v>
      </c>
      <c r="FJ30">
        <v>1691682039.5999999</v>
      </c>
      <c r="FK30">
        <v>16</v>
      </c>
      <c r="FL30">
        <v>-3.2000000000000001E-2</v>
      </c>
      <c r="FM30">
        <v>2.5000000000000001E-2</v>
      </c>
      <c r="FN30">
        <v>1.7470000000000001</v>
      </c>
      <c r="FO30">
        <v>0.93600000000000005</v>
      </c>
      <c r="FP30">
        <v>1200</v>
      </c>
      <c r="FQ30">
        <v>27</v>
      </c>
      <c r="FR30">
        <v>0.1</v>
      </c>
      <c r="FS30">
        <v>0.05</v>
      </c>
      <c r="FT30">
        <v>27.522649030043731</v>
      </c>
      <c r="FU30">
        <v>-0.91018084289288503</v>
      </c>
      <c r="FV30">
        <v>0.17036807665137399</v>
      </c>
      <c r="FW30">
        <v>1</v>
      </c>
      <c r="FX30">
        <v>7.9416433773586759E-2</v>
      </c>
      <c r="FY30">
        <v>3.1539697692051158E-2</v>
      </c>
      <c r="FZ30">
        <v>5.3638841824927182E-3</v>
      </c>
      <c r="GA30">
        <v>1</v>
      </c>
      <c r="GB30">
        <v>2</v>
      </c>
      <c r="GC30">
        <v>2</v>
      </c>
      <c r="GD30" t="s">
        <v>428</v>
      </c>
      <c r="GE30">
        <v>3.1353200000000001</v>
      </c>
      <c r="GF30">
        <v>2.8650699999999998</v>
      </c>
      <c r="GG30">
        <v>0.194578</v>
      </c>
      <c r="GH30">
        <v>0.20286799999999999</v>
      </c>
      <c r="GI30">
        <v>0.12961700000000001</v>
      </c>
      <c r="GJ30">
        <v>0.129302</v>
      </c>
      <c r="GK30">
        <v>24504.2</v>
      </c>
      <c r="GL30">
        <v>18761.3</v>
      </c>
      <c r="GM30">
        <v>29320.400000000001</v>
      </c>
      <c r="GN30">
        <v>21929.9</v>
      </c>
      <c r="GO30">
        <v>34170.199999999997</v>
      </c>
      <c r="GP30">
        <v>26272</v>
      </c>
      <c r="GQ30">
        <v>40692</v>
      </c>
      <c r="GR30">
        <v>31152.400000000001</v>
      </c>
      <c r="GS30">
        <v>2.0453000000000001</v>
      </c>
      <c r="GT30">
        <v>1.8955500000000001</v>
      </c>
      <c r="GU30">
        <v>0.21007700000000001</v>
      </c>
      <c r="GV30">
        <v>0</v>
      </c>
      <c r="GW30">
        <v>28.667400000000001</v>
      </c>
      <c r="GX30">
        <v>999.9</v>
      </c>
      <c r="GY30">
        <v>60.6</v>
      </c>
      <c r="GZ30">
        <v>32.799999999999997</v>
      </c>
      <c r="HA30">
        <v>30.6648</v>
      </c>
      <c r="HB30">
        <v>61.9557</v>
      </c>
      <c r="HC30">
        <v>14.0505</v>
      </c>
      <c r="HD30">
        <v>1</v>
      </c>
      <c r="HE30">
        <v>0.107373</v>
      </c>
      <c r="HF30">
        <v>-0.33086900000000002</v>
      </c>
      <c r="HG30">
        <v>20.282499999999999</v>
      </c>
      <c r="HH30">
        <v>5.2348100000000004</v>
      </c>
      <c r="HI30">
        <v>11.974</v>
      </c>
      <c r="HJ30">
        <v>4.9746499999999996</v>
      </c>
      <c r="HK30">
        <v>3.2833999999999999</v>
      </c>
      <c r="HL30">
        <v>9999</v>
      </c>
      <c r="HM30">
        <v>9999</v>
      </c>
      <c r="HN30">
        <v>9999</v>
      </c>
      <c r="HO30">
        <v>999.9</v>
      </c>
      <c r="HP30">
        <v>1.86128</v>
      </c>
      <c r="HQ30">
        <v>1.8629500000000001</v>
      </c>
      <c r="HR30">
        <v>1.8683799999999999</v>
      </c>
      <c r="HS30">
        <v>1.8589800000000001</v>
      </c>
      <c r="HT30">
        <v>1.85745</v>
      </c>
      <c r="HU30">
        <v>1.86111</v>
      </c>
      <c r="HV30">
        <v>1.8650199999999999</v>
      </c>
      <c r="HW30">
        <v>1.8670599999999999</v>
      </c>
      <c r="HX30">
        <v>5</v>
      </c>
      <c r="HY30">
        <v>0</v>
      </c>
      <c r="HZ30">
        <v>0</v>
      </c>
      <c r="IA30">
        <v>0</v>
      </c>
      <c r="IB30" t="s">
        <v>429</v>
      </c>
      <c r="IC30" t="s">
        <v>430</v>
      </c>
      <c r="ID30" t="s">
        <v>431</v>
      </c>
      <c r="IE30" t="s">
        <v>431</v>
      </c>
      <c r="IF30" t="s">
        <v>431</v>
      </c>
      <c r="IG30" t="s">
        <v>431</v>
      </c>
      <c r="IH30">
        <v>0</v>
      </c>
      <c r="II30">
        <v>100</v>
      </c>
      <c r="IJ30">
        <v>100</v>
      </c>
      <c r="IK30">
        <v>1.75</v>
      </c>
      <c r="IL30">
        <v>0.93569999999999998</v>
      </c>
      <c r="IM30">
        <v>1.7466666666668971</v>
      </c>
      <c r="IN30">
        <v>0</v>
      </c>
      <c r="IO30">
        <v>0</v>
      </c>
      <c r="IP30">
        <v>0</v>
      </c>
      <c r="IQ30">
        <v>0.9357000000000042</v>
      </c>
      <c r="IR30">
        <v>0</v>
      </c>
      <c r="IS30">
        <v>0</v>
      </c>
      <c r="IT30">
        <v>0</v>
      </c>
      <c r="IU30">
        <v>-1</v>
      </c>
      <c r="IV30">
        <v>-1</v>
      </c>
      <c r="IW30">
        <v>-1</v>
      </c>
      <c r="IX30">
        <v>-1</v>
      </c>
      <c r="IY30">
        <v>0.6</v>
      </c>
      <c r="IZ30">
        <v>0.9</v>
      </c>
      <c r="JA30">
        <v>2.5293000000000001</v>
      </c>
      <c r="JB30">
        <v>2.48169</v>
      </c>
      <c r="JC30">
        <v>1.34399</v>
      </c>
      <c r="JD30">
        <v>2.2595200000000002</v>
      </c>
      <c r="JE30">
        <v>1.5918000000000001</v>
      </c>
      <c r="JF30">
        <v>2.4645999999999999</v>
      </c>
      <c r="JG30">
        <v>38.796399999999998</v>
      </c>
      <c r="JH30">
        <v>24.105</v>
      </c>
      <c r="JI30">
        <v>18</v>
      </c>
      <c r="JJ30">
        <v>496.20699999999999</v>
      </c>
      <c r="JK30">
        <v>448.02</v>
      </c>
      <c r="JL30">
        <v>30.204599999999999</v>
      </c>
      <c r="JM30">
        <v>28.95</v>
      </c>
      <c r="JN30">
        <v>29.999600000000001</v>
      </c>
      <c r="JO30">
        <v>28.853300000000001</v>
      </c>
      <c r="JP30">
        <v>28.798999999999999</v>
      </c>
      <c r="JQ30">
        <v>50.704799999999999</v>
      </c>
      <c r="JR30">
        <v>21.963200000000001</v>
      </c>
      <c r="JS30">
        <v>100</v>
      </c>
      <c r="JT30">
        <v>30.1557</v>
      </c>
      <c r="JU30">
        <v>1200</v>
      </c>
      <c r="JV30">
        <v>27.037099999999999</v>
      </c>
      <c r="JW30">
        <v>99.971100000000007</v>
      </c>
      <c r="JX30">
        <v>98.432199999999995</v>
      </c>
    </row>
    <row r="31" spans="1:284" x14ac:dyDescent="0.3">
      <c r="A31">
        <v>15</v>
      </c>
      <c r="B31">
        <v>1691682208.0999999</v>
      </c>
      <c r="C31">
        <v>2002.099999904633</v>
      </c>
      <c r="D31" t="s">
        <v>498</v>
      </c>
      <c r="E31" t="s">
        <v>499</v>
      </c>
      <c r="F31" t="s">
        <v>416</v>
      </c>
      <c r="G31" t="s">
        <v>417</v>
      </c>
      <c r="H31" t="s">
        <v>418</v>
      </c>
      <c r="I31" t="s">
        <v>419</v>
      </c>
      <c r="J31" t="s">
        <v>420</v>
      </c>
      <c r="K31" t="s">
        <v>421</v>
      </c>
      <c r="L31" t="s">
        <v>422</v>
      </c>
      <c r="M31">
        <v>1691682208.0999999</v>
      </c>
      <c r="N31">
        <f t="shared" si="0"/>
        <v>1.7911658751916578E-3</v>
      </c>
      <c r="O31">
        <f t="shared" si="1"/>
        <v>1.7911658751916577</v>
      </c>
      <c r="P31">
        <f t="shared" si="2"/>
        <v>34.027734557316421</v>
      </c>
      <c r="Q31">
        <f t="shared" si="3"/>
        <v>1455.91</v>
      </c>
      <c r="R31">
        <f t="shared" si="4"/>
        <v>805.16525758629689</v>
      </c>
      <c r="S31">
        <f t="shared" si="5"/>
        <v>79.56692713905916</v>
      </c>
      <c r="T31">
        <f t="shared" si="6"/>
        <v>143.873923768515</v>
      </c>
      <c r="U31">
        <f t="shared" si="7"/>
        <v>8.9946328356787064E-2</v>
      </c>
      <c r="V31">
        <f t="shared" si="8"/>
        <v>2.9079899148506665</v>
      </c>
      <c r="W31">
        <f t="shared" si="9"/>
        <v>8.8428849374949714E-2</v>
      </c>
      <c r="X31">
        <f t="shared" si="10"/>
        <v>5.5402237818943018E-2</v>
      </c>
      <c r="Y31">
        <f t="shared" si="11"/>
        <v>344.38139964451187</v>
      </c>
      <c r="Z31">
        <f t="shared" si="12"/>
        <v>33.379057233400822</v>
      </c>
      <c r="AA31">
        <f t="shared" si="13"/>
        <v>31.974399999999999</v>
      </c>
      <c r="AB31">
        <f t="shared" si="14"/>
        <v>4.7681686157966032</v>
      </c>
      <c r="AC31">
        <f t="shared" si="15"/>
        <v>60.200293613188805</v>
      </c>
      <c r="AD31">
        <f t="shared" si="16"/>
        <v>2.8436027680341005</v>
      </c>
      <c r="AE31">
        <f t="shared" si="17"/>
        <v>4.7235695996856704</v>
      </c>
      <c r="AF31">
        <f t="shared" si="18"/>
        <v>1.9245658477625027</v>
      </c>
      <c r="AG31">
        <f t="shared" si="19"/>
        <v>-78.990415095952116</v>
      </c>
      <c r="AH31">
        <f t="shared" si="20"/>
        <v>-26.009064124816391</v>
      </c>
      <c r="AI31">
        <f t="shared" si="21"/>
        <v>-2.0261836497169852</v>
      </c>
      <c r="AJ31">
        <f t="shared" si="22"/>
        <v>237.35573677402635</v>
      </c>
      <c r="AK31">
        <v>0</v>
      </c>
      <c r="AL31">
        <v>0</v>
      </c>
      <c r="AM31">
        <f t="shared" si="23"/>
        <v>1</v>
      </c>
      <c r="AN31">
        <f t="shared" si="24"/>
        <v>0</v>
      </c>
      <c r="AO31">
        <f t="shared" si="25"/>
        <v>51404.867606008745</v>
      </c>
      <c r="AP31" t="s">
        <v>423</v>
      </c>
      <c r="AQ31">
        <v>10366.9</v>
      </c>
      <c r="AR31">
        <v>993.59653846153856</v>
      </c>
      <c r="AS31">
        <v>3431.87</v>
      </c>
      <c r="AT31">
        <f t="shared" si="26"/>
        <v>0.71047955241266758</v>
      </c>
      <c r="AU31">
        <v>-3.9894345373445681</v>
      </c>
      <c r="AV31" t="s">
        <v>500</v>
      </c>
      <c r="AW31">
        <v>10298.1</v>
      </c>
      <c r="AX31">
        <v>947.5203600000001</v>
      </c>
      <c r="AY31">
        <v>1398.547745507381</v>
      </c>
      <c r="AZ31">
        <f t="shared" si="27"/>
        <v>0.32249695225367658</v>
      </c>
      <c r="BA31">
        <v>0.5</v>
      </c>
      <c r="BB31">
        <f t="shared" si="28"/>
        <v>1513.2353998222557</v>
      </c>
      <c r="BC31">
        <f t="shared" si="29"/>
        <v>34.027734557316421</v>
      </c>
      <c r="BD31">
        <f t="shared" si="30"/>
        <v>244.0069022425256</v>
      </c>
      <c r="BE31">
        <f t="shared" si="31"/>
        <v>2.5123103186144385E-2</v>
      </c>
      <c r="BF31">
        <f t="shared" si="32"/>
        <v>1.4538811856973444</v>
      </c>
      <c r="BG31">
        <f t="shared" si="33"/>
        <v>699.25872850139683</v>
      </c>
      <c r="BH31" t="s">
        <v>501</v>
      </c>
      <c r="BI31">
        <v>664.97</v>
      </c>
      <c r="BJ31">
        <f t="shared" si="34"/>
        <v>664.97</v>
      </c>
      <c r="BK31">
        <f t="shared" si="35"/>
        <v>0.52452820996915295</v>
      </c>
      <c r="BL31">
        <f t="shared" si="36"/>
        <v>0.61483242678719296</v>
      </c>
      <c r="BM31">
        <f t="shared" si="37"/>
        <v>0.73487377732936465</v>
      </c>
      <c r="BN31">
        <f t="shared" si="38"/>
        <v>1.1137820499355182</v>
      </c>
      <c r="BO31">
        <f t="shared" si="39"/>
        <v>0.83391887192573833</v>
      </c>
      <c r="BP31">
        <f t="shared" si="40"/>
        <v>0.43148953426254577</v>
      </c>
      <c r="BQ31">
        <f t="shared" si="41"/>
        <v>0.56851046573745423</v>
      </c>
      <c r="BR31">
        <v>1621</v>
      </c>
      <c r="BS31">
        <v>290.00000000000011</v>
      </c>
      <c r="BT31">
        <v>1297.1400000000001</v>
      </c>
      <c r="BU31">
        <v>245</v>
      </c>
      <c r="BV31">
        <v>10298.1</v>
      </c>
      <c r="BW31">
        <v>1297.28</v>
      </c>
      <c r="BX31">
        <v>-0.14000000000000001</v>
      </c>
      <c r="BY31">
        <v>300.00000000000011</v>
      </c>
      <c r="BZ31">
        <v>38.4</v>
      </c>
      <c r="CA31">
        <v>1398.547745507381</v>
      </c>
      <c r="CB31">
        <v>1.284916325020077</v>
      </c>
      <c r="CC31">
        <v>-104.2879878866561</v>
      </c>
      <c r="CD31">
        <v>1.083606018927268</v>
      </c>
      <c r="CE31">
        <v>0.99698615163548487</v>
      </c>
      <c r="CF31">
        <v>-1.121118709677419E-2</v>
      </c>
      <c r="CG31">
        <v>289.99999999999989</v>
      </c>
      <c r="CH31">
        <v>1297.23</v>
      </c>
      <c r="CI31">
        <v>675</v>
      </c>
      <c r="CJ31">
        <v>10282.4</v>
      </c>
      <c r="CK31">
        <v>1297.1199999999999</v>
      </c>
      <c r="CL31">
        <v>0.11</v>
      </c>
      <c r="CZ31">
        <f t="shared" si="42"/>
        <v>1800.06</v>
      </c>
      <c r="DA31">
        <f t="shared" si="43"/>
        <v>1513.2353998222557</v>
      </c>
      <c r="DB31">
        <f t="shared" si="44"/>
        <v>0.84065831129087687</v>
      </c>
      <c r="DC31">
        <f t="shared" si="45"/>
        <v>0.19131662258175389</v>
      </c>
      <c r="DD31">
        <v>6</v>
      </c>
      <c r="DE31">
        <v>0.5</v>
      </c>
      <c r="DF31" t="s">
        <v>426</v>
      </c>
      <c r="DG31">
        <v>2</v>
      </c>
      <c r="DH31">
        <v>1691682208.0999999</v>
      </c>
      <c r="DI31">
        <v>1455.91</v>
      </c>
      <c r="DJ31">
        <v>1499.88</v>
      </c>
      <c r="DK31">
        <v>28.775400000000001</v>
      </c>
      <c r="DL31">
        <v>26.6875</v>
      </c>
      <c r="DM31">
        <v>1453.97</v>
      </c>
      <c r="DN31">
        <v>27.8294</v>
      </c>
      <c r="DO31">
        <v>499.916</v>
      </c>
      <c r="DP31">
        <v>98.720799999999997</v>
      </c>
      <c r="DQ31">
        <v>9.9816500000000002E-2</v>
      </c>
      <c r="DR31">
        <v>31.808499999999999</v>
      </c>
      <c r="DS31">
        <v>31.974399999999999</v>
      </c>
      <c r="DT31">
        <v>999.9</v>
      </c>
      <c r="DU31">
        <v>0</v>
      </c>
      <c r="DV31">
        <v>0</v>
      </c>
      <c r="DW31">
        <v>10005.6</v>
      </c>
      <c r="DX31">
        <v>0</v>
      </c>
      <c r="DY31">
        <v>1846.85</v>
      </c>
      <c r="DZ31">
        <v>-43.9679</v>
      </c>
      <c r="EA31">
        <v>1499.04</v>
      </c>
      <c r="EB31">
        <v>1541</v>
      </c>
      <c r="EC31">
        <v>2.08786</v>
      </c>
      <c r="ED31">
        <v>1499.88</v>
      </c>
      <c r="EE31">
        <v>26.6875</v>
      </c>
      <c r="EF31">
        <v>2.8407300000000002</v>
      </c>
      <c r="EG31">
        <v>2.63462</v>
      </c>
      <c r="EH31">
        <v>23.122699999999998</v>
      </c>
      <c r="EI31">
        <v>21.882899999999999</v>
      </c>
      <c r="EJ31">
        <v>1800.06</v>
      </c>
      <c r="EK31">
        <v>0.97799700000000001</v>
      </c>
      <c r="EL31">
        <v>2.2003100000000001E-2</v>
      </c>
      <c r="EM31">
        <v>0</v>
      </c>
      <c r="EN31">
        <v>947.36500000000001</v>
      </c>
      <c r="EO31">
        <v>5.0002700000000004</v>
      </c>
      <c r="EP31">
        <v>17849.900000000001</v>
      </c>
      <c r="EQ31">
        <v>16249.2</v>
      </c>
      <c r="ER31">
        <v>46.125</v>
      </c>
      <c r="ES31">
        <v>47.875</v>
      </c>
      <c r="ET31">
        <v>47.186999999999998</v>
      </c>
      <c r="EU31">
        <v>46.936999999999998</v>
      </c>
      <c r="EV31">
        <v>48.061999999999998</v>
      </c>
      <c r="EW31">
        <v>1755.56</v>
      </c>
      <c r="EX31">
        <v>39.5</v>
      </c>
      <c r="EY31">
        <v>0</v>
      </c>
      <c r="EZ31">
        <v>112.7999999523163</v>
      </c>
      <c r="FA31">
        <v>0</v>
      </c>
      <c r="FB31">
        <v>947.5203600000001</v>
      </c>
      <c r="FC31">
        <v>-2.714384623919825</v>
      </c>
      <c r="FD31">
        <v>-161.68461530022529</v>
      </c>
      <c r="FE31">
        <v>17858.36</v>
      </c>
      <c r="FF31">
        <v>15</v>
      </c>
      <c r="FG31">
        <v>1691682170.5999999</v>
      </c>
      <c r="FH31" t="s">
        <v>502</v>
      </c>
      <c r="FI31">
        <v>1691682170.5999999</v>
      </c>
      <c r="FJ31">
        <v>1691682163.0999999</v>
      </c>
      <c r="FK31">
        <v>17</v>
      </c>
      <c r="FL31">
        <v>0.193</v>
      </c>
      <c r="FM31">
        <v>0.01</v>
      </c>
      <c r="FN31">
        <v>1.94</v>
      </c>
      <c r="FO31">
        <v>0.94599999999999995</v>
      </c>
      <c r="FP31">
        <v>1500</v>
      </c>
      <c r="FQ31">
        <v>27</v>
      </c>
      <c r="FR31">
        <v>7.0000000000000007E-2</v>
      </c>
      <c r="FS31">
        <v>0.04</v>
      </c>
      <c r="FT31">
        <v>34.021582518118677</v>
      </c>
      <c r="FU31">
        <v>-0.89335862049006931</v>
      </c>
      <c r="FV31">
        <v>0.19926694147310781</v>
      </c>
      <c r="FW31">
        <v>1</v>
      </c>
      <c r="FX31">
        <v>8.4102445178413754E-2</v>
      </c>
      <c r="FY31">
        <v>6.8632092344165799E-2</v>
      </c>
      <c r="FZ31">
        <v>1.1195095162825601E-2</v>
      </c>
      <c r="GA31">
        <v>1</v>
      </c>
      <c r="GB31">
        <v>2</v>
      </c>
      <c r="GC31">
        <v>2</v>
      </c>
      <c r="GD31" t="s">
        <v>428</v>
      </c>
      <c r="GE31">
        <v>3.1349800000000001</v>
      </c>
      <c r="GF31">
        <v>2.8650199999999999</v>
      </c>
      <c r="GG31">
        <v>0.223525</v>
      </c>
      <c r="GH31">
        <v>0.23261299999999999</v>
      </c>
      <c r="GI31">
        <v>0.129054</v>
      </c>
      <c r="GJ31">
        <v>0.128189</v>
      </c>
      <c r="GK31">
        <v>23625.5</v>
      </c>
      <c r="GL31">
        <v>18064.5</v>
      </c>
      <c r="GM31">
        <v>29321.599999999999</v>
      </c>
      <c r="GN31">
        <v>21932.9</v>
      </c>
      <c r="GO31">
        <v>34197.1</v>
      </c>
      <c r="GP31">
        <v>26310.7</v>
      </c>
      <c r="GQ31">
        <v>40693.9</v>
      </c>
      <c r="GR31">
        <v>31156</v>
      </c>
      <c r="GS31">
        <v>2.0465800000000001</v>
      </c>
      <c r="GT31">
        <v>1.8960300000000001</v>
      </c>
      <c r="GU31">
        <v>0.17497299999999999</v>
      </c>
      <c r="GV31">
        <v>0</v>
      </c>
      <c r="GW31">
        <v>29.1294</v>
      </c>
      <c r="GX31">
        <v>999.9</v>
      </c>
      <c r="GY31">
        <v>60.6</v>
      </c>
      <c r="GZ31">
        <v>32.9</v>
      </c>
      <c r="HA31">
        <v>30.837700000000002</v>
      </c>
      <c r="HB31">
        <v>61.765799999999999</v>
      </c>
      <c r="HC31">
        <v>14.587300000000001</v>
      </c>
      <c r="HD31">
        <v>1</v>
      </c>
      <c r="HE31">
        <v>0.10395600000000001</v>
      </c>
      <c r="HF31">
        <v>-0.41461900000000002</v>
      </c>
      <c r="HG31">
        <v>20.282</v>
      </c>
      <c r="HH31">
        <v>5.2345100000000002</v>
      </c>
      <c r="HI31">
        <v>11.9739</v>
      </c>
      <c r="HJ31">
        <v>4.9753499999999997</v>
      </c>
      <c r="HK31">
        <v>3.2832499999999998</v>
      </c>
      <c r="HL31">
        <v>9999</v>
      </c>
      <c r="HM31">
        <v>9999</v>
      </c>
      <c r="HN31">
        <v>9999</v>
      </c>
      <c r="HO31">
        <v>999.9</v>
      </c>
      <c r="HP31">
        <v>1.8613</v>
      </c>
      <c r="HQ31">
        <v>1.8629599999999999</v>
      </c>
      <c r="HR31">
        <v>1.8683700000000001</v>
      </c>
      <c r="HS31">
        <v>1.859</v>
      </c>
      <c r="HT31">
        <v>1.85745</v>
      </c>
      <c r="HU31">
        <v>1.8611200000000001</v>
      </c>
      <c r="HV31">
        <v>1.86504</v>
      </c>
      <c r="HW31">
        <v>1.86707</v>
      </c>
      <c r="HX31">
        <v>5</v>
      </c>
      <c r="HY31">
        <v>0</v>
      </c>
      <c r="HZ31">
        <v>0</v>
      </c>
      <c r="IA31">
        <v>0</v>
      </c>
      <c r="IB31" t="s">
        <v>429</v>
      </c>
      <c r="IC31" t="s">
        <v>430</v>
      </c>
      <c r="ID31" t="s">
        <v>431</v>
      </c>
      <c r="IE31" t="s">
        <v>431</v>
      </c>
      <c r="IF31" t="s">
        <v>431</v>
      </c>
      <c r="IG31" t="s">
        <v>431</v>
      </c>
      <c r="IH31">
        <v>0</v>
      </c>
      <c r="II31">
        <v>100</v>
      </c>
      <c r="IJ31">
        <v>100</v>
      </c>
      <c r="IK31">
        <v>1.94</v>
      </c>
      <c r="IL31">
        <v>0.94599999999999995</v>
      </c>
      <c r="IM31">
        <v>1.940000000000055</v>
      </c>
      <c r="IN31">
        <v>0</v>
      </c>
      <c r="IO31">
        <v>0</v>
      </c>
      <c r="IP31">
        <v>0</v>
      </c>
      <c r="IQ31">
        <v>0.94601499999999916</v>
      </c>
      <c r="IR31">
        <v>0</v>
      </c>
      <c r="IS31">
        <v>0</v>
      </c>
      <c r="IT31">
        <v>0</v>
      </c>
      <c r="IU31">
        <v>-1</v>
      </c>
      <c r="IV31">
        <v>-1</v>
      </c>
      <c r="IW31">
        <v>-1</v>
      </c>
      <c r="IX31">
        <v>-1</v>
      </c>
      <c r="IY31">
        <v>0.6</v>
      </c>
      <c r="IZ31">
        <v>0.8</v>
      </c>
      <c r="JA31">
        <v>3.0395500000000002</v>
      </c>
      <c r="JB31">
        <v>2.49268</v>
      </c>
      <c r="JC31">
        <v>1.34399</v>
      </c>
      <c r="JD31">
        <v>2.2583000000000002</v>
      </c>
      <c r="JE31">
        <v>1.5918000000000001</v>
      </c>
      <c r="JF31">
        <v>2.2863799999999999</v>
      </c>
      <c r="JG31">
        <v>38.919800000000002</v>
      </c>
      <c r="JH31">
        <v>24.096299999999999</v>
      </c>
      <c r="JI31">
        <v>18</v>
      </c>
      <c r="JJ31">
        <v>496.517</v>
      </c>
      <c r="JK31">
        <v>447.9</v>
      </c>
      <c r="JL31">
        <v>29.691500000000001</v>
      </c>
      <c r="JM31">
        <v>28.897300000000001</v>
      </c>
      <c r="JN31">
        <v>29.9998</v>
      </c>
      <c r="JO31">
        <v>28.798200000000001</v>
      </c>
      <c r="JP31">
        <v>28.749600000000001</v>
      </c>
      <c r="JQ31">
        <v>60.893599999999999</v>
      </c>
      <c r="JR31">
        <v>23.017900000000001</v>
      </c>
      <c r="JS31">
        <v>100</v>
      </c>
      <c r="JT31">
        <v>29.657399999999999</v>
      </c>
      <c r="JU31">
        <v>1500</v>
      </c>
      <c r="JV31">
        <v>26.759899999999998</v>
      </c>
      <c r="JW31">
        <v>99.9756</v>
      </c>
      <c r="JX31">
        <v>98.444400000000002</v>
      </c>
    </row>
    <row r="32" spans="1:284" x14ac:dyDescent="0.3">
      <c r="A32">
        <v>16</v>
      </c>
      <c r="B32">
        <v>1691682323.0999999</v>
      </c>
      <c r="C32">
        <v>2117.099999904633</v>
      </c>
      <c r="D32" t="s">
        <v>503</v>
      </c>
      <c r="E32" t="s">
        <v>504</v>
      </c>
      <c r="F32" t="s">
        <v>416</v>
      </c>
      <c r="G32" t="s">
        <v>417</v>
      </c>
      <c r="H32" t="s">
        <v>418</v>
      </c>
      <c r="I32" t="s">
        <v>419</v>
      </c>
      <c r="J32" t="s">
        <v>420</v>
      </c>
      <c r="K32" t="s">
        <v>421</v>
      </c>
      <c r="L32" t="s">
        <v>422</v>
      </c>
      <c r="M32">
        <v>1691682323.0999999</v>
      </c>
      <c r="N32">
        <f t="shared" si="0"/>
        <v>1.5651551315802709E-3</v>
      </c>
      <c r="O32">
        <f t="shared" si="1"/>
        <v>1.565155131580271</v>
      </c>
      <c r="P32">
        <f t="shared" si="2"/>
        <v>37.835206924666331</v>
      </c>
      <c r="Q32">
        <f t="shared" si="3"/>
        <v>1751.15</v>
      </c>
      <c r="R32">
        <f t="shared" si="4"/>
        <v>919.25240093791786</v>
      </c>
      <c r="S32">
        <f t="shared" si="5"/>
        <v>90.846167389679209</v>
      </c>
      <c r="T32">
        <f t="shared" si="6"/>
        <v>173.05939681215003</v>
      </c>
      <c r="U32">
        <f t="shared" si="7"/>
        <v>7.7764577543769961E-2</v>
      </c>
      <c r="V32">
        <f t="shared" si="8"/>
        <v>2.9066706341830058</v>
      </c>
      <c r="W32">
        <f t="shared" si="9"/>
        <v>7.6626990533183656E-2</v>
      </c>
      <c r="X32">
        <f t="shared" si="10"/>
        <v>4.7992690422818465E-2</v>
      </c>
      <c r="Y32">
        <f t="shared" si="11"/>
        <v>344.40489964471755</v>
      </c>
      <c r="Z32">
        <f t="shared" si="12"/>
        <v>33.382731831530272</v>
      </c>
      <c r="AA32">
        <f t="shared" si="13"/>
        <v>32.028700000000001</v>
      </c>
      <c r="AB32">
        <f t="shared" si="14"/>
        <v>4.7828455338840978</v>
      </c>
      <c r="AC32">
        <f t="shared" si="15"/>
        <v>60.361147089068091</v>
      </c>
      <c r="AD32">
        <f t="shared" si="16"/>
        <v>2.8421311064049002</v>
      </c>
      <c r="AE32">
        <f t="shared" si="17"/>
        <v>4.7085438953157901</v>
      </c>
      <c r="AF32">
        <f t="shared" si="18"/>
        <v>1.9407144274791976</v>
      </c>
      <c r="AG32">
        <f t="shared" si="19"/>
        <v>-69.023341302689943</v>
      </c>
      <c r="AH32">
        <f t="shared" si="20"/>
        <v>-43.313103686392338</v>
      </c>
      <c r="AI32">
        <f t="shared" si="21"/>
        <v>-3.3757203098995667</v>
      </c>
      <c r="AJ32">
        <f t="shared" si="22"/>
        <v>228.69273434573572</v>
      </c>
      <c r="AK32">
        <v>0</v>
      </c>
      <c r="AL32">
        <v>0</v>
      </c>
      <c r="AM32">
        <f t="shared" si="23"/>
        <v>1</v>
      </c>
      <c r="AN32">
        <f t="shared" si="24"/>
        <v>0</v>
      </c>
      <c r="AO32">
        <f t="shared" si="25"/>
        <v>51377.237245744138</v>
      </c>
      <c r="AP32" t="s">
        <v>423</v>
      </c>
      <c r="AQ32">
        <v>10366.9</v>
      </c>
      <c r="AR32">
        <v>993.59653846153856</v>
      </c>
      <c r="AS32">
        <v>3431.87</v>
      </c>
      <c r="AT32">
        <f t="shared" si="26"/>
        <v>0.71047955241266758</v>
      </c>
      <c r="AU32">
        <v>-3.9894345373445681</v>
      </c>
      <c r="AV32" t="s">
        <v>505</v>
      </c>
      <c r="AW32">
        <v>10290.6</v>
      </c>
      <c r="AX32">
        <v>944.97634615384607</v>
      </c>
      <c r="AY32">
        <v>1391.0058476821389</v>
      </c>
      <c r="AZ32">
        <f t="shared" si="27"/>
        <v>0.32065249924831074</v>
      </c>
      <c r="BA32">
        <v>0.5</v>
      </c>
      <c r="BB32">
        <f t="shared" si="28"/>
        <v>1513.3439998223587</v>
      </c>
      <c r="BC32">
        <f t="shared" si="29"/>
        <v>37.835206924666331</v>
      </c>
      <c r="BD32">
        <f t="shared" si="30"/>
        <v>242.62876788273721</v>
      </c>
      <c r="BE32">
        <f t="shared" si="31"/>
        <v>2.7637233482222426E-2</v>
      </c>
      <c r="BF32">
        <f t="shared" si="32"/>
        <v>1.4671858897779575</v>
      </c>
      <c r="BG32">
        <f t="shared" si="33"/>
        <v>697.3682382123784</v>
      </c>
      <c r="BH32" t="s">
        <v>506</v>
      </c>
      <c r="BI32">
        <v>661.32</v>
      </c>
      <c r="BJ32">
        <f t="shared" si="34"/>
        <v>661.32</v>
      </c>
      <c r="BK32">
        <f t="shared" si="35"/>
        <v>0.52457424884160564</v>
      </c>
      <c r="BL32">
        <f t="shared" si="36"/>
        <v>0.61126237125896599</v>
      </c>
      <c r="BM32">
        <f t="shared" si="37"/>
        <v>0.7366278003709954</v>
      </c>
      <c r="BN32">
        <f t="shared" si="38"/>
        <v>1.1223428620810278</v>
      </c>
      <c r="BO32">
        <f t="shared" si="39"/>
        <v>0.83701200234946171</v>
      </c>
      <c r="BP32">
        <f t="shared" si="40"/>
        <v>0.42777793645976347</v>
      </c>
      <c r="BQ32">
        <f t="shared" si="41"/>
        <v>0.57222206354023653</v>
      </c>
      <c r="BR32">
        <v>1623</v>
      </c>
      <c r="BS32">
        <v>290.00000000000011</v>
      </c>
      <c r="BT32">
        <v>1292.1099999999999</v>
      </c>
      <c r="BU32">
        <v>285</v>
      </c>
      <c r="BV32">
        <v>10290.6</v>
      </c>
      <c r="BW32">
        <v>1291.99</v>
      </c>
      <c r="BX32">
        <v>0.12</v>
      </c>
      <c r="BY32">
        <v>300.00000000000011</v>
      </c>
      <c r="BZ32">
        <v>38.4</v>
      </c>
      <c r="CA32">
        <v>1391.0058476821389</v>
      </c>
      <c r="CB32">
        <v>1.537585342747618</v>
      </c>
      <c r="CC32">
        <v>-101.8915376674548</v>
      </c>
      <c r="CD32">
        <v>1.296298495405358</v>
      </c>
      <c r="CE32">
        <v>0.99548842638765866</v>
      </c>
      <c r="CF32">
        <v>-1.120858220244716E-2</v>
      </c>
      <c r="CG32">
        <v>289.99999999999989</v>
      </c>
      <c r="CH32">
        <v>1294.31</v>
      </c>
      <c r="CI32">
        <v>835</v>
      </c>
      <c r="CJ32">
        <v>10268.5</v>
      </c>
      <c r="CK32">
        <v>1291.78</v>
      </c>
      <c r="CL32">
        <v>2.5299999999999998</v>
      </c>
      <c r="CZ32">
        <f t="shared" si="42"/>
        <v>1800.19</v>
      </c>
      <c r="DA32">
        <f t="shared" si="43"/>
        <v>1513.3439998223587</v>
      </c>
      <c r="DB32">
        <f t="shared" si="44"/>
        <v>0.84065793045309589</v>
      </c>
      <c r="DC32">
        <f t="shared" si="45"/>
        <v>0.19131586090619188</v>
      </c>
      <c r="DD32">
        <v>6</v>
      </c>
      <c r="DE32">
        <v>0.5</v>
      </c>
      <c r="DF32" t="s">
        <v>426</v>
      </c>
      <c r="DG32">
        <v>2</v>
      </c>
      <c r="DH32">
        <v>1691682323.0999999</v>
      </c>
      <c r="DI32">
        <v>1751.15</v>
      </c>
      <c r="DJ32">
        <v>1799.85</v>
      </c>
      <c r="DK32">
        <v>28.758900000000001</v>
      </c>
      <c r="DL32">
        <v>26.9344</v>
      </c>
      <c r="DM32">
        <v>1748.89</v>
      </c>
      <c r="DN32">
        <v>27.840699999999998</v>
      </c>
      <c r="DO32">
        <v>499.91</v>
      </c>
      <c r="DP32">
        <v>98.726200000000006</v>
      </c>
      <c r="DQ32">
        <v>9.9941000000000002E-2</v>
      </c>
      <c r="DR32">
        <v>31.752300000000002</v>
      </c>
      <c r="DS32">
        <v>32.028700000000001</v>
      </c>
      <c r="DT32">
        <v>999.9</v>
      </c>
      <c r="DU32">
        <v>0</v>
      </c>
      <c r="DV32">
        <v>0</v>
      </c>
      <c r="DW32">
        <v>9997.5</v>
      </c>
      <c r="DX32">
        <v>0</v>
      </c>
      <c r="DY32">
        <v>1967.28</v>
      </c>
      <c r="DZ32">
        <v>-48.700099999999999</v>
      </c>
      <c r="EA32">
        <v>1803.01</v>
      </c>
      <c r="EB32">
        <v>1849.67</v>
      </c>
      <c r="EC32">
        <v>1.82453</v>
      </c>
      <c r="ED32">
        <v>1799.85</v>
      </c>
      <c r="EE32">
        <v>26.9344</v>
      </c>
      <c r="EF32">
        <v>2.8392599999999999</v>
      </c>
      <c r="EG32">
        <v>2.6591300000000002</v>
      </c>
      <c r="EH32">
        <v>23.114100000000001</v>
      </c>
      <c r="EI32">
        <v>22.034700000000001</v>
      </c>
      <c r="EJ32">
        <v>1800.19</v>
      </c>
      <c r="EK32">
        <v>0.97800799999999999</v>
      </c>
      <c r="EL32">
        <v>2.1992299999999999E-2</v>
      </c>
      <c r="EM32">
        <v>0</v>
      </c>
      <c r="EN32">
        <v>944.49800000000005</v>
      </c>
      <c r="EO32">
        <v>5.0002700000000004</v>
      </c>
      <c r="EP32">
        <v>17864.5</v>
      </c>
      <c r="EQ32">
        <v>16250.3</v>
      </c>
      <c r="ER32">
        <v>46.625</v>
      </c>
      <c r="ES32">
        <v>48.561999999999998</v>
      </c>
      <c r="ET32">
        <v>47.686999999999998</v>
      </c>
      <c r="EU32">
        <v>47.811999999999998</v>
      </c>
      <c r="EV32">
        <v>48.5</v>
      </c>
      <c r="EW32">
        <v>1755.71</v>
      </c>
      <c r="EX32">
        <v>39.479999999999997</v>
      </c>
      <c r="EY32">
        <v>0</v>
      </c>
      <c r="EZ32">
        <v>112.7999999523163</v>
      </c>
      <c r="FA32">
        <v>0</v>
      </c>
      <c r="FB32">
        <v>944.97634615384607</v>
      </c>
      <c r="FC32">
        <v>-6.0846153848161766</v>
      </c>
      <c r="FD32">
        <v>-83.316239375305969</v>
      </c>
      <c r="FE32">
        <v>17870.83846153846</v>
      </c>
      <c r="FF32">
        <v>15</v>
      </c>
      <c r="FG32">
        <v>1691682276.5999999</v>
      </c>
      <c r="FH32" t="s">
        <v>507</v>
      </c>
      <c r="FI32">
        <v>1691682276.0999999</v>
      </c>
      <c r="FJ32">
        <v>1691682276.5999999</v>
      </c>
      <c r="FK32">
        <v>18</v>
      </c>
      <c r="FL32">
        <v>0.32800000000000001</v>
      </c>
      <c r="FM32">
        <v>-2.8000000000000001E-2</v>
      </c>
      <c r="FN32">
        <v>2.2690000000000001</v>
      </c>
      <c r="FO32">
        <v>0.91800000000000004</v>
      </c>
      <c r="FP32">
        <v>1800</v>
      </c>
      <c r="FQ32">
        <v>27</v>
      </c>
      <c r="FR32">
        <v>0.09</v>
      </c>
      <c r="FS32">
        <v>0.05</v>
      </c>
      <c r="FT32">
        <v>38.177107459414373</v>
      </c>
      <c r="FU32">
        <v>-0.77205460098060563</v>
      </c>
      <c r="FV32">
        <v>0.18032933423282729</v>
      </c>
      <c r="FW32">
        <v>1</v>
      </c>
      <c r="FX32">
        <v>8.0138449997353478E-2</v>
      </c>
      <c r="FY32">
        <v>-8.0177986011072764E-3</v>
      </c>
      <c r="FZ32">
        <v>1.881694434628742E-3</v>
      </c>
      <c r="GA32">
        <v>1</v>
      </c>
      <c r="GB32">
        <v>2</v>
      </c>
      <c r="GC32">
        <v>2</v>
      </c>
      <c r="GD32" t="s">
        <v>428</v>
      </c>
      <c r="GE32">
        <v>3.13504</v>
      </c>
      <c r="GF32">
        <v>2.8650799999999998</v>
      </c>
      <c r="GG32">
        <v>0.249611</v>
      </c>
      <c r="GH32">
        <v>0.25899299999999997</v>
      </c>
      <c r="GI32">
        <v>0.12908800000000001</v>
      </c>
      <c r="GJ32">
        <v>0.129</v>
      </c>
      <c r="GK32">
        <v>22828.799999999999</v>
      </c>
      <c r="GL32">
        <v>17441.900000000001</v>
      </c>
      <c r="GM32">
        <v>29317</v>
      </c>
      <c r="GN32">
        <v>21930.3</v>
      </c>
      <c r="GO32">
        <v>34193.5</v>
      </c>
      <c r="GP32">
        <v>26285.7</v>
      </c>
      <c r="GQ32">
        <v>40687.4</v>
      </c>
      <c r="GR32">
        <v>31152.6</v>
      </c>
      <c r="GS32">
        <v>2.0457999999999998</v>
      </c>
      <c r="GT32">
        <v>1.89517</v>
      </c>
      <c r="GU32">
        <v>0.15676000000000001</v>
      </c>
      <c r="GV32">
        <v>0</v>
      </c>
      <c r="GW32">
        <v>29.480699999999999</v>
      </c>
      <c r="GX32">
        <v>999.9</v>
      </c>
      <c r="GY32">
        <v>60.5</v>
      </c>
      <c r="GZ32">
        <v>32.9</v>
      </c>
      <c r="HA32">
        <v>30.786000000000001</v>
      </c>
      <c r="HB32">
        <v>61.875799999999998</v>
      </c>
      <c r="HC32">
        <v>14.567299999999999</v>
      </c>
      <c r="HD32">
        <v>1</v>
      </c>
      <c r="HE32">
        <v>0.110904</v>
      </c>
      <c r="HF32">
        <v>0.90916399999999997</v>
      </c>
      <c r="HG32">
        <v>20.279199999999999</v>
      </c>
      <c r="HH32">
        <v>5.2336099999999997</v>
      </c>
      <c r="HI32">
        <v>11.9739</v>
      </c>
      <c r="HJ32">
        <v>4.9737999999999998</v>
      </c>
      <c r="HK32">
        <v>3.2832300000000001</v>
      </c>
      <c r="HL32">
        <v>9999</v>
      </c>
      <c r="HM32">
        <v>9999</v>
      </c>
      <c r="HN32">
        <v>9999</v>
      </c>
      <c r="HO32">
        <v>999.9</v>
      </c>
      <c r="HP32">
        <v>1.8613599999999999</v>
      </c>
      <c r="HQ32">
        <v>1.8630199999999999</v>
      </c>
      <c r="HR32">
        <v>1.86843</v>
      </c>
      <c r="HS32">
        <v>1.8590199999999999</v>
      </c>
      <c r="HT32">
        <v>1.85745</v>
      </c>
      <c r="HU32">
        <v>1.86117</v>
      </c>
      <c r="HV32">
        <v>1.8650100000000001</v>
      </c>
      <c r="HW32">
        <v>1.86707</v>
      </c>
      <c r="HX32">
        <v>5</v>
      </c>
      <c r="HY32">
        <v>0</v>
      </c>
      <c r="HZ32">
        <v>0</v>
      </c>
      <c r="IA32">
        <v>0</v>
      </c>
      <c r="IB32" t="s">
        <v>429</v>
      </c>
      <c r="IC32" t="s">
        <v>430</v>
      </c>
      <c r="ID32" t="s">
        <v>431</v>
      </c>
      <c r="IE32" t="s">
        <v>431</v>
      </c>
      <c r="IF32" t="s">
        <v>431</v>
      </c>
      <c r="IG32" t="s">
        <v>431</v>
      </c>
      <c r="IH32">
        <v>0</v>
      </c>
      <c r="II32">
        <v>100</v>
      </c>
      <c r="IJ32">
        <v>100</v>
      </c>
      <c r="IK32">
        <v>2.2599999999999998</v>
      </c>
      <c r="IL32">
        <v>0.91820000000000002</v>
      </c>
      <c r="IM32">
        <v>2.2685714285719309</v>
      </c>
      <c r="IN32">
        <v>0</v>
      </c>
      <c r="IO32">
        <v>0</v>
      </c>
      <c r="IP32">
        <v>0</v>
      </c>
      <c r="IQ32">
        <v>0.91821499999999645</v>
      </c>
      <c r="IR32">
        <v>0</v>
      </c>
      <c r="IS32">
        <v>0</v>
      </c>
      <c r="IT32">
        <v>0</v>
      </c>
      <c r="IU32">
        <v>-1</v>
      </c>
      <c r="IV32">
        <v>-1</v>
      </c>
      <c r="IW32">
        <v>-1</v>
      </c>
      <c r="IX32">
        <v>-1</v>
      </c>
      <c r="IY32">
        <v>0.8</v>
      </c>
      <c r="IZ32">
        <v>0.8</v>
      </c>
      <c r="JA32">
        <v>3.5229499999999998</v>
      </c>
      <c r="JB32">
        <v>2.4853499999999999</v>
      </c>
      <c r="JC32">
        <v>1.34399</v>
      </c>
      <c r="JD32">
        <v>2.2595200000000002</v>
      </c>
      <c r="JE32">
        <v>1.5918000000000001</v>
      </c>
      <c r="JF32">
        <v>2.32666</v>
      </c>
      <c r="JG32">
        <v>39.1676</v>
      </c>
      <c r="JH32">
        <v>24.096299999999999</v>
      </c>
      <c r="JI32">
        <v>18</v>
      </c>
      <c r="JJ32">
        <v>496.29700000000003</v>
      </c>
      <c r="JK32">
        <v>447.601</v>
      </c>
      <c r="JL32">
        <v>28.3047</v>
      </c>
      <c r="JM32">
        <v>28.955400000000001</v>
      </c>
      <c r="JN32">
        <v>30.000399999999999</v>
      </c>
      <c r="JO32">
        <v>28.828299999999999</v>
      </c>
      <c r="JP32">
        <v>28.779</v>
      </c>
      <c r="JQ32">
        <v>70.586699999999993</v>
      </c>
      <c r="JR32">
        <v>22.546099999999999</v>
      </c>
      <c r="JS32">
        <v>100</v>
      </c>
      <c r="JT32">
        <v>28.2913</v>
      </c>
      <c r="JU32">
        <v>1800</v>
      </c>
      <c r="JV32">
        <v>26.881799999999998</v>
      </c>
      <c r="JW32">
        <v>99.959800000000001</v>
      </c>
      <c r="JX32">
        <v>98.433400000000006</v>
      </c>
    </row>
    <row r="33" spans="1:284" x14ac:dyDescent="0.3">
      <c r="A33">
        <v>17</v>
      </c>
      <c r="B33">
        <v>1691684682</v>
      </c>
      <c r="C33">
        <v>4476</v>
      </c>
      <c r="D33" t="s">
        <v>508</v>
      </c>
      <c r="E33" t="s">
        <v>509</v>
      </c>
      <c r="F33" t="s">
        <v>416</v>
      </c>
      <c r="G33" t="s">
        <v>510</v>
      </c>
      <c r="H33" t="s">
        <v>511</v>
      </c>
      <c r="I33" t="s">
        <v>419</v>
      </c>
      <c r="J33" t="s">
        <v>420</v>
      </c>
      <c r="K33" t="s">
        <v>512</v>
      </c>
      <c r="L33" t="s">
        <v>422</v>
      </c>
      <c r="M33">
        <v>1691684682</v>
      </c>
      <c r="N33">
        <f t="shared" si="0"/>
        <v>1.1573967872928576E-2</v>
      </c>
      <c r="O33">
        <f t="shared" si="1"/>
        <v>11.573967872928575</v>
      </c>
      <c r="P33">
        <f t="shared" si="2"/>
        <v>33.539790477548195</v>
      </c>
      <c r="Q33">
        <f t="shared" si="3"/>
        <v>354.94099999999997</v>
      </c>
      <c r="R33">
        <f t="shared" si="4"/>
        <v>264.55280935309503</v>
      </c>
      <c r="S33">
        <f t="shared" si="5"/>
        <v>26.145270731017852</v>
      </c>
      <c r="T33">
        <f t="shared" si="6"/>
        <v>35.0781704463107</v>
      </c>
      <c r="U33">
        <f t="shared" si="7"/>
        <v>0.73552689291969209</v>
      </c>
      <c r="V33">
        <f t="shared" si="8"/>
        <v>2.9083496549633234</v>
      </c>
      <c r="W33">
        <f t="shared" si="9"/>
        <v>0.64571937942784619</v>
      </c>
      <c r="X33">
        <f t="shared" si="10"/>
        <v>0.41072612401368852</v>
      </c>
      <c r="Y33">
        <f t="shared" si="11"/>
        <v>344.35359964466431</v>
      </c>
      <c r="Z33">
        <f t="shared" si="12"/>
        <v>32.290721993226839</v>
      </c>
      <c r="AA33">
        <f t="shared" si="13"/>
        <v>32.042099999999998</v>
      </c>
      <c r="AB33">
        <f t="shared" si="14"/>
        <v>4.7864735064863453</v>
      </c>
      <c r="AC33">
        <f t="shared" si="15"/>
        <v>60.149334290243438</v>
      </c>
      <c r="AD33">
        <f t="shared" si="16"/>
        <v>3.0856132080394003</v>
      </c>
      <c r="AE33">
        <f t="shared" si="17"/>
        <v>5.1299207953826089</v>
      </c>
      <c r="AF33">
        <f t="shared" si="18"/>
        <v>1.700860298446945</v>
      </c>
      <c r="AG33">
        <f t="shared" si="19"/>
        <v>-510.41198319615017</v>
      </c>
      <c r="AH33">
        <f t="shared" si="20"/>
        <v>192.88914330533095</v>
      </c>
      <c r="AI33">
        <f t="shared" si="21"/>
        <v>15.138331939532963</v>
      </c>
      <c r="AJ33">
        <f t="shared" si="22"/>
        <v>41.969091693378061</v>
      </c>
      <c r="AK33">
        <v>0</v>
      </c>
      <c r="AL33">
        <v>0</v>
      </c>
      <c r="AM33">
        <f t="shared" si="23"/>
        <v>1</v>
      </c>
      <c r="AN33">
        <f t="shared" si="24"/>
        <v>0</v>
      </c>
      <c r="AO33">
        <f t="shared" si="25"/>
        <v>51169.444233537841</v>
      </c>
      <c r="AP33" t="s">
        <v>423</v>
      </c>
      <c r="AQ33">
        <v>10366.9</v>
      </c>
      <c r="AR33">
        <v>993.59653846153856</v>
      </c>
      <c r="AS33">
        <v>3431.87</v>
      </c>
      <c r="AT33">
        <f t="shared" si="26"/>
        <v>0.71047955241266758</v>
      </c>
      <c r="AU33">
        <v>-3.9894345373445681</v>
      </c>
      <c r="AV33" t="s">
        <v>513</v>
      </c>
      <c r="AW33">
        <v>10282.700000000001</v>
      </c>
      <c r="AX33">
        <v>872.31556000000012</v>
      </c>
      <c r="AY33">
        <v>1401.838601830937</v>
      </c>
      <c r="AZ33">
        <f t="shared" si="27"/>
        <v>0.37773467012488349</v>
      </c>
      <c r="BA33">
        <v>0.5</v>
      </c>
      <c r="BB33">
        <f t="shared" si="28"/>
        <v>1513.1171998223322</v>
      </c>
      <c r="BC33">
        <f t="shared" si="29"/>
        <v>33.539790477548195</v>
      </c>
      <c r="BD33">
        <f t="shared" si="30"/>
        <v>285.77841316758804</v>
      </c>
      <c r="BE33">
        <f t="shared" si="31"/>
        <v>2.4802589660139599E-2</v>
      </c>
      <c r="BF33">
        <f t="shared" si="32"/>
        <v>1.4481206292348101</v>
      </c>
      <c r="BG33">
        <f t="shared" si="33"/>
        <v>700.08044016115923</v>
      </c>
      <c r="BH33" t="s">
        <v>514</v>
      </c>
      <c r="BI33">
        <v>617.97</v>
      </c>
      <c r="BJ33">
        <f t="shared" si="34"/>
        <v>617.97</v>
      </c>
      <c r="BK33">
        <f t="shared" si="35"/>
        <v>0.55917179110856896</v>
      </c>
      <c r="BL33">
        <f t="shared" si="36"/>
        <v>0.67552526098646215</v>
      </c>
      <c r="BM33">
        <f t="shared" si="37"/>
        <v>0.72142982983370518</v>
      </c>
      <c r="BN33">
        <f t="shared" si="38"/>
        <v>1.2970810441740226</v>
      </c>
      <c r="BO33">
        <f t="shared" si="39"/>
        <v>0.83256920529668033</v>
      </c>
      <c r="BP33">
        <f t="shared" si="40"/>
        <v>0.47855886639440892</v>
      </c>
      <c r="BQ33">
        <f t="shared" si="41"/>
        <v>0.52144113360559108</v>
      </c>
      <c r="BR33">
        <v>1625</v>
      </c>
      <c r="BS33">
        <v>290.00000000000011</v>
      </c>
      <c r="BT33">
        <v>1256.21</v>
      </c>
      <c r="BU33">
        <v>265</v>
      </c>
      <c r="BV33">
        <v>10282.700000000001</v>
      </c>
      <c r="BW33">
        <v>1255.8800000000001</v>
      </c>
      <c r="BX33">
        <v>0.33</v>
      </c>
      <c r="BY33">
        <v>300.00000000000011</v>
      </c>
      <c r="BZ33">
        <v>38.5</v>
      </c>
      <c r="CA33">
        <v>1401.838601830937</v>
      </c>
      <c r="CB33">
        <v>1.4920301137764731</v>
      </c>
      <c r="CC33">
        <v>-150.0866811470782</v>
      </c>
      <c r="CD33">
        <v>1.256550960774671</v>
      </c>
      <c r="CE33">
        <v>0.9980412346139963</v>
      </c>
      <c r="CF33">
        <v>-1.1198266740823141E-2</v>
      </c>
      <c r="CG33">
        <v>289.99999999999989</v>
      </c>
      <c r="CH33">
        <v>1246.3900000000001</v>
      </c>
      <c r="CI33">
        <v>675</v>
      </c>
      <c r="CJ33">
        <v>10268</v>
      </c>
      <c r="CK33">
        <v>1255.67</v>
      </c>
      <c r="CL33">
        <v>-9.2799999999999994</v>
      </c>
      <c r="CZ33">
        <f t="shared" si="42"/>
        <v>1799.92</v>
      </c>
      <c r="DA33">
        <f t="shared" si="43"/>
        <v>1513.1171998223322</v>
      </c>
      <c r="DB33">
        <f t="shared" si="44"/>
        <v>0.84065802914703547</v>
      </c>
      <c r="DC33">
        <f t="shared" si="45"/>
        <v>0.191316058294071</v>
      </c>
      <c r="DD33">
        <v>6</v>
      </c>
      <c r="DE33">
        <v>0.5</v>
      </c>
      <c r="DF33" t="s">
        <v>426</v>
      </c>
      <c r="DG33">
        <v>2</v>
      </c>
      <c r="DH33">
        <v>1691684682</v>
      </c>
      <c r="DI33">
        <v>354.94099999999997</v>
      </c>
      <c r="DJ33">
        <v>400.11599999999999</v>
      </c>
      <c r="DK33">
        <v>31.222000000000001</v>
      </c>
      <c r="DL33">
        <v>17.767600000000002</v>
      </c>
      <c r="DM33">
        <v>352.84500000000003</v>
      </c>
      <c r="DN33">
        <v>31.055599999999998</v>
      </c>
      <c r="DO33">
        <v>500.02699999999999</v>
      </c>
      <c r="DP33">
        <v>98.728300000000004</v>
      </c>
      <c r="DQ33">
        <v>9.9872699999999995E-2</v>
      </c>
      <c r="DR33">
        <v>33.272300000000001</v>
      </c>
      <c r="DS33">
        <v>32.042099999999998</v>
      </c>
      <c r="DT33">
        <v>999.9</v>
      </c>
      <c r="DU33">
        <v>0</v>
      </c>
      <c r="DV33">
        <v>0</v>
      </c>
      <c r="DW33">
        <v>10006.9</v>
      </c>
      <c r="DX33">
        <v>0</v>
      </c>
      <c r="DY33">
        <v>1783.5</v>
      </c>
      <c r="DZ33">
        <v>-45.174700000000001</v>
      </c>
      <c r="EA33">
        <v>366.38099999999997</v>
      </c>
      <c r="EB33">
        <v>407.35399999999998</v>
      </c>
      <c r="EC33">
        <v>13.4544</v>
      </c>
      <c r="ED33">
        <v>400.11599999999999</v>
      </c>
      <c r="EE33">
        <v>17.767600000000002</v>
      </c>
      <c r="EF33">
        <v>3.0825</v>
      </c>
      <c r="EG33">
        <v>1.75417</v>
      </c>
      <c r="EH33">
        <v>24.480399999999999</v>
      </c>
      <c r="EI33">
        <v>15.3843</v>
      </c>
      <c r="EJ33">
        <v>1799.92</v>
      </c>
      <c r="EK33">
        <v>0.97800600000000004</v>
      </c>
      <c r="EL33">
        <v>2.1994400000000001E-2</v>
      </c>
      <c r="EM33">
        <v>0</v>
      </c>
      <c r="EN33">
        <v>871.86199999999997</v>
      </c>
      <c r="EO33">
        <v>5.0002700000000004</v>
      </c>
      <c r="EP33">
        <v>16619.2</v>
      </c>
      <c r="EQ33">
        <v>16247.9</v>
      </c>
      <c r="ER33">
        <v>49.75</v>
      </c>
      <c r="ES33">
        <v>51.811999999999998</v>
      </c>
      <c r="ET33">
        <v>50.875</v>
      </c>
      <c r="EU33">
        <v>51.061999999999998</v>
      </c>
      <c r="EV33">
        <v>51.561999999999998</v>
      </c>
      <c r="EW33">
        <v>1755.44</v>
      </c>
      <c r="EX33">
        <v>39.479999999999997</v>
      </c>
      <c r="EY33">
        <v>0</v>
      </c>
      <c r="EZ33">
        <v>2356.7999999523158</v>
      </c>
      <c r="FA33">
        <v>0</v>
      </c>
      <c r="FB33">
        <v>872.31556000000012</v>
      </c>
      <c r="FC33">
        <v>-3.378615393026426</v>
      </c>
      <c r="FD33">
        <v>-23.330769257700361</v>
      </c>
      <c r="FE33">
        <v>16621.056</v>
      </c>
      <c r="FF33">
        <v>15</v>
      </c>
      <c r="FG33">
        <v>1691684637.5</v>
      </c>
      <c r="FH33" t="s">
        <v>515</v>
      </c>
      <c r="FI33">
        <v>1691684629.5</v>
      </c>
      <c r="FJ33">
        <v>1691684637.5</v>
      </c>
      <c r="FK33">
        <v>20</v>
      </c>
      <c r="FL33">
        <v>0.22800000000000001</v>
      </c>
      <c r="FM33">
        <v>-0.79100000000000004</v>
      </c>
      <c r="FN33">
        <v>2.097</v>
      </c>
      <c r="FO33">
        <v>0.16600000000000001</v>
      </c>
      <c r="FP33">
        <v>400</v>
      </c>
      <c r="FQ33">
        <v>16</v>
      </c>
      <c r="FR33">
        <v>0.1</v>
      </c>
      <c r="FS33">
        <v>0.02</v>
      </c>
      <c r="FT33">
        <v>33.537906302693202</v>
      </c>
      <c r="FU33">
        <v>-0.7021147850503745</v>
      </c>
      <c r="FV33">
        <v>0.177390127848883</v>
      </c>
      <c r="FW33">
        <v>1</v>
      </c>
      <c r="FX33">
        <v>0.74525541150591323</v>
      </c>
      <c r="FY33">
        <v>-3.3939606479620313E-2</v>
      </c>
      <c r="FZ33">
        <v>9.9313029487152552E-3</v>
      </c>
      <c r="GA33">
        <v>1</v>
      </c>
      <c r="GB33">
        <v>2</v>
      </c>
      <c r="GC33">
        <v>2</v>
      </c>
      <c r="GD33" t="s">
        <v>428</v>
      </c>
      <c r="GE33">
        <v>3.1329400000000001</v>
      </c>
      <c r="GF33">
        <v>2.8650899999999999</v>
      </c>
      <c r="GG33">
        <v>8.3862800000000001E-2</v>
      </c>
      <c r="GH33">
        <v>9.4854999999999995E-2</v>
      </c>
      <c r="GI33">
        <v>0.13911499999999999</v>
      </c>
      <c r="GJ33">
        <v>9.6234E-2</v>
      </c>
      <c r="GK33">
        <v>27824.2</v>
      </c>
      <c r="GL33">
        <v>21311.1</v>
      </c>
      <c r="GM33">
        <v>29274.3</v>
      </c>
      <c r="GN33">
        <v>21940.7</v>
      </c>
      <c r="GO33">
        <v>33726.400000000001</v>
      </c>
      <c r="GP33">
        <v>27276.7</v>
      </c>
      <c r="GQ33">
        <v>40629.199999999997</v>
      </c>
      <c r="GR33">
        <v>31171.200000000001</v>
      </c>
      <c r="GS33">
        <v>2.0481500000000001</v>
      </c>
      <c r="GT33">
        <v>1.8452999999999999</v>
      </c>
      <c r="GU33">
        <v>0.10027700000000001</v>
      </c>
      <c r="GV33">
        <v>0</v>
      </c>
      <c r="GW33">
        <v>30.413499999999999</v>
      </c>
      <c r="GX33">
        <v>999.9</v>
      </c>
      <c r="GY33">
        <v>44.9</v>
      </c>
      <c r="GZ33">
        <v>35.5</v>
      </c>
      <c r="HA33">
        <v>26.407900000000001</v>
      </c>
      <c r="HB33">
        <v>62.015999999999998</v>
      </c>
      <c r="HC33">
        <v>15.400600000000001</v>
      </c>
      <c r="HD33">
        <v>1</v>
      </c>
      <c r="HE33">
        <v>0.155003</v>
      </c>
      <c r="HF33">
        <v>0.50046000000000002</v>
      </c>
      <c r="HG33">
        <v>20.2803</v>
      </c>
      <c r="HH33">
        <v>5.23421</v>
      </c>
      <c r="HI33">
        <v>11.974</v>
      </c>
      <c r="HJ33">
        <v>4.9744000000000002</v>
      </c>
      <c r="HK33">
        <v>3.2839299999999998</v>
      </c>
      <c r="HL33">
        <v>9999</v>
      </c>
      <c r="HM33">
        <v>9999</v>
      </c>
      <c r="HN33">
        <v>9999</v>
      </c>
      <c r="HO33">
        <v>999.9</v>
      </c>
      <c r="HP33">
        <v>1.86111</v>
      </c>
      <c r="HQ33">
        <v>1.86276</v>
      </c>
      <c r="HR33">
        <v>1.8681300000000001</v>
      </c>
      <c r="HS33">
        <v>1.8588</v>
      </c>
      <c r="HT33">
        <v>1.8571599999999999</v>
      </c>
      <c r="HU33">
        <v>1.86094</v>
      </c>
      <c r="HV33">
        <v>1.8647800000000001</v>
      </c>
      <c r="HW33">
        <v>1.86677</v>
      </c>
      <c r="HX33">
        <v>5</v>
      </c>
      <c r="HY33">
        <v>0</v>
      </c>
      <c r="HZ33">
        <v>0</v>
      </c>
      <c r="IA33">
        <v>0</v>
      </c>
      <c r="IB33" t="s">
        <v>429</v>
      </c>
      <c r="IC33" t="s">
        <v>430</v>
      </c>
      <c r="ID33" t="s">
        <v>431</v>
      </c>
      <c r="IE33" t="s">
        <v>431</v>
      </c>
      <c r="IF33" t="s">
        <v>431</v>
      </c>
      <c r="IG33" t="s">
        <v>431</v>
      </c>
      <c r="IH33">
        <v>0</v>
      </c>
      <c r="II33">
        <v>100</v>
      </c>
      <c r="IJ33">
        <v>100</v>
      </c>
      <c r="IK33">
        <v>2.0960000000000001</v>
      </c>
      <c r="IL33">
        <v>0.16639999999999999</v>
      </c>
      <c r="IM33">
        <v>2.0969047619047392</v>
      </c>
      <c r="IN33">
        <v>0</v>
      </c>
      <c r="IO33">
        <v>0</v>
      </c>
      <c r="IP33">
        <v>0</v>
      </c>
      <c r="IQ33">
        <v>0.1664523809523786</v>
      </c>
      <c r="IR33">
        <v>0</v>
      </c>
      <c r="IS33">
        <v>0</v>
      </c>
      <c r="IT33">
        <v>0</v>
      </c>
      <c r="IU33">
        <v>-1</v>
      </c>
      <c r="IV33">
        <v>-1</v>
      </c>
      <c r="IW33">
        <v>-1</v>
      </c>
      <c r="IX33">
        <v>-1</v>
      </c>
      <c r="IY33">
        <v>0.9</v>
      </c>
      <c r="IZ33">
        <v>0.7</v>
      </c>
      <c r="JA33">
        <v>1.02539</v>
      </c>
      <c r="JB33">
        <v>2.50244</v>
      </c>
      <c r="JC33">
        <v>1.34399</v>
      </c>
      <c r="JD33">
        <v>2.2497600000000002</v>
      </c>
      <c r="JE33">
        <v>1.5918000000000001</v>
      </c>
      <c r="JF33">
        <v>2.3938000000000001</v>
      </c>
      <c r="JG33">
        <v>40.07</v>
      </c>
      <c r="JH33">
        <v>24.280100000000001</v>
      </c>
      <c r="JI33">
        <v>18</v>
      </c>
      <c r="JJ33">
        <v>502.96</v>
      </c>
      <c r="JK33">
        <v>420.59199999999998</v>
      </c>
      <c r="JL33">
        <v>30.308499999999999</v>
      </c>
      <c r="JM33">
        <v>29.567900000000002</v>
      </c>
      <c r="JN33">
        <v>30.000599999999999</v>
      </c>
      <c r="JO33">
        <v>29.4025</v>
      </c>
      <c r="JP33">
        <v>29.350300000000001</v>
      </c>
      <c r="JQ33">
        <v>20.5976</v>
      </c>
      <c r="JR33">
        <v>34.560499999999998</v>
      </c>
      <c r="JS33">
        <v>22.4039</v>
      </c>
      <c r="JT33">
        <v>30.272500000000001</v>
      </c>
      <c r="JU33">
        <v>400</v>
      </c>
      <c r="JV33">
        <v>17.854299999999999</v>
      </c>
      <c r="JW33">
        <v>99.815700000000007</v>
      </c>
      <c r="JX33">
        <v>98.487200000000001</v>
      </c>
    </row>
    <row r="34" spans="1:284" x14ac:dyDescent="0.3">
      <c r="A34">
        <v>18</v>
      </c>
      <c r="B34">
        <v>1691684845.5999999</v>
      </c>
      <c r="C34">
        <v>4639.5999999046326</v>
      </c>
      <c r="D34" t="s">
        <v>516</v>
      </c>
      <c r="E34" t="s">
        <v>517</v>
      </c>
      <c r="F34" t="s">
        <v>416</v>
      </c>
      <c r="G34" t="s">
        <v>510</v>
      </c>
      <c r="H34" t="s">
        <v>511</v>
      </c>
      <c r="I34" t="s">
        <v>419</v>
      </c>
      <c r="J34" t="s">
        <v>420</v>
      </c>
      <c r="K34" t="s">
        <v>512</v>
      </c>
      <c r="L34" t="s">
        <v>422</v>
      </c>
      <c r="M34">
        <v>1691684845.5999999</v>
      </c>
      <c r="N34">
        <f t="shared" si="0"/>
        <v>1.0922463134484243E-2</v>
      </c>
      <c r="O34">
        <f t="shared" si="1"/>
        <v>10.922463134484243</v>
      </c>
      <c r="P34">
        <f t="shared" si="2"/>
        <v>23.594690440193144</v>
      </c>
      <c r="Q34">
        <f t="shared" si="3"/>
        <v>268.142</v>
      </c>
      <c r="R34">
        <f t="shared" si="4"/>
        <v>199.49363896739024</v>
      </c>
      <c r="S34">
        <f t="shared" si="5"/>
        <v>19.715852582505551</v>
      </c>
      <c r="T34">
        <f t="shared" si="6"/>
        <v>26.500334399345803</v>
      </c>
      <c r="U34">
        <f t="shared" si="7"/>
        <v>0.67626822354477356</v>
      </c>
      <c r="V34">
        <f t="shared" si="8"/>
        <v>2.9103275934357216</v>
      </c>
      <c r="W34">
        <f t="shared" si="9"/>
        <v>0.59958961388259868</v>
      </c>
      <c r="X34">
        <f t="shared" si="10"/>
        <v>0.38090577197127895</v>
      </c>
      <c r="Y34">
        <f t="shared" si="11"/>
        <v>344.36619964449613</v>
      </c>
      <c r="Z34">
        <f t="shared" si="12"/>
        <v>32.131248602457866</v>
      </c>
      <c r="AA34">
        <f t="shared" si="13"/>
        <v>31.976099999999999</v>
      </c>
      <c r="AB34">
        <f t="shared" si="14"/>
        <v>4.7686275189055323</v>
      </c>
      <c r="AC34">
        <f t="shared" si="15"/>
        <v>60.355655758273649</v>
      </c>
      <c r="AD34">
        <f t="shared" si="16"/>
        <v>3.0394117077925902</v>
      </c>
      <c r="AE34">
        <f t="shared" si="17"/>
        <v>5.0358357797743629</v>
      </c>
      <c r="AF34">
        <f t="shared" si="18"/>
        <v>1.7292158111129421</v>
      </c>
      <c r="AG34">
        <f t="shared" si="19"/>
        <v>-481.68062423075514</v>
      </c>
      <c r="AH34">
        <f t="shared" si="20"/>
        <v>151.64537824652683</v>
      </c>
      <c r="AI34">
        <f t="shared" si="21"/>
        <v>11.870250015558357</v>
      </c>
      <c r="AJ34">
        <f t="shared" si="22"/>
        <v>26.201203675826207</v>
      </c>
      <c r="AK34">
        <v>0</v>
      </c>
      <c r="AL34">
        <v>0</v>
      </c>
      <c r="AM34">
        <f t="shared" si="23"/>
        <v>1</v>
      </c>
      <c r="AN34">
        <f t="shared" si="24"/>
        <v>0</v>
      </c>
      <c r="AO34">
        <f t="shared" si="25"/>
        <v>51280.232524837236</v>
      </c>
      <c r="AP34" t="s">
        <v>423</v>
      </c>
      <c r="AQ34">
        <v>10366.9</v>
      </c>
      <c r="AR34">
        <v>993.59653846153856</v>
      </c>
      <c r="AS34">
        <v>3431.87</v>
      </c>
      <c r="AT34">
        <f t="shared" si="26"/>
        <v>0.71047955241266758</v>
      </c>
      <c r="AU34">
        <v>-3.9894345373445681</v>
      </c>
      <c r="AV34" t="s">
        <v>518</v>
      </c>
      <c r="AW34">
        <v>10290.1</v>
      </c>
      <c r="AX34">
        <v>827.95300000000009</v>
      </c>
      <c r="AY34">
        <v>1255.5733271994741</v>
      </c>
      <c r="AZ34">
        <f t="shared" si="27"/>
        <v>0.34057774081046366</v>
      </c>
      <c r="BA34">
        <v>0.5</v>
      </c>
      <c r="BB34">
        <f t="shared" si="28"/>
        <v>1513.168199822248</v>
      </c>
      <c r="BC34">
        <f t="shared" si="29"/>
        <v>23.594690440193144</v>
      </c>
      <c r="BD34">
        <f t="shared" si="30"/>
        <v>257.67570348084871</v>
      </c>
      <c r="BE34">
        <f t="shared" si="31"/>
        <v>1.8229384532914464E-2</v>
      </c>
      <c r="BF34">
        <f t="shared" si="32"/>
        <v>1.7333090992420992</v>
      </c>
      <c r="BG34">
        <f t="shared" si="33"/>
        <v>661.59124512145945</v>
      </c>
      <c r="BH34" t="s">
        <v>519</v>
      </c>
      <c r="BI34">
        <v>611.37</v>
      </c>
      <c r="BJ34">
        <f t="shared" si="34"/>
        <v>611.37</v>
      </c>
      <c r="BK34">
        <f t="shared" si="35"/>
        <v>0.51307503372690633</v>
      </c>
      <c r="BL34">
        <f t="shared" si="36"/>
        <v>0.66379714159263203</v>
      </c>
      <c r="BM34">
        <f t="shared" si="37"/>
        <v>0.77159960035473352</v>
      </c>
      <c r="BN34">
        <f t="shared" si="38"/>
        <v>1.6322832616565792</v>
      </c>
      <c r="BO34">
        <f t="shared" si="39"/>
        <v>0.89255643681056274</v>
      </c>
      <c r="BP34">
        <f t="shared" si="40"/>
        <v>0.49015542966265885</v>
      </c>
      <c r="BQ34">
        <f t="shared" si="41"/>
        <v>0.5098445703373411</v>
      </c>
      <c r="BR34">
        <v>1627</v>
      </c>
      <c r="BS34">
        <v>290.00000000000011</v>
      </c>
      <c r="BT34">
        <v>1143.56</v>
      </c>
      <c r="BU34">
        <v>235</v>
      </c>
      <c r="BV34">
        <v>10290.1</v>
      </c>
      <c r="BW34">
        <v>1144.73</v>
      </c>
      <c r="BX34">
        <v>-1.17</v>
      </c>
      <c r="BY34">
        <v>300.00000000000011</v>
      </c>
      <c r="BZ34">
        <v>38.4</v>
      </c>
      <c r="CA34">
        <v>1255.5733271994741</v>
      </c>
      <c r="CB34">
        <v>1.4228552949418809</v>
      </c>
      <c r="CC34">
        <v>-114.05548886600261</v>
      </c>
      <c r="CD34">
        <v>1.1987457336013161</v>
      </c>
      <c r="CE34">
        <v>0.99691653800216384</v>
      </c>
      <c r="CF34">
        <v>-1.1201152391546169E-2</v>
      </c>
      <c r="CG34">
        <v>289.99999999999989</v>
      </c>
      <c r="CH34">
        <v>1140.8699999999999</v>
      </c>
      <c r="CI34">
        <v>705</v>
      </c>
      <c r="CJ34">
        <v>10269.200000000001</v>
      </c>
      <c r="CK34">
        <v>1144.51</v>
      </c>
      <c r="CL34">
        <v>-3.64</v>
      </c>
      <c r="CZ34">
        <f t="shared" si="42"/>
        <v>1799.98</v>
      </c>
      <c r="DA34">
        <f t="shared" si="43"/>
        <v>1513.168199822248</v>
      </c>
      <c r="DB34">
        <f t="shared" si="44"/>
        <v>0.84065834054947719</v>
      </c>
      <c r="DC34">
        <f t="shared" si="45"/>
        <v>0.1913166810989545</v>
      </c>
      <c r="DD34">
        <v>6</v>
      </c>
      <c r="DE34">
        <v>0.5</v>
      </c>
      <c r="DF34" t="s">
        <v>426</v>
      </c>
      <c r="DG34">
        <v>2</v>
      </c>
      <c r="DH34">
        <v>1691684845.5999999</v>
      </c>
      <c r="DI34">
        <v>268.142</v>
      </c>
      <c r="DJ34">
        <v>299.97199999999998</v>
      </c>
      <c r="DK34">
        <v>30.754100000000001</v>
      </c>
      <c r="DL34">
        <v>18.049499999999998</v>
      </c>
      <c r="DM34">
        <v>266.25299999999999</v>
      </c>
      <c r="DN34">
        <v>30.498200000000001</v>
      </c>
      <c r="DO34">
        <v>499.971</v>
      </c>
      <c r="DP34">
        <v>98.729600000000005</v>
      </c>
      <c r="DQ34">
        <v>9.9879899999999994E-2</v>
      </c>
      <c r="DR34">
        <v>32.942599999999999</v>
      </c>
      <c r="DS34">
        <v>31.976099999999999</v>
      </c>
      <c r="DT34">
        <v>999.9</v>
      </c>
      <c r="DU34">
        <v>0</v>
      </c>
      <c r="DV34">
        <v>0</v>
      </c>
      <c r="DW34">
        <v>10018.1</v>
      </c>
      <c r="DX34">
        <v>0</v>
      </c>
      <c r="DY34">
        <v>1862.63</v>
      </c>
      <c r="DZ34">
        <v>-31.8294</v>
      </c>
      <c r="EA34">
        <v>276.64999999999998</v>
      </c>
      <c r="EB34">
        <v>305.48599999999999</v>
      </c>
      <c r="EC34">
        <v>12.704599999999999</v>
      </c>
      <c r="ED34">
        <v>299.97199999999998</v>
      </c>
      <c r="EE34">
        <v>18.049499999999998</v>
      </c>
      <c r="EF34">
        <v>3.03634</v>
      </c>
      <c r="EG34">
        <v>1.7820100000000001</v>
      </c>
      <c r="EH34">
        <v>24.2285</v>
      </c>
      <c r="EI34">
        <v>15.629899999999999</v>
      </c>
      <c r="EJ34">
        <v>1799.98</v>
      </c>
      <c r="EK34">
        <v>0.97799499999999995</v>
      </c>
      <c r="EL34">
        <v>2.2005299999999998E-2</v>
      </c>
      <c r="EM34">
        <v>0</v>
      </c>
      <c r="EN34">
        <v>827.52</v>
      </c>
      <c r="EO34">
        <v>5.0002700000000004</v>
      </c>
      <c r="EP34">
        <v>15851.1</v>
      </c>
      <c r="EQ34">
        <v>16248.4</v>
      </c>
      <c r="ER34">
        <v>49.125</v>
      </c>
      <c r="ES34">
        <v>51.5</v>
      </c>
      <c r="ET34">
        <v>50.311999999999998</v>
      </c>
      <c r="EU34">
        <v>50.375</v>
      </c>
      <c r="EV34">
        <v>51</v>
      </c>
      <c r="EW34">
        <v>1755.48</v>
      </c>
      <c r="EX34">
        <v>39.5</v>
      </c>
      <c r="EY34">
        <v>0</v>
      </c>
      <c r="EZ34">
        <v>161.39999985694891</v>
      </c>
      <c r="FA34">
        <v>0</v>
      </c>
      <c r="FB34">
        <v>827.95300000000009</v>
      </c>
      <c r="FC34">
        <v>-0.48540170640638769</v>
      </c>
      <c r="FD34">
        <v>-6.4102564251826433</v>
      </c>
      <c r="FE34">
        <v>15845.46538461538</v>
      </c>
      <c r="FF34">
        <v>15</v>
      </c>
      <c r="FG34">
        <v>1691684802.5999999</v>
      </c>
      <c r="FH34" t="s">
        <v>520</v>
      </c>
      <c r="FI34">
        <v>1691684795.5999999</v>
      </c>
      <c r="FJ34">
        <v>1691684802.5999999</v>
      </c>
      <c r="FK34">
        <v>21</v>
      </c>
      <c r="FL34">
        <v>-0.20799999999999999</v>
      </c>
      <c r="FM34">
        <v>8.8999999999999996E-2</v>
      </c>
      <c r="FN34">
        <v>1.889</v>
      </c>
      <c r="FO34">
        <v>0.25600000000000001</v>
      </c>
      <c r="FP34">
        <v>300</v>
      </c>
      <c r="FQ34">
        <v>18</v>
      </c>
      <c r="FR34">
        <v>0.09</v>
      </c>
      <c r="FS34">
        <v>0.01</v>
      </c>
      <c r="FT34">
        <v>23.65342550555382</v>
      </c>
      <c r="FU34">
        <v>-0.51269876345202081</v>
      </c>
      <c r="FV34">
        <v>0.13192345969974351</v>
      </c>
      <c r="FW34">
        <v>1</v>
      </c>
      <c r="FX34">
        <v>0.68930177742951715</v>
      </c>
      <c r="FY34">
        <v>-3.2927522775114078E-2</v>
      </c>
      <c r="FZ34">
        <v>1.083934755854354E-2</v>
      </c>
      <c r="GA34">
        <v>1</v>
      </c>
      <c r="GB34">
        <v>2</v>
      </c>
      <c r="GC34">
        <v>2</v>
      </c>
      <c r="GD34" t="s">
        <v>428</v>
      </c>
      <c r="GE34">
        <v>3.1329400000000001</v>
      </c>
      <c r="GF34">
        <v>2.8651900000000001</v>
      </c>
      <c r="GG34">
        <v>6.6593399999999997E-2</v>
      </c>
      <c r="GH34">
        <v>7.54692E-2</v>
      </c>
      <c r="GI34">
        <v>0.13731599999999999</v>
      </c>
      <c r="GJ34">
        <v>9.7281199999999998E-2</v>
      </c>
      <c r="GK34">
        <v>28337.9</v>
      </c>
      <c r="GL34">
        <v>21758.5</v>
      </c>
      <c r="GM34">
        <v>29264.5</v>
      </c>
      <c r="GN34">
        <v>21932.3</v>
      </c>
      <c r="GO34">
        <v>33790.1</v>
      </c>
      <c r="GP34">
        <v>27235.3</v>
      </c>
      <c r="GQ34">
        <v>40615.599999999999</v>
      </c>
      <c r="GR34">
        <v>31161.3</v>
      </c>
      <c r="GS34">
        <v>2.0444800000000001</v>
      </c>
      <c r="GT34">
        <v>1.84118</v>
      </c>
      <c r="GU34">
        <v>9.8645700000000003E-2</v>
      </c>
      <c r="GV34">
        <v>0</v>
      </c>
      <c r="GW34">
        <v>30.373899999999999</v>
      </c>
      <c r="GX34">
        <v>999.9</v>
      </c>
      <c r="GY34">
        <v>43.6</v>
      </c>
      <c r="GZ34">
        <v>35.799999999999997</v>
      </c>
      <c r="HA34">
        <v>26.0733</v>
      </c>
      <c r="HB34">
        <v>62.117800000000003</v>
      </c>
      <c r="HC34">
        <v>14.8918</v>
      </c>
      <c r="HD34">
        <v>1</v>
      </c>
      <c r="HE34">
        <v>0.172124</v>
      </c>
      <c r="HF34">
        <v>0.121737</v>
      </c>
      <c r="HG34">
        <v>20.279499999999999</v>
      </c>
      <c r="HH34">
        <v>5.2312200000000004</v>
      </c>
      <c r="HI34">
        <v>11.974</v>
      </c>
      <c r="HJ34">
        <v>4.97445</v>
      </c>
      <c r="HK34">
        <v>3.2832499999999998</v>
      </c>
      <c r="HL34">
        <v>9999</v>
      </c>
      <c r="HM34">
        <v>9999</v>
      </c>
      <c r="HN34">
        <v>9999</v>
      </c>
      <c r="HO34">
        <v>999.9</v>
      </c>
      <c r="HP34">
        <v>1.86111</v>
      </c>
      <c r="HQ34">
        <v>1.8627899999999999</v>
      </c>
      <c r="HR34">
        <v>1.8681300000000001</v>
      </c>
      <c r="HS34">
        <v>1.85883</v>
      </c>
      <c r="HT34">
        <v>1.8571899999999999</v>
      </c>
      <c r="HU34">
        <v>1.8609599999999999</v>
      </c>
      <c r="HV34">
        <v>1.8647800000000001</v>
      </c>
      <c r="HW34">
        <v>1.8668</v>
      </c>
      <c r="HX34">
        <v>5</v>
      </c>
      <c r="HY34">
        <v>0</v>
      </c>
      <c r="HZ34">
        <v>0</v>
      </c>
      <c r="IA34">
        <v>0</v>
      </c>
      <c r="IB34" t="s">
        <v>429</v>
      </c>
      <c r="IC34" t="s">
        <v>430</v>
      </c>
      <c r="ID34" t="s">
        <v>431</v>
      </c>
      <c r="IE34" t="s">
        <v>431</v>
      </c>
      <c r="IF34" t="s">
        <v>431</v>
      </c>
      <c r="IG34" t="s">
        <v>431</v>
      </c>
      <c r="IH34">
        <v>0</v>
      </c>
      <c r="II34">
        <v>100</v>
      </c>
      <c r="IJ34">
        <v>100</v>
      </c>
      <c r="IK34">
        <v>1.889</v>
      </c>
      <c r="IL34">
        <v>0.25590000000000002</v>
      </c>
      <c r="IM34">
        <v>1.889249999999947</v>
      </c>
      <c r="IN34">
        <v>0</v>
      </c>
      <c r="IO34">
        <v>0</v>
      </c>
      <c r="IP34">
        <v>0</v>
      </c>
      <c r="IQ34">
        <v>0.25589499999999887</v>
      </c>
      <c r="IR34">
        <v>0</v>
      </c>
      <c r="IS34">
        <v>0</v>
      </c>
      <c r="IT34">
        <v>0</v>
      </c>
      <c r="IU34">
        <v>-1</v>
      </c>
      <c r="IV34">
        <v>-1</v>
      </c>
      <c r="IW34">
        <v>-1</v>
      </c>
      <c r="IX34">
        <v>-1</v>
      </c>
      <c r="IY34">
        <v>0.8</v>
      </c>
      <c r="IZ34">
        <v>0.7</v>
      </c>
      <c r="JA34">
        <v>0.81542999999999999</v>
      </c>
      <c r="JB34">
        <v>2.50854</v>
      </c>
      <c r="JC34">
        <v>1.34399</v>
      </c>
      <c r="JD34">
        <v>2.2497600000000002</v>
      </c>
      <c r="JE34">
        <v>1.5918000000000001</v>
      </c>
      <c r="JF34">
        <v>2.3168899999999999</v>
      </c>
      <c r="JG34">
        <v>40.4255</v>
      </c>
      <c r="JH34">
        <v>24.2714</v>
      </c>
      <c r="JI34">
        <v>18</v>
      </c>
      <c r="JJ34">
        <v>502.44400000000002</v>
      </c>
      <c r="JK34">
        <v>419.61799999999999</v>
      </c>
      <c r="JL34">
        <v>30.151900000000001</v>
      </c>
      <c r="JM34">
        <v>29.812000000000001</v>
      </c>
      <c r="JN34">
        <v>30.0001</v>
      </c>
      <c r="JO34">
        <v>29.606999999999999</v>
      </c>
      <c r="JP34">
        <v>29.549700000000001</v>
      </c>
      <c r="JQ34">
        <v>16.4038</v>
      </c>
      <c r="JR34">
        <v>31.892299999999999</v>
      </c>
      <c r="JS34">
        <v>18.103100000000001</v>
      </c>
      <c r="JT34">
        <v>30.1678</v>
      </c>
      <c r="JU34">
        <v>300</v>
      </c>
      <c r="JV34">
        <v>18.057099999999998</v>
      </c>
      <c r="JW34">
        <v>99.782200000000003</v>
      </c>
      <c r="JX34">
        <v>98.453199999999995</v>
      </c>
    </row>
    <row r="35" spans="1:284" x14ac:dyDescent="0.3">
      <c r="A35">
        <v>19</v>
      </c>
      <c r="B35">
        <v>1691684989.5999999</v>
      </c>
      <c r="C35">
        <v>4783.5999999046326</v>
      </c>
      <c r="D35" t="s">
        <v>521</v>
      </c>
      <c r="E35" t="s">
        <v>522</v>
      </c>
      <c r="F35" t="s">
        <v>416</v>
      </c>
      <c r="G35" t="s">
        <v>510</v>
      </c>
      <c r="H35" t="s">
        <v>511</v>
      </c>
      <c r="I35" t="s">
        <v>419</v>
      </c>
      <c r="J35" t="s">
        <v>420</v>
      </c>
      <c r="K35" t="s">
        <v>512</v>
      </c>
      <c r="L35" t="s">
        <v>422</v>
      </c>
      <c r="M35">
        <v>1691684989.5999999</v>
      </c>
      <c r="N35">
        <f t="shared" si="0"/>
        <v>9.8156027477094426E-3</v>
      </c>
      <c r="O35">
        <f t="shared" si="1"/>
        <v>9.815602747709443</v>
      </c>
      <c r="P35">
        <f t="shared" si="2"/>
        <v>13.268107058986139</v>
      </c>
      <c r="Q35">
        <f t="shared" si="3"/>
        <v>181.90199999999999</v>
      </c>
      <c r="R35">
        <f t="shared" si="4"/>
        <v>137.01128010381836</v>
      </c>
      <c r="S35">
        <f t="shared" si="5"/>
        <v>13.541446295826919</v>
      </c>
      <c r="T35">
        <f t="shared" si="6"/>
        <v>17.978199767471995</v>
      </c>
      <c r="U35">
        <f t="shared" si="7"/>
        <v>0.57844437111946811</v>
      </c>
      <c r="V35">
        <f t="shared" si="8"/>
        <v>2.903212177637867</v>
      </c>
      <c r="W35">
        <f t="shared" si="9"/>
        <v>0.5212196461602242</v>
      </c>
      <c r="X35">
        <f t="shared" si="10"/>
        <v>0.3304306575507131</v>
      </c>
      <c r="Y35">
        <f t="shared" si="11"/>
        <v>344.35039964457036</v>
      </c>
      <c r="Z35">
        <f t="shared" si="12"/>
        <v>32.180797151189928</v>
      </c>
      <c r="AA35">
        <f t="shared" si="13"/>
        <v>31.985600000000002</v>
      </c>
      <c r="AB35">
        <f t="shared" si="14"/>
        <v>4.7711926853133209</v>
      </c>
      <c r="AC35">
        <f t="shared" si="15"/>
        <v>60.031347734832352</v>
      </c>
      <c r="AD35">
        <f t="shared" si="16"/>
        <v>2.9829547813768</v>
      </c>
      <c r="AE35">
        <f t="shared" si="17"/>
        <v>4.9689951899013955</v>
      </c>
      <c r="AF35">
        <f t="shared" si="18"/>
        <v>1.7882379039365208</v>
      </c>
      <c r="AG35">
        <f t="shared" si="19"/>
        <v>-432.86808117398641</v>
      </c>
      <c r="AH35">
        <f t="shared" si="20"/>
        <v>112.61468295552474</v>
      </c>
      <c r="AI35">
        <f t="shared" si="21"/>
        <v>8.8267735361621309</v>
      </c>
      <c r="AJ35">
        <f t="shared" si="22"/>
        <v>32.923774962270826</v>
      </c>
      <c r="AK35">
        <v>0</v>
      </c>
      <c r="AL35">
        <v>0</v>
      </c>
      <c r="AM35">
        <f t="shared" si="23"/>
        <v>1</v>
      </c>
      <c r="AN35">
        <f t="shared" si="24"/>
        <v>0</v>
      </c>
      <c r="AO35">
        <f t="shared" si="25"/>
        <v>51120.050342095281</v>
      </c>
      <c r="AP35" t="s">
        <v>423</v>
      </c>
      <c r="AQ35">
        <v>10366.9</v>
      </c>
      <c r="AR35">
        <v>993.59653846153856</v>
      </c>
      <c r="AS35">
        <v>3431.87</v>
      </c>
      <c r="AT35">
        <f t="shared" si="26"/>
        <v>0.71047955241266758</v>
      </c>
      <c r="AU35">
        <v>-3.9894345373445681</v>
      </c>
      <c r="AV35" t="s">
        <v>523</v>
      </c>
      <c r="AW35">
        <v>10289.5</v>
      </c>
      <c r="AX35">
        <v>818.66734615384598</v>
      </c>
      <c r="AY35">
        <v>1157.666508644915</v>
      </c>
      <c r="AZ35">
        <f t="shared" si="27"/>
        <v>0.29282972251471473</v>
      </c>
      <c r="BA35">
        <v>0.5</v>
      </c>
      <c r="BB35">
        <f t="shared" si="28"/>
        <v>1513.1006998222852</v>
      </c>
      <c r="BC35">
        <f t="shared" si="29"/>
        <v>13.268107058986139</v>
      </c>
      <c r="BD35">
        <f t="shared" si="30"/>
        <v>221.54042903289022</v>
      </c>
      <c r="BE35">
        <f t="shared" si="31"/>
        <v>1.1405415117683587E-2</v>
      </c>
      <c r="BF35">
        <f t="shared" si="32"/>
        <v>1.9644720430040874</v>
      </c>
      <c r="BG35">
        <f t="shared" si="33"/>
        <v>633.36636326079918</v>
      </c>
      <c r="BH35" t="s">
        <v>524</v>
      </c>
      <c r="BI35">
        <v>616.36</v>
      </c>
      <c r="BJ35">
        <f t="shared" si="34"/>
        <v>616.36</v>
      </c>
      <c r="BK35">
        <f t="shared" si="35"/>
        <v>0.4675841484595864</v>
      </c>
      <c r="BL35">
        <f t="shared" si="36"/>
        <v>0.6262610130805667</v>
      </c>
      <c r="BM35">
        <f t="shared" si="37"/>
        <v>0.80774122320825903</v>
      </c>
      <c r="BN35">
        <f t="shared" si="38"/>
        <v>2.0661865307355094</v>
      </c>
      <c r="BO35">
        <f t="shared" si="39"/>
        <v>0.93271059511107735</v>
      </c>
      <c r="BP35">
        <f t="shared" si="40"/>
        <v>0.4715007137340978</v>
      </c>
      <c r="BQ35">
        <f t="shared" si="41"/>
        <v>0.52849928626590215</v>
      </c>
      <c r="BR35">
        <v>1629</v>
      </c>
      <c r="BS35">
        <v>290.00000000000011</v>
      </c>
      <c r="BT35">
        <v>1076.6400000000001</v>
      </c>
      <c r="BU35">
        <v>275</v>
      </c>
      <c r="BV35">
        <v>10289.5</v>
      </c>
      <c r="BW35">
        <v>1076.82</v>
      </c>
      <c r="BX35">
        <v>-0.18</v>
      </c>
      <c r="BY35">
        <v>300.00000000000011</v>
      </c>
      <c r="BZ35">
        <v>38.4</v>
      </c>
      <c r="CA35">
        <v>1157.666508644915</v>
      </c>
      <c r="CB35">
        <v>1.2838843947358221</v>
      </c>
      <c r="CC35">
        <v>-83.185676890842331</v>
      </c>
      <c r="CD35">
        <v>1.0821619414335171</v>
      </c>
      <c r="CE35">
        <v>0.99528379832258085</v>
      </c>
      <c r="CF35">
        <v>-1.120564938820913E-2</v>
      </c>
      <c r="CG35">
        <v>289.99999999999989</v>
      </c>
      <c r="CH35">
        <v>1076.57</v>
      </c>
      <c r="CI35">
        <v>655</v>
      </c>
      <c r="CJ35">
        <v>10278.5</v>
      </c>
      <c r="CK35">
        <v>1076.73</v>
      </c>
      <c r="CL35">
        <v>-0.16</v>
      </c>
      <c r="CZ35">
        <f t="shared" si="42"/>
        <v>1799.9</v>
      </c>
      <c r="DA35">
        <f t="shared" si="43"/>
        <v>1513.1006998222852</v>
      </c>
      <c r="DB35">
        <f t="shared" si="44"/>
        <v>0.84065820313477702</v>
      </c>
      <c r="DC35">
        <f t="shared" si="45"/>
        <v>0.19131640626955404</v>
      </c>
      <c r="DD35">
        <v>6</v>
      </c>
      <c r="DE35">
        <v>0.5</v>
      </c>
      <c r="DF35" t="s">
        <v>426</v>
      </c>
      <c r="DG35">
        <v>2</v>
      </c>
      <c r="DH35">
        <v>1691684989.5999999</v>
      </c>
      <c r="DI35">
        <v>181.90199999999999</v>
      </c>
      <c r="DJ35">
        <v>199.96799999999999</v>
      </c>
      <c r="DK35">
        <v>30.1813</v>
      </c>
      <c r="DL35">
        <v>18.757000000000001</v>
      </c>
      <c r="DM35">
        <v>180.249</v>
      </c>
      <c r="DN35">
        <v>29.912500000000001</v>
      </c>
      <c r="DO35">
        <v>499.95299999999997</v>
      </c>
      <c r="DP35">
        <v>98.734499999999997</v>
      </c>
      <c r="DQ35">
        <v>0.100036</v>
      </c>
      <c r="DR35">
        <v>32.705100000000002</v>
      </c>
      <c r="DS35">
        <v>31.985600000000002</v>
      </c>
      <c r="DT35">
        <v>999.9</v>
      </c>
      <c r="DU35">
        <v>0</v>
      </c>
      <c r="DV35">
        <v>0</v>
      </c>
      <c r="DW35">
        <v>9976.8799999999992</v>
      </c>
      <c r="DX35">
        <v>0</v>
      </c>
      <c r="DY35">
        <v>1809.14</v>
      </c>
      <c r="DZ35">
        <v>-18.066199999999998</v>
      </c>
      <c r="EA35">
        <v>187.56299999999999</v>
      </c>
      <c r="EB35">
        <v>203.79</v>
      </c>
      <c r="EC35">
        <v>11.424300000000001</v>
      </c>
      <c r="ED35">
        <v>199.96799999999999</v>
      </c>
      <c r="EE35">
        <v>18.757000000000001</v>
      </c>
      <c r="EF35">
        <v>2.97994</v>
      </c>
      <c r="EG35">
        <v>1.8519699999999999</v>
      </c>
      <c r="EH35">
        <v>23.9162</v>
      </c>
      <c r="EI35">
        <v>16.232399999999998</v>
      </c>
      <c r="EJ35">
        <v>1799.9</v>
      </c>
      <c r="EK35">
        <v>0.97800100000000001</v>
      </c>
      <c r="EL35">
        <v>2.1999399999999999E-2</v>
      </c>
      <c r="EM35">
        <v>0</v>
      </c>
      <c r="EN35">
        <v>818.476</v>
      </c>
      <c r="EO35">
        <v>5.0002700000000004</v>
      </c>
      <c r="EP35">
        <v>15680.5</v>
      </c>
      <c r="EQ35">
        <v>16247.7</v>
      </c>
      <c r="ER35">
        <v>48.311999999999998</v>
      </c>
      <c r="ES35">
        <v>50.5</v>
      </c>
      <c r="ET35">
        <v>49.5</v>
      </c>
      <c r="EU35">
        <v>49.5</v>
      </c>
      <c r="EV35">
        <v>50.25</v>
      </c>
      <c r="EW35">
        <v>1755.41</v>
      </c>
      <c r="EX35">
        <v>39.49</v>
      </c>
      <c r="EY35">
        <v>0</v>
      </c>
      <c r="EZ35">
        <v>142.20000004768369</v>
      </c>
      <c r="FA35">
        <v>0</v>
      </c>
      <c r="FB35">
        <v>818.66734615384598</v>
      </c>
      <c r="FC35">
        <v>-3.1153846200048521</v>
      </c>
      <c r="FD35">
        <v>2519.4837622675191</v>
      </c>
      <c r="FE35">
        <v>15421.91923076923</v>
      </c>
      <c r="FF35">
        <v>15</v>
      </c>
      <c r="FG35">
        <v>1691684946.0999999</v>
      </c>
      <c r="FH35" t="s">
        <v>525</v>
      </c>
      <c r="FI35">
        <v>1691684926.0999999</v>
      </c>
      <c r="FJ35">
        <v>1691684946.0999999</v>
      </c>
      <c r="FK35">
        <v>22</v>
      </c>
      <c r="FL35">
        <v>-0.23599999999999999</v>
      </c>
      <c r="FM35">
        <v>1.2999999999999999E-2</v>
      </c>
      <c r="FN35">
        <v>1.653</v>
      </c>
      <c r="FO35">
        <v>0.26900000000000002</v>
      </c>
      <c r="FP35">
        <v>200</v>
      </c>
      <c r="FQ35">
        <v>18</v>
      </c>
      <c r="FR35">
        <v>0.08</v>
      </c>
      <c r="FS35">
        <v>0.01</v>
      </c>
      <c r="FT35">
        <v>13.41521437660033</v>
      </c>
      <c r="FU35">
        <v>-0.76360023244398367</v>
      </c>
      <c r="FV35">
        <v>0.1238153563277721</v>
      </c>
      <c r="FW35">
        <v>1</v>
      </c>
      <c r="FX35">
        <v>0.60075674608343599</v>
      </c>
      <c r="FY35">
        <v>-6.5436903032222701E-2</v>
      </c>
      <c r="FZ35">
        <v>1.174761123164096E-2</v>
      </c>
      <c r="GA35">
        <v>1</v>
      </c>
      <c r="GB35">
        <v>2</v>
      </c>
      <c r="GC35">
        <v>2</v>
      </c>
      <c r="GD35" t="s">
        <v>428</v>
      </c>
      <c r="GE35">
        <v>3.1330800000000001</v>
      </c>
      <c r="GF35">
        <v>2.8649900000000001</v>
      </c>
      <c r="GG35">
        <v>4.73885E-2</v>
      </c>
      <c r="GH35">
        <v>5.3448700000000002E-2</v>
      </c>
      <c r="GI35">
        <v>0.13544400000000001</v>
      </c>
      <c r="GJ35">
        <v>9.9966899999999997E-2</v>
      </c>
      <c r="GK35">
        <v>28917.5</v>
      </c>
      <c r="GL35">
        <v>22273</v>
      </c>
      <c r="GM35">
        <v>29261.599999999999</v>
      </c>
      <c r="GN35">
        <v>21928.9</v>
      </c>
      <c r="GO35">
        <v>33861.800000000003</v>
      </c>
      <c r="GP35">
        <v>27149.8</v>
      </c>
      <c r="GQ35">
        <v>40610.699999999997</v>
      </c>
      <c r="GR35">
        <v>31157.9</v>
      </c>
      <c r="GS35">
        <v>2.0417000000000001</v>
      </c>
      <c r="GT35">
        <v>1.83972</v>
      </c>
      <c r="GU35">
        <v>0.12757299999999999</v>
      </c>
      <c r="GV35">
        <v>0</v>
      </c>
      <c r="GW35">
        <v>29.912700000000001</v>
      </c>
      <c r="GX35">
        <v>999.9</v>
      </c>
      <c r="GY35">
        <v>42.7</v>
      </c>
      <c r="GZ35">
        <v>36</v>
      </c>
      <c r="HA35">
        <v>25.814299999999999</v>
      </c>
      <c r="HB35">
        <v>62.327800000000003</v>
      </c>
      <c r="HC35">
        <v>14.9399</v>
      </c>
      <c r="HD35">
        <v>1</v>
      </c>
      <c r="HE35">
        <v>0.18128</v>
      </c>
      <c r="HF35">
        <v>-0.28669899999999998</v>
      </c>
      <c r="HG35">
        <v>20.280200000000001</v>
      </c>
      <c r="HH35">
        <v>5.2309200000000002</v>
      </c>
      <c r="HI35">
        <v>11.974</v>
      </c>
      <c r="HJ35">
        <v>4.9740000000000002</v>
      </c>
      <c r="HK35">
        <v>3.2832499999999998</v>
      </c>
      <c r="HL35">
        <v>9999</v>
      </c>
      <c r="HM35">
        <v>9999</v>
      </c>
      <c r="HN35">
        <v>9999</v>
      </c>
      <c r="HO35">
        <v>999.9</v>
      </c>
      <c r="HP35">
        <v>1.8610899999999999</v>
      </c>
      <c r="HQ35">
        <v>1.86277</v>
      </c>
      <c r="HR35">
        <v>1.8681300000000001</v>
      </c>
      <c r="HS35">
        <v>1.85883</v>
      </c>
      <c r="HT35">
        <v>1.8571800000000001</v>
      </c>
      <c r="HU35">
        <v>1.8609599999999999</v>
      </c>
      <c r="HV35">
        <v>1.8647800000000001</v>
      </c>
      <c r="HW35">
        <v>1.8667800000000001</v>
      </c>
      <c r="HX35">
        <v>5</v>
      </c>
      <c r="HY35">
        <v>0</v>
      </c>
      <c r="HZ35">
        <v>0</v>
      </c>
      <c r="IA35">
        <v>0</v>
      </c>
      <c r="IB35" t="s">
        <v>429</v>
      </c>
      <c r="IC35" t="s">
        <v>430</v>
      </c>
      <c r="ID35" t="s">
        <v>431</v>
      </c>
      <c r="IE35" t="s">
        <v>431</v>
      </c>
      <c r="IF35" t="s">
        <v>431</v>
      </c>
      <c r="IG35" t="s">
        <v>431</v>
      </c>
      <c r="IH35">
        <v>0</v>
      </c>
      <c r="II35">
        <v>100</v>
      </c>
      <c r="IJ35">
        <v>100</v>
      </c>
      <c r="IK35">
        <v>1.653</v>
      </c>
      <c r="IL35">
        <v>0.26879999999999998</v>
      </c>
      <c r="IM35">
        <v>1.652699999999953</v>
      </c>
      <c r="IN35">
        <v>0</v>
      </c>
      <c r="IO35">
        <v>0</v>
      </c>
      <c r="IP35">
        <v>0</v>
      </c>
      <c r="IQ35">
        <v>0.26884000000000091</v>
      </c>
      <c r="IR35">
        <v>0</v>
      </c>
      <c r="IS35">
        <v>0</v>
      </c>
      <c r="IT35">
        <v>0</v>
      </c>
      <c r="IU35">
        <v>-1</v>
      </c>
      <c r="IV35">
        <v>-1</v>
      </c>
      <c r="IW35">
        <v>-1</v>
      </c>
      <c r="IX35">
        <v>-1</v>
      </c>
      <c r="IY35">
        <v>1.1000000000000001</v>
      </c>
      <c r="IZ35">
        <v>0.7</v>
      </c>
      <c r="JA35">
        <v>0.59814500000000004</v>
      </c>
      <c r="JB35">
        <v>2.5122100000000001</v>
      </c>
      <c r="JC35">
        <v>1.34399</v>
      </c>
      <c r="JD35">
        <v>2.2497600000000002</v>
      </c>
      <c r="JE35">
        <v>1.5918000000000001</v>
      </c>
      <c r="JF35">
        <v>2.4145500000000002</v>
      </c>
      <c r="JG35">
        <v>40.578699999999998</v>
      </c>
      <c r="JH35">
        <v>24.280100000000001</v>
      </c>
      <c r="JI35">
        <v>18</v>
      </c>
      <c r="JJ35">
        <v>501.81299999999999</v>
      </c>
      <c r="JK35">
        <v>419.69299999999998</v>
      </c>
      <c r="JL35">
        <v>30.5932</v>
      </c>
      <c r="JM35">
        <v>29.9238</v>
      </c>
      <c r="JN35">
        <v>30.0001</v>
      </c>
      <c r="JO35">
        <v>29.734999999999999</v>
      </c>
      <c r="JP35">
        <v>29.672499999999999</v>
      </c>
      <c r="JQ35">
        <v>12.0456</v>
      </c>
      <c r="JR35">
        <v>28.683499999999999</v>
      </c>
      <c r="JS35">
        <v>15.569000000000001</v>
      </c>
      <c r="JT35">
        <v>30.613800000000001</v>
      </c>
      <c r="JU35">
        <v>200</v>
      </c>
      <c r="JV35">
        <v>18.774799999999999</v>
      </c>
      <c r="JW35">
        <v>99.771000000000001</v>
      </c>
      <c r="JX35">
        <v>98.440600000000003</v>
      </c>
    </row>
    <row r="36" spans="1:284" x14ac:dyDescent="0.3">
      <c r="A36">
        <v>20</v>
      </c>
      <c r="B36">
        <v>1691685110.5999999</v>
      </c>
      <c r="C36">
        <v>4904.5999999046326</v>
      </c>
      <c r="D36" t="s">
        <v>526</v>
      </c>
      <c r="E36" t="s">
        <v>527</v>
      </c>
      <c r="F36" t="s">
        <v>416</v>
      </c>
      <c r="G36" t="s">
        <v>510</v>
      </c>
      <c r="H36" t="s">
        <v>511</v>
      </c>
      <c r="I36" t="s">
        <v>419</v>
      </c>
      <c r="J36" t="s">
        <v>420</v>
      </c>
      <c r="K36" t="s">
        <v>512</v>
      </c>
      <c r="L36" t="s">
        <v>422</v>
      </c>
      <c r="M36">
        <v>1691685110.5999999</v>
      </c>
      <c r="N36">
        <f t="shared" si="0"/>
        <v>9.2608798533106735E-3</v>
      </c>
      <c r="O36">
        <f t="shared" si="1"/>
        <v>9.2608798533106729</v>
      </c>
      <c r="P36">
        <f t="shared" si="2"/>
        <v>8.2148138544205143</v>
      </c>
      <c r="Q36">
        <f t="shared" si="3"/>
        <v>138.57300000000001</v>
      </c>
      <c r="R36">
        <f t="shared" si="4"/>
        <v>108.45182183746734</v>
      </c>
      <c r="S36">
        <f t="shared" si="5"/>
        <v>10.719088395599144</v>
      </c>
      <c r="T36">
        <f t="shared" si="6"/>
        <v>13.696185191517001</v>
      </c>
      <c r="U36">
        <f t="shared" si="7"/>
        <v>0.54076196581175129</v>
      </c>
      <c r="V36">
        <f t="shared" si="8"/>
        <v>2.9108007313815651</v>
      </c>
      <c r="W36">
        <f t="shared" si="9"/>
        <v>0.49052145065178404</v>
      </c>
      <c r="X36">
        <f t="shared" si="10"/>
        <v>0.3106999135901245</v>
      </c>
      <c r="Y36">
        <f t="shared" si="11"/>
        <v>344.40799964453953</v>
      </c>
      <c r="Z36">
        <f t="shared" si="12"/>
        <v>32.156108068807875</v>
      </c>
      <c r="AA36">
        <f t="shared" si="13"/>
        <v>31.942399999999999</v>
      </c>
      <c r="AB36">
        <f t="shared" si="14"/>
        <v>4.7595376097307174</v>
      </c>
      <c r="AC36">
        <f t="shared" si="15"/>
        <v>60.276573780183774</v>
      </c>
      <c r="AD36">
        <f t="shared" si="16"/>
        <v>2.9664541739415</v>
      </c>
      <c r="AE36">
        <f t="shared" si="17"/>
        <v>4.9214047645766099</v>
      </c>
      <c r="AF36">
        <f t="shared" si="18"/>
        <v>1.7930834357892174</v>
      </c>
      <c r="AG36">
        <f t="shared" si="19"/>
        <v>-408.40480153100071</v>
      </c>
      <c r="AH36">
        <f t="shared" si="20"/>
        <v>92.885143997001194</v>
      </c>
      <c r="AI36">
        <f t="shared" si="21"/>
        <v>7.2537517975544183</v>
      </c>
      <c r="AJ36">
        <f t="shared" si="22"/>
        <v>36.142093908094409</v>
      </c>
      <c r="AK36">
        <v>0</v>
      </c>
      <c r="AL36">
        <v>0</v>
      </c>
      <c r="AM36">
        <f t="shared" si="23"/>
        <v>1</v>
      </c>
      <c r="AN36">
        <f t="shared" si="24"/>
        <v>0</v>
      </c>
      <c r="AO36">
        <f t="shared" si="25"/>
        <v>51362.25834600177</v>
      </c>
      <c r="AP36" t="s">
        <v>423</v>
      </c>
      <c r="AQ36">
        <v>10366.9</v>
      </c>
      <c r="AR36">
        <v>993.59653846153856</v>
      </c>
      <c r="AS36">
        <v>3431.87</v>
      </c>
      <c r="AT36">
        <f t="shared" si="26"/>
        <v>0.71047955241266758</v>
      </c>
      <c r="AU36">
        <v>-3.9894345373445681</v>
      </c>
      <c r="AV36" t="s">
        <v>528</v>
      </c>
      <c r="AW36">
        <v>10292.4</v>
      </c>
      <c r="AX36">
        <v>820.23911999999996</v>
      </c>
      <c r="AY36">
        <v>1117.50024040677</v>
      </c>
      <c r="AZ36">
        <f t="shared" si="27"/>
        <v>0.26600541964856039</v>
      </c>
      <c r="BA36">
        <v>0.5</v>
      </c>
      <c r="BB36">
        <f t="shared" si="28"/>
        <v>1513.3529998222698</v>
      </c>
      <c r="BC36">
        <f t="shared" si="29"/>
        <v>8.2148138544205143</v>
      </c>
      <c r="BD36">
        <f t="shared" si="30"/>
        <v>201.28004989706531</v>
      </c>
      <c r="BE36">
        <f t="shared" si="31"/>
        <v>8.0643765157226138E-3</v>
      </c>
      <c r="BF36">
        <f t="shared" si="32"/>
        <v>2.0710239478344983</v>
      </c>
      <c r="BG36">
        <f t="shared" si="33"/>
        <v>621.15165684945191</v>
      </c>
      <c r="BH36" t="s">
        <v>529</v>
      </c>
      <c r="BI36">
        <v>620.54999999999995</v>
      </c>
      <c r="BJ36">
        <f t="shared" si="34"/>
        <v>620.54999999999995</v>
      </c>
      <c r="BK36">
        <f t="shared" si="35"/>
        <v>0.44469810603877824</v>
      </c>
      <c r="BL36">
        <f t="shared" si="36"/>
        <v>0.59817079505475657</v>
      </c>
      <c r="BM36">
        <f t="shared" si="37"/>
        <v>0.82323241736736841</v>
      </c>
      <c r="BN36">
        <f t="shared" si="38"/>
        <v>2.399130257933431</v>
      </c>
      <c r="BO36">
        <f t="shared" si="39"/>
        <v>0.94918383688306518</v>
      </c>
      <c r="BP36">
        <f t="shared" si="40"/>
        <v>0.45254472484954045</v>
      </c>
      <c r="BQ36">
        <f t="shared" si="41"/>
        <v>0.54745527515045955</v>
      </c>
      <c r="BR36">
        <v>1631</v>
      </c>
      <c r="BS36">
        <v>290.00000000000011</v>
      </c>
      <c r="BT36">
        <v>1049.7</v>
      </c>
      <c r="BU36">
        <v>285</v>
      </c>
      <c r="BV36">
        <v>10292.4</v>
      </c>
      <c r="BW36">
        <v>1049.6099999999999</v>
      </c>
      <c r="BX36">
        <v>0.09</v>
      </c>
      <c r="BY36">
        <v>300.00000000000011</v>
      </c>
      <c r="BZ36">
        <v>38.4</v>
      </c>
      <c r="CA36">
        <v>1117.50024040677</v>
      </c>
      <c r="CB36">
        <v>1.1004766469066609</v>
      </c>
      <c r="CC36">
        <v>-69.873233402573703</v>
      </c>
      <c r="CD36">
        <v>0.92794389168993252</v>
      </c>
      <c r="CE36">
        <v>0.99508594090709845</v>
      </c>
      <c r="CF36">
        <v>-1.121007741935484E-2</v>
      </c>
      <c r="CG36">
        <v>289.99999999999989</v>
      </c>
      <c r="CH36">
        <v>1051.4100000000001</v>
      </c>
      <c r="CI36">
        <v>835</v>
      </c>
      <c r="CJ36">
        <v>10269.799999999999</v>
      </c>
      <c r="CK36">
        <v>1049.46</v>
      </c>
      <c r="CL36">
        <v>1.95</v>
      </c>
      <c r="CZ36">
        <f t="shared" si="42"/>
        <v>1800.2</v>
      </c>
      <c r="DA36">
        <f t="shared" si="43"/>
        <v>1513.3529998222698</v>
      </c>
      <c r="DB36">
        <f t="shared" si="44"/>
        <v>0.84065826009458378</v>
      </c>
      <c r="DC36">
        <f t="shared" si="45"/>
        <v>0.19131652018916762</v>
      </c>
      <c r="DD36">
        <v>6</v>
      </c>
      <c r="DE36">
        <v>0.5</v>
      </c>
      <c r="DF36" t="s">
        <v>426</v>
      </c>
      <c r="DG36">
        <v>2</v>
      </c>
      <c r="DH36">
        <v>1691685110.5999999</v>
      </c>
      <c r="DI36">
        <v>138.57300000000001</v>
      </c>
      <c r="DJ36">
        <v>149.97200000000001</v>
      </c>
      <c r="DK36">
        <v>30.013500000000001</v>
      </c>
      <c r="DL36">
        <v>19.232800000000001</v>
      </c>
      <c r="DM36">
        <v>136.96</v>
      </c>
      <c r="DN36">
        <v>29.695399999999999</v>
      </c>
      <c r="DO36">
        <v>499.94499999999999</v>
      </c>
      <c r="DP36">
        <v>98.7376</v>
      </c>
      <c r="DQ36">
        <v>9.9728999999999998E-2</v>
      </c>
      <c r="DR36">
        <v>32.534300000000002</v>
      </c>
      <c r="DS36">
        <v>31.942399999999999</v>
      </c>
      <c r="DT36">
        <v>999.9</v>
      </c>
      <c r="DU36">
        <v>0</v>
      </c>
      <c r="DV36">
        <v>0</v>
      </c>
      <c r="DW36">
        <v>10020</v>
      </c>
      <c r="DX36">
        <v>0</v>
      </c>
      <c r="DY36">
        <v>611.78</v>
      </c>
      <c r="DZ36">
        <v>-11.398999999999999</v>
      </c>
      <c r="EA36">
        <v>142.86099999999999</v>
      </c>
      <c r="EB36">
        <v>152.91300000000001</v>
      </c>
      <c r="EC36">
        <v>10.7807</v>
      </c>
      <c r="ED36">
        <v>149.97200000000001</v>
      </c>
      <c r="EE36">
        <v>19.232800000000001</v>
      </c>
      <c r="EF36">
        <v>2.96346</v>
      </c>
      <c r="EG36">
        <v>1.899</v>
      </c>
      <c r="EH36">
        <v>23.824000000000002</v>
      </c>
      <c r="EI36">
        <v>16.6264</v>
      </c>
      <c r="EJ36">
        <v>1800.2</v>
      </c>
      <c r="EK36">
        <v>0.97799700000000001</v>
      </c>
      <c r="EL36">
        <v>2.2003100000000001E-2</v>
      </c>
      <c r="EM36">
        <v>0</v>
      </c>
      <c r="EN36">
        <v>820.45899999999995</v>
      </c>
      <c r="EO36">
        <v>5.0002700000000004</v>
      </c>
      <c r="EP36">
        <v>15073.6</v>
      </c>
      <c r="EQ36">
        <v>16250.4</v>
      </c>
      <c r="ER36">
        <v>47.625</v>
      </c>
      <c r="ES36">
        <v>49.686999999999998</v>
      </c>
      <c r="ET36">
        <v>48.811999999999998</v>
      </c>
      <c r="EU36">
        <v>48.811999999999998</v>
      </c>
      <c r="EV36">
        <v>49.686999999999998</v>
      </c>
      <c r="EW36">
        <v>1755.7</v>
      </c>
      <c r="EX36">
        <v>39.5</v>
      </c>
      <c r="EY36">
        <v>0</v>
      </c>
      <c r="EZ36">
        <v>118.7999999523163</v>
      </c>
      <c r="FA36">
        <v>0</v>
      </c>
      <c r="FB36">
        <v>820.23911999999996</v>
      </c>
      <c r="FC36">
        <v>0.45223076985460509</v>
      </c>
      <c r="FD36">
        <v>44.499999981979478</v>
      </c>
      <c r="FE36">
        <v>15064.204</v>
      </c>
      <c r="FF36">
        <v>15</v>
      </c>
      <c r="FG36">
        <v>1691685069.5999999</v>
      </c>
      <c r="FH36" t="s">
        <v>530</v>
      </c>
      <c r="FI36">
        <v>1691685055.0999999</v>
      </c>
      <c r="FJ36">
        <v>1691685069.5999999</v>
      </c>
      <c r="FK36">
        <v>23</v>
      </c>
      <c r="FL36">
        <v>-3.9E-2</v>
      </c>
      <c r="FM36">
        <v>4.9000000000000002E-2</v>
      </c>
      <c r="FN36">
        <v>1.6140000000000001</v>
      </c>
      <c r="FO36">
        <v>0.318</v>
      </c>
      <c r="FP36">
        <v>150</v>
      </c>
      <c r="FQ36">
        <v>19</v>
      </c>
      <c r="FR36">
        <v>0.17</v>
      </c>
      <c r="FS36">
        <v>0.01</v>
      </c>
      <c r="FT36">
        <v>8.3040829613325808</v>
      </c>
      <c r="FU36">
        <v>-0.6691301238547922</v>
      </c>
      <c r="FV36">
        <v>0.1220028262741448</v>
      </c>
      <c r="FW36">
        <v>1</v>
      </c>
      <c r="FX36">
        <v>0.54868690722378066</v>
      </c>
      <c r="FY36">
        <v>2.7342595372827311E-2</v>
      </c>
      <c r="FZ36">
        <v>1.7261449730037331E-2</v>
      </c>
      <c r="GA36">
        <v>1</v>
      </c>
      <c r="GB36">
        <v>2</v>
      </c>
      <c r="GC36">
        <v>2</v>
      </c>
      <c r="GD36" t="s">
        <v>428</v>
      </c>
      <c r="GE36">
        <v>3.1331899999999999</v>
      </c>
      <c r="GF36">
        <v>2.8650600000000002</v>
      </c>
      <c r="GG36">
        <v>3.6837599999999998E-2</v>
      </c>
      <c r="GH36">
        <v>4.12328E-2</v>
      </c>
      <c r="GI36">
        <v>0.13475999999999999</v>
      </c>
      <c r="GJ36">
        <v>0.10176499999999999</v>
      </c>
      <c r="GK36">
        <v>29239.4</v>
      </c>
      <c r="GL36">
        <v>22561.599999999999</v>
      </c>
      <c r="GM36">
        <v>29263</v>
      </c>
      <c r="GN36">
        <v>21930</v>
      </c>
      <c r="GO36">
        <v>33890.300000000003</v>
      </c>
      <c r="GP36">
        <v>27096.3</v>
      </c>
      <c r="GQ36">
        <v>40613.1</v>
      </c>
      <c r="GR36">
        <v>31160</v>
      </c>
      <c r="GS36">
        <v>2.0407199999999999</v>
      </c>
      <c r="GT36">
        <v>1.8402799999999999</v>
      </c>
      <c r="GU36">
        <v>0.136439</v>
      </c>
      <c r="GV36">
        <v>0</v>
      </c>
      <c r="GW36">
        <v>29.725000000000001</v>
      </c>
      <c r="GX36">
        <v>999.9</v>
      </c>
      <c r="GY36">
        <v>42.3</v>
      </c>
      <c r="GZ36">
        <v>36.1</v>
      </c>
      <c r="HA36">
        <v>25.7136</v>
      </c>
      <c r="HB36">
        <v>61.987900000000003</v>
      </c>
      <c r="HC36">
        <v>15.2003</v>
      </c>
      <c r="HD36">
        <v>1</v>
      </c>
      <c r="HE36">
        <v>0.179809</v>
      </c>
      <c r="HF36">
        <v>-0.439357</v>
      </c>
      <c r="HG36">
        <v>20.279599999999999</v>
      </c>
      <c r="HH36">
        <v>5.2312200000000004</v>
      </c>
      <c r="HI36">
        <v>11.974</v>
      </c>
      <c r="HJ36">
        <v>4.9741</v>
      </c>
      <c r="HK36">
        <v>3.2832499999999998</v>
      </c>
      <c r="HL36">
        <v>9999</v>
      </c>
      <c r="HM36">
        <v>9999</v>
      </c>
      <c r="HN36">
        <v>9999</v>
      </c>
      <c r="HO36">
        <v>999.9</v>
      </c>
      <c r="HP36">
        <v>1.86111</v>
      </c>
      <c r="HQ36">
        <v>1.8627899999999999</v>
      </c>
      <c r="HR36">
        <v>1.8681300000000001</v>
      </c>
      <c r="HS36">
        <v>1.85883</v>
      </c>
      <c r="HT36">
        <v>1.8571800000000001</v>
      </c>
      <c r="HU36">
        <v>1.8609500000000001</v>
      </c>
      <c r="HV36">
        <v>1.8647800000000001</v>
      </c>
      <c r="HW36">
        <v>1.8667800000000001</v>
      </c>
      <c r="HX36">
        <v>5</v>
      </c>
      <c r="HY36">
        <v>0</v>
      </c>
      <c r="HZ36">
        <v>0</v>
      </c>
      <c r="IA36">
        <v>0</v>
      </c>
      <c r="IB36" t="s">
        <v>429</v>
      </c>
      <c r="IC36" t="s">
        <v>430</v>
      </c>
      <c r="ID36" t="s">
        <v>431</v>
      </c>
      <c r="IE36" t="s">
        <v>431</v>
      </c>
      <c r="IF36" t="s">
        <v>431</v>
      </c>
      <c r="IG36" t="s">
        <v>431</v>
      </c>
      <c r="IH36">
        <v>0</v>
      </c>
      <c r="II36">
        <v>100</v>
      </c>
      <c r="IJ36">
        <v>100</v>
      </c>
      <c r="IK36">
        <v>1.613</v>
      </c>
      <c r="IL36">
        <v>0.31809999999999999</v>
      </c>
      <c r="IM36">
        <v>1.6136999999999659</v>
      </c>
      <c r="IN36">
        <v>0</v>
      </c>
      <c r="IO36">
        <v>0</v>
      </c>
      <c r="IP36">
        <v>0</v>
      </c>
      <c r="IQ36">
        <v>0.31813333333333921</v>
      </c>
      <c r="IR36">
        <v>0</v>
      </c>
      <c r="IS36">
        <v>0</v>
      </c>
      <c r="IT36">
        <v>0</v>
      </c>
      <c r="IU36">
        <v>-1</v>
      </c>
      <c r="IV36">
        <v>-1</v>
      </c>
      <c r="IW36">
        <v>-1</v>
      </c>
      <c r="IX36">
        <v>-1</v>
      </c>
      <c r="IY36">
        <v>0.9</v>
      </c>
      <c r="IZ36">
        <v>0.7</v>
      </c>
      <c r="JA36">
        <v>0.48583999999999999</v>
      </c>
      <c r="JB36">
        <v>2.5146500000000001</v>
      </c>
      <c r="JC36">
        <v>1.34399</v>
      </c>
      <c r="JD36">
        <v>2.2497600000000002</v>
      </c>
      <c r="JE36">
        <v>1.5918000000000001</v>
      </c>
      <c r="JF36">
        <v>2.4877899999999999</v>
      </c>
      <c r="JG36">
        <v>40.578699999999998</v>
      </c>
      <c r="JH36">
        <v>24.288900000000002</v>
      </c>
      <c r="JI36">
        <v>18</v>
      </c>
      <c r="JJ36">
        <v>501.32600000000002</v>
      </c>
      <c r="JK36">
        <v>420.2</v>
      </c>
      <c r="JL36">
        <v>30.574100000000001</v>
      </c>
      <c r="JM36">
        <v>29.9041</v>
      </c>
      <c r="JN36">
        <v>29.9998</v>
      </c>
      <c r="JO36">
        <v>29.750299999999999</v>
      </c>
      <c r="JP36">
        <v>29.693000000000001</v>
      </c>
      <c r="JQ36">
        <v>9.8016000000000005</v>
      </c>
      <c r="JR36">
        <v>26.884599999999999</v>
      </c>
      <c r="JS36">
        <v>14.329700000000001</v>
      </c>
      <c r="JT36">
        <v>30.604500000000002</v>
      </c>
      <c r="JU36">
        <v>150</v>
      </c>
      <c r="JV36">
        <v>19.282299999999999</v>
      </c>
      <c r="JW36">
        <v>99.776600000000002</v>
      </c>
      <c r="JX36">
        <v>98.446399999999997</v>
      </c>
    </row>
    <row r="37" spans="1:284" x14ac:dyDescent="0.3">
      <c r="A37">
        <v>21</v>
      </c>
      <c r="B37">
        <v>1691685237.0999999</v>
      </c>
      <c r="C37">
        <v>5031.0999999046326</v>
      </c>
      <c r="D37" t="s">
        <v>531</v>
      </c>
      <c r="E37" t="s">
        <v>532</v>
      </c>
      <c r="F37" t="s">
        <v>416</v>
      </c>
      <c r="G37" t="s">
        <v>510</v>
      </c>
      <c r="H37" t="s">
        <v>511</v>
      </c>
      <c r="I37" t="s">
        <v>419</v>
      </c>
      <c r="J37" t="s">
        <v>420</v>
      </c>
      <c r="K37" t="s">
        <v>512</v>
      </c>
      <c r="L37" t="s">
        <v>422</v>
      </c>
      <c r="M37">
        <v>1691685237.0999999</v>
      </c>
      <c r="N37">
        <f t="shared" si="0"/>
        <v>8.6570473792200817E-3</v>
      </c>
      <c r="O37">
        <f t="shared" si="1"/>
        <v>8.6570473792200815</v>
      </c>
      <c r="P37">
        <f t="shared" si="2"/>
        <v>3.4312585492043923</v>
      </c>
      <c r="Q37">
        <f t="shared" si="3"/>
        <v>94.907899999999998</v>
      </c>
      <c r="R37">
        <f t="shared" si="4"/>
        <v>80.345537457521488</v>
      </c>
      <c r="S37">
        <f t="shared" si="5"/>
        <v>7.9411754390091813</v>
      </c>
      <c r="T37">
        <f t="shared" si="6"/>
        <v>9.3804871844489011</v>
      </c>
      <c r="U37">
        <f t="shared" si="7"/>
        <v>0.49761417081866383</v>
      </c>
      <c r="V37">
        <f t="shared" si="8"/>
        <v>2.9062187883541357</v>
      </c>
      <c r="W37">
        <f t="shared" si="9"/>
        <v>0.45466983241086517</v>
      </c>
      <c r="X37">
        <f t="shared" si="10"/>
        <v>0.28771754532982263</v>
      </c>
      <c r="Y37">
        <f t="shared" si="11"/>
        <v>344.37319964459402</v>
      </c>
      <c r="Z37">
        <f t="shared" si="12"/>
        <v>32.262936706315536</v>
      </c>
      <c r="AA37">
        <f t="shared" si="13"/>
        <v>31.992699999999999</v>
      </c>
      <c r="AB37">
        <f t="shared" si="14"/>
        <v>4.7731105939782923</v>
      </c>
      <c r="AC37">
        <f t="shared" si="15"/>
        <v>60.414620479465043</v>
      </c>
      <c r="AD37">
        <f t="shared" si="16"/>
        <v>2.9648767517434003</v>
      </c>
      <c r="AE37">
        <f t="shared" si="17"/>
        <v>4.9075484182693216</v>
      </c>
      <c r="AF37">
        <f t="shared" si="18"/>
        <v>1.808233842234892</v>
      </c>
      <c r="AG37">
        <f t="shared" si="19"/>
        <v>-381.7757894236056</v>
      </c>
      <c r="AH37">
        <f t="shared" si="20"/>
        <v>77.023921093404738</v>
      </c>
      <c r="AI37">
        <f t="shared" si="21"/>
        <v>6.024579491399253</v>
      </c>
      <c r="AJ37">
        <f t="shared" si="22"/>
        <v>45.645910805792425</v>
      </c>
      <c r="AK37">
        <v>0</v>
      </c>
      <c r="AL37">
        <v>0</v>
      </c>
      <c r="AM37">
        <f t="shared" si="23"/>
        <v>1</v>
      </c>
      <c r="AN37">
        <f t="shared" si="24"/>
        <v>0</v>
      </c>
      <c r="AO37">
        <f t="shared" si="25"/>
        <v>51241.653995972767</v>
      </c>
      <c r="AP37" t="s">
        <v>423</v>
      </c>
      <c r="AQ37">
        <v>10366.9</v>
      </c>
      <c r="AR37">
        <v>993.59653846153856</v>
      </c>
      <c r="AS37">
        <v>3431.87</v>
      </c>
      <c r="AT37">
        <f t="shared" si="26"/>
        <v>0.71047955241266758</v>
      </c>
      <c r="AU37">
        <v>-3.9894345373445681</v>
      </c>
      <c r="AV37" t="s">
        <v>533</v>
      </c>
      <c r="AW37">
        <v>10296.6</v>
      </c>
      <c r="AX37">
        <v>826.87942307692299</v>
      </c>
      <c r="AY37">
        <v>1088.4968413936961</v>
      </c>
      <c r="AZ37">
        <f t="shared" si="27"/>
        <v>0.24034742993080416</v>
      </c>
      <c r="BA37">
        <v>0.5</v>
      </c>
      <c r="BB37">
        <f t="shared" si="28"/>
        <v>1513.2014998222969</v>
      </c>
      <c r="BC37">
        <f t="shared" si="29"/>
        <v>3.4312585492043923</v>
      </c>
      <c r="BD37">
        <f t="shared" si="30"/>
        <v>181.84704572486362</v>
      </c>
      <c r="BE37">
        <f t="shared" si="31"/>
        <v>4.9039688947046444E-3</v>
      </c>
      <c r="BF37">
        <f t="shared" si="32"/>
        <v>2.1528525113640953</v>
      </c>
      <c r="BG37">
        <f t="shared" si="33"/>
        <v>612.08631024976978</v>
      </c>
      <c r="BH37" t="s">
        <v>534</v>
      </c>
      <c r="BI37">
        <v>625.65</v>
      </c>
      <c r="BJ37">
        <f t="shared" si="34"/>
        <v>625.65</v>
      </c>
      <c r="BK37">
        <f t="shared" si="35"/>
        <v>0.42521652226484508</v>
      </c>
      <c r="BL37">
        <f t="shared" si="36"/>
        <v>0.56523539737034112</v>
      </c>
      <c r="BM37">
        <f t="shared" si="37"/>
        <v>0.83506395029837444</v>
      </c>
      <c r="BN37">
        <f t="shared" si="38"/>
        <v>2.7567606238707016</v>
      </c>
      <c r="BO37">
        <f t="shared" si="39"/>
        <v>0.96107889273737213</v>
      </c>
      <c r="BP37">
        <f t="shared" si="40"/>
        <v>0.42767967915904409</v>
      </c>
      <c r="BQ37">
        <f t="shared" si="41"/>
        <v>0.57232032084095597</v>
      </c>
      <c r="BR37">
        <v>1633</v>
      </c>
      <c r="BS37">
        <v>290.00000000000011</v>
      </c>
      <c r="BT37">
        <v>1028.8900000000001</v>
      </c>
      <c r="BU37">
        <v>285</v>
      </c>
      <c r="BV37">
        <v>10296.6</v>
      </c>
      <c r="BW37">
        <v>1030.51</v>
      </c>
      <c r="BX37">
        <v>-1.62</v>
      </c>
      <c r="BY37">
        <v>300.00000000000011</v>
      </c>
      <c r="BZ37">
        <v>38.4</v>
      </c>
      <c r="CA37">
        <v>1088.4968413936961</v>
      </c>
      <c r="CB37">
        <v>0.94181849576813614</v>
      </c>
      <c r="CC37">
        <v>-59.709516681843127</v>
      </c>
      <c r="CD37">
        <v>0.79449800992779385</v>
      </c>
      <c r="CE37">
        <v>0.99506702536963654</v>
      </c>
      <c r="CF37">
        <v>-1.121444627363738E-2</v>
      </c>
      <c r="CG37">
        <v>289.99999999999989</v>
      </c>
      <c r="CH37">
        <v>1032.6300000000001</v>
      </c>
      <c r="CI37">
        <v>835</v>
      </c>
      <c r="CJ37">
        <v>10274.299999999999</v>
      </c>
      <c r="CK37">
        <v>1030.3800000000001</v>
      </c>
      <c r="CL37">
        <v>2.25</v>
      </c>
      <c r="CZ37">
        <f t="shared" si="42"/>
        <v>1800.02</v>
      </c>
      <c r="DA37">
        <f t="shared" si="43"/>
        <v>1513.2014998222969</v>
      </c>
      <c r="DB37">
        <f t="shared" si="44"/>
        <v>0.84065815925506215</v>
      </c>
      <c r="DC37">
        <f t="shared" si="45"/>
        <v>0.19131631851012434</v>
      </c>
      <c r="DD37">
        <v>6</v>
      </c>
      <c r="DE37">
        <v>0.5</v>
      </c>
      <c r="DF37" t="s">
        <v>426</v>
      </c>
      <c r="DG37">
        <v>2</v>
      </c>
      <c r="DH37">
        <v>1691685237.0999999</v>
      </c>
      <c r="DI37">
        <v>94.907899999999998</v>
      </c>
      <c r="DJ37">
        <v>100.012</v>
      </c>
      <c r="DK37">
        <v>29.997399999999999</v>
      </c>
      <c r="DL37">
        <v>19.9193</v>
      </c>
      <c r="DM37">
        <v>93.327600000000004</v>
      </c>
      <c r="DN37">
        <v>29.647400000000001</v>
      </c>
      <c r="DO37">
        <v>499.93700000000001</v>
      </c>
      <c r="DP37">
        <v>98.737700000000004</v>
      </c>
      <c r="DQ37">
        <v>0.100091</v>
      </c>
      <c r="DR37">
        <v>32.484299999999998</v>
      </c>
      <c r="DS37">
        <v>31.992699999999999</v>
      </c>
      <c r="DT37">
        <v>999.9</v>
      </c>
      <c r="DU37">
        <v>0</v>
      </c>
      <c r="DV37">
        <v>0</v>
      </c>
      <c r="DW37">
        <v>9993.75</v>
      </c>
      <c r="DX37">
        <v>0</v>
      </c>
      <c r="DY37">
        <v>1810.71</v>
      </c>
      <c r="DZ37">
        <v>-5.1044799999999997</v>
      </c>
      <c r="EA37">
        <v>97.843000000000004</v>
      </c>
      <c r="EB37">
        <v>102.045</v>
      </c>
      <c r="EC37">
        <v>10.078099999999999</v>
      </c>
      <c r="ED37">
        <v>100.012</v>
      </c>
      <c r="EE37">
        <v>19.9193</v>
      </c>
      <c r="EF37">
        <v>2.9618799999999998</v>
      </c>
      <c r="EG37">
        <v>1.96679</v>
      </c>
      <c r="EH37">
        <v>23.815100000000001</v>
      </c>
      <c r="EI37">
        <v>17.179500000000001</v>
      </c>
      <c r="EJ37">
        <v>1800.02</v>
      </c>
      <c r="EK37">
        <v>0.97800299999999996</v>
      </c>
      <c r="EL37">
        <v>2.1997300000000001E-2</v>
      </c>
      <c r="EM37">
        <v>0</v>
      </c>
      <c r="EN37">
        <v>827.39300000000003</v>
      </c>
      <c r="EO37">
        <v>5.0002700000000004</v>
      </c>
      <c r="EP37">
        <v>15706.9</v>
      </c>
      <c r="EQ37">
        <v>16248.8</v>
      </c>
      <c r="ER37">
        <v>47.061999999999998</v>
      </c>
      <c r="ES37">
        <v>49.061999999999998</v>
      </c>
      <c r="ET37">
        <v>48.25</v>
      </c>
      <c r="EU37">
        <v>48.061999999999998</v>
      </c>
      <c r="EV37">
        <v>49</v>
      </c>
      <c r="EW37">
        <v>1755.53</v>
      </c>
      <c r="EX37">
        <v>39.49</v>
      </c>
      <c r="EY37">
        <v>0</v>
      </c>
      <c r="EZ37">
        <v>124.7999999523163</v>
      </c>
      <c r="FA37">
        <v>0</v>
      </c>
      <c r="FB37">
        <v>826.87942307692299</v>
      </c>
      <c r="FC37">
        <v>2.7006837557344361</v>
      </c>
      <c r="FD37">
        <v>9.1555555475425372</v>
      </c>
      <c r="FE37">
        <v>15702.438461538461</v>
      </c>
      <c r="FF37">
        <v>15</v>
      </c>
      <c r="FG37">
        <v>1691685196.0999999</v>
      </c>
      <c r="FH37" t="s">
        <v>535</v>
      </c>
      <c r="FI37">
        <v>1691685174.0999999</v>
      </c>
      <c r="FJ37">
        <v>1691685196.0999999</v>
      </c>
      <c r="FK37">
        <v>24</v>
      </c>
      <c r="FL37">
        <v>-3.3000000000000002E-2</v>
      </c>
      <c r="FM37">
        <v>3.2000000000000001E-2</v>
      </c>
      <c r="FN37">
        <v>1.58</v>
      </c>
      <c r="FO37">
        <v>0.35</v>
      </c>
      <c r="FP37">
        <v>100</v>
      </c>
      <c r="FQ37">
        <v>19</v>
      </c>
      <c r="FR37">
        <v>0.27</v>
      </c>
      <c r="FS37">
        <v>0.01</v>
      </c>
      <c r="FT37">
        <v>3.4587124006309451</v>
      </c>
      <c r="FU37">
        <v>-0.36319556019154869</v>
      </c>
      <c r="FV37">
        <v>7.3661856851182012E-2</v>
      </c>
      <c r="FW37">
        <v>1</v>
      </c>
      <c r="FX37">
        <v>0.49602153028000379</v>
      </c>
      <c r="FY37">
        <v>5.3657280520844307E-2</v>
      </c>
      <c r="FZ37">
        <v>1.5947041939822441E-2</v>
      </c>
      <c r="GA37">
        <v>1</v>
      </c>
      <c r="GB37">
        <v>2</v>
      </c>
      <c r="GC37">
        <v>2</v>
      </c>
      <c r="GD37" t="s">
        <v>428</v>
      </c>
      <c r="GE37">
        <v>3.1333500000000001</v>
      </c>
      <c r="GF37">
        <v>2.8651900000000001</v>
      </c>
      <c r="GG37">
        <v>2.55943E-2</v>
      </c>
      <c r="GH37">
        <v>2.8169E-2</v>
      </c>
      <c r="GI37">
        <v>0.13462199999999999</v>
      </c>
      <c r="GJ37">
        <v>0.104339</v>
      </c>
      <c r="GK37">
        <v>29585.4</v>
      </c>
      <c r="GL37">
        <v>22873.4</v>
      </c>
      <c r="GM37">
        <v>29267.1</v>
      </c>
      <c r="GN37">
        <v>21933.9</v>
      </c>
      <c r="GO37">
        <v>33898.1</v>
      </c>
      <c r="GP37">
        <v>27022.1</v>
      </c>
      <c r="GQ37">
        <v>40618.400000000001</v>
      </c>
      <c r="GR37">
        <v>31165.3</v>
      </c>
      <c r="GS37">
        <v>2.0414500000000002</v>
      </c>
      <c r="GT37">
        <v>1.84195</v>
      </c>
      <c r="GU37">
        <v>0.13954900000000001</v>
      </c>
      <c r="GV37">
        <v>0</v>
      </c>
      <c r="GW37">
        <v>29.724799999999998</v>
      </c>
      <c r="GX37">
        <v>999.9</v>
      </c>
      <c r="GY37">
        <v>42</v>
      </c>
      <c r="GZ37">
        <v>36.200000000000003</v>
      </c>
      <c r="HA37">
        <v>25.670100000000001</v>
      </c>
      <c r="HB37">
        <v>62.007899999999999</v>
      </c>
      <c r="HC37">
        <v>14.879799999999999</v>
      </c>
      <c r="HD37">
        <v>1</v>
      </c>
      <c r="HE37">
        <v>0.17435200000000001</v>
      </c>
      <c r="HF37">
        <v>0.26451799999999998</v>
      </c>
      <c r="HG37">
        <v>20.2803</v>
      </c>
      <c r="HH37">
        <v>5.2307699999999997</v>
      </c>
      <c r="HI37">
        <v>11.974</v>
      </c>
      <c r="HJ37">
        <v>4.9743500000000003</v>
      </c>
      <c r="HK37">
        <v>3.2832499999999998</v>
      </c>
      <c r="HL37">
        <v>9999</v>
      </c>
      <c r="HM37">
        <v>9999</v>
      </c>
      <c r="HN37">
        <v>9999</v>
      </c>
      <c r="HO37">
        <v>999.9</v>
      </c>
      <c r="HP37">
        <v>1.8611</v>
      </c>
      <c r="HQ37">
        <v>1.8627800000000001</v>
      </c>
      <c r="HR37">
        <v>1.8681300000000001</v>
      </c>
      <c r="HS37">
        <v>1.85883</v>
      </c>
      <c r="HT37">
        <v>1.8571899999999999</v>
      </c>
      <c r="HU37">
        <v>1.8609599999999999</v>
      </c>
      <c r="HV37">
        <v>1.8647800000000001</v>
      </c>
      <c r="HW37">
        <v>1.86677</v>
      </c>
      <c r="HX37">
        <v>5</v>
      </c>
      <c r="HY37">
        <v>0</v>
      </c>
      <c r="HZ37">
        <v>0</v>
      </c>
      <c r="IA37">
        <v>0</v>
      </c>
      <c r="IB37" t="s">
        <v>429</v>
      </c>
      <c r="IC37" t="s">
        <v>430</v>
      </c>
      <c r="ID37" t="s">
        <v>431</v>
      </c>
      <c r="IE37" t="s">
        <v>431</v>
      </c>
      <c r="IF37" t="s">
        <v>431</v>
      </c>
      <c r="IG37" t="s">
        <v>431</v>
      </c>
      <c r="IH37">
        <v>0</v>
      </c>
      <c r="II37">
        <v>100</v>
      </c>
      <c r="IJ37">
        <v>100</v>
      </c>
      <c r="IK37">
        <v>1.58</v>
      </c>
      <c r="IL37">
        <v>0.35</v>
      </c>
      <c r="IM37">
        <v>1.580365</v>
      </c>
      <c r="IN37">
        <v>0</v>
      </c>
      <c r="IO37">
        <v>0</v>
      </c>
      <c r="IP37">
        <v>0</v>
      </c>
      <c r="IQ37">
        <v>0.35008499999999998</v>
      </c>
      <c r="IR37">
        <v>0</v>
      </c>
      <c r="IS37">
        <v>0</v>
      </c>
      <c r="IT37">
        <v>0</v>
      </c>
      <c r="IU37">
        <v>-1</v>
      </c>
      <c r="IV37">
        <v>-1</v>
      </c>
      <c r="IW37">
        <v>-1</v>
      </c>
      <c r="IX37">
        <v>-1</v>
      </c>
      <c r="IY37">
        <v>1.1000000000000001</v>
      </c>
      <c r="IZ37">
        <v>0.7</v>
      </c>
      <c r="JA37">
        <v>0.37231399999999998</v>
      </c>
      <c r="JB37">
        <v>2.5354000000000001</v>
      </c>
      <c r="JC37">
        <v>1.34399</v>
      </c>
      <c r="JD37">
        <v>2.2497600000000002</v>
      </c>
      <c r="JE37">
        <v>1.5918000000000001</v>
      </c>
      <c r="JF37">
        <v>2.4169900000000002</v>
      </c>
      <c r="JG37">
        <v>40.553100000000001</v>
      </c>
      <c r="JH37">
        <v>24.280100000000001</v>
      </c>
      <c r="JI37">
        <v>18</v>
      </c>
      <c r="JJ37">
        <v>501.42500000000001</v>
      </c>
      <c r="JK37">
        <v>420.983</v>
      </c>
      <c r="JL37">
        <v>29.783100000000001</v>
      </c>
      <c r="JM37">
        <v>29.810400000000001</v>
      </c>
      <c r="JN37">
        <v>29.9999</v>
      </c>
      <c r="JO37">
        <v>29.709399999999999</v>
      </c>
      <c r="JP37">
        <v>29.6601</v>
      </c>
      <c r="JQ37">
        <v>7.52921</v>
      </c>
      <c r="JR37">
        <v>24.709800000000001</v>
      </c>
      <c r="JS37">
        <v>13.5024</v>
      </c>
      <c r="JT37">
        <v>29.798100000000002</v>
      </c>
      <c r="JU37">
        <v>100</v>
      </c>
      <c r="JV37">
        <v>19.7822</v>
      </c>
      <c r="JW37">
        <v>99.79</v>
      </c>
      <c r="JX37">
        <v>98.463399999999993</v>
      </c>
    </row>
    <row r="38" spans="1:284" x14ac:dyDescent="0.3">
      <c r="A38">
        <v>22</v>
      </c>
      <c r="B38">
        <v>1691685363.5999999</v>
      </c>
      <c r="C38">
        <v>5157.5999999046326</v>
      </c>
      <c r="D38" t="s">
        <v>536</v>
      </c>
      <c r="E38" t="s">
        <v>537</v>
      </c>
      <c r="F38" t="s">
        <v>416</v>
      </c>
      <c r="G38" t="s">
        <v>510</v>
      </c>
      <c r="H38" t="s">
        <v>511</v>
      </c>
      <c r="I38" t="s">
        <v>419</v>
      </c>
      <c r="J38" t="s">
        <v>420</v>
      </c>
      <c r="K38" t="s">
        <v>512</v>
      </c>
      <c r="L38" t="s">
        <v>422</v>
      </c>
      <c r="M38">
        <v>1691685363.5999999</v>
      </c>
      <c r="N38">
        <f t="shared" si="0"/>
        <v>8.6879483047548039E-3</v>
      </c>
      <c r="O38">
        <f t="shared" si="1"/>
        <v>8.6879483047548032</v>
      </c>
      <c r="P38">
        <f t="shared" si="2"/>
        <v>1.1789140434299707</v>
      </c>
      <c r="Q38">
        <f t="shared" si="3"/>
        <v>72.838999999999999</v>
      </c>
      <c r="R38">
        <f t="shared" si="4"/>
        <v>66.632911313829112</v>
      </c>
      <c r="S38">
        <f t="shared" si="5"/>
        <v>6.5859738326386434</v>
      </c>
      <c r="T38">
        <f t="shared" si="6"/>
        <v>7.1993814848669997</v>
      </c>
      <c r="U38">
        <f t="shared" si="7"/>
        <v>0.49735654066532553</v>
      </c>
      <c r="V38">
        <f t="shared" si="8"/>
        <v>2.9069077098108873</v>
      </c>
      <c r="W38">
        <f t="shared" si="9"/>
        <v>0.45446383597014045</v>
      </c>
      <c r="X38">
        <f t="shared" si="10"/>
        <v>0.2875847432114465</v>
      </c>
      <c r="Y38">
        <f t="shared" si="11"/>
        <v>344.40229964453363</v>
      </c>
      <c r="Z38">
        <f t="shared" si="12"/>
        <v>32.18648291349681</v>
      </c>
      <c r="AA38">
        <f t="shared" si="13"/>
        <v>31.978899999999999</v>
      </c>
      <c r="AB38">
        <f t="shared" si="14"/>
        <v>4.7693834431377651</v>
      </c>
      <c r="AC38">
        <f t="shared" si="15"/>
        <v>60.420138869895233</v>
      </c>
      <c r="AD38">
        <f t="shared" si="16"/>
        <v>2.9536945383561002</v>
      </c>
      <c r="AE38">
        <f t="shared" si="17"/>
        <v>4.888592766587962</v>
      </c>
      <c r="AF38">
        <f t="shared" si="18"/>
        <v>1.8156889047816649</v>
      </c>
      <c r="AG38">
        <f t="shared" si="19"/>
        <v>-383.13852023968684</v>
      </c>
      <c r="AH38">
        <f t="shared" si="20"/>
        <v>68.454076651538827</v>
      </c>
      <c r="AI38">
        <f t="shared" si="21"/>
        <v>5.350835070947042</v>
      </c>
      <c r="AJ38">
        <f t="shared" si="22"/>
        <v>35.068691127332642</v>
      </c>
      <c r="AK38">
        <v>0</v>
      </c>
      <c r="AL38">
        <v>0</v>
      </c>
      <c r="AM38">
        <f t="shared" si="23"/>
        <v>1</v>
      </c>
      <c r="AN38">
        <f t="shared" si="24"/>
        <v>0</v>
      </c>
      <c r="AO38">
        <f t="shared" si="25"/>
        <v>51272.597875168052</v>
      </c>
      <c r="AP38" t="s">
        <v>423</v>
      </c>
      <c r="AQ38">
        <v>10366.9</v>
      </c>
      <c r="AR38">
        <v>993.59653846153856</v>
      </c>
      <c r="AS38">
        <v>3431.87</v>
      </c>
      <c r="AT38">
        <f t="shared" si="26"/>
        <v>0.71047955241266758</v>
      </c>
      <c r="AU38">
        <v>-3.9894345373445681</v>
      </c>
      <c r="AV38" t="s">
        <v>538</v>
      </c>
      <c r="AW38">
        <v>10299.299999999999</v>
      </c>
      <c r="AX38">
        <v>831.69099999999992</v>
      </c>
      <c r="AY38">
        <v>1064.454576083984</v>
      </c>
      <c r="AZ38">
        <f t="shared" si="27"/>
        <v>0.21866933668536304</v>
      </c>
      <c r="BA38">
        <v>0.5</v>
      </c>
      <c r="BB38">
        <f t="shared" si="28"/>
        <v>1513.3277998222668</v>
      </c>
      <c r="BC38">
        <f t="shared" si="29"/>
        <v>1.1789140434299707</v>
      </c>
      <c r="BD38">
        <f t="shared" si="30"/>
        <v>165.45919308732746</v>
      </c>
      <c r="BE38">
        <f t="shared" si="31"/>
        <v>3.415220801059451E-3</v>
      </c>
      <c r="BF38">
        <f t="shared" si="32"/>
        <v>2.2240643021381783</v>
      </c>
      <c r="BG38">
        <f t="shared" si="33"/>
        <v>604.4097754162301</v>
      </c>
      <c r="BH38" t="s">
        <v>539</v>
      </c>
      <c r="BI38">
        <v>631.63</v>
      </c>
      <c r="BJ38">
        <f t="shared" si="34"/>
        <v>631.63</v>
      </c>
      <c r="BK38">
        <f t="shared" si="35"/>
        <v>0.40661629515117492</v>
      </c>
      <c r="BL38">
        <f t="shared" si="36"/>
        <v>0.53777809520413944</v>
      </c>
      <c r="BM38">
        <f t="shared" si="37"/>
        <v>0.84543304285204712</v>
      </c>
      <c r="BN38">
        <f t="shared" si="38"/>
        <v>3.2849283425576057</v>
      </c>
      <c r="BO38">
        <f t="shared" si="39"/>
        <v>0.97093925733099007</v>
      </c>
      <c r="BP38">
        <f t="shared" si="40"/>
        <v>0.40841704223538627</v>
      </c>
      <c r="BQ38">
        <f t="shared" si="41"/>
        <v>0.59158295776461367</v>
      </c>
      <c r="BR38">
        <v>1635</v>
      </c>
      <c r="BS38">
        <v>290.00000000000011</v>
      </c>
      <c r="BT38">
        <v>1016.91</v>
      </c>
      <c r="BU38">
        <v>295</v>
      </c>
      <c r="BV38">
        <v>10299.299999999999</v>
      </c>
      <c r="BW38">
        <v>1016.49</v>
      </c>
      <c r="BX38">
        <v>0.42</v>
      </c>
      <c r="BY38">
        <v>300.00000000000011</v>
      </c>
      <c r="BZ38">
        <v>38.4</v>
      </c>
      <c r="CA38">
        <v>1064.454576083984</v>
      </c>
      <c r="CB38">
        <v>1.3729628578059041</v>
      </c>
      <c r="CC38">
        <v>-49.404848874942722</v>
      </c>
      <c r="CD38">
        <v>1.158517631032566</v>
      </c>
      <c r="CE38">
        <v>0.98483688317264728</v>
      </c>
      <c r="CF38">
        <v>-1.121733926585095E-2</v>
      </c>
      <c r="CG38">
        <v>289.99999999999989</v>
      </c>
      <c r="CH38">
        <v>1019.83</v>
      </c>
      <c r="CI38">
        <v>895</v>
      </c>
      <c r="CJ38">
        <v>10275</v>
      </c>
      <c r="CK38">
        <v>1016.37</v>
      </c>
      <c r="CL38">
        <v>3.46</v>
      </c>
      <c r="CZ38">
        <f t="shared" si="42"/>
        <v>1800.17</v>
      </c>
      <c r="DA38">
        <f t="shared" si="43"/>
        <v>1513.3277998222668</v>
      </c>
      <c r="DB38">
        <f t="shared" si="44"/>
        <v>0.8406582710645476</v>
      </c>
      <c r="DC38">
        <f t="shared" si="45"/>
        <v>0.19131654212909538</v>
      </c>
      <c r="DD38">
        <v>6</v>
      </c>
      <c r="DE38">
        <v>0.5</v>
      </c>
      <c r="DF38" t="s">
        <v>426</v>
      </c>
      <c r="DG38">
        <v>2</v>
      </c>
      <c r="DH38">
        <v>1691685363.5999999</v>
      </c>
      <c r="DI38">
        <v>72.838999999999999</v>
      </c>
      <c r="DJ38">
        <v>75.013000000000005</v>
      </c>
      <c r="DK38">
        <v>29.883700000000001</v>
      </c>
      <c r="DL38">
        <v>19.770099999999999</v>
      </c>
      <c r="DM38">
        <v>71.246899999999997</v>
      </c>
      <c r="DN38">
        <v>29.5212</v>
      </c>
      <c r="DO38">
        <v>500.01900000000001</v>
      </c>
      <c r="DP38">
        <v>98.739599999999996</v>
      </c>
      <c r="DQ38">
        <v>0.100053</v>
      </c>
      <c r="DR38">
        <v>32.415700000000001</v>
      </c>
      <c r="DS38">
        <v>31.978899999999999</v>
      </c>
      <c r="DT38">
        <v>999.9</v>
      </c>
      <c r="DU38">
        <v>0</v>
      </c>
      <c r="DV38">
        <v>0</v>
      </c>
      <c r="DW38">
        <v>9997.5</v>
      </c>
      <c r="DX38">
        <v>0</v>
      </c>
      <c r="DY38">
        <v>1768.57</v>
      </c>
      <c r="DZ38">
        <v>-2.1740499999999998</v>
      </c>
      <c r="EA38">
        <v>75.082700000000003</v>
      </c>
      <c r="EB38">
        <v>76.525899999999993</v>
      </c>
      <c r="EC38">
        <v>10.1136</v>
      </c>
      <c r="ED38">
        <v>75.013000000000005</v>
      </c>
      <c r="EE38">
        <v>19.770099999999999</v>
      </c>
      <c r="EF38">
        <v>2.9507099999999999</v>
      </c>
      <c r="EG38">
        <v>1.9520900000000001</v>
      </c>
      <c r="EH38">
        <v>23.752300000000002</v>
      </c>
      <c r="EI38">
        <v>17.061</v>
      </c>
      <c r="EJ38">
        <v>1800.17</v>
      </c>
      <c r="EK38">
        <v>0.97799899999999995</v>
      </c>
      <c r="EL38">
        <v>2.2001E-2</v>
      </c>
      <c r="EM38">
        <v>0</v>
      </c>
      <c r="EN38">
        <v>831.96500000000003</v>
      </c>
      <c r="EO38">
        <v>5.0002700000000004</v>
      </c>
      <c r="EP38">
        <v>15752.4</v>
      </c>
      <c r="EQ38">
        <v>16250.1</v>
      </c>
      <c r="ER38">
        <v>46.625</v>
      </c>
      <c r="ES38">
        <v>48.875</v>
      </c>
      <c r="ET38">
        <v>47.875</v>
      </c>
      <c r="EU38">
        <v>47.811999999999998</v>
      </c>
      <c r="EV38">
        <v>48.625</v>
      </c>
      <c r="EW38">
        <v>1755.67</v>
      </c>
      <c r="EX38">
        <v>39.5</v>
      </c>
      <c r="EY38">
        <v>0</v>
      </c>
      <c r="EZ38">
        <v>124.7999999523163</v>
      </c>
      <c r="FA38">
        <v>0</v>
      </c>
      <c r="FB38">
        <v>831.69099999999992</v>
      </c>
      <c r="FC38">
        <v>3.150615398946556</v>
      </c>
      <c r="FD38">
        <v>34.746154081365063</v>
      </c>
      <c r="FE38">
        <v>15746.04</v>
      </c>
      <c r="FF38">
        <v>15</v>
      </c>
      <c r="FG38">
        <v>1691685322.0999999</v>
      </c>
      <c r="FH38" t="s">
        <v>540</v>
      </c>
      <c r="FI38">
        <v>1691685300.0999999</v>
      </c>
      <c r="FJ38">
        <v>1691685322.0999999</v>
      </c>
      <c r="FK38">
        <v>25</v>
      </c>
      <c r="FL38">
        <v>1.2E-2</v>
      </c>
      <c r="FM38">
        <v>1.2E-2</v>
      </c>
      <c r="FN38">
        <v>1.5920000000000001</v>
      </c>
      <c r="FO38">
        <v>0.36299999999999999</v>
      </c>
      <c r="FP38">
        <v>75</v>
      </c>
      <c r="FQ38">
        <v>20</v>
      </c>
      <c r="FR38">
        <v>0.3</v>
      </c>
      <c r="FS38">
        <v>0.01</v>
      </c>
      <c r="FT38">
        <v>1.1695915315357079</v>
      </c>
      <c r="FU38">
        <v>-0.21278673133560921</v>
      </c>
      <c r="FV38">
        <v>5.7973612480601372E-2</v>
      </c>
      <c r="FW38">
        <v>1</v>
      </c>
      <c r="FX38">
        <v>0.50012291032693279</v>
      </c>
      <c r="FY38">
        <v>2.2657708539937468E-2</v>
      </c>
      <c r="FZ38">
        <v>1.256987178434257E-2</v>
      </c>
      <c r="GA38">
        <v>1</v>
      </c>
      <c r="GB38">
        <v>2</v>
      </c>
      <c r="GC38">
        <v>2</v>
      </c>
      <c r="GD38" t="s">
        <v>428</v>
      </c>
      <c r="GE38">
        <v>3.13341</v>
      </c>
      <c r="GF38">
        <v>2.8651900000000001</v>
      </c>
      <c r="GG38">
        <v>1.96881E-2</v>
      </c>
      <c r="GH38">
        <v>2.13274E-2</v>
      </c>
      <c r="GI38">
        <v>0.134217</v>
      </c>
      <c r="GJ38">
        <v>0.103779</v>
      </c>
      <c r="GK38">
        <v>29761.5</v>
      </c>
      <c r="GL38">
        <v>23033.4</v>
      </c>
      <c r="GM38">
        <v>29264</v>
      </c>
      <c r="GN38">
        <v>21933</v>
      </c>
      <c r="GO38">
        <v>33910.800000000003</v>
      </c>
      <c r="GP38">
        <v>27037.599999999999</v>
      </c>
      <c r="GQ38">
        <v>40614.300000000003</v>
      </c>
      <c r="GR38">
        <v>31164.2</v>
      </c>
      <c r="GS38">
        <v>2.04115</v>
      </c>
      <c r="GT38">
        <v>1.8401799999999999</v>
      </c>
      <c r="GU38">
        <v>0.129472</v>
      </c>
      <c r="GV38">
        <v>0</v>
      </c>
      <c r="GW38">
        <v>29.8751</v>
      </c>
      <c r="GX38">
        <v>999.9</v>
      </c>
      <c r="GY38">
        <v>41.9</v>
      </c>
      <c r="GZ38">
        <v>36.4</v>
      </c>
      <c r="HA38">
        <v>25.8904</v>
      </c>
      <c r="HB38">
        <v>61.947899999999997</v>
      </c>
      <c r="HC38">
        <v>15.012</v>
      </c>
      <c r="HD38">
        <v>1</v>
      </c>
      <c r="HE38">
        <v>0.17602599999999999</v>
      </c>
      <c r="HF38">
        <v>-0.217971</v>
      </c>
      <c r="HG38">
        <v>20.2806</v>
      </c>
      <c r="HH38">
        <v>5.2340600000000004</v>
      </c>
      <c r="HI38">
        <v>11.974</v>
      </c>
      <c r="HJ38">
        <v>4.9747500000000002</v>
      </c>
      <c r="HK38">
        <v>3.2838500000000002</v>
      </c>
      <c r="HL38">
        <v>9999</v>
      </c>
      <c r="HM38">
        <v>9999</v>
      </c>
      <c r="HN38">
        <v>9999</v>
      </c>
      <c r="HO38">
        <v>999.9</v>
      </c>
      <c r="HP38">
        <v>1.86111</v>
      </c>
      <c r="HQ38">
        <v>1.8627899999999999</v>
      </c>
      <c r="HR38">
        <v>1.8681300000000001</v>
      </c>
      <c r="HS38">
        <v>1.85883</v>
      </c>
      <c r="HT38">
        <v>1.85724</v>
      </c>
      <c r="HU38">
        <v>1.8609599999999999</v>
      </c>
      <c r="HV38">
        <v>1.8647800000000001</v>
      </c>
      <c r="HW38">
        <v>1.8668100000000001</v>
      </c>
      <c r="HX38">
        <v>5</v>
      </c>
      <c r="HY38">
        <v>0</v>
      </c>
      <c r="HZ38">
        <v>0</v>
      </c>
      <c r="IA38">
        <v>0</v>
      </c>
      <c r="IB38" t="s">
        <v>429</v>
      </c>
      <c r="IC38" t="s">
        <v>430</v>
      </c>
      <c r="ID38" t="s">
        <v>431</v>
      </c>
      <c r="IE38" t="s">
        <v>431</v>
      </c>
      <c r="IF38" t="s">
        <v>431</v>
      </c>
      <c r="IG38" t="s">
        <v>431</v>
      </c>
      <c r="IH38">
        <v>0</v>
      </c>
      <c r="II38">
        <v>100</v>
      </c>
      <c r="IJ38">
        <v>100</v>
      </c>
      <c r="IK38">
        <v>1.5920000000000001</v>
      </c>
      <c r="IL38">
        <v>0.36249999999999999</v>
      </c>
      <c r="IM38">
        <v>1.592070000000007</v>
      </c>
      <c r="IN38">
        <v>0</v>
      </c>
      <c r="IO38">
        <v>0</v>
      </c>
      <c r="IP38">
        <v>0</v>
      </c>
      <c r="IQ38">
        <v>0.36251000000000388</v>
      </c>
      <c r="IR38">
        <v>0</v>
      </c>
      <c r="IS38">
        <v>0</v>
      </c>
      <c r="IT38">
        <v>0</v>
      </c>
      <c r="IU38">
        <v>-1</v>
      </c>
      <c r="IV38">
        <v>-1</v>
      </c>
      <c r="IW38">
        <v>-1</v>
      </c>
      <c r="IX38">
        <v>-1</v>
      </c>
      <c r="IY38">
        <v>1.1000000000000001</v>
      </c>
      <c r="IZ38">
        <v>0.7</v>
      </c>
      <c r="JA38">
        <v>0.31494100000000003</v>
      </c>
      <c r="JB38">
        <v>2.5512700000000001</v>
      </c>
      <c r="JC38">
        <v>1.34399</v>
      </c>
      <c r="JD38">
        <v>2.2497600000000002</v>
      </c>
      <c r="JE38">
        <v>1.5918000000000001</v>
      </c>
      <c r="JF38">
        <v>2.2326700000000002</v>
      </c>
      <c r="JG38">
        <v>40.8093</v>
      </c>
      <c r="JH38">
        <v>24.2714</v>
      </c>
      <c r="JI38">
        <v>18</v>
      </c>
      <c r="JJ38">
        <v>501.46100000000001</v>
      </c>
      <c r="JK38">
        <v>420.11</v>
      </c>
      <c r="JL38">
        <v>30.152699999999999</v>
      </c>
      <c r="JM38">
        <v>29.831900000000001</v>
      </c>
      <c r="JN38">
        <v>30.000399999999999</v>
      </c>
      <c r="JO38">
        <v>29.734999999999999</v>
      </c>
      <c r="JP38">
        <v>29.689599999999999</v>
      </c>
      <c r="JQ38">
        <v>6.3867500000000001</v>
      </c>
      <c r="JR38">
        <v>25.9633</v>
      </c>
      <c r="JS38">
        <v>12.1996</v>
      </c>
      <c r="JT38">
        <v>30.165299999999998</v>
      </c>
      <c r="JU38">
        <v>75</v>
      </c>
      <c r="JV38">
        <v>19.691400000000002</v>
      </c>
      <c r="JW38">
        <v>99.779700000000005</v>
      </c>
      <c r="JX38">
        <v>98.459900000000005</v>
      </c>
    </row>
    <row r="39" spans="1:284" x14ac:dyDescent="0.3">
      <c r="A39">
        <v>23</v>
      </c>
      <c r="B39">
        <v>1691685489.0999999</v>
      </c>
      <c r="C39">
        <v>5283.0999999046326</v>
      </c>
      <c r="D39" t="s">
        <v>541</v>
      </c>
      <c r="E39" t="s">
        <v>542</v>
      </c>
      <c r="F39" t="s">
        <v>416</v>
      </c>
      <c r="G39" t="s">
        <v>510</v>
      </c>
      <c r="H39" t="s">
        <v>511</v>
      </c>
      <c r="I39" t="s">
        <v>419</v>
      </c>
      <c r="J39" t="s">
        <v>420</v>
      </c>
      <c r="K39" t="s">
        <v>512</v>
      </c>
      <c r="L39" t="s">
        <v>422</v>
      </c>
      <c r="M39">
        <v>1691685489.0999999</v>
      </c>
      <c r="N39">
        <f t="shared" si="0"/>
        <v>8.6484888091085607E-3</v>
      </c>
      <c r="O39">
        <f t="shared" si="1"/>
        <v>8.6484888091085601</v>
      </c>
      <c r="P39">
        <f t="shared" si="2"/>
        <v>-1.1050192959784519</v>
      </c>
      <c r="Q39">
        <f t="shared" si="3"/>
        <v>50.797699999999999</v>
      </c>
      <c r="R39">
        <f t="shared" si="4"/>
        <v>53.094967206858051</v>
      </c>
      <c r="S39">
        <f t="shared" si="5"/>
        <v>5.2480878780388611</v>
      </c>
      <c r="T39">
        <f t="shared" si="6"/>
        <v>5.0210181421454996</v>
      </c>
      <c r="U39">
        <f t="shared" si="7"/>
        <v>0.49337507058076796</v>
      </c>
      <c r="V39">
        <f t="shared" si="8"/>
        <v>2.9069767054058344</v>
      </c>
      <c r="W39">
        <f t="shared" si="9"/>
        <v>0.45113605612680258</v>
      </c>
      <c r="X39">
        <f t="shared" si="10"/>
        <v>0.28545308494254612</v>
      </c>
      <c r="Y39">
        <f t="shared" si="11"/>
        <v>344.3889996445198</v>
      </c>
      <c r="Z39">
        <f t="shared" si="12"/>
        <v>32.18700473375965</v>
      </c>
      <c r="AA39">
        <f t="shared" si="13"/>
        <v>31.981100000000001</v>
      </c>
      <c r="AB39">
        <f t="shared" si="14"/>
        <v>4.7699774567867452</v>
      </c>
      <c r="AC39">
        <f t="shared" si="15"/>
        <v>60.359023070198859</v>
      </c>
      <c r="AD39">
        <f t="shared" si="16"/>
        <v>2.9490921299399999</v>
      </c>
      <c r="AE39">
        <f t="shared" si="17"/>
        <v>4.885917597622714</v>
      </c>
      <c r="AF39">
        <f t="shared" si="18"/>
        <v>1.8208853268467453</v>
      </c>
      <c r="AG39">
        <f t="shared" si="19"/>
        <v>-381.39835648168753</v>
      </c>
      <c r="AH39">
        <f t="shared" si="20"/>
        <v>66.590722367467137</v>
      </c>
      <c r="AI39">
        <f t="shared" si="21"/>
        <v>5.2048671088884371</v>
      </c>
      <c r="AJ39">
        <f t="shared" si="22"/>
        <v>34.786232639187844</v>
      </c>
      <c r="AK39">
        <v>0</v>
      </c>
      <c r="AL39">
        <v>0</v>
      </c>
      <c r="AM39">
        <f t="shared" si="23"/>
        <v>1</v>
      </c>
      <c r="AN39">
        <f t="shared" si="24"/>
        <v>0</v>
      </c>
      <c r="AO39">
        <f t="shared" si="25"/>
        <v>51276.25156486412</v>
      </c>
      <c r="AP39" t="s">
        <v>423</v>
      </c>
      <c r="AQ39">
        <v>10366.9</v>
      </c>
      <c r="AR39">
        <v>993.59653846153856</v>
      </c>
      <c r="AS39">
        <v>3431.87</v>
      </c>
      <c r="AT39">
        <f t="shared" si="26"/>
        <v>0.71047955241266758</v>
      </c>
      <c r="AU39">
        <v>-3.9894345373445681</v>
      </c>
      <c r="AV39" t="s">
        <v>543</v>
      </c>
      <c r="AW39">
        <v>10300.9</v>
      </c>
      <c r="AX39">
        <v>837.57564000000013</v>
      </c>
      <c r="AY39">
        <v>1046.9277913492331</v>
      </c>
      <c r="AZ39">
        <f t="shared" si="27"/>
        <v>0.19996809052076969</v>
      </c>
      <c r="BA39">
        <v>0.5</v>
      </c>
      <c r="BB39">
        <f t="shared" si="28"/>
        <v>1513.2689998222597</v>
      </c>
      <c r="BC39">
        <f t="shared" si="29"/>
        <v>-1.1050192959784519</v>
      </c>
      <c r="BD39">
        <f t="shared" si="30"/>
        <v>151.30275616936612</v>
      </c>
      <c r="BE39">
        <f t="shared" si="31"/>
        <v>1.9060822905279259E-3</v>
      </c>
      <c r="BF39">
        <f t="shared" si="32"/>
        <v>2.2780388756106675</v>
      </c>
      <c r="BG39">
        <f t="shared" si="33"/>
        <v>598.71846176381212</v>
      </c>
      <c r="BH39" t="s">
        <v>544</v>
      </c>
      <c r="BI39">
        <v>635.65</v>
      </c>
      <c r="BJ39">
        <f t="shared" si="34"/>
        <v>635.65</v>
      </c>
      <c r="BK39">
        <f t="shared" si="35"/>
        <v>0.39284255776532295</v>
      </c>
      <c r="BL39">
        <f t="shared" si="36"/>
        <v>0.50902858299845155</v>
      </c>
      <c r="BM39">
        <f t="shared" si="37"/>
        <v>0.85291651180907324</v>
      </c>
      <c r="BN39">
        <f t="shared" si="38"/>
        <v>3.925505965331225</v>
      </c>
      <c r="BO39">
        <f t="shared" si="39"/>
        <v>0.97812745217919694</v>
      </c>
      <c r="BP39">
        <f t="shared" si="40"/>
        <v>0.38631020690019791</v>
      </c>
      <c r="BQ39">
        <f t="shared" si="41"/>
        <v>0.61368979309980209</v>
      </c>
      <c r="BR39">
        <v>1637</v>
      </c>
      <c r="BS39">
        <v>290.00000000000011</v>
      </c>
      <c r="BT39">
        <v>1004.55</v>
      </c>
      <c r="BU39">
        <v>285</v>
      </c>
      <c r="BV39">
        <v>10300.9</v>
      </c>
      <c r="BW39">
        <v>1004.74</v>
      </c>
      <c r="BX39">
        <v>-0.19</v>
      </c>
      <c r="BY39">
        <v>300.00000000000011</v>
      </c>
      <c r="BZ39">
        <v>38.4</v>
      </c>
      <c r="CA39">
        <v>1046.9277913492331</v>
      </c>
      <c r="CB39">
        <v>1.453066018174586</v>
      </c>
      <c r="CC39">
        <v>-43.457037153691729</v>
      </c>
      <c r="CD39">
        <v>1.226298616195487</v>
      </c>
      <c r="CE39">
        <v>0.97819010639339099</v>
      </c>
      <c r="CF39">
        <v>-1.121898598442714E-2</v>
      </c>
      <c r="CG39">
        <v>289.99999999999989</v>
      </c>
      <c r="CH39">
        <v>1007.52</v>
      </c>
      <c r="CI39">
        <v>735</v>
      </c>
      <c r="CJ39">
        <v>10285</v>
      </c>
      <c r="CK39">
        <v>1004.67</v>
      </c>
      <c r="CL39">
        <v>2.85</v>
      </c>
      <c r="CZ39">
        <f t="shared" si="42"/>
        <v>1800.1</v>
      </c>
      <c r="DA39">
        <f t="shared" si="43"/>
        <v>1513.2689998222597</v>
      </c>
      <c r="DB39">
        <f t="shared" si="44"/>
        <v>0.84065829666255198</v>
      </c>
      <c r="DC39">
        <f t="shared" si="45"/>
        <v>0.19131659332510406</v>
      </c>
      <c r="DD39">
        <v>6</v>
      </c>
      <c r="DE39">
        <v>0.5</v>
      </c>
      <c r="DF39" t="s">
        <v>426</v>
      </c>
      <c r="DG39">
        <v>2</v>
      </c>
      <c r="DH39">
        <v>1691685489.0999999</v>
      </c>
      <c r="DI39">
        <v>50.797699999999999</v>
      </c>
      <c r="DJ39">
        <v>49.998899999999999</v>
      </c>
      <c r="DK39">
        <v>29.835999999999999</v>
      </c>
      <c r="DL39">
        <v>19.767900000000001</v>
      </c>
      <c r="DM39">
        <v>49.224800000000002</v>
      </c>
      <c r="DN39">
        <v>29.471</v>
      </c>
      <c r="DO39">
        <v>500.02199999999999</v>
      </c>
      <c r="DP39">
        <v>98.743499999999997</v>
      </c>
      <c r="DQ39">
        <v>9.9915000000000004E-2</v>
      </c>
      <c r="DR39">
        <v>32.405999999999999</v>
      </c>
      <c r="DS39">
        <v>31.981100000000001</v>
      </c>
      <c r="DT39">
        <v>999.9</v>
      </c>
      <c r="DU39">
        <v>0</v>
      </c>
      <c r="DV39">
        <v>0</v>
      </c>
      <c r="DW39">
        <v>9997.5</v>
      </c>
      <c r="DX39">
        <v>0</v>
      </c>
      <c r="DY39">
        <v>1810.03</v>
      </c>
      <c r="DZ39">
        <v>0.79877900000000002</v>
      </c>
      <c r="EA39">
        <v>52.359900000000003</v>
      </c>
      <c r="EB39">
        <v>51.007199999999997</v>
      </c>
      <c r="EC39">
        <v>10.068099999999999</v>
      </c>
      <c r="ED39">
        <v>49.998899999999999</v>
      </c>
      <c r="EE39">
        <v>19.767900000000001</v>
      </c>
      <c r="EF39">
        <v>2.94611</v>
      </c>
      <c r="EG39">
        <v>1.9519500000000001</v>
      </c>
      <c r="EH39">
        <v>23.726400000000002</v>
      </c>
      <c r="EI39">
        <v>17.059799999999999</v>
      </c>
      <c r="EJ39">
        <v>1800.1</v>
      </c>
      <c r="EK39">
        <v>0.97799499999999995</v>
      </c>
      <c r="EL39">
        <v>2.2004699999999999E-2</v>
      </c>
      <c r="EM39">
        <v>0</v>
      </c>
      <c r="EN39">
        <v>837.68299999999999</v>
      </c>
      <c r="EO39">
        <v>5.0002700000000004</v>
      </c>
      <c r="EP39">
        <v>15883.9</v>
      </c>
      <c r="EQ39">
        <v>16249.5</v>
      </c>
      <c r="ER39">
        <v>46.436999999999998</v>
      </c>
      <c r="ES39">
        <v>48.75</v>
      </c>
      <c r="ET39">
        <v>47.625</v>
      </c>
      <c r="EU39">
        <v>47.625</v>
      </c>
      <c r="EV39">
        <v>48.436999999999998</v>
      </c>
      <c r="EW39">
        <v>1755.6</v>
      </c>
      <c r="EX39">
        <v>39.5</v>
      </c>
      <c r="EY39">
        <v>0</v>
      </c>
      <c r="EZ39">
        <v>123.5999999046326</v>
      </c>
      <c r="FA39">
        <v>0</v>
      </c>
      <c r="FB39">
        <v>837.57564000000013</v>
      </c>
      <c r="FC39">
        <v>2.3373846258907909</v>
      </c>
      <c r="FD39">
        <v>149.55384626128441</v>
      </c>
      <c r="FE39">
        <v>15860.944</v>
      </c>
      <c r="FF39">
        <v>15</v>
      </c>
      <c r="FG39">
        <v>1691685447.5999999</v>
      </c>
      <c r="FH39" t="s">
        <v>545</v>
      </c>
      <c r="FI39">
        <v>1691685426.0999999</v>
      </c>
      <c r="FJ39">
        <v>1691685447.5999999</v>
      </c>
      <c r="FK39">
        <v>26</v>
      </c>
      <c r="FL39">
        <v>-1.9E-2</v>
      </c>
      <c r="FM39">
        <v>2E-3</v>
      </c>
      <c r="FN39">
        <v>1.573</v>
      </c>
      <c r="FO39">
        <v>0.36499999999999999</v>
      </c>
      <c r="FP39">
        <v>50</v>
      </c>
      <c r="FQ39">
        <v>20</v>
      </c>
      <c r="FR39">
        <v>0.46</v>
      </c>
      <c r="FS39">
        <v>0.02</v>
      </c>
      <c r="FT39">
        <v>-1.0940485709218979</v>
      </c>
      <c r="FU39">
        <v>-0.1796410772932146</v>
      </c>
      <c r="FV39">
        <v>4.7366188963479619E-2</v>
      </c>
      <c r="FW39">
        <v>1</v>
      </c>
      <c r="FX39">
        <v>0.49450648844678707</v>
      </c>
      <c r="FY39">
        <v>3.6633125292453009E-2</v>
      </c>
      <c r="FZ39">
        <v>1.59631408191949E-2</v>
      </c>
      <c r="GA39">
        <v>1</v>
      </c>
      <c r="GB39">
        <v>2</v>
      </c>
      <c r="GC39">
        <v>2</v>
      </c>
      <c r="GD39" t="s">
        <v>428</v>
      </c>
      <c r="GE39">
        <v>3.13341</v>
      </c>
      <c r="GF39">
        <v>2.8650500000000001</v>
      </c>
      <c r="GG39">
        <v>1.36793E-2</v>
      </c>
      <c r="GH39">
        <v>1.4314500000000001E-2</v>
      </c>
      <c r="GI39">
        <v>0.13403699999999999</v>
      </c>
      <c r="GJ39">
        <v>0.103754</v>
      </c>
      <c r="GK39">
        <v>29937.599999999999</v>
      </c>
      <c r="GL39">
        <v>23194.400000000001</v>
      </c>
      <c r="GM39">
        <v>29258.3</v>
      </c>
      <c r="GN39">
        <v>21929.5</v>
      </c>
      <c r="GO39">
        <v>33912.5</v>
      </c>
      <c r="GP39">
        <v>27034.6</v>
      </c>
      <c r="GQ39">
        <v>40606.9</v>
      </c>
      <c r="GR39">
        <v>31160.400000000001</v>
      </c>
      <c r="GS39">
        <v>2.0401699999999998</v>
      </c>
      <c r="GT39">
        <v>1.8369500000000001</v>
      </c>
      <c r="GU39">
        <v>0.122339</v>
      </c>
      <c r="GV39">
        <v>0</v>
      </c>
      <c r="GW39">
        <v>29.993300000000001</v>
      </c>
      <c r="GX39">
        <v>999.9</v>
      </c>
      <c r="GY39">
        <v>41.7</v>
      </c>
      <c r="GZ39">
        <v>36.6</v>
      </c>
      <c r="HA39">
        <v>26.052600000000002</v>
      </c>
      <c r="HB39">
        <v>62.067900000000002</v>
      </c>
      <c r="HC39">
        <v>15.336499999999999</v>
      </c>
      <c r="HD39">
        <v>1</v>
      </c>
      <c r="HE39">
        <v>0.184563</v>
      </c>
      <c r="HF39">
        <v>-0.62102400000000002</v>
      </c>
      <c r="HG39">
        <v>20.2775</v>
      </c>
      <c r="HH39">
        <v>5.2333100000000004</v>
      </c>
      <c r="HI39">
        <v>11.974</v>
      </c>
      <c r="HJ39">
        <v>4.97525</v>
      </c>
      <c r="HK39">
        <v>3.2839999999999998</v>
      </c>
      <c r="HL39">
        <v>9999</v>
      </c>
      <c r="HM39">
        <v>9999</v>
      </c>
      <c r="HN39">
        <v>9999</v>
      </c>
      <c r="HO39">
        <v>999.9</v>
      </c>
      <c r="HP39">
        <v>1.86111</v>
      </c>
      <c r="HQ39">
        <v>1.8627899999999999</v>
      </c>
      <c r="HR39">
        <v>1.86815</v>
      </c>
      <c r="HS39">
        <v>1.8588499999999999</v>
      </c>
      <c r="HT39">
        <v>1.85728</v>
      </c>
      <c r="HU39">
        <v>1.8609599999999999</v>
      </c>
      <c r="HV39">
        <v>1.8648400000000001</v>
      </c>
      <c r="HW39">
        <v>1.8668899999999999</v>
      </c>
      <c r="HX39">
        <v>5</v>
      </c>
      <c r="HY39">
        <v>0</v>
      </c>
      <c r="HZ39">
        <v>0</v>
      </c>
      <c r="IA39">
        <v>0</v>
      </c>
      <c r="IB39" t="s">
        <v>429</v>
      </c>
      <c r="IC39" t="s">
        <v>430</v>
      </c>
      <c r="ID39" t="s">
        <v>431</v>
      </c>
      <c r="IE39" t="s">
        <v>431</v>
      </c>
      <c r="IF39" t="s">
        <v>431</v>
      </c>
      <c r="IG39" t="s">
        <v>431</v>
      </c>
      <c r="IH39">
        <v>0</v>
      </c>
      <c r="II39">
        <v>100</v>
      </c>
      <c r="IJ39">
        <v>100</v>
      </c>
      <c r="IK39">
        <v>1.573</v>
      </c>
      <c r="IL39">
        <v>0.36499999999999999</v>
      </c>
      <c r="IM39">
        <v>1.572834999999998</v>
      </c>
      <c r="IN39">
        <v>0</v>
      </c>
      <c r="IO39">
        <v>0</v>
      </c>
      <c r="IP39">
        <v>0</v>
      </c>
      <c r="IQ39">
        <v>0.36497619047619168</v>
      </c>
      <c r="IR39">
        <v>0</v>
      </c>
      <c r="IS39">
        <v>0</v>
      </c>
      <c r="IT39">
        <v>0</v>
      </c>
      <c r="IU39">
        <v>-1</v>
      </c>
      <c r="IV39">
        <v>-1</v>
      </c>
      <c r="IW39">
        <v>-1</v>
      </c>
      <c r="IX39">
        <v>-1</v>
      </c>
      <c r="IY39">
        <v>1.1000000000000001</v>
      </c>
      <c r="IZ39">
        <v>0.7</v>
      </c>
      <c r="JA39">
        <v>0.25878899999999999</v>
      </c>
      <c r="JB39">
        <v>2.5500500000000001</v>
      </c>
      <c r="JC39">
        <v>1.34399</v>
      </c>
      <c r="JD39">
        <v>2.2509800000000002</v>
      </c>
      <c r="JE39">
        <v>1.5918000000000001</v>
      </c>
      <c r="JF39">
        <v>2.3986800000000001</v>
      </c>
      <c r="JG39">
        <v>41.144599999999997</v>
      </c>
      <c r="JH39">
        <v>24.280100000000001</v>
      </c>
      <c r="JI39">
        <v>18</v>
      </c>
      <c r="JJ39">
        <v>501.58499999999998</v>
      </c>
      <c r="JK39">
        <v>418.77300000000002</v>
      </c>
      <c r="JL39">
        <v>30.042999999999999</v>
      </c>
      <c r="JM39">
        <v>29.925799999999999</v>
      </c>
      <c r="JN39">
        <v>30.000399999999999</v>
      </c>
      <c r="JO39">
        <v>29.818899999999999</v>
      </c>
      <c r="JP39">
        <v>29.7742</v>
      </c>
      <c r="JQ39">
        <v>5.2561</v>
      </c>
      <c r="JR39">
        <v>26.475999999999999</v>
      </c>
      <c r="JS39">
        <v>11.2029</v>
      </c>
      <c r="JT39">
        <v>30.3064</v>
      </c>
      <c r="JU39">
        <v>50</v>
      </c>
      <c r="JV39">
        <v>19.7392</v>
      </c>
      <c r="JW39">
        <v>99.760999999999996</v>
      </c>
      <c r="JX39">
        <v>98.446200000000005</v>
      </c>
    </row>
    <row r="40" spans="1:284" x14ac:dyDescent="0.3">
      <c r="A40">
        <v>24</v>
      </c>
      <c r="B40">
        <v>1691685616.5999999</v>
      </c>
      <c r="C40">
        <v>5410.5999999046326</v>
      </c>
      <c r="D40" t="s">
        <v>546</v>
      </c>
      <c r="E40" t="s">
        <v>547</v>
      </c>
      <c r="F40" t="s">
        <v>416</v>
      </c>
      <c r="G40" t="s">
        <v>510</v>
      </c>
      <c r="H40" t="s">
        <v>511</v>
      </c>
      <c r="I40" t="s">
        <v>419</v>
      </c>
      <c r="J40" t="s">
        <v>420</v>
      </c>
      <c r="K40" t="s">
        <v>512</v>
      </c>
      <c r="L40" t="s">
        <v>422</v>
      </c>
      <c r="M40">
        <v>1691685616.5999999</v>
      </c>
      <c r="N40">
        <f t="shared" si="0"/>
        <v>8.7366601519153399E-3</v>
      </c>
      <c r="O40">
        <f t="shared" si="1"/>
        <v>8.7366601519153395</v>
      </c>
      <c r="P40">
        <f t="shared" si="2"/>
        <v>-3.8704330306919692</v>
      </c>
      <c r="Q40">
        <f t="shared" si="3"/>
        <v>24.351099999999999</v>
      </c>
      <c r="R40">
        <f t="shared" si="4"/>
        <v>36.765899659204294</v>
      </c>
      <c r="S40">
        <f t="shared" si="5"/>
        <v>3.6338018486629471</v>
      </c>
      <c r="T40">
        <f t="shared" si="6"/>
        <v>2.4067702141710998</v>
      </c>
      <c r="U40">
        <f t="shared" si="7"/>
        <v>0.50234067631356927</v>
      </c>
      <c r="V40">
        <f t="shared" si="8"/>
        <v>2.9074939646550231</v>
      </c>
      <c r="W40">
        <f t="shared" si="9"/>
        <v>0.45863240858273496</v>
      </c>
      <c r="X40">
        <f t="shared" si="10"/>
        <v>0.29025468810177563</v>
      </c>
      <c r="Y40">
        <f t="shared" si="11"/>
        <v>344.36619964449613</v>
      </c>
      <c r="Z40">
        <f t="shared" si="12"/>
        <v>32.172202653163211</v>
      </c>
      <c r="AA40">
        <f t="shared" si="13"/>
        <v>31.958400000000001</v>
      </c>
      <c r="AB40">
        <f t="shared" si="14"/>
        <v>4.7638514110781252</v>
      </c>
      <c r="AC40">
        <f t="shared" si="15"/>
        <v>60.443425622462968</v>
      </c>
      <c r="AD40">
        <f t="shared" si="16"/>
        <v>2.9545995090738999</v>
      </c>
      <c r="AE40">
        <f t="shared" si="17"/>
        <v>4.8882065810245274</v>
      </c>
      <c r="AF40">
        <f t="shared" si="18"/>
        <v>1.8092519020042253</v>
      </c>
      <c r="AG40">
        <f t="shared" si="19"/>
        <v>-385.28671269946648</v>
      </c>
      <c r="AH40">
        <f t="shared" si="20"/>
        <v>71.461784586388774</v>
      </c>
      <c r="AI40">
        <f t="shared" si="21"/>
        <v>5.5842107590225538</v>
      </c>
      <c r="AJ40">
        <f t="shared" si="22"/>
        <v>36.125482290440971</v>
      </c>
      <c r="AK40">
        <v>0</v>
      </c>
      <c r="AL40">
        <v>0</v>
      </c>
      <c r="AM40">
        <f t="shared" si="23"/>
        <v>1</v>
      </c>
      <c r="AN40">
        <f t="shared" si="24"/>
        <v>0</v>
      </c>
      <c r="AO40">
        <f t="shared" si="25"/>
        <v>51289.267013253368</v>
      </c>
      <c r="AP40" t="s">
        <v>423</v>
      </c>
      <c r="AQ40">
        <v>10366.9</v>
      </c>
      <c r="AR40">
        <v>993.59653846153856</v>
      </c>
      <c r="AS40">
        <v>3431.87</v>
      </c>
      <c r="AT40">
        <f t="shared" si="26"/>
        <v>0.71047955241266758</v>
      </c>
      <c r="AU40">
        <v>-3.9894345373445681</v>
      </c>
      <c r="AV40" t="s">
        <v>548</v>
      </c>
      <c r="AW40">
        <v>10302.1</v>
      </c>
      <c r="AX40">
        <v>848.23959999999988</v>
      </c>
      <c r="AY40">
        <v>1030.9202372211039</v>
      </c>
      <c r="AZ40">
        <f t="shared" si="27"/>
        <v>0.17720152406119083</v>
      </c>
      <c r="BA40">
        <v>0.5</v>
      </c>
      <c r="BB40">
        <f t="shared" si="28"/>
        <v>1513.168199822248</v>
      </c>
      <c r="BC40">
        <f t="shared" si="29"/>
        <v>-3.8704330306919692</v>
      </c>
      <c r="BD40">
        <f t="shared" si="30"/>
        <v>134.06785558471543</v>
      </c>
      <c r="BE40">
        <f t="shared" si="31"/>
        <v>7.8643938371542578E-5</v>
      </c>
      <c r="BF40">
        <f t="shared" si="32"/>
        <v>2.3289384339284811</v>
      </c>
      <c r="BG40">
        <f t="shared" si="33"/>
        <v>593.44872361821228</v>
      </c>
      <c r="BH40" t="s">
        <v>549</v>
      </c>
      <c r="BI40">
        <v>645.61</v>
      </c>
      <c r="BJ40">
        <f t="shared" si="34"/>
        <v>645.61</v>
      </c>
      <c r="BK40">
        <f t="shared" si="35"/>
        <v>0.37375368463008019</v>
      </c>
      <c r="BL40">
        <f t="shared" si="36"/>
        <v>0.47411311606619932</v>
      </c>
      <c r="BM40">
        <f t="shared" si="37"/>
        <v>0.86171059512712245</v>
      </c>
      <c r="BN40">
        <f t="shared" si="38"/>
        <v>4.894494471137766</v>
      </c>
      <c r="BO40">
        <f t="shared" si="39"/>
        <v>0.98469257064545346</v>
      </c>
      <c r="BP40">
        <f t="shared" si="40"/>
        <v>0.36085578751982222</v>
      </c>
      <c r="BQ40">
        <f t="shared" si="41"/>
        <v>0.63914421248017783</v>
      </c>
      <c r="BR40">
        <v>1639</v>
      </c>
      <c r="BS40">
        <v>290.00000000000011</v>
      </c>
      <c r="BT40">
        <v>993.42</v>
      </c>
      <c r="BU40">
        <v>295</v>
      </c>
      <c r="BV40">
        <v>10302.1</v>
      </c>
      <c r="BW40">
        <v>993.49</v>
      </c>
      <c r="BX40">
        <v>-7.0000000000000007E-2</v>
      </c>
      <c r="BY40">
        <v>300.00000000000011</v>
      </c>
      <c r="BZ40">
        <v>38.4</v>
      </c>
      <c r="CA40">
        <v>1030.9202372211039</v>
      </c>
      <c r="CB40">
        <v>0.95243277211002297</v>
      </c>
      <c r="CC40">
        <v>-38.556736703242407</v>
      </c>
      <c r="CD40">
        <v>0.80389110736838065</v>
      </c>
      <c r="CE40">
        <v>0.98797464953910241</v>
      </c>
      <c r="CF40">
        <v>-1.122032502780867E-2</v>
      </c>
      <c r="CG40">
        <v>289.99999999999989</v>
      </c>
      <c r="CH40">
        <v>995.72</v>
      </c>
      <c r="CI40">
        <v>705</v>
      </c>
      <c r="CJ40">
        <v>10288.5</v>
      </c>
      <c r="CK40">
        <v>993.44</v>
      </c>
      <c r="CL40">
        <v>2.2799999999999998</v>
      </c>
      <c r="CZ40">
        <f t="shared" si="42"/>
        <v>1799.98</v>
      </c>
      <c r="DA40">
        <f t="shared" si="43"/>
        <v>1513.168199822248</v>
      </c>
      <c r="DB40">
        <f t="shared" si="44"/>
        <v>0.84065834054947719</v>
      </c>
      <c r="DC40">
        <f t="shared" si="45"/>
        <v>0.1913166810989545</v>
      </c>
      <c r="DD40">
        <v>6</v>
      </c>
      <c r="DE40">
        <v>0.5</v>
      </c>
      <c r="DF40" t="s">
        <v>426</v>
      </c>
      <c r="DG40">
        <v>2</v>
      </c>
      <c r="DH40">
        <v>1691685616.5999999</v>
      </c>
      <c r="DI40">
        <v>24.351099999999999</v>
      </c>
      <c r="DJ40">
        <v>19.962</v>
      </c>
      <c r="DK40">
        <v>29.893899999999999</v>
      </c>
      <c r="DL40">
        <v>19.723600000000001</v>
      </c>
      <c r="DM40">
        <v>22.783200000000001</v>
      </c>
      <c r="DN40">
        <v>29.5336</v>
      </c>
      <c r="DO40">
        <v>500.01400000000001</v>
      </c>
      <c r="DP40">
        <v>98.736199999999997</v>
      </c>
      <c r="DQ40">
        <v>0.10000100000000001</v>
      </c>
      <c r="DR40">
        <v>32.414299999999997</v>
      </c>
      <c r="DS40">
        <v>31.958400000000001</v>
      </c>
      <c r="DT40">
        <v>999.9</v>
      </c>
      <c r="DU40">
        <v>0</v>
      </c>
      <c r="DV40">
        <v>0</v>
      </c>
      <c r="DW40">
        <v>10001.200000000001</v>
      </c>
      <c r="DX40">
        <v>0</v>
      </c>
      <c r="DY40">
        <v>1477.67</v>
      </c>
      <c r="DZ40">
        <v>4.3890900000000004</v>
      </c>
      <c r="EA40">
        <v>25.101500000000001</v>
      </c>
      <c r="EB40">
        <v>20.363700000000001</v>
      </c>
      <c r="EC40">
        <v>10.170199999999999</v>
      </c>
      <c r="ED40">
        <v>19.962</v>
      </c>
      <c r="EE40">
        <v>19.723600000000001</v>
      </c>
      <c r="EF40">
        <v>2.9516100000000001</v>
      </c>
      <c r="EG40">
        <v>1.9474400000000001</v>
      </c>
      <c r="EH40">
        <v>23.757400000000001</v>
      </c>
      <c r="EI40">
        <v>17.023299999999999</v>
      </c>
      <c r="EJ40">
        <v>1799.98</v>
      </c>
      <c r="EK40">
        <v>0.97799199999999997</v>
      </c>
      <c r="EL40">
        <v>2.2008199999999999E-2</v>
      </c>
      <c r="EM40">
        <v>0</v>
      </c>
      <c r="EN40">
        <v>849.15700000000004</v>
      </c>
      <c r="EO40">
        <v>5.0002700000000004</v>
      </c>
      <c r="EP40">
        <v>15851.7</v>
      </c>
      <c r="EQ40">
        <v>16248.4</v>
      </c>
      <c r="ER40">
        <v>46.311999999999998</v>
      </c>
      <c r="ES40">
        <v>48.686999999999998</v>
      </c>
      <c r="ET40">
        <v>47.436999999999998</v>
      </c>
      <c r="EU40">
        <v>47.561999999999998</v>
      </c>
      <c r="EV40">
        <v>48.311999999999998</v>
      </c>
      <c r="EW40">
        <v>1755.48</v>
      </c>
      <c r="EX40">
        <v>39.5</v>
      </c>
      <c r="EY40">
        <v>0</v>
      </c>
      <c r="EZ40">
        <v>125.5999999046326</v>
      </c>
      <c r="FA40">
        <v>0</v>
      </c>
      <c r="FB40">
        <v>848.23959999999988</v>
      </c>
      <c r="FC40">
        <v>5.8583076969737551</v>
      </c>
      <c r="FD40">
        <v>-966.56923286841572</v>
      </c>
      <c r="FE40">
        <v>16004.852000000001</v>
      </c>
      <c r="FF40">
        <v>15</v>
      </c>
      <c r="FG40">
        <v>1691685574.0999999</v>
      </c>
      <c r="FH40" t="s">
        <v>550</v>
      </c>
      <c r="FI40">
        <v>1691685556.5999999</v>
      </c>
      <c r="FJ40">
        <v>1691685574.0999999</v>
      </c>
      <c r="FK40">
        <v>27</v>
      </c>
      <c r="FL40">
        <v>-5.0000000000000001E-3</v>
      </c>
      <c r="FM40">
        <v>-5.0000000000000001E-3</v>
      </c>
      <c r="FN40">
        <v>1.5680000000000001</v>
      </c>
      <c r="FO40">
        <v>0.36</v>
      </c>
      <c r="FP40">
        <v>20</v>
      </c>
      <c r="FQ40">
        <v>20</v>
      </c>
      <c r="FR40">
        <v>0.23</v>
      </c>
      <c r="FS40">
        <v>0.02</v>
      </c>
      <c r="FT40">
        <v>-3.8543179870787498</v>
      </c>
      <c r="FU40">
        <v>7.058138816110951E-2</v>
      </c>
      <c r="FV40">
        <v>2.8155403755168739E-2</v>
      </c>
      <c r="FW40">
        <v>1</v>
      </c>
      <c r="FX40">
        <v>0.50469955276925371</v>
      </c>
      <c r="FY40">
        <v>1.7658836741665761E-2</v>
      </c>
      <c r="FZ40">
        <v>1.139343665840553E-2</v>
      </c>
      <c r="GA40">
        <v>1</v>
      </c>
      <c r="GB40">
        <v>2</v>
      </c>
      <c r="GC40">
        <v>2</v>
      </c>
      <c r="GD40" t="s">
        <v>428</v>
      </c>
      <c r="GE40">
        <v>3.1333799999999998</v>
      </c>
      <c r="GF40">
        <v>2.86517</v>
      </c>
      <c r="GG40">
        <v>6.3553699999999999E-3</v>
      </c>
      <c r="GH40">
        <v>5.7406899999999997E-3</v>
      </c>
      <c r="GI40">
        <v>0.134191</v>
      </c>
      <c r="GJ40">
        <v>0.103556</v>
      </c>
      <c r="GK40">
        <v>30152.400000000001</v>
      </c>
      <c r="GL40">
        <v>23390.6</v>
      </c>
      <c r="GM40">
        <v>29251.7</v>
      </c>
      <c r="GN40">
        <v>21924.6</v>
      </c>
      <c r="GO40">
        <v>33899.699999999997</v>
      </c>
      <c r="GP40">
        <v>27035.200000000001</v>
      </c>
      <c r="GQ40">
        <v>40597.9</v>
      </c>
      <c r="GR40">
        <v>31154.7</v>
      </c>
      <c r="GS40">
        <v>2.0386299999999999</v>
      </c>
      <c r="GT40">
        <v>1.83345</v>
      </c>
      <c r="GU40">
        <v>0.118408</v>
      </c>
      <c r="GV40">
        <v>0</v>
      </c>
      <c r="GW40">
        <v>30.034500000000001</v>
      </c>
      <c r="GX40">
        <v>999.9</v>
      </c>
      <c r="GY40">
        <v>41.4</v>
      </c>
      <c r="GZ40">
        <v>36.799999999999997</v>
      </c>
      <c r="HA40">
        <v>26.1493</v>
      </c>
      <c r="HB40">
        <v>61.907899999999998</v>
      </c>
      <c r="HC40">
        <v>14.9359</v>
      </c>
      <c r="HD40">
        <v>1</v>
      </c>
      <c r="HE40">
        <v>0.195219</v>
      </c>
      <c r="HF40">
        <v>-0.77746700000000002</v>
      </c>
      <c r="HG40">
        <v>20.277999999999999</v>
      </c>
      <c r="HH40">
        <v>5.2345100000000002</v>
      </c>
      <c r="HI40">
        <v>11.974</v>
      </c>
      <c r="HJ40">
        <v>4.9749499999999998</v>
      </c>
      <c r="HK40">
        <v>3.2839999999999998</v>
      </c>
      <c r="HL40">
        <v>9999</v>
      </c>
      <c r="HM40">
        <v>9999</v>
      </c>
      <c r="HN40">
        <v>9999</v>
      </c>
      <c r="HO40">
        <v>999.9</v>
      </c>
      <c r="HP40">
        <v>1.8611200000000001</v>
      </c>
      <c r="HQ40">
        <v>1.8628100000000001</v>
      </c>
      <c r="HR40">
        <v>1.86815</v>
      </c>
      <c r="HS40">
        <v>1.85886</v>
      </c>
      <c r="HT40">
        <v>1.8573</v>
      </c>
      <c r="HU40">
        <v>1.86097</v>
      </c>
      <c r="HV40">
        <v>1.86486</v>
      </c>
      <c r="HW40">
        <v>1.8669100000000001</v>
      </c>
      <c r="HX40">
        <v>5</v>
      </c>
      <c r="HY40">
        <v>0</v>
      </c>
      <c r="HZ40">
        <v>0</v>
      </c>
      <c r="IA40">
        <v>0</v>
      </c>
      <c r="IB40" t="s">
        <v>429</v>
      </c>
      <c r="IC40" t="s">
        <v>430</v>
      </c>
      <c r="ID40" t="s">
        <v>431</v>
      </c>
      <c r="IE40" t="s">
        <v>431</v>
      </c>
      <c r="IF40" t="s">
        <v>431</v>
      </c>
      <c r="IG40" t="s">
        <v>431</v>
      </c>
      <c r="IH40">
        <v>0</v>
      </c>
      <c r="II40">
        <v>100</v>
      </c>
      <c r="IJ40">
        <v>100</v>
      </c>
      <c r="IK40">
        <v>1.5680000000000001</v>
      </c>
      <c r="IL40">
        <v>0.36030000000000001</v>
      </c>
      <c r="IM40">
        <v>1.5679500000000031</v>
      </c>
      <c r="IN40">
        <v>0</v>
      </c>
      <c r="IO40">
        <v>0</v>
      </c>
      <c r="IP40">
        <v>0</v>
      </c>
      <c r="IQ40">
        <v>0.3603047619047608</v>
      </c>
      <c r="IR40">
        <v>0</v>
      </c>
      <c r="IS40">
        <v>0</v>
      </c>
      <c r="IT40">
        <v>0</v>
      </c>
      <c r="IU40">
        <v>-1</v>
      </c>
      <c r="IV40">
        <v>-1</v>
      </c>
      <c r="IW40">
        <v>-1</v>
      </c>
      <c r="IX40">
        <v>-1</v>
      </c>
      <c r="IY40">
        <v>1</v>
      </c>
      <c r="IZ40">
        <v>0.7</v>
      </c>
      <c r="JA40">
        <v>0.19164999999999999</v>
      </c>
      <c r="JB40">
        <v>2.5708000000000002</v>
      </c>
      <c r="JC40">
        <v>1.34399</v>
      </c>
      <c r="JD40">
        <v>2.2497600000000002</v>
      </c>
      <c r="JE40">
        <v>1.5918000000000001</v>
      </c>
      <c r="JF40">
        <v>2.4523899999999998</v>
      </c>
      <c r="JG40">
        <v>41.430100000000003</v>
      </c>
      <c r="JH40">
        <v>24.280100000000001</v>
      </c>
      <c r="JI40">
        <v>18</v>
      </c>
      <c r="JJ40">
        <v>501.572</v>
      </c>
      <c r="JK40">
        <v>417.43799999999999</v>
      </c>
      <c r="JL40">
        <v>30.233799999999999</v>
      </c>
      <c r="JM40">
        <v>30.0566</v>
      </c>
      <c r="JN40">
        <v>30.000599999999999</v>
      </c>
      <c r="JO40">
        <v>29.928999999999998</v>
      </c>
      <c r="JP40">
        <v>29.880700000000001</v>
      </c>
      <c r="JQ40">
        <v>3.9240699999999999</v>
      </c>
      <c r="JR40">
        <v>26.992000000000001</v>
      </c>
      <c r="JS40">
        <v>10.117800000000001</v>
      </c>
      <c r="JT40">
        <v>30.3429</v>
      </c>
      <c r="JU40">
        <v>20</v>
      </c>
      <c r="JV40">
        <v>19.647500000000001</v>
      </c>
      <c r="JW40">
        <v>99.738600000000005</v>
      </c>
      <c r="JX40">
        <v>98.426599999999993</v>
      </c>
    </row>
    <row r="41" spans="1:284" x14ac:dyDescent="0.3">
      <c r="A41">
        <v>25</v>
      </c>
      <c r="B41">
        <v>1691685756.5999999</v>
      </c>
      <c r="C41">
        <v>5550.5999999046326</v>
      </c>
      <c r="D41" t="s">
        <v>551</v>
      </c>
      <c r="E41" t="s">
        <v>552</v>
      </c>
      <c r="F41" t="s">
        <v>416</v>
      </c>
      <c r="G41" t="s">
        <v>510</v>
      </c>
      <c r="H41" t="s">
        <v>511</v>
      </c>
      <c r="I41" t="s">
        <v>419</v>
      </c>
      <c r="J41" t="s">
        <v>420</v>
      </c>
      <c r="K41" t="s">
        <v>512</v>
      </c>
      <c r="L41" t="s">
        <v>422</v>
      </c>
      <c r="M41">
        <v>1691685756.5999999</v>
      </c>
      <c r="N41">
        <f t="shared" si="0"/>
        <v>8.9076650932551002E-3</v>
      </c>
      <c r="O41">
        <f t="shared" si="1"/>
        <v>8.9076650932550994</v>
      </c>
      <c r="P41">
        <f t="shared" si="2"/>
        <v>29.536274808268608</v>
      </c>
      <c r="Q41">
        <f t="shared" si="3"/>
        <v>360.74599999999998</v>
      </c>
      <c r="R41">
        <f t="shared" si="4"/>
        <v>251.54254269620785</v>
      </c>
      <c r="S41">
        <f t="shared" si="5"/>
        <v>24.858998185923998</v>
      </c>
      <c r="T41">
        <f t="shared" si="6"/>
        <v>35.651162874702599</v>
      </c>
      <c r="U41">
        <f t="shared" si="7"/>
        <v>0.51199706430754166</v>
      </c>
      <c r="V41">
        <f t="shared" si="8"/>
        <v>2.9119105381644346</v>
      </c>
      <c r="W41">
        <f t="shared" si="9"/>
        <v>0.46673560433886369</v>
      </c>
      <c r="X41">
        <f t="shared" si="10"/>
        <v>0.29544216130358525</v>
      </c>
      <c r="Y41">
        <f t="shared" si="11"/>
        <v>344.38399964469585</v>
      </c>
      <c r="Z41">
        <f t="shared" si="12"/>
        <v>32.400450128884678</v>
      </c>
      <c r="AA41">
        <f t="shared" si="13"/>
        <v>32.0396</v>
      </c>
      <c r="AB41">
        <f t="shared" si="14"/>
        <v>4.7857964642008577</v>
      </c>
      <c r="AC41">
        <f t="shared" si="15"/>
        <v>59.908285654462077</v>
      </c>
      <c r="AD41">
        <f t="shared" si="16"/>
        <v>2.9737401983598599</v>
      </c>
      <c r="AE41">
        <f t="shared" si="17"/>
        <v>4.9638212241821513</v>
      </c>
      <c r="AF41">
        <f t="shared" si="18"/>
        <v>1.8120562658409978</v>
      </c>
      <c r="AG41">
        <f t="shared" si="19"/>
        <v>-392.82803061254992</v>
      </c>
      <c r="AH41">
        <f t="shared" si="20"/>
        <v>101.57053784398784</v>
      </c>
      <c r="AI41">
        <f t="shared" si="21"/>
        <v>7.9387310088747558</v>
      </c>
      <c r="AJ41">
        <f t="shared" si="22"/>
        <v>61.065237885008514</v>
      </c>
      <c r="AK41">
        <v>0</v>
      </c>
      <c r="AL41">
        <v>0</v>
      </c>
      <c r="AM41">
        <f t="shared" si="23"/>
        <v>1</v>
      </c>
      <c r="AN41">
        <f t="shared" si="24"/>
        <v>0</v>
      </c>
      <c r="AO41">
        <f t="shared" si="25"/>
        <v>51367.673683155168</v>
      </c>
      <c r="AP41" t="s">
        <v>423</v>
      </c>
      <c r="AQ41">
        <v>10366.9</v>
      </c>
      <c r="AR41">
        <v>993.59653846153856</v>
      </c>
      <c r="AS41">
        <v>3431.87</v>
      </c>
      <c r="AT41">
        <f t="shared" si="26"/>
        <v>0.71047955241266758</v>
      </c>
      <c r="AU41">
        <v>-3.9894345373445681</v>
      </c>
      <c r="AV41" t="s">
        <v>553</v>
      </c>
      <c r="AW41">
        <v>10312.9</v>
      </c>
      <c r="AX41">
        <v>837.01699999999994</v>
      </c>
      <c r="AY41">
        <v>1249.5801616745589</v>
      </c>
      <c r="AZ41">
        <f t="shared" si="27"/>
        <v>0.33016142087409917</v>
      </c>
      <c r="BA41">
        <v>0.5</v>
      </c>
      <c r="BB41">
        <f t="shared" si="28"/>
        <v>1513.2515998223478</v>
      </c>
      <c r="BC41">
        <f t="shared" si="29"/>
        <v>29.536274808268608</v>
      </c>
      <c r="BD41">
        <f t="shared" si="30"/>
        <v>249.80864916867503</v>
      </c>
      <c r="BE41">
        <f t="shared" si="31"/>
        <v>2.2154748985263931E-2</v>
      </c>
      <c r="BF41">
        <f t="shared" si="32"/>
        <v>1.7464184413755099</v>
      </c>
      <c r="BG41">
        <f t="shared" si="33"/>
        <v>659.92348569601518</v>
      </c>
      <c r="BH41" t="s">
        <v>554</v>
      </c>
      <c r="BI41">
        <v>609.45000000000005</v>
      </c>
      <c r="BJ41">
        <f t="shared" si="34"/>
        <v>609.45000000000005</v>
      </c>
      <c r="BK41">
        <f t="shared" si="35"/>
        <v>0.5122761878811537</v>
      </c>
      <c r="BL41">
        <f t="shared" si="36"/>
        <v>0.64449886347380925</v>
      </c>
      <c r="BM41">
        <f t="shared" si="37"/>
        <v>0.7731981201683098</v>
      </c>
      <c r="BN41">
        <f t="shared" si="38"/>
        <v>1.6116779522697777</v>
      </c>
      <c r="BO41">
        <f t="shared" si="39"/>
        <v>0.89501439143273775</v>
      </c>
      <c r="BP41">
        <f t="shared" si="40"/>
        <v>0.4692734225757817</v>
      </c>
      <c r="BQ41">
        <f t="shared" si="41"/>
        <v>0.53072657742421825</v>
      </c>
      <c r="BR41">
        <v>1641</v>
      </c>
      <c r="BS41">
        <v>290.00000000000011</v>
      </c>
      <c r="BT41">
        <v>1128.3800000000001</v>
      </c>
      <c r="BU41">
        <v>215</v>
      </c>
      <c r="BV41">
        <v>10312.9</v>
      </c>
      <c r="BW41">
        <v>1126.53</v>
      </c>
      <c r="BX41">
        <v>1.85</v>
      </c>
      <c r="BY41">
        <v>300.00000000000011</v>
      </c>
      <c r="BZ41">
        <v>38.4</v>
      </c>
      <c r="CA41">
        <v>1249.5801616745589</v>
      </c>
      <c r="CB41">
        <v>1.5243215220673669</v>
      </c>
      <c r="CC41">
        <v>-126.90015505895769</v>
      </c>
      <c r="CD41">
        <v>1.2868324117644909</v>
      </c>
      <c r="CE41">
        <v>0.99712902727207886</v>
      </c>
      <c r="CF41">
        <v>-1.122344004449387E-2</v>
      </c>
      <c r="CG41">
        <v>289.99999999999989</v>
      </c>
      <c r="CH41">
        <v>1112.1500000000001</v>
      </c>
      <c r="CI41">
        <v>655</v>
      </c>
      <c r="CJ41">
        <v>10294.799999999999</v>
      </c>
      <c r="CK41">
        <v>1126.31</v>
      </c>
      <c r="CL41">
        <v>-14.16</v>
      </c>
      <c r="CZ41">
        <f t="shared" si="42"/>
        <v>1800.08</v>
      </c>
      <c r="DA41">
        <f t="shared" si="43"/>
        <v>1513.2515998223478</v>
      </c>
      <c r="DB41">
        <f t="shared" si="44"/>
        <v>0.84065797065816394</v>
      </c>
      <c r="DC41">
        <f t="shared" si="45"/>
        <v>0.19131594131632809</v>
      </c>
      <c r="DD41">
        <v>6</v>
      </c>
      <c r="DE41">
        <v>0.5</v>
      </c>
      <c r="DF41" t="s">
        <v>426</v>
      </c>
      <c r="DG41">
        <v>2</v>
      </c>
      <c r="DH41">
        <v>1691685756.5999999</v>
      </c>
      <c r="DI41">
        <v>360.74599999999998</v>
      </c>
      <c r="DJ41">
        <v>400.04199999999997</v>
      </c>
      <c r="DK41">
        <v>30.090599999999998</v>
      </c>
      <c r="DL41">
        <v>19.724</v>
      </c>
      <c r="DM41">
        <v>358.59100000000001</v>
      </c>
      <c r="DN41">
        <v>29.7437</v>
      </c>
      <c r="DO41">
        <v>500.04599999999999</v>
      </c>
      <c r="DP41">
        <v>98.726399999999998</v>
      </c>
      <c r="DQ41">
        <v>9.9818100000000007E-2</v>
      </c>
      <c r="DR41">
        <v>32.686599999999999</v>
      </c>
      <c r="DS41">
        <v>32.0396</v>
      </c>
      <c r="DT41">
        <v>999.9</v>
      </c>
      <c r="DU41">
        <v>0</v>
      </c>
      <c r="DV41">
        <v>0</v>
      </c>
      <c r="DW41">
        <v>10027.5</v>
      </c>
      <c r="DX41">
        <v>0</v>
      </c>
      <c r="DY41">
        <v>1523.25</v>
      </c>
      <c r="DZ41">
        <v>-39.2956</v>
      </c>
      <c r="EA41">
        <v>371.93799999999999</v>
      </c>
      <c r="EB41">
        <v>408.09100000000001</v>
      </c>
      <c r="EC41">
        <v>10.3666</v>
      </c>
      <c r="ED41">
        <v>400.04199999999997</v>
      </c>
      <c r="EE41">
        <v>19.724</v>
      </c>
      <c r="EF41">
        <v>2.9707400000000002</v>
      </c>
      <c r="EG41">
        <v>1.9472799999999999</v>
      </c>
      <c r="EH41">
        <v>23.864799999999999</v>
      </c>
      <c r="EI41">
        <v>17.022099999999998</v>
      </c>
      <c r="EJ41">
        <v>1800.08</v>
      </c>
      <c r="EK41">
        <v>0.97800900000000002</v>
      </c>
      <c r="EL41">
        <v>2.1991500000000001E-2</v>
      </c>
      <c r="EM41">
        <v>0</v>
      </c>
      <c r="EN41">
        <v>838.28700000000003</v>
      </c>
      <c r="EO41">
        <v>5.0002700000000004</v>
      </c>
      <c r="EP41">
        <v>15578.3</v>
      </c>
      <c r="EQ41">
        <v>16249.3</v>
      </c>
      <c r="ER41">
        <v>46.25</v>
      </c>
      <c r="ES41">
        <v>48.686999999999998</v>
      </c>
      <c r="ET41">
        <v>47.311999999999998</v>
      </c>
      <c r="EU41">
        <v>47.625</v>
      </c>
      <c r="EV41">
        <v>48.25</v>
      </c>
      <c r="EW41">
        <v>1755.6</v>
      </c>
      <c r="EX41">
        <v>39.479999999999997</v>
      </c>
      <c r="EY41">
        <v>0</v>
      </c>
      <c r="EZ41">
        <v>138.20000004768369</v>
      </c>
      <c r="FA41">
        <v>0</v>
      </c>
      <c r="FB41">
        <v>837.01699999999994</v>
      </c>
      <c r="FC41">
        <v>10.50846153513146</v>
      </c>
      <c r="FD41">
        <v>-1540.607692440343</v>
      </c>
      <c r="FE41">
        <v>15921.484</v>
      </c>
      <c r="FF41">
        <v>15</v>
      </c>
      <c r="FG41">
        <v>1691685715.0999999</v>
      </c>
      <c r="FH41" t="s">
        <v>555</v>
      </c>
      <c r="FI41">
        <v>1691685699.0999999</v>
      </c>
      <c r="FJ41">
        <v>1691685715.0999999</v>
      </c>
      <c r="FK41">
        <v>28</v>
      </c>
      <c r="FL41">
        <v>0.58799999999999997</v>
      </c>
      <c r="FM41">
        <v>-1.2999999999999999E-2</v>
      </c>
      <c r="FN41">
        <v>2.1549999999999998</v>
      </c>
      <c r="FO41">
        <v>0.34699999999999998</v>
      </c>
      <c r="FP41">
        <v>400</v>
      </c>
      <c r="FQ41">
        <v>19</v>
      </c>
      <c r="FR41">
        <v>7.0000000000000007E-2</v>
      </c>
      <c r="FS41">
        <v>0.02</v>
      </c>
      <c r="FT41">
        <v>29.405630865732171</v>
      </c>
      <c r="FU41">
        <v>-0.17911106977714161</v>
      </c>
      <c r="FV41">
        <v>0.1715354535169189</v>
      </c>
      <c r="FW41">
        <v>1</v>
      </c>
      <c r="FX41">
        <v>0.51531221583445175</v>
      </c>
      <c r="FY41">
        <v>3.668858988965381E-2</v>
      </c>
      <c r="FZ41">
        <v>1.493803693119234E-2</v>
      </c>
      <c r="GA41">
        <v>1</v>
      </c>
      <c r="GB41">
        <v>2</v>
      </c>
      <c r="GC41">
        <v>2</v>
      </c>
      <c r="GD41" t="s">
        <v>428</v>
      </c>
      <c r="GE41">
        <v>3.1334200000000001</v>
      </c>
      <c r="GF41">
        <v>2.8652199999999999</v>
      </c>
      <c r="GG41">
        <v>8.47937E-2</v>
      </c>
      <c r="GH41">
        <v>9.4708000000000001E-2</v>
      </c>
      <c r="GI41">
        <v>0.13481299999999999</v>
      </c>
      <c r="GJ41">
        <v>0.10352500000000001</v>
      </c>
      <c r="GK41">
        <v>27770.2</v>
      </c>
      <c r="GL41">
        <v>21295.9</v>
      </c>
      <c r="GM41">
        <v>29250.2</v>
      </c>
      <c r="GN41">
        <v>21923.3</v>
      </c>
      <c r="GO41">
        <v>33881.5</v>
      </c>
      <c r="GP41">
        <v>27041.5</v>
      </c>
      <c r="GQ41">
        <v>40595.5</v>
      </c>
      <c r="GR41">
        <v>31152.6</v>
      </c>
      <c r="GS41">
        <v>2.0381999999999998</v>
      </c>
      <c r="GT41">
        <v>1.83165</v>
      </c>
      <c r="GU41">
        <v>0.124946</v>
      </c>
      <c r="GV41">
        <v>0</v>
      </c>
      <c r="GW41">
        <v>30.009599999999999</v>
      </c>
      <c r="GX41">
        <v>999.9</v>
      </c>
      <c r="GY41">
        <v>40.799999999999997</v>
      </c>
      <c r="GZ41">
        <v>37</v>
      </c>
      <c r="HA41">
        <v>26.0535</v>
      </c>
      <c r="HB41">
        <v>61.707900000000002</v>
      </c>
      <c r="HC41">
        <v>15.2364</v>
      </c>
      <c r="HD41">
        <v>1</v>
      </c>
      <c r="HE41">
        <v>0.20083100000000001</v>
      </c>
      <c r="HF41">
        <v>-0.11497499999999999</v>
      </c>
      <c r="HG41">
        <v>20.2805</v>
      </c>
      <c r="HH41">
        <v>5.2339099999999998</v>
      </c>
      <c r="HI41">
        <v>11.974</v>
      </c>
      <c r="HJ41">
        <v>4.9752000000000001</v>
      </c>
      <c r="HK41">
        <v>3.2839999999999998</v>
      </c>
      <c r="HL41">
        <v>9999</v>
      </c>
      <c r="HM41">
        <v>9999</v>
      </c>
      <c r="HN41">
        <v>9999</v>
      </c>
      <c r="HO41">
        <v>999.9</v>
      </c>
      <c r="HP41">
        <v>1.8611200000000001</v>
      </c>
      <c r="HQ41">
        <v>1.8628</v>
      </c>
      <c r="HR41">
        <v>1.86815</v>
      </c>
      <c r="HS41">
        <v>1.8588800000000001</v>
      </c>
      <c r="HT41">
        <v>1.8572900000000001</v>
      </c>
      <c r="HU41">
        <v>1.8609599999999999</v>
      </c>
      <c r="HV41">
        <v>1.8648800000000001</v>
      </c>
      <c r="HW41">
        <v>1.8669100000000001</v>
      </c>
      <c r="HX41">
        <v>5</v>
      </c>
      <c r="HY41">
        <v>0</v>
      </c>
      <c r="HZ41">
        <v>0</v>
      </c>
      <c r="IA41">
        <v>0</v>
      </c>
      <c r="IB41" t="s">
        <v>429</v>
      </c>
      <c r="IC41" t="s">
        <v>430</v>
      </c>
      <c r="ID41" t="s">
        <v>431</v>
      </c>
      <c r="IE41" t="s">
        <v>431</v>
      </c>
      <c r="IF41" t="s">
        <v>431</v>
      </c>
      <c r="IG41" t="s">
        <v>431</v>
      </c>
      <c r="IH41">
        <v>0</v>
      </c>
      <c r="II41">
        <v>100</v>
      </c>
      <c r="IJ41">
        <v>100</v>
      </c>
      <c r="IK41">
        <v>2.1549999999999998</v>
      </c>
      <c r="IL41">
        <v>0.34689999999999999</v>
      </c>
      <c r="IM41">
        <v>2.1554761904762358</v>
      </c>
      <c r="IN41">
        <v>0</v>
      </c>
      <c r="IO41">
        <v>0</v>
      </c>
      <c r="IP41">
        <v>0</v>
      </c>
      <c r="IQ41">
        <v>0.34690952380952922</v>
      </c>
      <c r="IR41">
        <v>0</v>
      </c>
      <c r="IS41">
        <v>0</v>
      </c>
      <c r="IT41">
        <v>0</v>
      </c>
      <c r="IU41">
        <v>-1</v>
      </c>
      <c r="IV41">
        <v>-1</v>
      </c>
      <c r="IW41">
        <v>-1</v>
      </c>
      <c r="IX41">
        <v>-1</v>
      </c>
      <c r="IY41">
        <v>1</v>
      </c>
      <c r="IZ41">
        <v>0.7</v>
      </c>
      <c r="JA41">
        <v>1.02417</v>
      </c>
      <c r="JB41">
        <v>2.5158700000000001</v>
      </c>
      <c r="JC41">
        <v>1.34399</v>
      </c>
      <c r="JD41">
        <v>2.2497600000000002</v>
      </c>
      <c r="JE41">
        <v>1.5918000000000001</v>
      </c>
      <c r="JF41">
        <v>2.4658199999999999</v>
      </c>
      <c r="JG41">
        <v>41.508299999999998</v>
      </c>
      <c r="JH41">
        <v>24.280100000000001</v>
      </c>
      <c r="JI41">
        <v>18</v>
      </c>
      <c r="JJ41">
        <v>502.12599999999998</v>
      </c>
      <c r="JK41">
        <v>417.03899999999999</v>
      </c>
      <c r="JL41">
        <v>30.785599999999999</v>
      </c>
      <c r="JM41">
        <v>30.1539</v>
      </c>
      <c r="JN41">
        <v>30.000399999999999</v>
      </c>
      <c r="JO41">
        <v>30.021899999999999</v>
      </c>
      <c r="JP41">
        <v>29.972100000000001</v>
      </c>
      <c r="JQ41">
        <v>20.5977</v>
      </c>
      <c r="JR41">
        <v>26.8201</v>
      </c>
      <c r="JS41">
        <v>8.5442800000000005</v>
      </c>
      <c r="JT41">
        <v>30.753699999999998</v>
      </c>
      <c r="JU41">
        <v>400</v>
      </c>
      <c r="JV41">
        <v>19.718</v>
      </c>
      <c r="JW41">
        <v>99.733199999999997</v>
      </c>
      <c r="JX41">
        <v>98.420199999999994</v>
      </c>
    </row>
    <row r="42" spans="1:284" x14ac:dyDescent="0.3">
      <c r="A42">
        <v>26</v>
      </c>
      <c r="B42">
        <v>1691685945.5999999</v>
      </c>
      <c r="C42">
        <v>5739.5999999046326</v>
      </c>
      <c r="D42" t="s">
        <v>556</v>
      </c>
      <c r="E42" t="s">
        <v>557</v>
      </c>
      <c r="F42" t="s">
        <v>416</v>
      </c>
      <c r="G42" t="s">
        <v>510</v>
      </c>
      <c r="H42" t="s">
        <v>511</v>
      </c>
      <c r="I42" t="s">
        <v>419</v>
      </c>
      <c r="J42" t="s">
        <v>420</v>
      </c>
      <c r="K42" t="s">
        <v>512</v>
      </c>
      <c r="L42" t="s">
        <v>422</v>
      </c>
      <c r="M42">
        <v>1691685945.5999999</v>
      </c>
      <c r="N42">
        <f t="shared" si="0"/>
        <v>6.6221881307113265E-3</v>
      </c>
      <c r="O42">
        <f t="shared" si="1"/>
        <v>6.6221881307113266</v>
      </c>
      <c r="P42">
        <f t="shared" si="2"/>
        <v>26.924772562800406</v>
      </c>
      <c r="Q42">
        <f t="shared" si="3"/>
        <v>364.85199999999998</v>
      </c>
      <c r="R42">
        <f t="shared" si="4"/>
        <v>229.27494191338187</v>
      </c>
      <c r="S42">
        <f t="shared" si="5"/>
        <v>22.657932203006496</v>
      </c>
      <c r="T42">
        <f t="shared" si="6"/>
        <v>36.056238030819998</v>
      </c>
      <c r="U42">
        <f t="shared" si="7"/>
        <v>0.3610302781419093</v>
      </c>
      <c r="V42">
        <f t="shared" si="8"/>
        <v>2.9053245288985066</v>
      </c>
      <c r="W42">
        <f t="shared" si="9"/>
        <v>0.33782987511919743</v>
      </c>
      <c r="X42">
        <f t="shared" si="10"/>
        <v>0.2131037740602032</v>
      </c>
      <c r="Y42">
        <f t="shared" si="11"/>
        <v>344.33459964464453</v>
      </c>
      <c r="Z42">
        <f t="shared" si="12"/>
        <v>32.686621043474219</v>
      </c>
      <c r="AA42">
        <f t="shared" si="13"/>
        <v>31.984400000000001</v>
      </c>
      <c r="AB42">
        <f t="shared" si="14"/>
        <v>4.7708685980223589</v>
      </c>
      <c r="AC42">
        <f t="shared" si="15"/>
        <v>59.635409243065865</v>
      </c>
      <c r="AD42">
        <f t="shared" si="16"/>
        <v>2.9089718884030002</v>
      </c>
      <c r="AE42">
        <f t="shared" si="17"/>
        <v>4.8779272672489329</v>
      </c>
      <c r="AF42">
        <f t="shared" si="18"/>
        <v>1.8618967096193586</v>
      </c>
      <c r="AG42">
        <f t="shared" si="19"/>
        <v>-292.0384965643695</v>
      </c>
      <c r="AH42">
        <f t="shared" si="20"/>
        <v>61.49366666637615</v>
      </c>
      <c r="AI42">
        <f t="shared" si="21"/>
        <v>4.8085963300113015</v>
      </c>
      <c r="AJ42">
        <f t="shared" si="22"/>
        <v>118.5983660766625</v>
      </c>
      <c r="AK42">
        <v>0</v>
      </c>
      <c r="AL42">
        <v>0</v>
      </c>
      <c r="AM42">
        <f t="shared" si="23"/>
        <v>1</v>
      </c>
      <c r="AN42">
        <f t="shared" si="24"/>
        <v>0</v>
      </c>
      <c r="AO42">
        <f t="shared" si="25"/>
        <v>51234.200585978819</v>
      </c>
      <c r="AP42" t="s">
        <v>423</v>
      </c>
      <c r="AQ42">
        <v>10366.9</v>
      </c>
      <c r="AR42">
        <v>993.59653846153856</v>
      </c>
      <c r="AS42">
        <v>3431.87</v>
      </c>
      <c r="AT42">
        <f t="shared" si="26"/>
        <v>0.71047955241266758</v>
      </c>
      <c r="AU42">
        <v>-3.9894345373445681</v>
      </c>
      <c r="AV42" t="s">
        <v>558</v>
      </c>
      <c r="AW42">
        <v>10309.1</v>
      </c>
      <c r="AX42">
        <v>841.34430769230778</v>
      </c>
      <c r="AY42">
        <v>1283.2518457216549</v>
      </c>
      <c r="AZ42">
        <f t="shared" si="27"/>
        <v>0.34436540224170431</v>
      </c>
      <c r="BA42">
        <v>0.5</v>
      </c>
      <c r="BB42">
        <f t="shared" si="28"/>
        <v>1513.0331998223223</v>
      </c>
      <c r="BC42">
        <f t="shared" si="29"/>
        <v>26.924772562800406</v>
      </c>
      <c r="BD42">
        <f t="shared" si="30"/>
        <v>260.5181432309335</v>
      </c>
      <c r="BE42">
        <f t="shared" si="31"/>
        <v>2.0431942341896579E-2</v>
      </c>
      <c r="BF42">
        <f t="shared" si="32"/>
        <v>1.6743542286276933</v>
      </c>
      <c r="BG42">
        <f t="shared" si="33"/>
        <v>669.19682768646146</v>
      </c>
      <c r="BH42" t="s">
        <v>559</v>
      </c>
      <c r="BI42">
        <v>616.86</v>
      </c>
      <c r="BJ42">
        <f t="shared" si="34"/>
        <v>616.86</v>
      </c>
      <c r="BK42">
        <f t="shared" si="35"/>
        <v>0.51929934715729942</v>
      </c>
      <c r="BL42">
        <f t="shared" si="36"/>
        <v>0.6631346719898602</v>
      </c>
      <c r="BM42">
        <f t="shared" si="37"/>
        <v>0.76327194371542029</v>
      </c>
      <c r="BN42">
        <f t="shared" si="38"/>
        <v>1.525632456761806</v>
      </c>
      <c r="BO42">
        <f t="shared" si="39"/>
        <v>0.88120474925017045</v>
      </c>
      <c r="BP42">
        <f t="shared" si="40"/>
        <v>0.48619958561990412</v>
      </c>
      <c r="BQ42">
        <f t="shared" si="41"/>
        <v>0.51380041438009583</v>
      </c>
      <c r="BR42">
        <v>1643</v>
      </c>
      <c r="BS42">
        <v>290.00000000000011</v>
      </c>
      <c r="BT42">
        <v>1150.19</v>
      </c>
      <c r="BU42">
        <v>245</v>
      </c>
      <c r="BV42">
        <v>10309.1</v>
      </c>
      <c r="BW42">
        <v>1148.1199999999999</v>
      </c>
      <c r="BX42">
        <v>2.0699999999999998</v>
      </c>
      <c r="BY42">
        <v>300.00000000000011</v>
      </c>
      <c r="BZ42">
        <v>38.4</v>
      </c>
      <c r="CA42">
        <v>1283.2518457216549</v>
      </c>
      <c r="CB42">
        <v>1.705525398806258</v>
      </c>
      <c r="CC42">
        <v>-139.3062022104447</v>
      </c>
      <c r="CD42">
        <v>1.439847848750478</v>
      </c>
      <c r="CE42">
        <v>0.99701768719848061</v>
      </c>
      <c r="CF42">
        <v>-1.122370522803115E-2</v>
      </c>
      <c r="CG42">
        <v>289.99999999999989</v>
      </c>
      <c r="CH42">
        <v>1132.1300000000001</v>
      </c>
      <c r="CI42">
        <v>675</v>
      </c>
      <c r="CJ42">
        <v>10293.299999999999</v>
      </c>
      <c r="CK42">
        <v>1147.92</v>
      </c>
      <c r="CL42">
        <v>-15.79</v>
      </c>
      <c r="CZ42">
        <f t="shared" si="42"/>
        <v>1799.82</v>
      </c>
      <c r="DA42">
        <f t="shared" si="43"/>
        <v>1513.0331998223223</v>
      </c>
      <c r="DB42">
        <f t="shared" si="44"/>
        <v>0.84065806570786095</v>
      </c>
      <c r="DC42">
        <f t="shared" si="45"/>
        <v>0.19131613141572187</v>
      </c>
      <c r="DD42">
        <v>6</v>
      </c>
      <c r="DE42">
        <v>0.5</v>
      </c>
      <c r="DF42" t="s">
        <v>426</v>
      </c>
      <c r="DG42">
        <v>2</v>
      </c>
      <c r="DH42">
        <v>1691685945.5999999</v>
      </c>
      <c r="DI42">
        <v>364.85199999999998</v>
      </c>
      <c r="DJ42">
        <v>400.05599999999998</v>
      </c>
      <c r="DK42">
        <v>29.4358</v>
      </c>
      <c r="DL42">
        <v>21.7242</v>
      </c>
      <c r="DM42">
        <v>362.75799999999998</v>
      </c>
      <c r="DN42">
        <v>29.045000000000002</v>
      </c>
      <c r="DO42">
        <v>500.072</v>
      </c>
      <c r="DP42">
        <v>98.724199999999996</v>
      </c>
      <c r="DQ42">
        <v>0.10008499999999999</v>
      </c>
      <c r="DR42">
        <v>32.377000000000002</v>
      </c>
      <c r="DS42">
        <v>31.984400000000001</v>
      </c>
      <c r="DT42">
        <v>999.9</v>
      </c>
      <c r="DU42">
        <v>0</v>
      </c>
      <c r="DV42">
        <v>0</v>
      </c>
      <c r="DW42">
        <v>9990</v>
      </c>
      <c r="DX42">
        <v>0</v>
      </c>
      <c r="DY42">
        <v>566.90700000000004</v>
      </c>
      <c r="DZ42">
        <v>-35.203699999999998</v>
      </c>
      <c r="EA42">
        <v>375.91699999999997</v>
      </c>
      <c r="EB42">
        <v>408.94</v>
      </c>
      <c r="EC42">
        <v>7.7115999999999998</v>
      </c>
      <c r="ED42">
        <v>400.05599999999998</v>
      </c>
      <c r="EE42">
        <v>21.7242</v>
      </c>
      <c r="EF42">
        <v>2.9060299999999999</v>
      </c>
      <c r="EG42">
        <v>2.1446999999999998</v>
      </c>
      <c r="EH42">
        <v>23.498999999999999</v>
      </c>
      <c r="EI42">
        <v>18.555099999999999</v>
      </c>
      <c r="EJ42">
        <v>1799.82</v>
      </c>
      <c r="EK42">
        <v>0.97800500000000001</v>
      </c>
      <c r="EL42">
        <v>2.1995199999999999E-2</v>
      </c>
      <c r="EM42">
        <v>0</v>
      </c>
      <c r="EN42">
        <v>840.85699999999997</v>
      </c>
      <c r="EO42">
        <v>5.0002700000000004</v>
      </c>
      <c r="EP42">
        <v>15374.6</v>
      </c>
      <c r="EQ42">
        <v>16247</v>
      </c>
      <c r="ER42">
        <v>46.061999999999998</v>
      </c>
      <c r="ES42">
        <v>48.186999999999998</v>
      </c>
      <c r="ET42">
        <v>47.125</v>
      </c>
      <c r="EU42">
        <v>47.375</v>
      </c>
      <c r="EV42">
        <v>48.125</v>
      </c>
      <c r="EW42">
        <v>1755.34</v>
      </c>
      <c r="EX42">
        <v>39.479999999999997</v>
      </c>
      <c r="EY42">
        <v>0</v>
      </c>
      <c r="EZ42">
        <v>187.20000004768369</v>
      </c>
      <c r="FA42">
        <v>0</v>
      </c>
      <c r="FB42">
        <v>841.34430769230778</v>
      </c>
      <c r="FC42">
        <v>-3.9983589784623268</v>
      </c>
      <c r="FD42">
        <v>-67.880342024515883</v>
      </c>
      <c r="FE42">
        <v>15383.957692307689</v>
      </c>
      <c r="FF42">
        <v>15</v>
      </c>
      <c r="FG42">
        <v>1691685844.5999999</v>
      </c>
      <c r="FH42" t="s">
        <v>560</v>
      </c>
      <c r="FI42">
        <v>1691685834.0999999</v>
      </c>
      <c r="FJ42">
        <v>1691685844.5999999</v>
      </c>
      <c r="FK42">
        <v>29</v>
      </c>
      <c r="FL42">
        <v>-6.0999999999999999E-2</v>
      </c>
      <c r="FM42">
        <v>4.3999999999999997E-2</v>
      </c>
      <c r="FN42">
        <v>2.0939999999999999</v>
      </c>
      <c r="FO42">
        <v>0.39100000000000001</v>
      </c>
      <c r="FP42">
        <v>400</v>
      </c>
      <c r="FQ42">
        <v>20</v>
      </c>
      <c r="FR42">
        <v>0.04</v>
      </c>
      <c r="FS42">
        <v>0.01</v>
      </c>
      <c r="FT42">
        <v>27.319834664995511</v>
      </c>
      <c r="FU42">
        <v>-1.6530813762916181</v>
      </c>
      <c r="FV42">
        <v>0.24457660953038771</v>
      </c>
      <c r="FW42">
        <v>0</v>
      </c>
      <c r="FX42">
        <v>0.37162505741439689</v>
      </c>
      <c r="FY42">
        <v>-4.0889033020111688E-2</v>
      </c>
      <c r="FZ42">
        <v>6.1946022593208127E-3</v>
      </c>
      <c r="GA42">
        <v>1</v>
      </c>
      <c r="GB42">
        <v>1</v>
      </c>
      <c r="GC42">
        <v>2</v>
      </c>
      <c r="GD42" t="s">
        <v>482</v>
      </c>
      <c r="GE42">
        <v>3.1339199999999998</v>
      </c>
      <c r="GF42">
        <v>2.8651499999999999</v>
      </c>
      <c r="GG42">
        <v>8.5539900000000002E-2</v>
      </c>
      <c r="GH42">
        <v>9.4701300000000002E-2</v>
      </c>
      <c r="GI42">
        <v>0.13256399999999999</v>
      </c>
      <c r="GJ42">
        <v>0.11079600000000001</v>
      </c>
      <c r="GK42">
        <v>27739.8</v>
      </c>
      <c r="GL42">
        <v>21291.1</v>
      </c>
      <c r="GM42">
        <v>29242.7</v>
      </c>
      <c r="GN42">
        <v>21918.5</v>
      </c>
      <c r="GO42">
        <v>33965.699999999997</v>
      </c>
      <c r="GP42">
        <v>26817.7</v>
      </c>
      <c r="GQ42">
        <v>40585.300000000003</v>
      </c>
      <c r="GR42">
        <v>31147</v>
      </c>
      <c r="GS42">
        <v>2.0344699999999998</v>
      </c>
      <c r="GT42">
        <v>1.8328800000000001</v>
      </c>
      <c r="GU42">
        <v>0.13344</v>
      </c>
      <c r="GV42">
        <v>0</v>
      </c>
      <c r="GW42">
        <v>29.815899999999999</v>
      </c>
      <c r="GX42">
        <v>999.9</v>
      </c>
      <c r="GY42">
        <v>40.6</v>
      </c>
      <c r="GZ42">
        <v>37.200000000000003</v>
      </c>
      <c r="HA42">
        <v>26.212</v>
      </c>
      <c r="HB42">
        <v>61.887900000000002</v>
      </c>
      <c r="HC42">
        <v>14.8918</v>
      </c>
      <c r="HD42">
        <v>1</v>
      </c>
      <c r="HE42">
        <v>0.21032300000000001</v>
      </c>
      <c r="HF42">
        <v>-0.23902799999999999</v>
      </c>
      <c r="HG42">
        <v>20.2804</v>
      </c>
      <c r="HH42">
        <v>5.2345100000000002</v>
      </c>
      <c r="HI42">
        <v>11.974</v>
      </c>
      <c r="HJ42">
        <v>4.9751500000000002</v>
      </c>
      <c r="HK42">
        <v>3.2839499999999999</v>
      </c>
      <c r="HL42">
        <v>9999</v>
      </c>
      <c r="HM42">
        <v>9999</v>
      </c>
      <c r="HN42">
        <v>9999</v>
      </c>
      <c r="HO42">
        <v>999.9</v>
      </c>
      <c r="HP42">
        <v>1.86111</v>
      </c>
      <c r="HQ42">
        <v>1.8627899999999999</v>
      </c>
      <c r="HR42">
        <v>1.8681300000000001</v>
      </c>
      <c r="HS42">
        <v>1.85884</v>
      </c>
      <c r="HT42">
        <v>1.8572599999999999</v>
      </c>
      <c r="HU42">
        <v>1.8609599999999999</v>
      </c>
      <c r="HV42">
        <v>1.8647800000000001</v>
      </c>
      <c r="HW42">
        <v>1.8668800000000001</v>
      </c>
      <c r="HX42">
        <v>5</v>
      </c>
      <c r="HY42">
        <v>0</v>
      </c>
      <c r="HZ42">
        <v>0</v>
      </c>
      <c r="IA42">
        <v>0</v>
      </c>
      <c r="IB42" t="s">
        <v>429</v>
      </c>
      <c r="IC42" t="s">
        <v>430</v>
      </c>
      <c r="ID42" t="s">
        <v>431</v>
      </c>
      <c r="IE42" t="s">
        <v>431</v>
      </c>
      <c r="IF42" t="s">
        <v>431</v>
      </c>
      <c r="IG42" t="s">
        <v>431</v>
      </c>
      <c r="IH42">
        <v>0</v>
      </c>
      <c r="II42">
        <v>100</v>
      </c>
      <c r="IJ42">
        <v>100</v>
      </c>
      <c r="IK42">
        <v>2.0939999999999999</v>
      </c>
      <c r="IL42">
        <v>0.39079999999999998</v>
      </c>
      <c r="IM42">
        <v>2.0941999999999439</v>
      </c>
      <c r="IN42">
        <v>0</v>
      </c>
      <c r="IO42">
        <v>0</v>
      </c>
      <c r="IP42">
        <v>0</v>
      </c>
      <c r="IQ42">
        <v>0.39074761904762312</v>
      </c>
      <c r="IR42">
        <v>0</v>
      </c>
      <c r="IS42">
        <v>0</v>
      </c>
      <c r="IT42">
        <v>0</v>
      </c>
      <c r="IU42">
        <v>-1</v>
      </c>
      <c r="IV42">
        <v>-1</v>
      </c>
      <c r="IW42">
        <v>-1</v>
      </c>
      <c r="IX42">
        <v>-1</v>
      </c>
      <c r="IY42">
        <v>1.9</v>
      </c>
      <c r="IZ42">
        <v>1.7</v>
      </c>
      <c r="JA42">
        <v>1.02661</v>
      </c>
      <c r="JB42">
        <v>2.5317400000000001</v>
      </c>
      <c r="JC42">
        <v>1.34399</v>
      </c>
      <c r="JD42">
        <v>2.2497600000000002</v>
      </c>
      <c r="JE42">
        <v>1.5918000000000001</v>
      </c>
      <c r="JF42">
        <v>2.2766099999999998</v>
      </c>
      <c r="JG42">
        <v>41.378100000000003</v>
      </c>
      <c r="JH42">
        <v>24.280100000000001</v>
      </c>
      <c r="JI42">
        <v>18</v>
      </c>
      <c r="JJ42">
        <v>500.68799999999999</v>
      </c>
      <c r="JK42">
        <v>418.63</v>
      </c>
      <c r="JL42">
        <v>30.5137</v>
      </c>
      <c r="JM42">
        <v>30.270299999999999</v>
      </c>
      <c r="JN42">
        <v>29.9999</v>
      </c>
      <c r="JO42">
        <v>30.129100000000001</v>
      </c>
      <c r="JP42">
        <v>30.077500000000001</v>
      </c>
      <c r="JQ42">
        <v>20.634399999999999</v>
      </c>
      <c r="JR42">
        <v>17.746400000000001</v>
      </c>
      <c r="JS42">
        <v>7.9770399999999997</v>
      </c>
      <c r="JT42">
        <v>30.525099999999998</v>
      </c>
      <c r="JU42">
        <v>400</v>
      </c>
      <c r="JV42">
        <v>21.9635</v>
      </c>
      <c r="JW42">
        <v>99.707800000000006</v>
      </c>
      <c r="JX42">
        <v>98.400899999999993</v>
      </c>
    </row>
    <row r="43" spans="1:284" x14ac:dyDescent="0.3">
      <c r="A43">
        <v>27</v>
      </c>
      <c r="B43">
        <v>1691686045.0999999</v>
      </c>
      <c r="C43">
        <v>5839.0999999046326</v>
      </c>
      <c r="D43" t="s">
        <v>561</v>
      </c>
      <c r="E43" t="s">
        <v>562</v>
      </c>
      <c r="F43" t="s">
        <v>416</v>
      </c>
      <c r="G43" t="s">
        <v>510</v>
      </c>
      <c r="H43" t="s">
        <v>511</v>
      </c>
      <c r="I43" t="s">
        <v>419</v>
      </c>
      <c r="J43" t="s">
        <v>420</v>
      </c>
      <c r="K43" t="s">
        <v>512</v>
      </c>
      <c r="L43" t="s">
        <v>422</v>
      </c>
      <c r="M43">
        <v>1691686045.0999999</v>
      </c>
      <c r="N43">
        <f t="shared" si="0"/>
        <v>5.9250884410165811E-3</v>
      </c>
      <c r="O43">
        <f t="shared" si="1"/>
        <v>5.9250884410165812</v>
      </c>
      <c r="P43">
        <f t="shared" si="2"/>
        <v>38.513982843210783</v>
      </c>
      <c r="Q43">
        <f t="shared" si="3"/>
        <v>549.78399999999999</v>
      </c>
      <c r="R43">
        <f t="shared" si="4"/>
        <v>334.42987535607631</v>
      </c>
      <c r="S43">
        <f t="shared" si="5"/>
        <v>33.052809102990359</v>
      </c>
      <c r="T43">
        <f t="shared" si="6"/>
        <v>54.336968491616794</v>
      </c>
      <c r="U43">
        <f t="shared" si="7"/>
        <v>0.32160211487973173</v>
      </c>
      <c r="V43">
        <f t="shared" si="8"/>
        <v>2.9110613684627356</v>
      </c>
      <c r="W43">
        <f t="shared" si="9"/>
        <v>0.3030870580622918</v>
      </c>
      <c r="X43">
        <f t="shared" si="10"/>
        <v>0.1910040293741862</v>
      </c>
      <c r="Y43">
        <f t="shared" si="11"/>
        <v>344.36429964449417</v>
      </c>
      <c r="Z43">
        <f t="shared" si="12"/>
        <v>32.913491753411392</v>
      </c>
      <c r="AA43">
        <f t="shared" si="13"/>
        <v>32.063499999999998</v>
      </c>
      <c r="AB43">
        <f t="shared" si="14"/>
        <v>4.7922724009232009</v>
      </c>
      <c r="AC43">
        <f t="shared" si="15"/>
        <v>60.028769910367586</v>
      </c>
      <c r="AD43">
        <f t="shared" si="16"/>
        <v>2.93570489007972</v>
      </c>
      <c r="AE43">
        <f t="shared" si="17"/>
        <v>4.8904964977013359</v>
      </c>
      <c r="AF43">
        <f t="shared" si="18"/>
        <v>1.8565675108434809</v>
      </c>
      <c r="AG43">
        <f t="shared" si="19"/>
        <v>-261.29640024883122</v>
      </c>
      <c r="AH43">
        <f t="shared" si="20"/>
        <v>56.357563552316577</v>
      </c>
      <c r="AI43">
        <f t="shared" si="21"/>
        <v>4.4009816700032136</v>
      </c>
      <c r="AJ43">
        <f t="shared" si="22"/>
        <v>143.82644461798273</v>
      </c>
      <c r="AK43">
        <v>0</v>
      </c>
      <c r="AL43">
        <v>0</v>
      </c>
      <c r="AM43">
        <f t="shared" si="23"/>
        <v>1</v>
      </c>
      <c r="AN43">
        <f t="shared" si="24"/>
        <v>0</v>
      </c>
      <c r="AO43">
        <f t="shared" si="25"/>
        <v>51388.300544318154</v>
      </c>
      <c r="AP43" t="s">
        <v>423</v>
      </c>
      <c r="AQ43">
        <v>10366.9</v>
      </c>
      <c r="AR43">
        <v>993.59653846153856</v>
      </c>
      <c r="AS43">
        <v>3431.87</v>
      </c>
      <c r="AT43">
        <f t="shared" si="26"/>
        <v>0.71047955241266758</v>
      </c>
      <c r="AU43">
        <v>-3.9894345373445681</v>
      </c>
      <c r="AV43" t="s">
        <v>563</v>
      </c>
      <c r="AW43">
        <v>10323.6</v>
      </c>
      <c r="AX43">
        <v>899.70492307692302</v>
      </c>
      <c r="AY43">
        <v>1473.619861346963</v>
      </c>
      <c r="AZ43">
        <f t="shared" si="27"/>
        <v>0.38945928548048525</v>
      </c>
      <c r="BA43">
        <v>0.5</v>
      </c>
      <c r="BB43">
        <f t="shared" si="28"/>
        <v>1513.1597998222471</v>
      </c>
      <c r="BC43">
        <f t="shared" si="29"/>
        <v>38.513982843210783</v>
      </c>
      <c r="BD43">
        <f t="shared" si="30"/>
        <v>294.65706722828321</v>
      </c>
      <c r="BE43">
        <f t="shared" si="31"/>
        <v>2.8089179599899681E-2</v>
      </c>
      <c r="BF43">
        <f t="shared" si="32"/>
        <v>1.3288706199053921</v>
      </c>
      <c r="BG43">
        <f t="shared" si="33"/>
        <v>717.53540063610831</v>
      </c>
      <c r="BH43" t="s">
        <v>564</v>
      </c>
      <c r="BI43">
        <v>628.04999999999995</v>
      </c>
      <c r="BJ43">
        <f t="shared" si="34"/>
        <v>628.04999999999995</v>
      </c>
      <c r="BK43">
        <f t="shared" si="35"/>
        <v>0.57380460424445523</v>
      </c>
      <c r="BL43">
        <f t="shared" si="36"/>
        <v>0.67873154484930875</v>
      </c>
      <c r="BM43">
        <f t="shared" si="37"/>
        <v>0.69842220208609573</v>
      </c>
      <c r="BN43">
        <f t="shared" si="38"/>
        <v>1.1955980280712866</v>
      </c>
      <c r="BO43">
        <f t="shared" si="39"/>
        <v>0.80312982507608166</v>
      </c>
      <c r="BP43">
        <f t="shared" si="40"/>
        <v>0.47379683695046587</v>
      </c>
      <c r="BQ43">
        <f t="shared" si="41"/>
        <v>0.52620316304953407</v>
      </c>
      <c r="BR43">
        <v>1645</v>
      </c>
      <c r="BS43">
        <v>290.00000000000011</v>
      </c>
      <c r="BT43">
        <v>1293.8599999999999</v>
      </c>
      <c r="BU43">
        <v>145</v>
      </c>
      <c r="BV43">
        <v>10323.6</v>
      </c>
      <c r="BW43">
        <v>1290.3399999999999</v>
      </c>
      <c r="BX43">
        <v>3.52</v>
      </c>
      <c r="BY43">
        <v>300.00000000000011</v>
      </c>
      <c r="BZ43">
        <v>38.4</v>
      </c>
      <c r="CA43">
        <v>1473.619861346963</v>
      </c>
      <c r="CB43">
        <v>1.7568022568187189</v>
      </c>
      <c r="CC43">
        <v>-189.2095640869357</v>
      </c>
      <c r="CD43">
        <v>1.482964494830894</v>
      </c>
      <c r="CE43">
        <v>0.99828293389909084</v>
      </c>
      <c r="CF43">
        <v>-1.122387208008899E-2</v>
      </c>
      <c r="CG43">
        <v>289.99999999999989</v>
      </c>
      <c r="CH43">
        <v>1265.19</v>
      </c>
      <c r="CI43">
        <v>635</v>
      </c>
      <c r="CJ43">
        <v>10296</v>
      </c>
      <c r="CK43">
        <v>1289.8499999999999</v>
      </c>
      <c r="CL43">
        <v>-24.66</v>
      </c>
      <c r="CZ43">
        <f t="shared" si="42"/>
        <v>1799.97</v>
      </c>
      <c r="DA43">
        <f t="shared" si="43"/>
        <v>1513.1597998222471</v>
      </c>
      <c r="DB43">
        <f t="shared" si="44"/>
        <v>0.84065834420698515</v>
      </c>
      <c r="DC43">
        <f t="shared" si="45"/>
        <v>0.19131668841397031</v>
      </c>
      <c r="DD43">
        <v>6</v>
      </c>
      <c r="DE43">
        <v>0.5</v>
      </c>
      <c r="DF43" t="s">
        <v>426</v>
      </c>
      <c r="DG43">
        <v>2</v>
      </c>
      <c r="DH43">
        <v>1691686045.0999999</v>
      </c>
      <c r="DI43">
        <v>549.78399999999999</v>
      </c>
      <c r="DJ43">
        <v>599.90899999999999</v>
      </c>
      <c r="DK43">
        <v>29.703600000000002</v>
      </c>
      <c r="DL43">
        <v>22.8048</v>
      </c>
      <c r="DM43">
        <v>547.38400000000001</v>
      </c>
      <c r="DN43">
        <v>29.143599999999999</v>
      </c>
      <c r="DO43">
        <v>500.00799999999998</v>
      </c>
      <c r="DP43">
        <v>98.733599999999996</v>
      </c>
      <c r="DQ43">
        <v>9.9702700000000005E-2</v>
      </c>
      <c r="DR43">
        <v>32.422600000000003</v>
      </c>
      <c r="DS43">
        <v>32.063499999999998</v>
      </c>
      <c r="DT43">
        <v>999.9</v>
      </c>
      <c r="DU43">
        <v>0</v>
      </c>
      <c r="DV43">
        <v>0</v>
      </c>
      <c r="DW43">
        <v>10021.9</v>
      </c>
      <c r="DX43">
        <v>0</v>
      </c>
      <c r="DY43">
        <v>1835</v>
      </c>
      <c r="DZ43">
        <v>-50.430999999999997</v>
      </c>
      <c r="EA43">
        <v>566.20100000000002</v>
      </c>
      <c r="EB43">
        <v>613.90899999999999</v>
      </c>
      <c r="EC43">
        <v>6.7295100000000003</v>
      </c>
      <c r="ED43">
        <v>599.90899999999999</v>
      </c>
      <c r="EE43">
        <v>22.8048</v>
      </c>
      <c r="EF43">
        <v>2.9160300000000001</v>
      </c>
      <c r="EG43">
        <v>2.2515999999999998</v>
      </c>
      <c r="EH43">
        <v>23.556100000000001</v>
      </c>
      <c r="EI43">
        <v>19.334299999999999</v>
      </c>
      <c r="EJ43">
        <v>1799.97</v>
      </c>
      <c r="EK43">
        <v>0.97799499999999995</v>
      </c>
      <c r="EL43">
        <v>2.2004599999999999E-2</v>
      </c>
      <c r="EM43">
        <v>0</v>
      </c>
      <c r="EN43">
        <v>899.78599999999994</v>
      </c>
      <c r="EO43">
        <v>5.0002700000000004</v>
      </c>
      <c r="EP43">
        <v>17020.8</v>
      </c>
      <c r="EQ43">
        <v>16248.3</v>
      </c>
      <c r="ER43">
        <v>46.375</v>
      </c>
      <c r="ES43">
        <v>48.311999999999998</v>
      </c>
      <c r="ET43">
        <v>47.436999999999998</v>
      </c>
      <c r="EU43">
        <v>47.686999999999998</v>
      </c>
      <c r="EV43">
        <v>48.311999999999998</v>
      </c>
      <c r="EW43">
        <v>1755.47</v>
      </c>
      <c r="EX43">
        <v>39.5</v>
      </c>
      <c r="EY43">
        <v>0</v>
      </c>
      <c r="EZ43">
        <v>97.799999952316284</v>
      </c>
      <c r="FA43">
        <v>0</v>
      </c>
      <c r="FB43">
        <v>899.70492307692302</v>
      </c>
      <c r="FC43">
        <v>-0.76136754220068803</v>
      </c>
      <c r="FD43">
        <v>-61.063247888761573</v>
      </c>
      <c r="FE43">
        <v>17028.280769230769</v>
      </c>
      <c r="FF43">
        <v>15</v>
      </c>
      <c r="FG43">
        <v>1691686078.5999999</v>
      </c>
      <c r="FH43" t="s">
        <v>565</v>
      </c>
      <c r="FI43">
        <v>1691686073.0999999</v>
      </c>
      <c r="FJ43">
        <v>1691686078.5999999</v>
      </c>
      <c r="FK43">
        <v>30</v>
      </c>
      <c r="FL43">
        <v>0.30599999999999999</v>
      </c>
      <c r="FM43">
        <v>0.17</v>
      </c>
      <c r="FN43">
        <v>2.4</v>
      </c>
      <c r="FO43">
        <v>0.56000000000000005</v>
      </c>
      <c r="FP43">
        <v>600</v>
      </c>
      <c r="FQ43">
        <v>23</v>
      </c>
      <c r="FR43">
        <v>0.06</v>
      </c>
      <c r="FS43">
        <v>0.02</v>
      </c>
      <c r="FT43">
        <v>38.976639210805857</v>
      </c>
      <c r="FU43">
        <v>-0.2773577860451677</v>
      </c>
      <c r="FV43">
        <v>6.1696426211395337E-2</v>
      </c>
      <c r="FW43">
        <v>1</v>
      </c>
      <c r="FX43">
        <v>0.31164507374873102</v>
      </c>
      <c r="FY43">
        <v>-4.9878158501155748E-3</v>
      </c>
      <c r="FZ43">
        <v>8.0924985950999188E-4</v>
      </c>
      <c r="GA43">
        <v>1</v>
      </c>
      <c r="GB43">
        <v>2</v>
      </c>
      <c r="GC43">
        <v>2</v>
      </c>
      <c r="GD43" t="s">
        <v>428</v>
      </c>
      <c r="GE43">
        <v>3.1341100000000002</v>
      </c>
      <c r="GF43">
        <v>2.8650500000000001</v>
      </c>
      <c r="GG43">
        <v>0.116727</v>
      </c>
      <c r="GH43">
        <v>0.127666</v>
      </c>
      <c r="GI43">
        <v>0.13291</v>
      </c>
      <c r="GJ43">
        <v>0.114653</v>
      </c>
      <c r="GK43">
        <v>26800.400000000001</v>
      </c>
      <c r="GL43">
        <v>20519.900000000001</v>
      </c>
      <c r="GM43">
        <v>29249.4</v>
      </c>
      <c r="GN43">
        <v>21922.5</v>
      </c>
      <c r="GO43">
        <v>33961</v>
      </c>
      <c r="GP43">
        <v>26708.799999999999</v>
      </c>
      <c r="GQ43">
        <v>40594.199999999997</v>
      </c>
      <c r="GR43">
        <v>31152.6</v>
      </c>
      <c r="GS43">
        <v>2.0351699999999999</v>
      </c>
      <c r="GT43">
        <v>1.83683</v>
      </c>
      <c r="GU43">
        <v>0.156976</v>
      </c>
      <c r="GV43">
        <v>0</v>
      </c>
      <c r="GW43">
        <v>29.5121</v>
      </c>
      <c r="GX43">
        <v>999.9</v>
      </c>
      <c r="GY43">
        <v>40.6</v>
      </c>
      <c r="GZ43">
        <v>37.200000000000003</v>
      </c>
      <c r="HA43">
        <v>26.2117</v>
      </c>
      <c r="HB43">
        <v>61.817900000000002</v>
      </c>
      <c r="HC43">
        <v>14.727600000000001</v>
      </c>
      <c r="HD43">
        <v>1</v>
      </c>
      <c r="HE43">
        <v>0.20105200000000001</v>
      </c>
      <c r="HF43">
        <v>-0.109178</v>
      </c>
      <c r="HG43">
        <v>20.281600000000001</v>
      </c>
      <c r="HH43">
        <v>5.2343599999999997</v>
      </c>
      <c r="HI43">
        <v>11.974</v>
      </c>
      <c r="HJ43">
        <v>4.9750500000000004</v>
      </c>
      <c r="HK43">
        <v>3.2839299999999998</v>
      </c>
      <c r="HL43">
        <v>9999</v>
      </c>
      <c r="HM43">
        <v>9999</v>
      </c>
      <c r="HN43">
        <v>9999</v>
      </c>
      <c r="HO43">
        <v>999.9</v>
      </c>
      <c r="HP43">
        <v>1.86111</v>
      </c>
      <c r="HQ43">
        <v>1.8627899999999999</v>
      </c>
      <c r="HR43">
        <v>1.8681300000000001</v>
      </c>
      <c r="HS43">
        <v>1.85883</v>
      </c>
      <c r="HT43">
        <v>1.85727</v>
      </c>
      <c r="HU43">
        <v>1.8609599999999999</v>
      </c>
      <c r="HV43">
        <v>1.8647899999999999</v>
      </c>
      <c r="HW43">
        <v>1.8668499999999999</v>
      </c>
      <c r="HX43">
        <v>5</v>
      </c>
      <c r="HY43">
        <v>0</v>
      </c>
      <c r="HZ43">
        <v>0</v>
      </c>
      <c r="IA43">
        <v>0</v>
      </c>
      <c r="IB43" t="s">
        <v>429</v>
      </c>
      <c r="IC43" t="s">
        <v>430</v>
      </c>
      <c r="ID43" t="s">
        <v>431</v>
      </c>
      <c r="IE43" t="s">
        <v>431</v>
      </c>
      <c r="IF43" t="s">
        <v>431</v>
      </c>
      <c r="IG43" t="s">
        <v>431</v>
      </c>
      <c r="IH43">
        <v>0</v>
      </c>
      <c r="II43">
        <v>100</v>
      </c>
      <c r="IJ43">
        <v>100</v>
      </c>
      <c r="IK43">
        <v>2.4</v>
      </c>
      <c r="IL43">
        <v>0.56000000000000005</v>
      </c>
      <c r="IM43">
        <v>2.0941999999999439</v>
      </c>
      <c r="IN43">
        <v>0</v>
      </c>
      <c r="IO43">
        <v>0</v>
      </c>
      <c r="IP43">
        <v>0</v>
      </c>
      <c r="IQ43">
        <v>0.39074761904762312</v>
      </c>
      <c r="IR43">
        <v>0</v>
      </c>
      <c r="IS43">
        <v>0</v>
      </c>
      <c r="IT43">
        <v>0</v>
      </c>
      <c r="IU43">
        <v>-1</v>
      </c>
      <c r="IV43">
        <v>-1</v>
      </c>
      <c r="IW43">
        <v>-1</v>
      </c>
      <c r="IX43">
        <v>-1</v>
      </c>
      <c r="IY43">
        <v>3.5</v>
      </c>
      <c r="IZ43">
        <v>3.3</v>
      </c>
      <c r="JA43">
        <v>1.42822</v>
      </c>
      <c r="JB43">
        <v>2.52197</v>
      </c>
      <c r="JC43">
        <v>1.34399</v>
      </c>
      <c r="JD43">
        <v>2.2497600000000002</v>
      </c>
      <c r="JE43">
        <v>1.5918000000000001</v>
      </c>
      <c r="JF43">
        <v>2.3828100000000001</v>
      </c>
      <c r="JG43">
        <v>41.092799999999997</v>
      </c>
      <c r="JH43">
        <v>24.280100000000001</v>
      </c>
      <c r="JI43">
        <v>18</v>
      </c>
      <c r="JJ43">
        <v>500.54599999999999</v>
      </c>
      <c r="JK43">
        <v>420.58699999999999</v>
      </c>
      <c r="JL43">
        <v>30.682700000000001</v>
      </c>
      <c r="JM43">
        <v>30.1724</v>
      </c>
      <c r="JN43">
        <v>29.999600000000001</v>
      </c>
      <c r="JO43">
        <v>30.062200000000001</v>
      </c>
      <c r="JP43">
        <v>30.013100000000001</v>
      </c>
      <c r="JQ43">
        <v>28.646000000000001</v>
      </c>
      <c r="JR43">
        <v>13.8469</v>
      </c>
      <c r="JS43">
        <v>11.161799999999999</v>
      </c>
      <c r="JT43">
        <v>30.624400000000001</v>
      </c>
      <c r="JU43">
        <v>600</v>
      </c>
      <c r="JV43">
        <v>22.8215</v>
      </c>
      <c r="JW43">
        <v>99.730199999999996</v>
      </c>
      <c r="JX43">
        <v>98.418800000000005</v>
      </c>
    </row>
    <row r="44" spans="1:284" x14ac:dyDescent="0.3">
      <c r="A44">
        <v>28</v>
      </c>
      <c r="B44">
        <v>1691686200.5999999</v>
      </c>
      <c r="C44">
        <v>5994.5999999046326</v>
      </c>
      <c r="D44" t="s">
        <v>566</v>
      </c>
      <c r="E44" t="s">
        <v>567</v>
      </c>
      <c r="F44" t="s">
        <v>416</v>
      </c>
      <c r="G44" t="s">
        <v>510</v>
      </c>
      <c r="H44" t="s">
        <v>511</v>
      </c>
      <c r="I44" t="s">
        <v>419</v>
      </c>
      <c r="J44" t="s">
        <v>420</v>
      </c>
      <c r="K44" t="s">
        <v>512</v>
      </c>
      <c r="L44" t="s">
        <v>422</v>
      </c>
      <c r="M44">
        <v>1691686200.5999999</v>
      </c>
      <c r="N44">
        <f t="shared" si="0"/>
        <v>5.6352625548284473E-3</v>
      </c>
      <c r="O44">
        <f t="shared" si="1"/>
        <v>5.6352625548284472</v>
      </c>
      <c r="P44">
        <f t="shared" si="2"/>
        <v>48.006620536258957</v>
      </c>
      <c r="Q44">
        <f t="shared" si="3"/>
        <v>737.36500000000001</v>
      </c>
      <c r="R44">
        <f t="shared" si="4"/>
        <v>452.65840704355941</v>
      </c>
      <c r="S44">
        <f t="shared" si="5"/>
        <v>44.735686408507227</v>
      </c>
      <c r="T44">
        <f t="shared" si="6"/>
        <v>72.872896858479507</v>
      </c>
      <c r="U44">
        <f t="shared" si="7"/>
        <v>0.30285769796030243</v>
      </c>
      <c r="V44">
        <f t="shared" si="8"/>
        <v>2.9119565853169727</v>
      </c>
      <c r="W44">
        <f t="shared" si="9"/>
        <v>0.28638343283062984</v>
      </c>
      <c r="X44">
        <f t="shared" si="10"/>
        <v>0.18039507682443387</v>
      </c>
      <c r="Y44">
        <f t="shared" si="11"/>
        <v>344.33839964464846</v>
      </c>
      <c r="Z44">
        <f t="shared" si="12"/>
        <v>32.948125137281103</v>
      </c>
      <c r="AA44">
        <f t="shared" si="13"/>
        <v>32.0627</v>
      </c>
      <c r="AB44">
        <f t="shared" si="14"/>
        <v>4.7920555098327728</v>
      </c>
      <c r="AC44">
        <f t="shared" si="15"/>
        <v>59.911756506532953</v>
      </c>
      <c r="AD44">
        <f t="shared" si="16"/>
        <v>2.9232767906753603</v>
      </c>
      <c r="AE44">
        <f t="shared" si="17"/>
        <v>4.879304098447852</v>
      </c>
      <c r="AF44">
        <f t="shared" si="18"/>
        <v>1.8687787191574126</v>
      </c>
      <c r="AG44">
        <f t="shared" si="19"/>
        <v>-248.51507866793452</v>
      </c>
      <c r="AH44">
        <f t="shared" si="20"/>
        <v>50.126716514435181</v>
      </c>
      <c r="AI44">
        <f t="shared" si="21"/>
        <v>3.9124129155168044</v>
      </c>
      <c r="AJ44">
        <f t="shared" si="22"/>
        <v>149.86245040666594</v>
      </c>
      <c r="AK44">
        <v>0</v>
      </c>
      <c r="AL44">
        <v>0</v>
      </c>
      <c r="AM44">
        <f t="shared" si="23"/>
        <v>1</v>
      </c>
      <c r="AN44">
        <f t="shared" si="24"/>
        <v>0</v>
      </c>
      <c r="AO44">
        <f t="shared" si="25"/>
        <v>51420.263956194358</v>
      </c>
      <c r="AP44" t="s">
        <v>423</v>
      </c>
      <c r="AQ44">
        <v>10366.9</v>
      </c>
      <c r="AR44">
        <v>993.59653846153856</v>
      </c>
      <c r="AS44">
        <v>3431.87</v>
      </c>
      <c r="AT44">
        <f t="shared" si="26"/>
        <v>0.71047955241266758</v>
      </c>
      <c r="AU44">
        <v>-3.9894345373445681</v>
      </c>
      <c r="AV44" t="s">
        <v>568</v>
      </c>
      <c r="AW44">
        <v>10297.9</v>
      </c>
      <c r="AX44">
        <v>945.21919999999989</v>
      </c>
      <c r="AY44">
        <v>1616.854727040057</v>
      </c>
      <c r="AZ44">
        <f t="shared" si="27"/>
        <v>0.41539633450533098</v>
      </c>
      <c r="BA44">
        <v>0.5</v>
      </c>
      <c r="BB44">
        <f t="shared" si="28"/>
        <v>1513.049999822324</v>
      </c>
      <c r="BC44">
        <f t="shared" si="29"/>
        <v>48.006620536258957</v>
      </c>
      <c r="BD44">
        <f t="shared" si="30"/>
        <v>314.25771192474252</v>
      </c>
      <c r="BE44">
        <f t="shared" si="31"/>
        <v>3.4365060691787699E-2</v>
      </c>
      <c r="BF44">
        <f t="shared" si="32"/>
        <v>1.1225592767277579</v>
      </c>
      <c r="BG44">
        <f t="shared" si="33"/>
        <v>749.88199300860117</v>
      </c>
      <c r="BH44" t="s">
        <v>569</v>
      </c>
      <c r="BI44">
        <v>644.29999999999995</v>
      </c>
      <c r="BJ44">
        <f t="shared" si="34"/>
        <v>644.29999999999995</v>
      </c>
      <c r="BK44">
        <f t="shared" si="35"/>
        <v>0.60151027224350151</v>
      </c>
      <c r="BL44">
        <f t="shared" si="36"/>
        <v>0.69058892869109889</v>
      </c>
      <c r="BM44">
        <f t="shared" si="37"/>
        <v>0.65111020457242086</v>
      </c>
      <c r="BN44">
        <f t="shared" si="38"/>
        <v>1.0776200607518276</v>
      </c>
      <c r="BO44">
        <f t="shared" si="39"/>
        <v>0.74438544387664152</v>
      </c>
      <c r="BP44">
        <f t="shared" si="40"/>
        <v>0.47073361052724599</v>
      </c>
      <c r="BQ44">
        <f t="shared" si="41"/>
        <v>0.52926638947275406</v>
      </c>
      <c r="BR44">
        <v>1647</v>
      </c>
      <c r="BS44">
        <v>290.00000000000011</v>
      </c>
      <c r="BT44">
        <v>1421.29</v>
      </c>
      <c r="BU44">
        <v>295</v>
      </c>
      <c r="BV44">
        <v>10297.9</v>
      </c>
      <c r="BW44">
        <v>1420.76</v>
      </c>
      <c r="BX44">
        <v>0.53</v>
      </c>
      <c r="BY44">
        <v>300.00000000000011</v>
      </c>
      <c r="BZ44">
        <v>38.4</v>
      </c>
      <c r="CA44">
        <v>1616.854727040057</v>
      </c>
      <c r="CB44">
        <v>1.5537860348305561</v>
      </c>
      <c r="CC44">
        <v>-201.9333623931856</v>
      </c>
      <c r="CD44">
        <v>1.3108516448371459</v>
      </c>
      <c r="CE44">
        <v>0.99882148032299967</v>
      </c>
      <c r="CF44">
        <v>-1.12177041156841E-2</v>
      </c>
      <c r="CG44">
        <v>289.99999999999989</v>
      </c>
      <c r="CH44">
        <v>1403.94</v>
      </c>
      <c r="CI44">
        <v>665</v>
      </c>
      <c r="CJ44">
        <v>10287.299999999999</v>
      </c>
      <c r="CK44">
        <v>1420.56</v>
      </c>
      <c r="CL44">
        <v>-16.62</v>
      </c>
      <c r="CZ44">
        <f t="shared" si="42"/>
        <v>1799.84</v>
      </c>
      <c r="DA44">
        <f t="shared" si="43"/>
        <v>1513.049999822324</v>
      </c>
      <c r="DB44">
        <f t="shared" si="44"/>
        <v>0.84065805839537078</v>
      </c>
      <c r="DC44">
        <f t="shared" si="45"/>
        <v>0.19131611679074167</v>
      </c>
      <c r="DD44">
        <v>6</v>
      </c>
      <c r="DE44">
        <v>0.5</v>
      </c>
      <c r="DF44" t="s">
        <v>426</v>
      </c>
      <c r="DG44">
        <v>2</v>
      </c>
      <c r="DH44">
        <v>1691686200.5999999</v>
      </c>
      <c r="DI44">
        <v>737.36500000000001</v>
      </c>
      <c r="DJ44">
        <v>799.96600000000001</v>
      </c>
      <c r="DK44">
        <v>29.5792</v>
      </c>
      <c r="DL44">
        <v>23.016200000000001</v>
      </c>
      <c r="DM44">
        <v>734.84100000000001</v>
      </c>
      <c r="DN44">
        <v>28.997699999999998</v>
      </c>
      <c r="DO44">
        <v>499.94600000000003</v>
      </c>
      <c r="DP44">
        <v>98.728999999999999</v>
      </c>
      <c r="DQ44">
        <v>9.9798300000000006E-2</v>
      </c>
      <c r="DR44">
        <v>32.381999999999998</v>
      </c>
      <c r="DS44">
        <v>32.0627</v>
      </c>
      <c r="DT44">
        <v>999.9</v>
      </c>
      <c r="DU44">
        <v>0</v>
      </c>
      <c r="DV44">
        <v>0</v>
      </c>
      <c r="DW44">
        <v>10027.5</v>
      </c>
      <c r="DX44">
        <v>0</v>
      </c>
      <c r="DY44">
        <v>1783.49</v>
      </c>
      <c r="DZ44">
        <v>-62.600200000000001</v>
      </c>
      <c r="EA44">
        <v>759.84100000000001</v>
      </c>
      <c r="EB44">
        <v>818.81100000000004</v>
      </c>
      <c r="EC44">
        <v>6.5630300000000004</v>
      </c>
      <c r="ED44">
        <v>799.96600000000001</v>
      </c>
      <c r="EE44">
        <v>23.016200000000001</v>
      </c>
      <c r="EF44">
        <v>2.9203299999999999</v>
      </c>
      <c r="EG44">
        <v>2.27237</v>
      </c>
      <c r="EH44">
        <v>23.580500000000001</v>
      </c>
      <c r="EI44">
        <v>19.4818</v>
      </c>
      <c r="EJ44">
        <v>1799.84</v>
      </c>
      <c r="EK44">
        <v>0.97800600000000004</v>
      </c>
      <c r="EL44">
        <v>2.1993700000000001E-2</v>
      </c>
      <c r="EM44">
        <v>0</v>
      </c>
      <c r="EN44">
        <v>945.75900000000001</v>
      </c>
      <c r="EO44">
        <v>5.0002700000000004</v>
      </c>
      <c r="EP44">
        <v>17891.8</v>
      </c>
      <c r="EQ44">
        <v>16247.2</v>
      </c>
      <c r="ER44">
        <v>47.375</v>
      </c>
      <c r="ES44">
        <v>49.5</v>
      </c>
      <c r="ET44">
        <v>48.436999999999998</v>
      </c>
      <c r="EU44">
        <v>48.686999999999998</v>
      </c>
      <c r="EV44">
        <v>49.25</v>
      </c>
      <c r="EW44">
        <v>1755.36</v>
      </c>
      <c r="EX44">
        <v>39.479999999999997</v>
      </c>
      <c r="EY44">
        <v>0</v>
      </c>
      <c r="EZ44">
        <v>153.5999999046326</v>
      </c>
      <c r="FA44">
        <v>0</v>
      </c>
      <c r="FB44">
        <v>945.21919999999989</v>
      </c>
      <c r="FC44">
        <v>1.726692298334682</v>
      </c>
      <c r="FD44">
        <v>49.138461658079208</v>
      </c>
      <c r="FE44">
        <v>17884.472000000002</v>
      </c>
      <c r="FF44">
        <v>15</v>
      </c>
      <c r="FG44">
        <v>1691686156.0999999</v>
      </c>
      <c r="FH44" t="s">
        <v>570</v>
      </c>
      <c r="FI44">
        <v>1691686154.5999999</v>
      </c>
      <c r="FJ44">
        <v>1691686156.0999999</v>
      </c>
      <c r="FK44">
        <v>31</v>
      </c>
      <c r="FL44">
        <v>0.124</v>
      </c>
      <c r="FM44">
        <v>2.1000000000000001E-2</v>
      </c>
      <c r="FN44">
        <v>2.524</v>
      </c>
      <c r="FO44">
        <v>0.58199999999999996</v>
      </c>
      <c r="FP44">
        <v>800</v>
      </c>
      <c r="FQ44">
        <v>23</v>
      </c>
      <c r="FR44">
        <v>0.05</v>
      </c>
      <c r="FS44">
        <v>0.01</v>
      </c>
      <c r="FT44">
        <v>48.11657718490482</v>
      </c>
      <c r="FU44">
        <v>-0.85164151256178666</v>
      </c>
      <c r="FV44">
        <v>0.18228049352715661</v>
      </c>
      <c r="FW44">
        <v>1</v>
      </c>
      <c r="FX44">
        <v>0.31322292529408358</v>
      </c>
      <c r="FY44">
        <v>-3.5540963126095317E-2</v>
      </c>
      <c r="FZ44">
        <v>6.633278494669272E-3</v>
      </c>
      <c r="GA44">
        <v>1</v>
      </c>
      <c r="GB44">
        <v>2</v>
      </c>
      <c r="GC44">
        <v>2</v>
      </c>
      <c r="GD44" t="s">
        <v>428</v>
      </c>
      <c r="GE44">
        <v>3.1341000000000001</v>
      </c>
      <c r="GF44">
        <v>2.8651900000000001</v>
      </c>
      <c r="GG44">
        <v>0.14355699999999999</v>
      </c>
      <c r="GH44">
        <v>0.155586</v>
      </c>
      <c r="GI44">
        <v>0.13244900000000001</v>
      </c>
      <c r="GJ44">
        <v>0.115394</v>
      </c>
      <c r="GK44">
        <v>25987.599999999999</v>
      </c>
      <c r="GL44">
        <v>19865.599999999999</v>
      </c>
      <c r="GM44">
        <v>29250.5</v>
      </c>
      <c r="GN44">
        <v>21925</v>
      </c>
      <c r="GO44">
        <v>33982.800000000003</v>
      </c>
      <c r="GP44">
        <v>26690.799999999999</v>
      </c>
      <c r="GQ44">
        <v>40595.300000000003</v>
      </c>
      <c r="GR44">
        <v>31155.200000000001</v>
      </c>
      <c r="GS44">
        <v>2.0353300000000001</v>
      </c>
      <c r="GT44">
        <v>1.8378300000000001</v>
      </c>
      <c r="GU44">
        <v>0.135601</v>
      </c>
      <c r="GV44">
        <v>0</v>
      </c>
      <c r="GW44">
        <v>29.859400000000001</v>
      </c>
      <c r="GX44">
        <v>999.9</v>
      </c>
      <c r="GY44">
        <v>41.3</v>
      </c>
      <c r="GZ44">
        <v>37.200000000000003</v>
      </c>
      <c r="HA44">
        <v>26.665299999999998</v>
      </c>
      <c r="HB44">
        <v>61.707900000000002</v>
      </c>
      <c r="HC44">
        <v>15.084099999999999</v>
      </c>
      <c r="HD44">
        <v>1</v>
      </c>
      <c r="HE44">
        <v>0.19936200000000001</v>
      </c>
      <c r="HF44">
        <v>0.47521000000000002</v>
      </c>
      <c r="HG44">
        <v>20.280200000000001</v>
      </c>
      <c r="HH44">
        <v>5.2343599999999997</v>
      </c>
      <c r="HI44">
        <v>11.974</v>
      </c>
      <c r="HJ44">
        <v>4.97525</v>
      </c>
      <c r="HK44">
        <v>3.2839299999999998</v>
      </c>
      <c r="HL44">
        <v>9999</v>
      </c>
      <c r="HM44">
        <v>9999</v>
      </c>
      <c r="HN44">
        <v>9999</v>
      </c>
      <c r="HO44">
        <v>999.9</v>
      </c>
      <c r="HP44">
        <v>1.86111</v>
      </c>
      <c r="HQ44">
        <v>1.8628</v>
      </c>
      <c r="HR44">
        <v>1.86815</v>
      </c>
      <c r="HS44">
        <v>1.85884</v>
      </c>
      <c r="HT44">
        <v>1.8572900000000001</v>
      </c>
      <c r="HU44">
        <v>1.8609599999999999</v>
      </c>
      <c r="HV44">
        <v>1.8647899999999999</v>
      </c>
      <c r="HW44">
        <v>1.8669</v>
      </c>
      <c r="HX44">
        <v>5</v>
      </c>
      <c r="HY44">
        <v>0</v>
      </c>
      <c r="HZ44">
        <v>0</v>
      </c>
      <c r="IA44">
        <v>0</v>
      </c>
      <c r="IB44" t="s">
        <v>429</v>
      </c>
      <c r="IC44" t="s">
        <v>430</v>
      </c>
      <c r="ID44" t="s">
        <v>431</v>
      </c>
      <c r="IE44" t="s">
        <v>431</v>
      </c>
      <c r="IF44" t="s">
        <v>431</v>
      </c>
      <c r="IG44" t="s">
        <v>431</v>
      </c>
      <c r="IH44">
        <v>0</v>
      </c>
      <c r="II44">
        <v>100</v>
      </c>
      <c r="IJ44">
        <v>100</v>
      </c>
      <c r="IK44">
        <v>2.524</v>
      </c>
      <c r="IL44">
        <v>0.58150000000000002</v>
      </c>
      <c r="IM44">
        <v>2.5239523809525508</v>
      </c>
      <c r="IN44">
        <v>0</v>
      </c>
      <c r="IO44">
        <v>0</v>
      </c>
      <c r="IP44">
        <v>0</v>
      </c>
      <c r="IQ44">
        <v>0.58150000000000546</v>
      </c>
      <c r="IR44">
        <v>0</v>
      </c>
      <c r="IS44">
        <v>0</v>
      </c>
      <c r="IT44">
        <v>0</v>
      </c>
      <c r="IU44">
        <v>-1</v>
      </c>
      <c r="IV44">
        <v>-1</v>
      </c>
      <c r="IW44">
        <v>-1</v>
      </c>
      <c r="IX44">
        <v>-1</v>
      </c>
      <c r="IY44">
        <v>0.8</v>
      </c>
      <c r="IZ44">
        <v>0.7</v>
      </c>
      <c r="JA44">
        <v>1.80908</v>
      </c>
      <c r="JB44">
        <v>2.5061</v>
      </c>
      <c r="JC44">
        <v>1.34399</v>
      </c>
      <c r="JD44">
        <v>2.2485400000000002</v>
      </c>
      <c r="JE44">
        <v>1.5918000000000001</v>
      </c>
      <c r="JF44">
        <v>2.48291</v>
      </c>
      <c r="JG44">
        <v>40.989600000000003</v>
      </c>
      <c r="JH44">
        <v>24.280100000000001</v>
      </c>
      <c r="JI44">
        <v>18</v>
      </c>
      <c r="JJ44">
        <v>500.38400000000001</v>
      </c>
      <c r="JK44">
        <v>421.053</v>
      </c>
      <c r="JL44">
        <v>29.9404</v>
      </c>
      <c r="JM44">
        <v>30.128799999999998</v>
      </c>
      <c r="JN44">
        <v>30.000499999999999</v>
      </c>
      <c r="JO44">
        <v>30.033200000000001</v>
      </c>
      <c r="JP44">
        <v>29.993099999999998</v>
      </c>
      <c r="JQ44">
        <v>36.271099999999997</v>
      </c>
      <c r="JR44">
        <v>16.346</v>
      </c>
      <c r="JS44">
        <v>15.745200000000001</v>
      </c>
      <c r="JT44">
        <v>29.905999999999999</v>
      </c>
      <c r="JU44">
        <v>800</v>
      </c>
      <c r="JV44">
        <v>22.993300000000001</v>
      </c>
      <c r="JW44">
        <v>99.7333</v>
      </c>
      <c r="JX44">
        <v>98.428200000000004</v>
      </c>
    </row>
    <row r="45" spans="1:284" x14ac:dyDescent="0.3">
      <c r="A45">
        <v>29</v>
      </c>
      <c r="B45">
        <v>1691686390.0999999</v>
      </c>
      <c r="C45">
        <v>6184.0999999046326</v>
      </c>
      <c r="D45" t="s">
        <v>571</v>
      </c>
      <c r="E45" t="s">
        <v>572</v>
      </c>
      <c r="F45" t="s">
        <v>416</v>
      </c>
      <c r="G45" t="s">
        <v>510</v>
      </c>
      <c r="H45" t="s">
        <v>511</v>
      </c>
      <c r="I45" t="s">
        <v>419</v>
      </c>
      <c r="J45" t="s">
        <v>420</v>
      </c>
      <c r="K45" t="s">
        <v>512</v>
      </c>
      <c r="L45" t="s">
        <v>422</v>
      </c>
      <c r="M45">
        <v>1691686390.0999999</v>
      </c>
      <c r="N45">
        <f t="shared" si="0"/>
        <v>4.5419489328832807E-3</v>
      </c>
      <c r="O45">
        <f t="shared" si="1"/>
        <v>4.5419489328832805</v>
      </c>
      <c r="P45">
        <f t="shared" si="2"/>
        <v>51.367775120874271</v>
      </c>
      <c r="Q45">
        <f t="shared" si="3"/>
        <v>933.12899999999991</v>
      </c>
      <c r="R45">
        <f t="shared" si="4"/>
        <v>547.0025049647702</v>
      </c>
      <c r="S45">
        <f t="shared" si="5"/>
        <v>54.056378223903025</v>
      </c>
      <c r="T45">
        <f t="shared" si="6"/>
        <v>92.21452131913199</v>
      </c>
      <c r="U45">
        <f t="shared" si="7"/>
        <v>0.23549031308600893</v>
      </c>
      <c r="V45">
        <f t="shared" si="8"/>
        <v>2.9085858178298856</v>
      </c>
      <c r="W45">
        <f t="shared" si="9"/>
        <v>0.22538760996644147</v>
      </c>
      <c r="X45">
        <f t="shared" si="10"/>
        <v>0.14173882569397805</v>
      </c>
      <c r="Y45">
        <f t="shared" si="11"/>
        <v>344.37259964468399</v>
      </c>
      <c r="Z45">
        <f t="shared" si="12"/>
        <v>33.058903964783063</v>
      </c>
      <c r="AA45">
        <f t="shared" si="13"/>
        <v>32.094099999999997</v>
      </c>
      <c r="AB45">
        <f t="shared" si="14"/>
        <v>4.8005749025234312</v>
      </c>
      <c r="AC45">
        <f t="shared" si="15"/>
        <v>59.748248707453243</v>
      </c>
      <c r="AD45">
        <f t="shared" si="16"/>
        <v>2.8865776135168</v>
      </c>
      <c r="AE45">
        <f t="shared" si="17"/>
        <v>4.8312338452804164</v>
      </c>
      <c r="AF45">
        <f t="shared" si="18"/>
        <v>1.9139972890066312</v>
      </c>
      <c r="AG45">
        <f t="shared" si="19"/>
        <v>-200.29994794015269</v>
      </c>
      <c r="AH45">
        <f t="shared" si="20"/>
        <v>17.656544611581197</v>
      </c>
      <c r="AI45">
        <f t="shared" si="21"/>
        <v>1.3787225765471323</v>
      </c>
      <c r="AJ45">
        <f t="shared" si="22"/>
        <v>163.10791889265965</v>
      </c>
      <c r="AK45">
        <v>0</v>
      </c>
      <c r="AL45">
        <v>0</v>
      </c>
      <c r="AM45">
        <f t="shared" si="23"/>
        <v>1</v>
      </c>
      <c r="AN45">
        <f t="shared" si="24"/>
        <v>0</v>
      </c>
      <c r="AO45">
        <f t="shared" si="25"/>
        <v>51354.637477414006</v>
      </c>
      <c r="AP45" t="s">
        <v>423</v>
      </c>
      <c r="AQ45">
        <v>10366.9</v>
      </c>
      <c r="AR45">
        <v>993.59653846153856</v>
      </c>
      <c r="AS45">
        <v>3431.87</v>
      </c>
      <c r="AT45">
        <f t="shared" si="26"/>
        <v>0.71047955241266758</v>
      </c>
      <c r="AU45">
        <v>-3.9894345373445681</v>
      </c>
      <c r="AV45" t="s">
        <v>573</v>
      </c>
      <c r="AW45">
        <v>10289.9</v>
      </c>
      <c r="AX45">
        <v>949.24765384615398</v>
      </c>
      <c r="AY45">
        <v>1656.6912793764241</v>
      </c>
      <c r="AZ45">
        <f t="shared" si="27"/>
        <v>0.42702200122436251</v>
      </c>
      <c r="BA45">
        <v>0.5</v>
      </c>
      <c r="BB45">
        <f t="shared" si="28"/>
        <v>1513.201199822342</v>
      </c>
      <c r="BC45">
        <f t="shared" si="29"/>
        <v>51.367775120874271</v>
      </c>
      <c r="BD45">
        <f t="shared" si="30"/>
        <v>323.08510230162148</v>
      </c>
      <c r="BE45">
        <f t="shared" si="31"/>
        <v>3.6582848113468368E-2</v>
      </c>
      <c r="BF45">
        <f t="shared" si="32"/>
        <v>1.0715205317503393</v>
      </c>
      <c r="BG45">
        <f t="shared" si="33"/>
        <v>758.33917300676819</v>
      </c>
      <c r="BH45" t="s">
        <v>574</v>
      </c>
      <c r="BI45">
        <v>650.20000000000005</v>
      </c>
      <c r="BJ45">
        <f t="shared" si="34"/>
        <v>650.20000000000005</v>
      </c>
      <c r="BK45">
        <f t="shared" si="35"/>
        <v>0.60753098172597719</v>
      </c>
      <c r="BL45">
        <f t="shared" si="36"/>
        <v>0.70288102840649525</v>
      </c>
      <c r="BM45">
        <f t="shared" si="37"/>
        <v>0.63817013543072176</v>
      </c>
      <c r="BN45">
        <f t="shared" si="38"/>
        <v>1.066881671470046</v>
      </c>
      <c r="BO45">
        <f t="shared" si="39"/>
        <v>0.72804742725760663</v>
      </c>
      <c r="BP45">
        <f t="shared" si="40"/>
        <v>0.48144785274757401</v>
      </c>
      <c r="BQ45">
        <f t="shared" si="41"/>
        <v>0.51855214725242593</v>
      </c>
      <c r="BR45">
        <v>1649</v>
      </c>
      <c r="BS45">
        <v>290.00000000000011</v>
      </c>
      <c r="BT45">
        <v>1457.25</v>
      </c>
      <c r="BU45">
        <v>285</v>
      </c>
      <c r="BV45">
        <v>10289.9</v>
      </c>
      <c r="BW45">
        <v>1457.54</v>
      </c>
      <c r="BX45">
        <v>-0.28999999999999998</v>
      </c>
      <c r="BY45">
        <v>300.00000000000011</v>
      </c>
      <c r="BZ45">
        <v>38.4</v>
      </c>
      <c r="CA45">
        <v>1656.6912793764241</v>
      </c>
      <c r="CB45">
        <v>1.3236071637197711</v>
      </c>
      <c r="CC45">
        <v>-204.92732094506451</v>
      </c>
      <c r="CD45">
        <v>1.115764971131171</v>
      </c>
      <c r="CE45">
        <v>0.99917063936914685</v>
      </c>
      <c r="CF45">
        <v>-1.120944204671858E-2</v>
      </c>
      <c r="CG45">
        <v>289.99999999999989</v>
      </c>
      <c r="CH45">
        <v>1444.07</v>
      </c>
      <c r="CI45">
        <v>665</v>
      </c>
      <c r="CJ45">
        <v>10278.9</v>
      </c>
      <c r="CK45">
        <v>1457.32</v>
      </c>
      <c r="CL45">
        <v>-13.25</v>
      </c>
      <c r="CZ45">
        <f t="shared" si="42"/>
        <v>1800.02</v>
      </c>
      <c r="DA45">
        <f t="shared" si="43"/>
        <v>1513.201199822342</v>
      </c>
      <c r="DB45">
        <f t="shared" si="44"/>
        <v>0.8406579925902723</v>
      </c>
      <c r="DC45">
        <f t="shared" si="45"/>
        <v>0.19131598518054466</v>
      </c>
      <c r="DD45">
        <v>6</v>
      </c>
      <c r="DE45">
        <v>0.5</v>
      </c>
      <c r="DF45" t="s">
        <v>426</v>
      </c>
      <c r="DG45">
        <v>2</v>
      </c>
      <c r="DH45">
        <v>1691686390.0999999</v>
      </c>
      <c r="DI45">
        <v>933.12899999999991</v>
      </c>
      <c r="DJ45">
        <v>999.85699999999997</v>
      </c>
      <c r="DK45">
        <v>29.209599999999998</v>
      </c>
      <c r="DL45">
        <v>23.918399999999998</v>
      </c>
      <c r="DM45">
        <v>930.52099999999996</v>
      </c>
      <c r="DN45">
        <v>28.570599999999999</v>
      </c>
      <c r="DO45">
        <v>499.99400000000003</v>
      </c>
      <c r="DP45">
        <v>98.722899999999996</v>
      </c>
      <c r="DQ45">
        <v>0.100008</v>
      </c>
      <c r="DR45">
        <v>32.206699999999998</v>
      </c>
      <c r="DS45">
        <v>32.094099999999997</v>
      </c>
      <c r="DT45">
        <v>999.9</v>
      </c>
      <c r="DU45">
        <v>0</v>
      </c>
      <c r="DV45">
        <v>0</v>
      </c>
      <c r="DW45">
        <v>10008.799999999999</v>
      </c>
      <c r="DX45">
        <v>0</v>
      </c>
      <c r="DY45">
        <v>1794.32</v>
      </c>
      <c r="DZ45">
        <v>-66.812700000000007</v>
      </c>
      <c r="EA45">
        <v>961.06200000000001</v>
      </c>
      <c r="EB45">
        <v>1024.3599999999999</v>
      </c>
      <c r="EC45">
        <v>5.2336999999999998</v>
      </c>
      <c r="ED45">
        <v>999.85699999999997</v>
      </c>
      <c r="EE45">
        <v>23.918399999999998</v>
      </c>
      <c r="EF45">
        <v>2.87798</v>
      </c>
      <c r="EG45">
        <v>2.3612899999999999</v>
      </c>
      <c r="EH45">
        <v>23.3383</v>
      </c>
      <c r="EI45">
        <v>20.1007</v>
      </c>
      <c r="EJ45">
        <v>1800.02</v>
      </c>
      <c r="EK45">
        <v>0.97800799999999999</v>
      </c>
      <c r="EL45">
        <v>2.19922E-2</v>
      </c>
      <c r="EM45">
        <v>0</v>
      </c>
      <c r="EN45">
        <v>949.84100000000001</v>
      </c>
      <c r="EO45">
        <v>5.0002700000000004</v>
      </c>
      <c r="EP45">
        <v>18039.599999999999</v>
      </c>
      <c r="EQ45">
        <v>16248.8</v>
      </c>
      <c r="ER45">
        <v>48.561999999999998</v>
      </c>
      <c r="ES45">
        <v>50.625</v>
      </c>
      <c r="ET45">
        <v>49.625</v>
      </c>
      <c r="EU45">
        <v>49.811999999999998</v>
      </c>
      <c r="EV45">
        <v>50.311999999999998</v>
      </c>
      <c r="EW45">
        <v>1755.54</v>
      </c>
      <c r="EX45">
        <v>39.479999999999997</v>
      </c>
      <c r="EY45">
        <v>0</v>
      </c>
      <c r="EZ45">
        <v>187.39999985694891</v>
      </c>
      <c r="FA45">
        <v>0</v>
      </c>
      <c r="FB45">
        <v>949.24765384615398</v>
      </c>
      <c r="FC45">
        <v>4.4796923098507788</v>
      </c>
      <c r="FD45">
        <v>102.2803419639381</v>
      </c>
      <c r="FE45">
        <v>18026.919230769228</v>
      </c>
      <c r="FF45">
        <v>15</v>
      </c>
      <c r="FG45">
        <v>1691686419.5999999</v>
      </c>
      <c r="FH45" t="s">
        <v>575</v>
      </c>
      <c r="FI45">
        <v>1691686411.5999999</v>
      </c>
      <c r="FJ45">
        <v>1691686419.5999999</v>
      </c>
      <c r="FK45">
        <v>32</v>
      </c>
      <c r="FL45">
        <v>8.4000000000000005E-2</v>
      </c>
      <c r="FM45">
        <v>5.8000000000000003E-2</v>
      </c>
      <c r="FN45">
        <v>2.6080000000000001</v>
      </c>
      <c r="FO45">
        <v>0.63900000000000001</v>
      </c>
      <c r="FP45">
        <v>1000</v>
      </c>
      <c r="FQ45">
        <v>24</v>
      </c>
      <c r="FR45">
        <v>0.04</v>
      </c>
      <c r="FS45">
        <v>0.02</v>
      </c>
      <c r="FT45">
        <v>51.958728264933008</v>
      </c>
      <c r="FU45">
        <v>-1.6877367085332211</v>
      </c>
      <c r="FV45">
        <v>0.26208065938877212</v>
      </c>
      <c r="FW45">
        <v>0</v>
      </c>
      <c r="FX45">
        <v>0.24083322689990591</v>
      </c>
      <c r="FY45">
        <v>-3.8757523545789353E-2</v>
      </c>
      <c r="FZ45">
        <v>5.6217492645403563E-3</v>
      </c>
      <c r="GA45">
        <v>1</v>
      </c>
      <c r="GB45">
        <v>1</v>
      </c>
      <c r="GC45">
        <v>2</v>
      </c>
      <c r="GD45" t="s">
        <v>482</v>
      </c>
      <c r="GE45">
        <v>3.1343700000000001</v>
      </c>
      <c r="GF45">
        <v>2.86524</v>
      </c>
      <c r="GG45">
        <v>0.16808300000000001</v>
      </c>
      <c r="GH45">
        <v>0.18010699999999999</v>
      </c>
      <c r="GI45">
        <v>0.131047</v>
      </c>
      <c r="GJ45">
        <v>0.118491</v>
      </c>
      <c r="GK45">
        <v>25235.8</v>
      </c>
      <c r="GL45">
        <v>19283.2</v>
      </c>
      <c r="GM45">
        <v>29242.3</v>
      </c>
      <c r="GN45">
        <v>21919.1</v>
      </c>
      <c r="GO45">
        <v>34034.6</v>
      </c>
      <c r="GP45">
        <v>26594.7</v>
      </c>
      <c r="GQ45">
        <v>40584.400000000001</v>
      </c>
      <c r="GR45">
        <v>31149.200000000001</v>
      </c>
      <c r="GS45">
        <v>2.0330300000000001</v>
      </c>
      <c r="GT45">
        <v>1.83755</v>
      </c>
      <c r="GU45">
        <v>0.128992</v>
      </c>
      <c r="GV45">
        <v>0</v>
      </c>
      <c r="GW45">
        <v>29.9985</v>
      </c>
      <c r="GX45">
        <v>999.9</v>
      </c>
      <c r="GY45">
        <v>42.4</v>
      </c>
      <c r="GZ45">
        <v>37.200000000000003</v>
      </c>
      <c r="HA45">
        <v>27.375599999999999</v>
      </c>
      <c r="HB45">
        <v>61.727899999999998</v>
      </c>
      <c r="HC45">
        <v>14.6434</v>
      </c>
      <c r="HD45">
        <v>1</v>
      </c>
      <c r="HE45">
        <v>0.211446</v>
      </c>
      <c r="HF45">
        <v>1.0006699999999999</v>
      </c>
      <c r="HG45">
        <v>20.276800000000001</v>
      </c>
      <c r="HH45">
        <v>5.2348100000000004</v>
      </c>
      <c r="HI45">
        <v>11.974</v>
      </c>
      <c r="HJ45">
        <v>4.9753999999999996</v>
      </c>
      <c r="HK45">
        <v>3.2839999999999998</v>
      </c>
      <c r="HL45">
        <v>9999</v>
      </c>
      <c r="HM45">
        <v>9999</v>
      </c>
      <c r="HN45">
        <v>9999</v>
      </c>
      <c r="HO45">
        <v>999.9</v>
      </c>
      <c r="HP45">
        <v>1.86111</v>
      </c>
      <c r="HQ45">
        <v>1.8628</v>
      </c>
      <c r="HR45">
        <v>1.8681399999999999</v>
      </c>
      <c r="HS45">
        <v>1.85883</v>
      </c>
      <c r="HT45">
        <v>1.85728</v>
      </c>
      <c r="HU45">
        <v>1.8609599999999999</v>
      </c>
      <c r="HV45">
        <v>1.8648100000000001</v>
      </c>
      <c r="HW45">
        <v>1.8669</v>
      </c>
      <c r="HX45">
        <v>5</v>
      </c>
      <c r="HY45">
        <v>0</v>
      </c>
      <c r="HZ45">
        <v>0</v>
      </c>
      <c r="IA45">
        <v>0</v>
      </c>
      <c r="IB45" t="s">
        <v>429</v>
      </c>
      <c r="IC45" t="s">
        <v>430</v>
      </c>
      <c r="ID45" t="s">
        <v>431</v>
      </c>
      <c r="IE45" t="s">
        <v>431</v>
      </c>
      <c r="IF45" t="s">
        <v>431</v>
      </c>
      <c r="IG45" t="s">
        <v>431</v>
      </c>
      <c r="IH45">
        <v>0</v>
      </c>
      <c r="II45">
        <v>100</v>
      </c>
      <c r="IJ45">
        <v>100</v>
      </c>
      <c r="IK45">
        <v>2.6080000000000001</v>
      </c>
      <c r="IL45">
        <v>0.63900000000000001</v>
      </c>
      <c r="IM45">
        <v>2.5239523809525508</v>
      </c>
      <c r="IN45">
        <v>0</v>
      </c>
      <c r="IO45">
        <v>0</v>
      </c>
      <c r="IP45">
        <v>0</v>
      </c>
      <c r="IQ45">
        <v>0.58150000000000546</v>
      </c>
      <c r="IR45">
        <v>0</v>
      </c>
      <c r="IS45">
        <v>0</v>
      </c>
      <c r="IT45">
        <v>0</v>
      </c>
      <c r="IU45">
        <v>-1</v>
      </c>
      <c r="IV45">
        <v>-1</v>
      </c>
      <c r="IW45">
        <v>-1</v>
      </c>
      <c r="IX45">
        <v>-1</v>
      </c>
      <c r="IY45">
        <v>3.9</v>
      </c>
      <c r="IZ45">
        <v>3.9</v>
      </c>
      <c r="JA45">
        <v>2.1765099999999999</v>
      </c>
      <c r="JB45">
        <v>2.5122100000000001</v>
      </c>
      <c r="JC45">
        <v>1.34399</v>
      </c>
      <c r="JD45">
        <v>2.2497600000000002</v>
      </c>
      <c r="JE45">
        <v>1.5918000000000001</v>
      </c>
      <c r="JF45">
        <v>2.4536099999999998</v>
      </c>
      <c r="JG45">
        <v>41.196399999999997</v>
      </c>
      <c r="JH45">
        <v>24.280100000000001</v>
      </c>
      <c r="JI45">
        <v>18</v>
      </c>
      <c r="JJ45">
        <v>499.75400000000002</v>
      </c>
      <c r="JK45">
        <v>421.63799999999998</v>
      </c>
      <c r="JL45">
        <v>29.212900000000001</v>
      </c>
      <c r="JM45">
        <v>30.264199999999999</v>
      </c>
      <c r="JN45">
        <v>30.000699999999998</v>
      </c>
      <c r="JO45">
        <v>30.128499999999999</v>
      </c>
      <c r="JP45">
        <v>30.0886</v>
      </c>
      <c r="JQ45">
        <v>43.631900000000002</v>
      </c>
      <c r="JR45">
        <v>16.948799999999999</v>
      </c>
      <c r="JS45">
        <v>23.805700000000002</v>
      </c>
      <c r="JT45">
        <v>29.1126</v>
      </c>
      <c r="JU45">
        <v>1000</v>
      </c>
      <c r="JV45">
        <v>24.028400000000001</v>
      </c>
      <c r="JW45">
        <v>99.706000000000003</v>
      </c>
      <c r="JX45">
        <v>98.406099999999995</v>
      </c>
    </row>
    <row r="46" spans="1:284" x14ac:dyDescent="0.3">
      <c r="A46">
        <v>30</v>
      </c>
      <c r="B46">
        <v>1691686539.0999999</v>
      </c>
      <c r="C46">
        <v>6333.0999999046326</v>
      </c>
      <c r="D46" t="s">
        <v>576</v>
      </c>
      <c r="E46" t="s">
        <v>577</v>
      </c>
      <c r="F46" t="s">
        <v>416</v>
      </c>
      <c r="G46" t="s">
        <v>510</v>
      </c>
      <c r="H46" t="s">
        <v>511</v>
      </c>
      <c r="I46" t="s">
        <v>419</v>
      </c>
      <c r="J46" t="s">
        <v>420</v>
      </c>
      <c r="K46" t="s">
        <v>512</v>
      </c>
      <c r="L46" t="s">
        <v>422</v>
      </c>
      <c r="M46">
        <v>1691686539.0999999</v>
      </c>
      <c r="N46">
        <f t="shared" si="0"/>
        <v>3.98437699117523E-3</v>
      </c>
      <c r="O46">
        <f t="shared" si="1"/>
        <v>3.9843769911752296</v>
      </c>
      <c r="P46">
        <f t="shared" si="2"/>
        <v>54.074523256520827</v>
      </c>
      <c r="Q46">
        <f t="shared" si="3"/>
        <v>1129.8499999999999</v>
      </c>
      <c r="R46">
        <f t="shared" si="4"/>
        <v>666.73636913464463</v>
      </c>
      <c r="S46">
        <f t="shared" si="5"/>
        <v>65.888313080200973</v>
      </c>
      <c r="T46">
        <f t="shared" si="6"/>
        <v>111.65419194138998</v>
      </c>
      <c r="U46">
        <f t="shared" si="7"/>
        <v>0.20586274402724133</v>
      </c>
      <c r="V46">
        <f t="shared" si="8"/>
        <v>2.9139156275864795</v>
      </c>
      <c r="W46">
        <f t="shared" si="9"/>
        <v>0.19811077163084087</v>
      </c>
      <c r="X46">
        <f t="shared" si="10"/>
        <v>0.12449139500539234</v>
      </c>
      <c r="Y46">
        <f t="shared" si="11"/>
        <v>344.37319964459402</v>
      </c>
      <c r="Z46">
        <f t="shared" si="12"/>
        <v>32.994208293840103</v>
      </c>
      <c r="AA46">
        <f t="shared" si="13"/>
        <v>32.015300000000003</v>
      </c>
      <c r="AB46">
        <f t="shared" si="14"/>
        <v>4.779219955386047</v>
      </c>
      <c r="AC46">
        <f t="shared" si="15"/>
        <v>60.081408974153852</v>
      </c>
      <c r="AD46">
        <f t="shared" si="16"/>
        <v>2.8686287688746797</v>
      </c>
      <c r="AE46">
        <f t="shared" si="17"/>
        <v>4.7745697343894218</v>
      </c>
      <c r="AF46">
        <f t="shared" si="18"/>
        <v>1.9105911865113674</v>
      </c>
      <c r="AG46">
        <f t="shared" si="19"/>
        <v>-175.71102531082764</v>
      </c>
      <c r="AH46">
        <f t="shared" si="20"/>
        <v>-2.7020343322088078</v>
      </c>
      <c r="AI46">
        <f t="shared" si="21"/>
        <v>-0.21030676203667936</v>
      </c>
      <c r="AJ46">
        <f t="shared" si="22"/>
        <v>165.74983323952091</v>
      </c>
      <c r="AK46">
        <v>0</v>
      </c>
      <c r="AL46">
        <v>0</v>
      </c>
      <c r="AM46">
        <f t="shared" si="23"/>
        <v>1</v>
      </c>
      <c r="AN46">
        <f t="shared" si="24"/>
        <v>0</v>
      </c>
      <c r="AO46">
        <f t="shared" si="25"/>
        <v>51540.144264948613</v>
      </c>
      <c r="AP46" t="s">
        <v>423</v>
      </c>
      <c r="AQ46">
        <v>10366.9</v>
      </c>
      <c r="AR46">
        <v>993.59653846153856</v>
      </c>
      <c r="AS46">
        <v>3431.87</v>
      </c>
      <c r="AT46">
        <f t="shared" si="26"/>
        <v>0.71047955241266758</v>
      </c>
      <c r="AU46">
        <v>-3.9894345373445681</v>
      </c>
      <c r="AV46" t="s">
        <v>578</v>
      </c>
      <c r="AW46">
        <v>10284.4</v>
      </c>
      <c r="AX46">
        <v>943.29953846153853</v>
      </c>
      <c r="AY46">
        <v>1653.337354838136</v>
      </c>
      <c r="AZ46">
        <f t="shared" si="27"/>
        <v>0.42945731208384341</v>
      </c>
      <c r="BA46">
        <v>0.5</v>
      </c>
      <c r="BB46">
        <f t="shared" si="28"/>
        <v>1513.2014998222969</v>
      </c>
      <c r="BC46">
        <f t="shared" si="29"/>
        <v>54.074523256520827</v>
      </c>
      <c r="BD46">
        <f t="shared" si="30"/>
        <v>324.92772437746203</v>
      </c>
      <c r="BE46">
        <f t="shared" si="31"/>
        <v>3.8371596777219789E-2</v>
      </c>
      <c r="BF46">
        <f t="shared" si="32"/>
        <v>1.0757227736719133</v>
      </c>
      <c r="BG46">
        <f t="shared" si="33"/>
        <v>757.63565677990982</v>
      </c>
      <c r="BH46" t="s">
        <v>579</v>
      </c>
      <c r="BI46">
        <v>645.95000000000005</v>
      </c>
      <c r="BJ46">
        <f t="shared" si="34"/>
        <v>645.95000000000005</v>
      </c>
      <c r="BK46">
        <f t="shared" si="35"/>
        <v>0.60930538579451654</v>
      </c>
      <c r="BL46">
        <f t="shared" si="36"/>
        <v>0.70483097982769916</v>
      </c>
      <c r="BM46">
        <f t="shared" si="37"/>
        <v>0.63840047279242185</v>
      </c>
      <c r="BN46">
        <f t="shared" si="38"/>
        <v>1.0762375144170089</v>
      </c>
      <c r="BO46">
        <f t="shared" si="39"/>
        <v>0.72942295981832761</v>
      </c>
      <c r="BP46">
        <f t="shared" si="40"/>
        <v>0.48265217235475816</v>
      </c>
      <c r="BQ46">
        <f t="shared" si="41"/>
        <v>0.5173478276452419</v>
      </c>
      <c r="BR46">
        <v>1651</v>
      </c>
      <c r="BS46">
        <v>290.00000000000011</v>
      </c>
      <c r="BT46">
        <v>1465.06</v>
      </c>
      <c r="BU46">
        <v>285</v>
      </c>
      <c r="BV46">
        <v>10284.4</v>
      </c>
      <c r="BW46">
        <v>1465.46</v>
      </c>
      <c r="BX46">
        <v>-0.4</v>
      </c>
      <c r="BY46">
        <v>300.00000000000011</v>
      </c>
      <c r="BZ46">
        <v>38.4</v>
      </c>
      <c r="CA46">
        <v>1653.337354838136</v>
      </c>
      <c r="CB46">
        <v>1.804401953275043</v>
      </c>
      <c r="CC46">
        <v>-193.22282939491029</v>
      </c>
      <c r="CD46">
        <v>1.5202320681170449</v>
      </c>
      <c r="CE46">
        <v>0.99826975004445029</v>
      </c>
      <c r="CF46">
        <v>-1.1203257174638499E-2</v>
      </c>
      <c r="CG46">
        <v>289.99999999999989</v>
      </c>
      <c r="CH46">
        <v>1459.56</v>
      </c>
      <c r="CI46">
        <v>735</v>
      </c>
      <c r="CJ46">
        <v>10267.200000000001</v>
      </c>
      <c r="CK46">
        <v>1465.14</v>
      </c>
      <c r="CL46">
        <v>-5.58</v>
      </c>
      <c r="CZ46">
        <f t="shared" si="42"/>
        <v>1800.02</v>
      </c>
      <c r="DA46">
        <f t="shared" si="43"/>
        <v>1513.2014998222969</v>
      </c>
      <c r="DB46">
        <f t="shared" si="44"/>
        <v>0.84065815925506215</v>
      </c>
      <c r="DC46">
        <f t="shared" si="45"/>
        <v>0.19131631851012434</v>
      </c>
      <c r="DD46">
        <v>6</v>
      </c>
      <c r="DE46">
        <v>0.5</v>
      </c>
      <c r="DF46" t="s">
        <v>426</v>
      </c>
      <c r="DG46">
        <v>2</v>
      </c>
      <c r="DH46">
        <v>1691686539.0999999</v>
      </c>
      <c r="DI46">
        <v>1129.8499999999999</v>
      </c>
      <c r="DJ46">
        <v>1200.1300000000001</v>
      </c>
      <c r="DK46">
        <v>29.028199999999998</v>
      </c>
      <c r="DL46">
        <v>24.386500000000002</v>
      </c>
      <c r="DM46">
        <v>1127.3800000000001</v>
      </c>
      <c r="DN46">
        <v>28.358499999999999</v>
      </c>
      <c r="DO46">
        <v>500.08199999999999</v>
      </c>
      <c r="DP46">
        <v>98.722499999999997</v>
      </c>
      <c r="DQ46">
        <v>9.9637400000000001E-2</v>
      </c>
      <c r="DR46">
        <v>31.998100000000001</v>
      </c>
      <c r="DS46">
        <v>32.015300000000003</v>
      </c>
      <c r="DT46">
        <v>999.9</v>
      </c>
      <c r="DU46">
        <v>0</v>
      </c>
      <c r="DV46">
        <v>0</v>
      </c>
      <c r="DW46">
        <v>10039.4</v>
      </c>
      <c r="DX46">
        <v>0</v>
      </c>
      <c r="DY46">
        <v>1418.76</v>
      </c>
      <c r="DZ46">
        <v>-70.277000000000001</v>
      </c>
      <c r="EA46">
        <v>1163.6300000000001</v>
      </c>
      <c r="EB46">
        <v>1230.1300000000001</v>
      </c>
      <c r="EC46">
        <v>4.6416599999999999</v>
      </c>
      <c r="ED46">
        <v>1200.1300000000001</v>
      </c>
      <c r="EE46">
        <v>24.386500000000002</v>
      </c>
      <c r="EF46">
        <v>2.8657400000000002</v>
      </c>
      <c r="EG46">
        <v>2.4075000000000002</v>
      </c>
      <c r="EH46">
        <v>23.267700000000001</v>
      </c>
      <c r="EI46">
        <v>20.414300000000001</v>
      </c>
      <c r="EJ46">
        <v>1800.02</v>
      </c>
      <c r="EK46">
        <v>0.97800200000000004</v>
      </c>
      <c r="EL46">
        <v>2.1998E-2</v>
      </c>
      <c r="EM46">
        <v>0</v>
      </c>
      <c r="EN46">
        <v>942.726</v>
      </c>
      <c r="EO46">
        <v>5.0002700000000004</v>
      </c>
      <c r="EP46">
        <v>17741</v>
      </c>
      <c r="EQ46">
        <v>16248.8</v>
      </c>
      <c r="ER46">
        <v>49.311999999999998</v>
      </c>
      <c r="ES46">
        <v>51.311999999999998</v>
      </c>
      <c r="ET46">
        <v>50.375</v>
      </c>
      <c r="EU46">
        <v>50.561999999999998</v>
      </c>
      <c r="EV46">
        <v>51.061999999999998</v>
      </c>
      <c r="EW46">
        <v>1755.53</v>
      </c>
      <c r="EX46">
        <v>39.49</v>
      </c>
      <c r="EY46">
        <v>0</v>
      </c>
      <c r="EZ46">
        <v>147.20000004768369</v>
      </c>
      <c r="FA46">
        <v>0</v>
      </c>
      <c r="FB46">
        <v>943.29953846153853</v>
      </c>
      <c r="FC46">
        <v>-1.55829059731959</v>
      </c>
      <c r="FD46">
        <v>-1370.91282149212</v>
      </c>
      <c r="FE46">
        <v>17956.492307692311</v>
      </c>
      <c r="FF46">
        <v>15</v>
      </c>
      <c r="FG46">
        <v>1691686487.5999999</v>
      </c>
      <c r="FH46" t="s">
        <v>580</v>
      </c>
      <c r="FI46">
        <v>1691686487.5999999</v>
      </c>
      <c r="FJ46">
        <v>1691686482.5999999</v>
      </c>
      <c r="FK46">
        <v>33</v>
      </c>
      <c r="FL46">
        <v>-0.13200000000000001</v>
      </c>
      <c r="FM46">
        <v>0.03</v>
      </c>
      <c r="FN46">
        <v>2.4740000000000002</v>
      </c>
      <c r="FO46">
        <v>0.67</v>
      </c>
      <c r="FP46">
        <v>1200</v>
      </c>
      <c r="FQ46">
        <v>24</v>
      </c>
      <c r="FR46">
        <v>0.04</v>
      </c>
      <c r="FS46">
        <v>0.01</v>
      </c>
      <c r="FT46">
        <v>54.211262271333013</v>
      </c>
      <c r="FU46">
        <v>-0.98419986624286182</v>
      </c>
      <c r="FV46">
        <v>0.18049573155403151</v>
      </c>
      <c r="FW46">
        <v>1</v>
      </c>
      <c r="FX46">
        <v>0.2058698663773951</v>
      </c>
      <c r="FY46">
        <v>-7.2120672576476072E-3</v>
      </c>
      <c r="FZ46">
        <v>2.3100283810146009E-3</v>
      </c>
      <c r="GA46">
        <v>1</v>
      </c>
      <c r="GB46">
        <v>2</v>
      </c>
      <c r="GC46">
        <v>2</v>
      </c>
      <c r="GD46" t="s">
        <v>428</v>
      </c>
      <c r="GE46">
        <v>3.1345800000000001</v>
      </c>
      <c r="GF46">
        <v>2.8651399999999998</v>
      </c>
      <c r="GG46">
        <v>0.190224</v>
      </c>
      <c r="GH46">
        <v>0.20221900000000001</v>
      </c>
      <c r="GI46">
        <v>0.130332</v>
      </c>
      <c r="GJ46">
        <v>0.12006600000000001</v>
      </c>
      <c r="GK46">
        <v>24558.3</v>
      </c>
      <c r="GL46">
        <v>18758.900000000001</v>
      </c>
      <c r="GM46">
        <v>29236.1</v>
      </c>
      <c r="GN46">
        <v>21914.6</v>
      </c>
      <c r="GO46">
        <v>34059.699999999997</v>
      </c>
      <c r="GP46">
        <v>26545.5</v>
      </c>
      <c r="GQ46">
        <v>40575.4</v>
      </c>
      <c r="GR46">
        <v>31144.7</v>
      </c>
      <c r="GS46">
        <v>2.0309499999999998</v>
      </c>
      <c r="GT46">
        <v>1.8359300000000001</v>
      </c>
      <c r="GU46">
        <v>0.12953600000000001</v>
      </c>
      <c r="GV46">
        <v>0</v>
      </c>
      <c r="GW46">
        <v>29.910499999999999</v>
      </c>
      <c r="GX46">
        <v>999.9</v>
      </c>
      <c r="GY46">
        <v>43.1</v>
      </c>
      <c r="GZ46">
        <v>37.299999999999997</v>
      </c>
      <c r="HA46">
        <v>27.980499999999999</v>
      </c>
      <c r="HB46">
        <v>61.6479</v>
      </c>
      <c r="HC46">
        <v>14.6915</v>
      </c>
      <c r="HD46">
        <v>1</v>
      </c>
      <c r="HE46">
        <v>0.220198</v>
      </c>
      <c r="HF46">
        <v>0.72970299999999999</v>
      </c>
      <c r="HG46">
        <v>20.278700000000001</v>
      </c>
      <c r="HH46">
        <v>5.2340600000000004</v>
      </c>
      <c r="HI46">
        <v>11.974</v>
      </c>
      <c r="HJ46">
        <v>4.9751000000000003</v>
      </c>
      <c r="HK46">
        <v>3.2839999999999998</v>
      </c>
      <c r="HL46">
        <v>9999</v>
      </c>
      <c r="HM46">
        <v>9999</v>
      </c>
      <c r="HN46">
        <v>9999</v>
      </c>
      <c r="HO46">
        <v>999.9</v>
      </c>
      <c r="HP46">
        <v>1.86111</v>
      </c>
      <c r="HQ46">
        <v>1.8628</v>
      </c>
      <c r="HR46">
        <v>1.8681300000000001</v>
      </c>
      <c r="HS46">
        <v>1.85884</v>
      </c>
      <c r="HT46">
        <v>1.8573</v>
      </c>
      <c r="HU46">
        <v>1.86097</v>
      </c>
      <c r="HV46">
        <v>1.8648100000000001</v>
      </c>
      <c r="HW46">
        <v>1.8669100000000001</v>
      </c>
      <c r="HX46">
        <v>5</v>
      </c>
      <c r="HY46">
        <v>0</v>
      </c>
      <c r="HZ46">
        <v>0</v>
      </c>
      <c r="IA46">
        <v>0</v>
      </c>
      <c r="IB46" t="s">
        <v>429</v>
      </c>
      <c r="IC46" t="s">
        <v>430</v>
      </c>
      <c r="ID46" t="s">
        <v>431</v>
      </c>
      <c r="IE46" t="s">
        <v>431</v>
      </c>
      <c r="IF46" t="s">
        <v>431</v>
      </c>
      <c r="IG46" t="s">
        <v>431</v>
      </c>
      <c r="IH46">
        <v>0</v>
      </c>
      <c r="II46">
        <v>100</v>
      </c>
      <c r="IJ46">
        <v>100</v>
      </c>
      <c r="IK46">
        <v>2.4700000000000002</v>
      </c>
      <c r="IL46">
        <v>0.66969999999999996</v>
      </c>
      <c r="IM46">
        <v>2.4739999999997049</v>
      </c>
      <c r="IN46">
        <v>0</v>
      </c>
      <c r="IO46">
        <v>0</v>
      </c>
      <c r="IP46">
        <v>0</v>
      </c>
      <c r="IQ46">
        <v>0.66968500000000475</v>
      </c>
      <c r="IR46">
        <v>0</v>
      </c>
      <c r="IS46">
        <v>0</v>
      </c>
      <c r="IT46">
        <v>0</v>
      </c>
      <c r="IU46">
        <v>-1</v>
      </c>
      <c r="IV46">
        <v>-1</v>
      </c>
      <c r="IW46">
        <v>-1</v>
      </c>
      <c r="IX46">
        <v>-1</v>
      </c>
      <c r="IY46">
        <v>0.9</v>
      </c>
      <c r="IZ46">
        <v>0.9</v>
      </c>
      <c r="JA46">
        <v>2.5305200000000001</v>
      </c>
      <c r="JB46">
        <v>2.5109900000000001</v>
      </c>
      <c r="JC46">
        <v>1.34399</v>
      </c>
      <c r="JD46">
        <v>2.2497600000000002</v>
      </c>
      <c r="JE46">
        <v>1.5918000000000001</v>
      </c>
      <c r="JF46">
        <v>2.3718300000000001</v>
      </c>
      <c r="JG46">
        <v>41.378100000000003</v>
      </c>
      <c r="JH46">
        <v>24.280100000000001</v>
      </c>
      <c r="JI46">
        <v>18</v>
      </c>
      <c r="JJ46">
        <v>499.40699999999998</v>
      </c>
      <c r="JK46">
        <v>421.45600000000002</v>
      </c>
      <c r="JL46">
        <v>28.821899999999999</v>
      </c>
      <c r="JM46">
        <v>30.3949</v>
      </c>
      <c r="JN46">
        <v>30.000699999999998</v>
      </c>
      <c r="JO46">
        <v>30.239899999999999</v>
      </c>
      <c r="JP46">
        <v>30.194299999999998</v>
      </c>
      <c r="JQ46">
        <v>50.726599999999998</v>
      </c>
      <c r="JR46">
        <v>18.5121</v>
      </c>
      <c r="JS46">
        <v>28.51</v>
      </c>
      <c r="JT46">
        <v>28.7852</v>
      </c>
      <c r="JU46">
        <v>1200</v>
      </c>
      <c r="JV46">
        <v>24.341999999999999</v>
      </c>
      <c r="JW46">
        <v>99.684200000000004</v>
      </c>
      <c r="JX46">
        <v>98.389600000000002</v>
      </c>
    </row>
    <row r="47" spans="1:284" x14ac:dyDescent="0.3">
      <c r="A47">
        <v>31</v>
      </c>
      <c r="B47">
        <v>1691686708.0999999</v>
      </c>
      <c r="C47">
        <v>6502.0999999046326</v>
      </c>
      <c r="D47" t="s">
        <v>581</v>
      </c>
      <c r="E47" t="s">
        <v>582</v>
      </c>
      <c r="F47" t="s">
        <v>416</v>
      </c>
      <c r="G47" t="s">
        <v>510</v>
      </c>
      <c r="H47" t="s">
        <v>511</v>
      </c>
      <c r="I47" t="s">
        <v>419</v>
      </c>
      <c r="J47" t="s">
        <v>420</v>
      </c>
      <c r="K47" t="s">
        <v>512</v>
      </c>
      <c r="L47" t="s">
        <v>422</v>
      </c>
      <c r="M47">
        <v>1691686708.0999999</v>
      </c>
      <c r="N47">
        <f t="shared" si="0"/>
        <v>2.582227815891474E-3</v>
      </c>
      <c r="O47">
        <f t="shared" si="1"/>
        <v>2.582227815891474</v>
      </c>
      <c r="P47">
        <f t="shared" si="2"/>
        <v>50.451009095284562</v>
      </c>
      <c r="Q47">
        <f t="shared" si="3"/>
        <v>1435.0039999999999</v>
      </c>
      <c r="R47">
        <f t="shared" si="4"/>
        <v>756.29896767238665</v>
      </c>
      <c r="S47">
        <f t="shared" si="5"/>
        <v>74.737547178271697</v>
      </c>
      <c r="T47">
        <f t="shared" si="6"/>
        <v>141.80725313043999</v>
      </c>
      <c r="U47">
        <f t="shared" si="7"/>
        <v>0.12823771970342271</v>
      </c>
      <c r="V47">
        <f t="shared" si="8"/>
        <v>2.9049233520992845</v>
      </c>
      <c r="W47">
        <f t="shared" si="9"/>
        <v>0.12517374375634055</v>
      </c>
      <c r="X47">
        <f t="shared" si="10"/>
        <v>7.8502778520213784E-2</v>
      </c>
      <c r="Y47">
        <f t="shared" si="11"/>
        <v>344.31499964471482</v>
      </c>
      <c r="Z47">
        <f t="shared" si="12"/>
        <v>33.261563377327562</v>
      </c>
      <c r="AA47">
        <f t="shared" si="13"/>
        <v>32.1068</v>
      </c>
      <c r="AB47">
        <f t="shared" si="14"/>
        <v>4.8040243870606707</v>
      </c>
      <c r="AC47">
        <f t="shared" si="15"/>
        <v>59.91604196893713</v>
      </c>
      <c r="AD47">
        <f t="shared" si="16"/>
        <v>2.8443392261300002</v>
      </c>
      <c r="AE47">
        <f t="shared" si="17"/>
        <v>4.7472081477021115</v>
      </c>
      <c r="AF47">
        <f t="shared" si="18"/>
        <v>1.9596851609306705</v>
      </c>
      <c r="AG47">
        <f t="shared" si="19"/>
        <v>-113.87624668081401</v>
      </c>
      <c r="AH47">
        <f t="shared" si="20"/>
        <v>-32.919469874810829</v>
      </c>
      <c r="AI47">
        <f t="shared" si="21"/>
        <v>-2.5700181737203422</v>
      </c>
      <c r="AJ47">
        <f t="shared" si="22"/>
        <v>194.94926491536967</v>
      </c>
      <c r="AK47">
        <v>0</v>
      </c>
      <c r="AL47">
        <v>0</v>
      </c>
      <c r="AM47">
        <f t="shared" si="23"/>
        <v>1</v>
      </c>
      <c r="AN47">
        <f t="shared" si="24"/>
        <v>0</v>
      </c>
      <c r="AO47">
        <f t="shared" si="25"/>
        <v>51303.530561330852</v>
      </c>
      <c r="AP47" t="s">
        <v>423</v>
      </c>
      <c r="AQ47">
        <v>10366.9</v>
      </c>
      <c r="AR47">
        <v>993.59653846153856</v>
      </c>
      <c r="AS47">
        <v>3431.87</v>
      </c>
      <c r="AT47">
        <f t="shared" si="26"/>
        <v>0.71047955241266758</v>
      </c>
      <c r="AU47">
        <v>-3.9894345373445681</v>
      </c>
      <c r="AV47" t="s">
        <v>583</v>
      </c>
      <c r="AW47">
        <v>10292.5</v>
      </c>
      <c r="AX47">
        <v>923.71784000000002</v>
      </c>
      <c r="AY47">
        <v>1621.052482077175</v>
      </c>
      <c r="AZ47">
        <f t="shared" si="27"/>
        <v>0.43017400718798959</v>
      </c>
      <c r="BA47">
        <v>0.5</v>
      </c>
      <c r="BB47">
        <f t="shared" si="28"/>
        <v>1512.9488998223574</v>
      </c>
      <c r="BC47">
        <f t="shared" si="29"/>
        <v>50.451009095284562</v>
      </c>
      <c r="BD47">
        <f t="shared" si="30"/>
        <v>325.41564545362183</v>
      </c>
      <c r="BE47">
        <f t="shared" si="31"/>
        <v>3.5983002227650412E-2</v>
      </c>
      <c r="BF47">
        <f t="shared" si="32"/>
        <v>1.1170628575840369</v>
      </c>
      <c r="BG47">
        <f t="shared" si="33"/>
        <v>750.78368199497288</v>
      </c>
      <c r="BH47" t="s">
        <v>584</v>
      </c>
      <c r="BI47">
        <v>640.62</v>
      </c>
      <c r="BJ47">
        <f t="shared" si="34"/>
        <v>640.62</v>
      </c>
      <c r="BK47">
        <f t="shared" si="35"/>
        <v>0.60481230121610496</v>
      </c>
      <c r="BL47">
        <f t="shared" si="36"/>
        <v>0.71125207989823014</v>
      </c>
      <c r="BM47">
        <f t="shared" si="37"/>
        <v>0.64874787923791311</v>
      </c>
      <c r="BN47">
        <f t="shared" si="38"/>
        <v>1.1113682947345613</v>
      </c>
      <c r="BO47">
        <f t="shared" si="39"/>
        <v>0.7426638342609303</v>
      </c>
      <c r="BP47">
        <f t="shared" si="40"/>
        <v>0.49327000918852471</v>
      </c>
      <c r="BQ47">
        <f t="shared" si="41"/>
        <v>0.50672999081147529</v>
      </c>
      <c r="BR47">
        <v>1653</v>
      </c>
      <c r="BS47">
        <v>290.00000000000011</v>
      </c>
      <c r="BT47">
        <v>1424.27</v>
      </c>
      <c r="BU47">
        <v>195</v>
      </c>
      <c r="BV47">
        <v>10292.5</v>
      </c>
      <c r="BW47">
        <v>1423.15</v>
      </c>
      <c r="BX47">
        <v>1.1200000000000001</v>
      </c>
      <c r="BY47">
        <v>300.00000000000011</v>
      </c>
      <c r="BZ47">
        <v>38.5</v>
      </c>
      <c r="CA47">
        <v>1621.052482077175</v>
      </c>
      <c r="CB47">
        <v>1.4610812689962991</v>
      </c>
      <c r="CC47">
        <v>-203.68741591804189</v>
      </c>
      <c r="CD47">
        <v>1.230449695545216</v>
      </c>
      <c r="CE47">
        <v>0.99897926305582685</v>
      </c>
      <c r="CF47">
        <v>-1.11986593993326E-2</v>
      </c>
      <c r="CG47">
        <v>289.99999999999989</v>
      </c>
      <c r="CH47">
        <v>1406.84</v>
      </c>
      <c r="CI47">
        <v>705</v>
      </c>
      <c r="CJ47">
        <v>10265.1</v>
      </c>
      <c r="CK47">
        <v>1422.63</v>
      </c>
      <c r="CL47">
        <v>-15.79</v>
      </c>
      <c r="CZ47">
        <f t="shared" si="42"/>
        <v>1799.72</v>
      </c>
      <c r="DA47">
        <f t="shared" si="43"/>
        <v>1512.9488998223574</v>
      </c>
      <c r="DB47">
        <f t="shared" si="44"/>
        <v>0.84065793558017765</v>
      </c>
      <c r="DC47">
        <f t="shared" si="45"/>
        <v>0.19131587116035539</v>
      </c>
      <c r="DD47">
        <v>6</v>
      </c>
      <c r="DE47">
        <v>0.5</v>
      </c>
      <c r="DF47" t="s">
        <v>426</v>
      </c>
      <c r="DG47">
        <v>2</v>
      </c>
      <c r="DH47">
        <v>1691686708.0999999</v>
      </c>
      <c r="DI47">
        <v>1435.0039999999999</v>
      </c>
      <c r="DJ47">
        <v>1499.99</v>
      </c>
      <c r="DK47">
        <v>28.783000000000001</v>
      </c>
      <c r="DL47">
        <v>25.773599999999998</v>
      </c>
      <c r="DM47">
        <v>1432.31</v>
      </c>
      <c r="DN47">
        <v>28.016999999999999</v>
      </c>
      <c r="DO47">
        <v>500.01400000000001</v>
      </c>
      <c r="DP47">
        <v>98.720100000000002</v>
      </c>
      <c r="DQ47">
        <v>0.10001</v>
      </c>
      <c r="DR47">
        <v>31.896599999999999</v>
      </c>
      <c r="DS47">
        <v>32.1068</v>
      </c>
      <c r="DT47">
        <v>999.9</v>
      </c>
      <c r="DU47">
        <v>0</v>
      </c>
      <c r="DV47">
        <v>0</v>
      </c>
      <c r="DW47">
        <v>9988.1200000000008</v>
      </c>
      <c r="DX47">
        <v>0</v>
      </c>
      <c r="DY47">
        <v>1865.34</v>
      </c>
      <c r="DZ47">
        <v>-65.204700000000003</v>
      </c>
      <c r="EA47">
        <v>1477.16</v>
      </c>
      <c r="EB47">
        <v>1539.67</v>
      </c>
      <c r="EC47">
        <v>2.9130799999999999</v>
      </c>
      <c r="ED47">
        <v>1499.99</v>
      </c>
      <c r="EE47">
        <v>25.773599999999998</v>
      </c>
      <c r="EF47">
        <v>2.83195</v>
      </c>
      <c r="EG47">
        <v>2.5443699999999998</v>
      </c>
      <c r="EH47">
        <v>23.0715</v>
      </c>
      <c r="EI47">
        <v>21.313199999999998</v>
      </c>
      <c r="EJ47">
        <v>1799.72</v>
      </c>
      <c r="EK47">
        <v>0.97800600000000004</v>
      </c>
      <c r="EL47">
        <v>2.1994400000000001E-2</v>
      </c>
      <c r="EM47">
        <v>0</v>
      </c>
      <c r="EN47">
        <v>924.75300000000004</v>
      </c>
      <c r="EO47">
        <v>5.0002700000000004</v>
      </c>
      <c r="EP47">
        <v>17609.5</v>
      </c>
      <c r="EQ47">
        <v>16246.1</v>
      </c>
      <c r="ER47">
        <v>49.686999999999998</v>
      </c>
      <c r="ES47">
        <v>51.311999999999998</v>
      </c>
      <c r="ET47">
        <v>50.811999999999998</v>
      </c>
      <c r="EU47">
        <v>50.625</v>
      </c>
      <c r="EV47">
        <v>51.375</v>
      </c>
      <c r="EW47">
        <v>1755.25</v>
      </c>
      <c r="EX47">
        <v>39.47</v>
      </c>
      <c r="EY47">
        <v>0</v>
      </c>
      <c r="EZ47">
        <v>166.79999995231631</v>
      </c>
      <c r="FA47">
        <v>0</v>
      </c>
      <c r="FB47">
        <v>923.71784000000002</v>
      </c>
      <c r="FC47">
        <v>9.8115384630600442</v>
      </c>
      <c r="FD47">
        <v>5.3538464373380394</v>
      </c>
      <c r="FE47">
        <v>17678.531999999999</v>
      </c>
      <c r="FF47">
        <v>15</v>
      </c>
      <c r="FG47">
        <v>1691686735.5999999</v>
      </c>
      <c r="FH47" t="s">
        <v>585</v>
      </c>
      <c r="FI47">
        <v>1691686729.5999999</v>
      </c>
      <c r="FJ47">
        <v>1691686735.5999999</v>
      </c>
      <c r="FK47">
        <v>34</v>
      </c>
      <c r="FL47">
        <v>0.221</v>
      </c>
      <c r="FM47">
        <v>9.6000000000000002E-2</v>
      </c>
      <c r="FN47">
        <v>2.694</v>
      </c>
      <c r="FO47">
        <v>0.76600000000000001</v>
      </c>
      <c r="FP47">
        <v>1500</v>
      </c>
      <c r="FQ47">
        <v>26</v>
      </c>
      <c r="FR47">
        <v>0.08</v>
      </c>
      <c r="FS47">
        <v>0.04</v>
      </c>
      <c r="FT47">
        <v>50.847534464411147</v>
      </c>
      <c r="FU47">
        <v>-0.97143555717390817</v>
      </c>
      <c r="FV47">
        <v>0.17521555915654519</v>
      </c>
      <c r="FW47">
        <v>1</v>
      </c>
      <c r="FX47">
        <v>0.12522274557081819</v>
      </c>
      <c r="FY47">
        <v>-4.7059851478267311E-3</v>
      </c>
      <c r="FZ47">
        <v>8.2539297679736488E-4</v>
      </c>
      <c r="GA47">
        <v>1</v>
      </c>
      <c r="GB47">
        <v>2</v>
      </c>
      <c r="GC47">
        <v>2</v>
      </c>
      <c r="GD47" t="s">
        <v>428</v>
      </c>
      <c r="GE47">
        <v>3.1348400000000001</v>
      </c>
      <c r="GF47">
        <v>2.8650600000000002</v>
      </c>
      <c r="GG47">
        <v>0.22083700000000001</v>
      </c>
      <c r="GH47">
        <v>0.231909</v>
      </c>
      <c r="GI47">
        <v>0.129221</v>
      </c>
      <c r="GJ47">
        <v>0.124735</v>
      </c>
      <c r="GK47">
        <v>23627.599999999999</v>
      </c>
      <c r="GL47">
        <v>18059.5</v>
      </c>
      <c r="GM47">
        <v>29233.1</v>
      </c>
      <c r="GN47">
        <v>21912.9</v>
      </c>
      <c r="GO47">
        <v>34105</v>
      </c>
      <c r="GP47">
        <v>26405.7</v>
      </c>
      <c r="GQ47">
        <v>40572</v>
      </c>
      <c r="GR47">
        <v>31142.7</v>
      </c>
      <c r="GS47">
        <v>2.0294300000000001</v>
      </c>
      <c r="GT47">
        <v>1.83873</v>
      </c>
      <c r="GU47">
        <v>0.16825999999999999</v>
      </c>
      <c r="GV47">
        <v>0</v>
      </c>
      <c r="GW47">
        <v>29.3718</v>
      </c>
      <c r="GX47">
        <v>999.9</v>
      </c>
      <c r="GY47">
        <v>44.6</v>
      </c>
      <c r="GZ47">
        <v>37.4</v>
      </c>
      <c r="HA47">
        <v>29.116299999999999</v>
      </c>
      <c r="HB47">
        <v>61.757899999999999</v>
      </c>
      <c r="HC47">
        <v>14.5312</v>
      </c>
      <c r="HD47">
        <v>1</v>
      </c>
      <c r="HE47">
        <v>0.222777</v>
      </c>
      <c r="HF47">
        <v>1.23512</v>
      </c>
      <c r="HG47">
        <v>20.274899999999999</v>
      </c>
      <c r="HH47">
        <v>5.2346599999999999</v>
      </c>
      <c r="HI47">
        <v>11.974</v>
      </c>
      <c r="HJ47">
        <v>4.9753999999999996</v>
      </c>
      <c r="HK47">
        <v>3.2839499999999999</v>
      </c>
      <c r="HL47">
        <v>9999</v>
      </c>
      <c r="HM47">
        <v>9999</v>
      </c>
      <c r="HN47">
        <v>9999</v>
      </c>
      <c r="HO47">
        <v>999.9</v>
      </c>
      <c r="HP47">
        <v>1.86111</v>
      </c>
      <c r="HQ47">
        <v>1.8628</v>
      </c>
      <c r="HR47">
        <v>1.8681300000000001</v>
      </c>
      <c r="HS47">
        <v>1.85883</v>
      </c>
      <c r="HT47">
        <v>1.8572900000000001</v>
      </c>
      <c r="HU47">
        <v>1.8609599999999999</v>
      </c>
      <c r="HV47">
        <v>1.8648100000000001</v>
      </c>
      <c r="HW47">
        <v>1.8668400000000001</v>
      </c>
      <c r="HX47">
        <v>5</v>
      </c>
      <c r="HY47">
        <v>0</v>
      </c>
      <c r="HZ47">
        <v>0</v>
      </c>
      <c r="IA47">
        <v>0</v>
      </c>
      <c r="IB47" t="s">
        <v>429</v>
      </c>
      <c r="IC47" t="s">
        <v>430</v>
      </c>
      <c r="ID47" t="s">
        <v>431</v>
      </c>
      <c r="IE47" t="s">
        <v>431</v>
      </c>
      <c r="IF47" t="s">
        <v>431</v>
      </c>
      <c r="IG47" t="s">
        <v>431</v>
      </c>
      <c r="IH47">
        <v>0</v>
      </c>
      <c r="II47">
        <v>100</v>
      </c>
      <c r="IJ47">
        <v>100</v>
      </c>
      <c r="IK47">
        <v>2.694</v>
      </c>
      <c r="IL47">
        <v>0.76600000000000001</v>
      </c>
      <c r="IM47">
        <v>2.4739999999997049</v>
      </c>
      <c r="IN47">
        <v>0</v>
      </c>
      <c r="IO47">
        <v>0</v>
      </c>
      <c r="IP47">
        <v>0</v>
      </c>
      <c r="IQ47">
        <v>0.66968500000000475</v>
      </c>
      <c r="IR47">
        <v>0</v>
      </c>
      <c r="IS47">
        <v>0</v>
      </c>
      <c r="IT47">
        <v>0</v>
      </c>
      <c r="IU47">
        <v>-1</v>
      </c>
      <c r="IV47">
        <v>-1</v>
      </c>
      <c r="IW47">
        <v>-1</v>
      </c>
      <c r="IX47">
        <v>-1</v>
      </c>
      <c r="IY47">
        <v>3.7</v>
      </c>
      <c r="IZ47">
        <v>3.8</v>
      </c>
      <c r="JA47">
        <v>3.0432100000000002</v>
      </c>
      <c r="JB47">
        <v>2.50732</v>
      </c>
      <c r="JC47">
        <v>1.34399</v>
      </c>
      <c r="JD47">
        <v>2.2485400000000002</v>
      </c>
      <c r="JE47">
        <v>1.5918000000000001</v>
      </c>
      <c r="JF47">
        <v>2.4450699999999999</v>
      </c>
      <c r="JG47">
        <v>41.326099999999997</v>
      </c>
      <c r="JH47">
        <v>24.280100000000001</v>
      </c>
      <c r="JI47">
        <v>18</v>
      </c>
      <c r="JJ47">
        <v>498.69600000000003</v>
      </c>
      <c r="JK47">
        <v>423.42700000000002</v>
      </c>
      <c r="JL47">
        <v>28.595099999999999</v>
      </c>
      <c r="JM47">
        <v>30.395399999999999</v>
      </c>
      <c r="JN47">
        <v>30.0002</v>
      </c>
      <c r="JO47">
        <v>30.2698</v>
      </c>
      <c r="JP47">
        <v>30.2211</v>
      </c>
      <c r="JQ47">
        <v>60.973500000000001</v>
      </c>
      <c r="JR47">
        <v>18.539899999999999</v>
      </c>
      <c r="JS47">
        <v>38.243899999999996</v>
      </c>
      <c r="JT47">
        <v>28.496099999999998</v>
      </c>
      <c r="JU47">
        <v>1500</v>
      </c>
      <c r="JV47">
        <v>25.695900000000002</v>
      </c>
      <c r="JW47">
        <v>99.675200000000004</v>
      </c>
      <c r="JX47">
        <v>98.382800000000003</v>
      </c>
    </row>
    <row r="48" spans="1:284" x14ac:dyDescent="0.3">
      <c r="A48">
        <v>32</v>
      </c>
      <c r="B48">
        <v>1691686872.5</v>
      </c>
      <c r="C48">
        <v>6666.5</v>
      </c>
      <c r="D48" t="s">
        <v>586</v>
      </c>
      <c r="E48" t="s">
        <v>587</v>
      </c>
      <c r="F48" t="s">
        <v>416</v>
      </c>
      <c r="G48" t="s">
        <v>510</v>
      </c>
      <c r="H48" t="s">
        <v>511</v>
      </c>
      <c r="I48" t="s">
        <v>419</v>
      </c>
      <c r="J48" t="s">
        <v>420</v>
      </c>
      <c r="K48" t="s">
        <v>512</v>
      </c>
      <c r="L48" t="s">
        <v>422</v>
      </c>
      <c r="M48">
        <v>1691686872.5</v>
      </c>
      <c r="N48">
        <f t="shared" si="0"/>
        <v>2.5222225006317411E-3</v>
      </c>
      <c r="O48">
        <f t="shared" si="1"/>
        <v>2.5222225006317411</v>
      </c>
      <c r="P48">
        <f t="shared" si="2"/>
        <v>56.175936696850172</v>
      </c>
      <c r="Q48">
        <f t="shared" si="3"/>
        <v>1727.41</v>
      </c>
      <c r="R48">
        <f t="shared" si="4"/>
        <v>954.31278051338813</v>
      </c>
      <c r="S48">
        <f t="shared" si="5"/>
        <v>94.300652549099553</v>
      </c>
      <c r="T48">
        <f t="shared" si="6"/>
        <v>170.694444783824</v>
      </c>
      <c r="U48">
        <f t="shared" si="7"/>
        <v>0.1257950634606933</v>
      </c>
      <c r="V48">
        <f t="shared" si="8"/>
        <v>2.9058225153577335</v>
      </c>
      <c r="W48">
        <f t="shared" si="9"/>
        <v>0.12284614380497093</v>
      </c>
      <c r="X48">
        <f t="shared" si="10"/>
        <v>7.7038030876807925E-2</v>
      </c>
      <c r="Y48">
        <f t="shared" si="11"/>
        <v>344.36049964449018</v>
      </c>
      <c r="Z48">
        <f t="shared" si="12"/>
        <v>33.106678525963623</v>
      </c>
      <c r="AA48">
        <f t="shared" si="13"/>
        <v>32.01</v>
      </c>
      <c r="AB48">
        <f t="shared" si="14"/>
        <v>4.7777866183531064</v>
      </c>
      <c r="AC48">
        <f t="shared" si="15"/>
        <v>60.129940509940575</v>
      </c>
      <c r="AD48">
        <f t="shared" si="16"/>
        <v>2.8270251473068799</v>
      </c>
      <c r="AE48">
        <f t="shared" si="17"/>
        <v>4.7015265994476101</v>
      </c>
      <c r="AF48">
        <f t="shared" si="18"/>
        <v>1.9507614710462264</v>
      </c>
      <c r="AG48">
        <f t="shared" si="19"/>
        <v>-111.23001227785979</v>
      </c>
      <c r="AH48">
        <f t="shared" si="20"/>
        <v>-44.49107177922221</v>
      </c>
      <c r="AI48">
        <f t="shared" si="21"/>
        <v>-3.4677725982654497</v>
      </c>
      <c r="AJ48">
        <f t="shared" si="22"/>
        <v>185.17164298914273</v>
      </c>
      <c r="AK48">
        <v>0</v>
      </c>
      <c r="AL48">
        <v>0</v>
      </c>
      <c r="AM48">
        <f t="shared" si="23"/>
        <v>1</v>
      </c>
      <c r="AN48">
        <f t="shared" si="24"/>
        <v>0</v>
      </c>
      <c r="AO48">
        <f t="shared" si="25"/>
        <v>51357.513261576387</v>
      </c>
      <c r="AP48" t="s">
        <v>423</v>
      </c>
      <c r="AQ48">
        <v>10366.9</v>
      </c>
      <c r="AR48">
        <v>993.59653846153856</v>
      </c>
      <c r="AS48">
        <v>3431.87</v>
      </c>
      <c r="AT48">
        <f t="shared" si="26"/>
        <v>0.71047955241266758</v>
      </c>
      <c r="AU48">
        <v>-3.9894345373445681</v>
      </c>
      <c r="AV48" t="s">
        <v>588</v>
      </c>
      <c r="AW48">
        <v>10277.5</v>
      </c>
      <c r="AX48">
        <v>913.15673076923065</v>
      </c>
      <c r="AY48">
        <v>1604.1181551926391</v>
      </c>
      <c r="AZ48">
        <f t="shared" si="27"/>
        <v>0.43074222568126885</v>
      </c>
      <c r="BA48">
        <v>0.5</v>
      </c>
      <c r="BB48">
        <f t="shared" si="28"/>
        <v>1513.1429998222452</v>
      </c>
      <c r="BC48">
        <f t="shared" si="29"/>
        <v>56.175936696850172</v>
      </c>
      <c r="BD48">
        <f t="shared" si="30"/>
        <v>325.88729175873283</v>
      </c>
      <c r="BE48">
        <f t="shared" si="31"/>
        <v>3.9761854128302875E-2</v>
      </c>
      <c r="BF48">
        <f t="shared" si="32"/>
        <v>1.1394122302592264</v>
      </c>
      <c r="BG48">
        <f t="shared" si="33"/>
        <v>747.13071352269935</v>
      </c>
      <c r="BH48" t="s">
        <v>589</v>
      </c>
      <c r="BI48">
        <v>632.07000000000005</v>
      </c>
      <c r="BJ48">
        <f t="shared" si="34"/>
        <v>632.07000000000005</v>
      </c>
      <c r="BK48">
        <f t="shared" si="35"/>
        <v>0.60597042184583061</v>
      </c>
      <c r="BL48">
        <f t="shared" si="36"/>
        <v>0.71083044675546425</v>
      </c>
      <c r="BM48">
        <f t="shared" si="37"/>
        <v>0.65281514565589005</v>
      </c>
      <c r="BN48">
        <f t="shared" si="38"/>
        <v>1.1317558715168918</v>
      </c>
      <c r="BO48">
        <f t="shared" si="39"/>
        <v>0.74960904658090166</v>
      </c>
      <c r="BP48">
        <f t="shared" si="40"/>
        <v>0.49202353258924869</v>
      </c>
      <c r="BQ48">
        <f t="shared" si="41"/>
        <v>0.50797646741075131</v>
      </c>
      <c r="BR48">
        <v>1655</v>
      </c>
      <c r="BS48">
        <v>290.00000000000011</v>
      </c>
      <c r="BT48">
        <v>1426.9</v>
      </c>
      <c r="BU48">
        <v>295</v>
      </c>
      <c r="BV48">
        <v>10277.5</v>
      </c>
      <c r="BW48">
        <v>1426.22</v>
      </c>
      <c r="BX48">
        <v>0.68</v>
      </c>
      <c r="BY48">
        <v>300.00000000000011</v>
      </c>
      <c r="BZ48">
        <v>38.5</v>
      </c>
      <c r="CA48">
        <v>1604.1181551926391</v>
      </c>
      <c r="CB48">
        <v>1.987055356099287</v>
      </c>
      <c r="CC48">
        <v>-182.83823422986899</v>
      </c>
      <c r="CD48">
        <v>1.672986318963724</v>
      </c>
      <c r="CE48">
        <v>0.99766120660445357</v>
      </c>
      <c r="CF48">
        <v>-1.1195618464961071E-2</v>
      </c>
      <c r="CG48">
        <v>289.99999999999989</v>
      </c>
      <c r="CH48">
        <v>1424.84</v>
      </c>
      <c r="CI48">
        <v>695</v>
      </c>
      <c r="CJ48">
        <v>10263.5</v>
      </c>
      <c r="CK48">
        <v>1425.97</v>
      </c>
      <c r="CL48">
        <v>-1.1299999999999999</v>
      </c>
      <c r="CZ48">
        <f t="shared" si="42"/>
        <v>1799.95</v>
      </c>
      <c r="DA48">
        <f t="shared" si="43"/>
        <v>1513.1429998222452</v>
      </c>
      <c r="DB48">
        <f t="shared" si="44"/>
        <v>0.84065835152212287</v>
      </c>
      <c r="DC48">
        <f t="shared" si="45"/>
        <v>0.19131670304424578</v>
      </c>
      <c r="DD48">
        <v>6</v>
      </c>
      <c r="DE48">
        <v>0.5</v>
      </c>
      <c r="DF48" t="s">
        <v>426</v>
      </c>
      <c r="DG48">
        <v>2</v>
      </c>
      <c r="DH48">
        <v>1691686872.5</v>
      </c>
      <c r="DI48">
        <v>1727.41</v>
      </c>
      <c r="DJ48">
        <v>1800.05</v>
      </c>
      <c r="DK48">
        <v>28.609200000000001</v>
      </c>
      <c r="DL48">
        <v>25.6691</v>
      </c>
      <c r="DM48">
        <v>1724.71</v>
      </c>
      <c r="DN48">
        <v>27.8306</v>
      </c>
      <c r="DO48">
        <v>499.99599999999998</v>
      </c>
      <c r="DP48">
        <v>98.715299999999999</v>
      </c>
      <c r="DQ48">
        <v>9.9946400000000005E-2</v>
      </c>
      <c r="DR48">
        <v>31.725999999999999</v>
      </c>
      <c r="DS48">
        <v>32.01</v>
      </c>
      <c r="DT48">
        <v>999.9</v>
      </c>
      <c r="DU48">
        <v>0</v>
      </c>
      <c r="DV48">
        <v>0</v>
      </c>
      <c r="DW48">
        <v>9993.75</v>
      </c>
      <c r="DX48">
        <v>0</v>
      </c>
      <c r="DY48">
        <v>1922.16</v>
      </c>
      <c r="DZ48">
        <v>-72.6494</v>
      </c>
      <c r="EA48">
        <v>1778.28</v>
      </c>
      <c r="EB48">
        <v>1847.48</v>
      </c>
      <c r="EC48">
        <v>2.94008</v>
      </c>
      <c r="ED48">
        <v>1800.05</v>
      </c>
      <c r="EE48">
        <v>25.6691</v>
      </c>
      <c r="EF48">
        <v>2.82416</v>
      </c>
      <c r="EG48">
        <v>2.5339299999999998</v>
      </c>
      <c r="EH48">
        <v>23.026</v>
      </c>
      <c r="EI48">
        <v>21.246099999999998</v>
      </c>
      <c r="EJ48">
        <v>1799.95</v>
      </c>
      <c r="EK48">
        <v>0.97799599999999998</v>
      </c>
      <c r="EL48">
        <v>2.20038E-2</v>
      </c>
      <c r="EM48">
        <v>0</v>
      </c>
      <c r="EN48">
        <v>913.32399999999996</v>
      </c>
      <c r="EO48">
        <v>5.0002700000000004</v>
      </c>
      <c r="EP48">
        <v>17522</v>
      </c>
      <c r="EQ48">
        <v>16248.1</v>
      </c>
      <c r="ER48">
        <v>50.125</v>
      </c>
      <c r="ES48">
        <v>52</v>
      </c>
      <c r="ET48">
        <v>51.25</v>
      </c>
      <c r="EU48">
        <v>51.061999999999998</v>
      </c>
      <c r="EV48">
        <v>51.686999999999998</v>
      </c>
      <c r="EW48">
        <v>1755.45</v>
      </c>
      <c r="EX48">
        <v>39.5</v>
      </c>
      <c r="EY48">
        <v>0</v>
      </c>
      <c r="EZ48">
        <v>162.5999999046326</v>
      </c>
      <c r="FA48">
        <v>0</v>
      </c>
      <c r="FB48">
        <v>913.15673076923065</v>
      </c>
      <c r="FC48">
        <v>2.086529914977556</v>
      </c>
      <c r="FD48">
        <v>103.06666656353531</v>
      </c>
      <c r="FE48">
        <v>17507.365384615379</v>
      </c>
      <c r="FF48">
        <v>15</v>
      </c>
      <c r="FG48">
        <v>1691686828.5</v>
      </c>
      <c r="FH48" t="s">
        <v>590</v>
      </c>
      <c r="FI48">
        <v>1691686729.5999999</v>
      </c>
      <c r="FJ48">
        <v>1691686813</v>
      </c>
      <c r="FK48">
        <v>35</v>
      </c>
      <c r="FL48">
        <v>0.221</v>
      </c>
      <c r="FM48">
        <v>1.2E-2</v>
      </c>
      <c r="FN48">
        <v>2.694</v>
      </c>
      <c r="FO48">
        <v>0.77900000000000003</v>
      </c>
      <c r="FP48">
        <v>1500</v>
      </c>
      <c r="FQ48">
        <v>26</v>
      </c>
      <c r="FR48">
        <v>0.08</v>
      </c>
      <c r="FS48">
        <v>0.04</v>
      </c>
      <c r="FT48">
        <v>55.847772988664367</v>
      </c>
      <c r="FU48">
        <v>0.82344281427761323</v>
      </c>
      <c r="FV48">
        <v>0.19929528745741881</v>
      </c>
      <c r="FW48">
        <v>1</v>
      </c>
      <c r="FX48">
        <v>0.1306098773542054</v>
      </c>
      <c r="FY48">
        <v>-2.0692599107252969E-2</v>
      </c>
      <c r="FZ48">
        <v>3.379019239779262E-3</v>
      </c>
      <c r="GA48">
        <v>1</v>
      </c>
      <c r="GB48">
        <v>2</v>
      </c>
      <c r="GC48">
        <v>2</v>
      </c>
      <c r="GD48" t="s">
        <v>428</v>
      </c>
      <c r="GE48">
        <v>3.1347900000000002</v>
      </c>
      <c r="GF48">
        <v>2.8650500000000001</v>
      </c>
      <c r="GG48">
        <v>0.24684600000000001</v>
      </c>
      <c r="GH48">
        <v>0.25819500000000001</v>
      </c>
      <c r="GI48">
        <v>0.128603</v>
      </c>
      <c r="GJ48">
        <v>0.12436999999999999</v>
      </c>
      <c r="GK48">
        <v>22838.2</v>
      </c>
      <c r="GL48">
        <v>17441.599999999999</v>
      </c>
      <c r="GM48">
        <v>29232.3</v>
      </c>
      <c r="GN48">
        <v>21913.200000000001</v>
      </c>
      <c r="GO48">
        <v>34131</v>
      </c>
      <c r="GP48">
        <v>26419.5</v>
      </c>
      <c r="GQ48">
        <v>40570</v>
      </c>
      <c r="GR48">
        <v>31143.599999999999</v>
      </c>
      <c r="GS48">
        <v>2.0290499999999998</v>
      </c>
      <c r="GT48">
        <v>1.83867</v>
      </c>
      <c r="GU48">
        <v>0.147372</v>
      </c>
      <c r="GV48">
        <v>0</v>
      </c>
      <c r="GW48">
        <v>29.614799999999999</v>
      </c>
      <c r="GX48">
        <v>999.9</v>
      </c>
      <c r="GY48">
        <v>45.7</v>
      </c>
      <c r="GZ48">
        <v>37.4</v>
      </c>
      <c r="HA48">
        <v>29.830400000000001</v>
      </c>
      <c r="HB48">
        <v>61.917999999999999</v>
      </c>
      <c r="HC48">
        <v>15.0481</v>
      </c>
      <c r="HD48">
        <v>1</v>
      </c>
      <c r="HE48">
        <v>0.22351599999999999</v>
      </c>
      <c r="HF48">
        <v>1.00193</v>
      </c>
      <c r="HG48">
        <v>20.276599999999998</v>
      </c>
      <c r="HH48">
        <v>5.2343599999999997</v>
      </c>
      <c r="HI48">
        <v>11.974</v>
      </c>
      <c r="HJ48">
        <v>4.9752000000000001</v>
      </c>
      <c r="HK48">
        <v>3.2839999999999998</v>
      </c>
      <c r="HL48">
        <v>9999</v>
      </c>
      <c r="HM48">
        <v>9999</v>
      </c>
      <c r="HN48">
        <v>9999</v>
      </c>
      <c r="HO48">
        <v>999.9</v>
      </c>
      <c r="HP48">
        <v>1.86113</v>
      </c>
      <c r="HQ48">
        <v>1.8628</v>
      </c>
      <c r="HR48">
        <v>1.86816</v>
      </c>
      <c r="HS48">
        <v>1.8588499999999999</v>
      </c>
      <c r="HT48">
        <v>1.8573</v>
      </c>
      <c r="HU48">
        <v>1.86097</v>
      </c>
      <c r="HV48">
        <v>1.8648100000000001</v>
      </c>
      <c r="HW48">
        <v>1.8669100000000001</v>
      </c>
      <c r="HX48">
        <v>5</v>
      </c>
      <c r="HY48">
        <v>0</v>
      </c>
      <c r="HZ48">
        <v>0</v>
      </c>
      <c r="IA48">
        <v>0</v>
      </c>
      <c r="IB48" t="s">
        <v>429</v>
      </c>
      <c r="IC48" t="s">
        <v>430</v>
      </c>
      <c r="ID48" t="s">
        <v>431</v>
      </c>
      <c r="IE48" t="s">
        <v>431</v>
      </c>
      <c r="IF48" t="s">
        <v>431</v>
      </c>
      <c r="IG48" t="s">
        <v>431</v>
      </c>
      <c r="IH48">
        <v>0</v>
      </c>
      <c r="II48">
        <v>100</v>
      </c>
      <c r="IJ48">
        <v>100</v>
      </c>
      <c r="IK48">
        <v>2.7</v>
      </c>
      <c r="IL48">
        <v>0.77859999999999996</v>
      </c>
      <c r="IM48">
        <v>2.6938095238099322</v>
      </c>
      <c r="IN48">
        <v>0</v>
      </c>
      <c r="IO48">
        <v>0</v>
      </c>
      <c r="IP48">
        <v>0</v>
      </c>
      <c r="IQ48">
        <v>0.77860500000000599</v>
      </c>
      <c r="IR48">
        <v>0</v>
      </c>
      <c r="IS48">
        <v>0</v>
      </c>
      <c r="IT48">
        <v>0</v>
      </c>
      <c r="IU48">
        <v>-1</v>
      </c>
      <c r="IV48">
        <v>-1</v>
      </c>
      <c r="IW48">
        <v>-1</v>
      </c>
      <c r="IX48">
        <v>-1</v>
      </c>
      <c r="IY48">
        <v>2.4</v>
      </c>
      <c r="IZ48">
        <v>1</v>
      </c>
      <c r="JA48">
        <v>3.5266099999999998</v>
      </c>
      <c r="JB48">
        <v>2.5061</v>
      </c>
      <c r="JC48">
        <v>1.34399</v>
      </c>
      <c r="JD48">
        <v>2.2497600000000002</v>
      </c>
      <c r="JE48">
        <v>1.5918000000000001</v>
      </c>
      <c r="JF48">
        <v>2.2729499999999998</v>
      </c>
      <c r="JG48">
        <v>41.430100000000003</v>
      </c>
      <c r="JH48">
        <v>24.2714</v>
      </c>
      <c r="JI48">
        <v>18</v>
      </c>
      <c r="JJ48">
        <v>498.68599999999998</v>
      </c>
      <c r="JK48">
        <v>423.64400000000001</v>
      </c>
      <c r="JL48">
        <v>28.2149</v>
      </c>
      <c r="JM48">
        <v>30.410299999999999</v>
      </c>
      <c r="JN48">
        <v>30.000399999999999</v>
      </c>
      <c r="JO48">
        <v>30.2959</v>
      </c>
      <c r="JP48">
        <v>30.252500000000001</v>
      </c>
      <c r="JQ48">
        <v>70.665999999999997</v>
      </c>
      <c r="JR48">
        <v>22.066299999999998</v>
      </c>
      <c r="JS48">
        <v>41.908299999999997</v>
      </c>
      <c r="JT48">
        <v>28.2072</v>
      </c>
      <c r="JU48">
        <v>1800</v>
      </c>
      <c r="JV48">
        <v>25.593599999999999</v>
      </c>
      <c r="JW48">
        <v>99.671099999999996</v>
      </c>
      <c r="JX48">
        <v>98.384799999999998</v>
      </c>
    </row>
    <row r="49" spans="1:284" x14ac:dyDescent="0.3">
      <c r="A49">
        <v>33</v>
      </c>
      <c r="B49">
        <v>1691688865.0999999</v>
      </c>
      <c r="C49">
        <v>8659.0999999046326</v>
      </c>
      <c r="D49" t="s">
        <v>591</v>
      </c>
      <c r="E49" t="s">
        <v>592</v>
      </c>
      <c r="F49" t="s">
        <v>416</v>
      </c>
      <c r="G49" t="s">
        <v>593</v>
      </c>
      <c r="H49" t="s">
        <v>418</v>
      </c>
      <c r="I49" t="s">
        <v>419</v>
      </c>
      <c r="J49" t="s">
        <v>31</v>
      </c>
      <c r="K49" t="s">
        <v>594</v>
      </c>
      <c r="L49" t="s">
        <v>422</v>
      </c>
      <c r="M49">
        <v>1691688865.0999999</v>
      </c>
      <c r="N49">
        <f t="shared" ref="N49:N80" si="46">(O49)/1000</f>
        <v>7.7707605652638711E-3</v>
      </c>
      <c r="O49">
        <f t="shared" ref="O49:O80" si="47">1000*DO49*AM49*(DK49-DL49)/(100*DD49*(1000-AM49*DK49))</f>
        <v>7.7707605652638714</v>
      </c>
      <c r="P49">
        <f t="shared" ref="P49:P80" si="48">DO49*AM49*(DJ49-DI49*(1000-AM49*DL49)/(1000-AM49*DK49))/(100*DD49)</f>
        <v>24.200912678251488</v>
      </c>
      <c r="Q49">
        <f t="shared" ref="Q49:Q80" si="49">DI49 - IF(AM49&gt;1, P49*DD49*100/(AO49*DW49), 0)</f>
        <v>367.52499999999998</v>
      </c>
      <c r="R49">
        <f t="shared" ref="R49:R80" si="50">((X49-N49/2)*Q49-P49)/(X49+N49/2)</f>
        <v>260.90574398275737</v>
      </c>
      <c r="S49">
        <f t="shared" ref="S49:S80" si="51">R49*(DP49+DQ49)/1000</f>
        <v>25.771395330283855</v>
      </c>
      <c r="T49">
        <f t="shared" ref="T49:T80" si="52">(DI49 - IF(AM49&gt;1, P49*DD49*100/(AO49*DW49), 0))*(DP49+DQ49)/1000</f>
        <v>36.302888254497496</v>
      </c>
      <c r="U49">
        <f t="shared" ref="U49:U80" si="53">2/((1/W49-1/V49)+SIGN(W49)*SQRT((1/W49-1/V49)*(1/W49-1/V49) + 4*DE49/((DE49+1)*(DE49+1))*(2*1/W49*1/V49-1/V49*1/V49)))</f>
        <v>0.42762632423307395</v>
      </c>
      <c r="V49">
        <f t="shared" ref="V49:V80" si="54">IF(LEFT(DF49,1)&lt;&gt;"0",IF(LEFT(DF49,1)="1",3,DG49),$D$5+$E$5*(DW49*DP49/($K$5*1000))+$F$5*(DW49*DP49/($K$5*1000))*MAX(MIN(DD49,$J$5),$I$5)*MAX(MIN(DD49,$J$5),$I$5)+$G$5*MAX(MIN(DD49,$J$5),$I$5)*(DW49*DP49/($K$5*1000))+$H$5*(DW49*DP49/($K$5*1000))*(DW49*DP49/($K$5*1000)))</f>
        <v>2.9090611387677061</v>
      </c>
      <c r="W49">
        <f t="shared" ref="W49:W80" si="55">N49*(1000-(1000*0.61365*EXP(17.502*AA49/(240.97+AA49))/(DP49+DQ49)+DK49)/2)/(1000*0.61365*EXP(17.502*AA49/(240.97+AA49))/(DP49+DQ49)-DK49)</f>
        <v>0.39552373386384465</v>
      </c>
      <c r="X49">
        <f t="shared" ref="X49:X80" si="56">1/((DE49+1)/(U49/1.6)+1/(V49/1.37)) + DE49/((DE49+1)/(U49/1.6) + DE49/(V49/1.37))</f>
        <v>0.24988549062481846</v>
      </c>
      <c r="Y49">
        <f t="shared" ref="Y49:Y80" si="57">(CZ49*DC49)</f>
        <v>344.39219964461375</v>
      </c>
      <c r="Z49">
        <f t="shared" ref="Z49:Z80" si="58">(DR49+(Y49+2*0.95*0.0000000567*(((DR49+$B$7)+273)^4-(DR49+273)^4)-44100*N49)/(1.84*29.3*V49+8*0.95*0.0000000567*(DR49+273)^3))</f>
        <v>32.307563302946562</v>
      </c>
      <c r="AA49">
        <f t="shared" ref="AA49:AA80" si="59">($C$7*DS49+$D$7*DT49+$E$7*Z49)</f>
        <v>31.986899999999999</v>
      </c>
      <c r="AB49">
        <f t="shared" ref="AB49:AB80" si="60">0.61365*EXP(17.502*AA49/(240.97+AA49))</f>
        <v>4.7715438015063336</v>
      </c>
      <c r="AC49">
        <f t="shared" ref="AC49:AC80" si="61">(AD49/AE49*100)</f>
        <v>59.849189136901394</v>
      </c>
      <c r="AD49">
        <f t="shared" ref="AD49:AD80" si="62">DK49*(DP49+DQ49)/1000</f>
        <v>2.9063251253376801</v>
      </c>
      <c r="AE49">
        <f t="shared" ref="AE49:AE80" si="63">0.61365*EXP(17.502*DR49/(240.97+DR49))</f>
        <v>4.8560810384408679</v>
      </c>
      <c r="AF49">
        <f t="shared" ref="AF49:AF80" si="64">(AB49-DK49*(DP49+DQ49)/1000)</f>
        <v>1.8652186761686536</v>
      </c>
      <c r="AG49">
        <f t="shared" ref="AG49:AG80" si="65">(-N49*44100)</f>
        <v>-342.69054092813673</v>
      </c>
      <c r="AH49">
        <f t="shared" ref="AH49:AH80" si="66">2*29.3*V49*0.92*(DR49-AA49)</f>
        <v>48.712424257573907</v>
      </c>
      <c r="AI49">
        <f t="shared" ref="AI49:AI80" si="67">2*0.95*0.0000000567*(((DR49+$B$7)+273)^4-(AA49+273)^4)</f>
        <v>3.8028135635679803</v>
      </c>
      <c r="AJ49">
        <f t="shared" ref="AJ49:AJ80" si="68">Y49+AI49+AG49+AH49</f>
        <v>54.216896537618943</v>
      </c>
      <c r="AK49">
        <v>0</v>
      </c>
      <c r="AL49">
        <v>0</v>
      </c>
      <c r="AM49">
        <f t="shared" ref="AM49:AM80" si="69">IF(AK49*$H$13&gt;=AO49,1,(AO49/(AO49-AK49*$H$13)))</f>
        <v>1</v>
      </c>
      <c r="AN49">
        <f t="shared" ref="AN49:AN80" si="70">(AM49-1)*100</f>
        <v>0</v>
      </c>
      <c r="AO49">
        <f t="shared" ref="AO49:AO80" si="71">MAX(0,($B$13+$C$13*DW49)/(1+$D$13*DW49)*DP49/(DR49+273)*$E$13)</f>
        <v>51351.767560981789</v>
      </c>
      <c r="AP49" t="s">
        <v>423</v>
      </c>
      <c r="AQ49">
        <v>10366.9</v>
      </c>
      <c r="AR49">
        <v>993.59653846153856</v>
      </c>
      <c r="AS49">
        <v>3431.87</v>
      </c>
      <c r="AT49">
        <f t="shared" ref="AT49:AT80" si="72">1-AR49/AS49</f>
        <v>0.71047955241266758</v>
      </c>
      <c r="AU49">
        <v>-3.9894345373445681</v>
      </c>
      <c r="AV49" t="s">
        <v>595</v>
      </c>
      <c r="AW49">
        <v>10297.200000000001</v>
      </c>
      <c r="AX49">
        <v>935.18615384615384</v>
      </c>
      <c r="AY49">
        <v>1326.6669601005699</v>
      </c>
      <c r="AZ49">
        <f t="shared" ref="AZ49:AZ80" si="73">1-AX49/AY49</f>
        <v>0.29508596959762934</v>
      </c>
      <c r="BA49">
        <v>0.5</v>
      </c>
      <c r="BB49">
        <f t="shared" ref="BB49:BB80" si="74">DA49</f>
        <v>1513.2854998223067</v>
      </c>
      <c r="BC49">
        <f t="shared" ref="BC49:BC80" si="75">P49</f>
        <v>24.200912678251488</v>
      </c>
      <c r="BD49">
        <f t="shared" ref="BD49:BD80" si="76">AZ49*BA49*BB49</f>
        <v>223.27465949654928</v>
      </c>
      <c r="BE49">
        <f t="shared" ref="BE49:BE80" si="77">(BC49-AU49)/BB49</f>
        <v>1.8628571554347297E-2</v>
      </c>
      <c r="BF49">
        <f t="shared" ref="BF49:BF80" si="78">(AS49-AY49)/AY49</f>
        <v>1.5868361112572233</v>
      </c>
      <c r="BG49">
        <f t="shared" ref="BG49:BG80" si="79">AR49/(AT49+AR49/AY49)</f>
        <v>680.8153351577339</v>
      </c>
      <c r="BH49" t="s">
        <v>596</v>
      </c>
      <c r="BI49">
        <v>673.72</v>
      </c>
      <c r="BJ49">
        <f t="shared" ref="BJ49:BJ80" si="80">IF(BI49&lt;&gt;0, BI49, BG49)</f>
        <v>673.72</v>
      </c>
      <c r="BK49">
        <f t="shared" ref="BK49:BK80" si="81">1-BJ49/AY49</f>
        <v>0.49217096659365989</v>
      </c>
      <c r="BL49">
        <f t="shared" ref="BL49:BL80" si="82">(AY49-AX49)/(AY49-BJ49)</f>
        <v>0.59955988797944382</v>
      </c>
      <c r="BM49">
        <f t="shared" ref="BM49:BM80" si="83">(AS49-AY49)/(AS49-BJ49)</f>
        <v>0.76326633428183044</v>
      </c>
      <c r="BN49">
        <f t="shared" ref="BN49:BN80" si="84">(AY49-AX49)/(AY49-AR49)</f>
        <v>1.1753694739026919</v>
      </c>
      <c r="BO49">
        <f t="shared" ref="BO49:BO80" si="85">(AS49-AY49)/(AS49-AR49)</f>
        <v>0.86339907032869234</v>
      </c>
      <c r="BP49">
        <f t="shared" ref="BP49:BP80" si="86">(BL49*BJ49/AX49)</f>
        <v>0.43193056919014411</v>
      </c>
      <c r="BQ49">
        <f t="shared" ref="BQ49:BQ80" si="87">(1-BP49)</f>
        <v>0.56806943080985595</v>
      </c>
      <c r="BR49">
        <v>1657</v>
      </c>
      <c r="BS49">
        <v>290.00000000000011</v>
      </c>
      <c r="BT49">
        <v>1233.3800000000001</v>
      </c>
      <c r="BU49">
        <v>225</v>
      </c>
      <c r="BV49">
        <v>10297.200000000001</v>
      </c>
      <c r="BW49">
        <v>1233.1500000000001</v>
      </c>
      <c r="BX49">
        <v>0.23</v>
      </c>
      <c r="BY49">
        <v>300.00000000000011</v>
      </c>
      <c r="BZ49">
        <v>38.4</v>
      </c>
      <c r="CA49">
        <v>1326.6669601005699</v>
      </c>
      <c r="CB49">
        <v>1.400771355446546</v>
      </c>
      <c r="CC49">
        <v>-96.292149151038331</v>
      </c>
      <c r="CD49">
        <v>1.1808878166464589</v>
      </c>
      <c r="CE49">
        <v>0.99580657822117247</v>
      </c>
      <c r="CF49">
        <v>-1.120729432703005E-2</v>
      </c>
      <c r="CG49">
        <v>289.99999999999989</v>
      </c>
      <c r="CH49">
        <v>1230.1300000000001</v>
      </c>
      <c r="CI49">
        <v>645</v>
      </c>
      <c r="CJ49">
        <v>10281.5</v>
      </c>
      <c r="CK49">
        <v>1233.01</v>
      </c>
      <c r="CL49">
        <v>-2.88</v>
      </c>
      <c r="CZ49">
        <f t="shared" ref="CZ49:CZ80" si="88">$B$11*DX49+$C$11*DY49+$F$11*EJ49*(1-EM49)</f>
        <v>1800.12</v>
      </c>
      <c r="DA49">
        <f t="shared" ref="DA49:DA80" si="89">CZ49*DB49</f>
        <v>1513.2854998223067</v>
      </c>
      <c r="DB49">
        <f t="shared" ref="DB49:DB80" si="90">($B$11*$D$9+$C$11*$D$9+$F$11*((EW49+EO49)/MAX(EW49+EO49+EX49, 0.1)*$I$9+EX49/MAX(EW49+EO49+EX49, 0.1)*$J$9))/($B$11+$C$11+$F$11)</f>
        <v>0.84065812269310203</v>
      </c>
      <c r="DC49">
        <f t="shared" ref="DC49:DC80" si="91">($B$11*$K$9+$C$11*$K$9+$F$11*((EW49+EO49)/MAX(EW49+EO49+EX49, 0.1)*$P$9+EX49/MAX(EW49+EO49+EX49, 0.1)*$Q$9))/($B$11+$C$11+$F$11)</f>
        <v>0.19131624538620412</v>
      </c>
      <c r="DD49">
        <v>6</v>
      </c>
      <c r="DE49">
        <v>0.5</v>
      </c>
      <c r="DF49" t="s">
        <v>426</v>
      </c>
      <c r="DG49">
        <v>2</v>
      </c>
      <c r="DH49">
        <v>1691688865.0999999</v>
      </c>
      <c r="DI49">
        <v>367.52499999999998</v>
      </c>
      <c r="DJ49">
        <v>399.99200000000002</v>
      </c>
      <c r="DK49">
        <v>29.423200000000001</v>
      </c>
      <c r="DL49">
        <v>20.373000000000001</v>
      </c>
      <c r="DM49">
        <v>365.053</v>
      </c>
      <c r="DN49">
        <v>28.5395</v>
      </c>
      <c r="DO49">
        <v>500.01900000000001</v>
      </c>
      <c r="DP49">
        <v>98.6768</v>
      </c>
      <c r="DQ49">
        <v>9.9849900000000005E-2</v>
      </c>
      <c r="DR49">
        <v>32.297499999999999</v>
      </c>
      <c r="DS49">
        <v>31.986899999999999</v>
      </c>
      <c r="DT49">
        <v>999.9</v>
      </c>
      <c r="DU49">
        <v>0</v>
      </c>
      <c r="DV49">
        <v>0</v>
      </c>
      <c r="DW49">
        <v>10016.200000000001</v>
      </c>
      <c r="DX49">
        <v>0</v>
      </c>
      <c r="DY49">
        <v>1585.37</v>
      </c>
      <c r="DZ49">
        <v>-32.466999999999999</v>
      </c>
      <c r="EA49">
        <v>378.66699999999997</v>
      </c>
      <c r="EB49">
        <v>408.31099999999998</v>
      </c>
      <c r="EC49">
        <v>9.0502000000000002</v>
      </c>
      <c r="ED49">
        <v>399.99200000000002</v>
      </c>
      <c r="EE49">
        <v>20.373000000000001</v>
      </c>
      <c r="EF49">
        <v>2.9033899999999999</v>
      </c>
      <c r="EG49">
        <v>2.0103399999999998</v>
      </c>
      <c r="EH49">
        <v>23.484000000000002</v>
      </c>
      <c r="EI49">
        <v>17.526</v>
      </c>
      <c r="EJ49">
        <v>1800.12</v>
      </c>
      <c r="EK49">
        <v>0.97800399999999998</v>
      </c>
      <c r="EL49">
        <v>2.1995799999999999E-2</v>
      </c>
      <c r="EM49">
        <v>0</v>
      </c>
      <c r="EN49">
        <v>934.471</v>
      </c>
      <c r="EO49">
        <v>5.0002700000000004</v>
      </c>
      <c r="EP49">
        <v>17926.099999999999</v>
      </c>
      <c r="EQ49">
        <v>16249.7</v>
      </c>
      <c r="ER49">
        <v>46.561999999999998</v>
      </c>
      <c r="ES49">
        <v>48.686999999999998</v>
      </c>
      <c r="ET49">
        <v>47.686999999999998</v>
      </c>
      <c r="EU49">
        <v>47.686999999999998</v>
      </c>
      <c r="EV49">
        <v>48.561999999999998</v>
      </c>
      <c r="EW49">
        <v>1755.63</v>
      </c>
      <c r="EX49">
        <v>39.49</v>
      </c>
      <c r="EY49">
        <v>0</v>
      </c>
      <c r="EZ49">
        <v>1990.400000095367</v>
      </c>
      <c r="FA49">
        <v>0</v>
      </c>
      <c r="FB49">
        <v>935.18615384615384</v>
      </c>
      <c r="FC49">
        <v>-4.0096410341200466</v>
      </c>
      <c r="FD49">
        <v>-4.9982910810670989</v>
      </c>
      <c r="FE49">
        <v>17915.56923076923</v>
      </c>
      <c r="FF49">
        <v>15</v>
      </c>
      <c r="FG49">
        <v>1691688823.5999999</v>
      </c>
      <c r="FH49" t="s">
        <v>597</v>
      </c>
      <c r="FI49">
        <v>1691688813.5999999</v>
      </c>
      <c r="FJ49">
        <v>1691688150.5</v>
      </c>
      <c r="FK49">
        <v>38</v>
      </c>
      <c r="FL49">
        <v>0.13100000000000001</v>
      </c>
      <c r="FM49">
        <v>-2.1000000000000001E-2</v>
      </c>
      <c r="FN49">
        <v>2.472</v>
      </c>
      <c r="FO49">
        <v>0.88400000000000001</v>
      </c>
      <c r="FP49">
        <v>400</v>
      </c>
      <c r="FQ49">
        <v>28</v>
      </c>
      <c r="FR49">
        <v>0.1</v>
      </c>
      <c r="FS49">
        <v>0.03</v>
      </c>
      <c r="FT49">
        <v>24.29380121972692</v>
      </c>
      <c r="FU49">
        <v>-0.9280703829299467</v>
      </c>
      <c r="FV49">
        <v>0.18573175654260221</v>
      </c>
      <c r="FW49">
        <v>1</v>
      </c>
      <c r="FX49">
        <v>0.43430736039194451</v>
      </c>
      <c r="FY49">
        <v>-1.040910069799067E-2</v>
      </c>
      <c r="FZ49">
        <v>8.2186743248239599E-3</v>
      </c>
      <c r="GA49">
        <v>1</v>
      </c>
      <c r="GB49">
        <v>2</v>
      </c>
      <c r="GC49">
        <v>2</v>
      </c>
      <c r="GD49" t="s">
        <v>428</v>
      </c>
      <c r="GE49">
        <v>3.1335299999999999</v>
      </c>
      <c r="GF49">
        <v>2.8651499999999999</v>
      </c>
      <c r="GG49">
        <v>8.57517E-2</v>
      </c>
      <c r="GH49">
        <v>9.4451400000000005E-2</v>
      </c>
      <c r="GI49">
        <v>0.130657</v>
      </c>
      <c r="GJ49">
        <v>0.10566</v>
      </c>
      <c r="GK49">
        <v>27689</v>
      </c>
      <c r="GL49">
        <v>21287.8</v>
      </c>
      <c r="GM49">
        <v>29200.2</v>
      </c>
      <c r="GN49">
        <v>21911.5</v>
      </c>
      <c r="GO49">
        <v>34003</v>
      </c>
      <c r="GP49">
        <v>26971.9</v>
      </c>
      <c r="GQ49">
        <v>40525.9</v>
      </c>
      <c r="GR49">
        <v>31144.400000000001</v>
      </c>
      <c r="GS49">
        <v>2.02922</v>
      </c>
      <c r="GT49">
        <v>1.8146</v>
      </c>
      <c r="GU49">
        <v>5.2496800000000003E-2</v>
      </c>
      <c r="GV49">
        <v>0</v>
      </c>
      <c r="GW49">
        <v>31.134699999999999</v>
      </c>
      <c r="GX49">
        <v>999.9</v>
      </c>
      <c r="GY49">
        <v>41.5</v>
      </c>
      <c r="GZ49">
        <v>37.299999999999997</v>
      </c>
      <c r="HA49">
        <v>26.955100000000002</v>
      </c>
      <c r="HB49">
        <v>61.790799999999997</v>
      </c>
      <c r="HC49">
        <v>15.0441</v>
      </c>
      <c r="HD49">
        <v>1</v>
      </c>
      <c r="HE49">
        <v>0.27261200000000002</v>
      </c>
      <c r="HF49">
        <v>0.71956699999999996</v>
      </c>
      <c r="HG49">
        <v>20.279699999999998</v>
      </c>
      <c r="HH49">
        <v>5.2346599999999999</v>
      </c>
      <c r="HI49">
        <v>11.974</v>
      </c>
      <c r="HJ49">
        <v>4.9752000000000001</v>
      </c>
      <c r="HK49">
        <v>3.2839800000000001</v>
      </c>
      <c r="HL49">
        <v>9999</v>
      </c>
      <c r="HM49">
        <v>9999</v>
      </c>
      <c r="HN49">
        <v>9999</v>
      </c>
      <c r="HO49">
        <v>999.9</v>
      </c>
      <c r="HP49">
        <v>1.8610100000000001</v>
      </c>
      <c r="HQ49">
        <v>1.86266</v>
      </c>
      <c r="HR49">
        <v>1.86812</v>
      </c>
      <c r="HS49">
        <v>1.8587199999999999</v>
      </c>
      <c r="HT49">
        <v>1.8571500000000001</v>
      </c>
      <c r="HU49">
        <v>1.8608100000000001</v>
      </c>
      <c r="HV49">
        <v>1.86477</v>
      </c>
      <c r="HW49">
        <v>1.86676</v>
      </c>
      <c r="HX49">
        <v>5</v>
      </c>
      <c r="HY49">
        <v>0</v>
      </c>
      <c r="HZ49">
        <v>0</v>
      </c>
      <c r="IA49">
        <v>0</v>
      </c>
      <c r="IB49" t="s">
        <v>429</v>
      </c>
      <c r="IC49" t="s">
        <v>430</v>
      </c>
      <c r="ID49" t="s">
        <v>431</v>
      </c>
      <c r="IE49" t="s">
        <v>431</v>
      </c>
      <c r="IF49" t="s">
        <v>431</v>
      </c>
      <c r="IG49" t="s">
        <v>431</v>
      </c>
      <c r="IH49">
        <v>0</v>
      </c>
      <c r="II49">
        <v>100</v>
      </c>
      <c r="IJ49">
        <v>100</v>
      </c>
      <c r="IK49">
        <v>2.472</v>
      </c>
      <c r="IL49">
        <v>0.88370000000000004</v>
      </c>
      <c r="IM49">
        <v>2.4720476190477139</v>
      </c>
      <c r="IN49">
        <v>0</v>
      </c>
      <c r="IO49">
        <v>0</v>
      </c>
      <c r="IP49">
        <v>0</v>
      </c>
      <c r="IQ49">
        <v>0.88373000000000346</v>
      </c>
      <c r="IR49">
        <v>0</v>
      </c>
      <c r="IS49">
        <v>0</v>
      </c>
      <c r="IT49">
        <v>0</v>
      </c>
      <c r="IU49">
        <v>-1</v>
      </c>
      <c r="IV49">
        <v>-1</v>
      </c>
      <c r="IW49">
        <v>-1</v>
      </c>
      <c r="IX49">
        <v>-1</v>
      </c>
      <c r="IY49">
        <v>0.9</v>
      </c>
      <c r="IZ49">
        <v>11.9</v>
      </c>
      <c r="JA49">
        <v>1.02905</v>
      </c>
      <c r="JB49">
        <v>2.5146500000000001</v>
      </c>
      <c r="JC49">
        <v>1.34399</v>
      </c>
      <c r="JD49">
        <v>2.2509800000000002</v>
      </c>
      <c r="JE49">
        <v>1.5918000000000001</v>
      </c>
      <c r="JF49">
        <v>2.2644000000000002</v>
      </c>
      <c r="JG49">
        <v>39.591700000000003</v>
      </c>
      <c r="JH49">
        <v>23.991199999999999</v>
      </c>
      <c r="JI49">
        <v>18</v>
      </c>
      <c r="JJ49">
        <v>504.041</v>
      </c>
      <c r="JK49">
        <v>413.15800000000002</v>
      </c>
      <c r="JL49">
        <v>29.372399999999999</v>
      </c>
      <c r="JM49">
        <v>31.1023</v>
      </c>
      <c r="JN49">
        <v>30</v>
      </c>
      <c r="JO49">
        <v>30.8931</v>
      </c>
      <c r="JP49">
        <v>30.835999999999999</v>
      </c>
      <c r="JQ49">
        <v>20.677199999999999</v>
      </c>
      <c r="JR49">
        <v>28.200399999999998</v>
      </c>
      <c r="JS49">
        <v>0</v>
      </c>
      <c r="JT49">
        <v>29.432600000000001</v>
      </c>
      <c r="JU49">
        <v>400</v>
      </c>
      <c r="JV49">
        <v>20.392900000000001</v>
      </c>
      <c r="JW49">
        <v>99.562399999999997</v>
      </c>
      <c r="JX49">
        <v>98.383300000000006</v>
      </c>
    </row>
    <row r="50" spans="1:284" x14ac:dyDescent="0.3">
      <c r="A50">
        <v>34</v>
      </c>
      <c r="B50">
        <v>1691688987.5999999</v>
      </c>
      <c r="C50">
        <v>8781.5999999046326</v>
      </c>
      <c r="D50" t="s">
        <v>598</v>
      </c>
      <c r="E50" t="s">
        <v>599</v>
      </c>
      <c r="F50" t="s">
        <v>416</v>
      </c>
      <c r="G50" t="s">
        <v>593</v>
      </c>
      <c r="H50" t="s">
        <v>418</v>
      </c>
      <c r="I50" t="s">
        <v>419</v>
      </c>
      <c r="J50" t="s">
        <v>31</v>
      </c>
      <c r="K50" t="s">
        <v>594</v>
      </c>
      <c r="L50" t="s">
        <v>422</v>
      </c>
      <c r="M50">
        <v>1691688987.5999999</v>
      </c>
      <c r="N50">
        <f t="shared" si="46"/>
        <v>6.7583662389128513E-3</v>
      </c>
      <c r="O50">
        <f t="shared" si="47"/>
        <v>6.7583662389128509</v>
      </c>
      <c r="P50">
        <f t="shared" si="48"/>
        <v>17.150366180272879</v>
      </c>
      <c r="Q50">
        <f t="shared" si="49"/>
        <v>277.19900000000001</v>
      </c>
      <c r="R50">
        <f t="shared" si="50"/>
        <v>189.949028810529</v>
      </c>
      <c r="S50">
        <f t="shared" si="51"/>
        <v>18.760944010905078</v>
      </c>
      <c r="T50">
        <f t="shared" si="52"/>
        <v>27.378475959812903</v>
      </c>
      <c r="U50">
        <f t="shared" si="53"/>
        <v>0.36378824672313381</v>
      </c>
      <c r="V50">
        <f t="shared" si="54"/>
        <v>2.9095770383123942</v>
      </c>
      <c r="W50">
        <f t="shared" si="55"/>
        <v>0.34027644844020533</v>
      </c>
      <c r="X50">
        <f t="shared" si="56"/>
        <v>0.2146584653059106</v>
      </c>
      <c r="Y50">
        <f t="shared" si="57"/>
        <v>344.37069964468202</v>
      </c>
      <c r="Z50">
        <f t="shared" si="58"/>
        <v>32.581620994754353</v>
      </c>
      <c r="AA50">
        <f t="shared" si="59"/>
        <v>32.080500000000001</v>
      </c>
      <c r="AB50">
        <f t="shared" si="60"/>
        <v>4.79688335726253</v>
      </c>
      <c r="AC50">
        <f t="shared" si="61"/>
        <v>59.926553497211025</v>
      </c>
      <c r="AD50">
        <f t="shared" si="62"/>
        <v>2.9117588311229698</v>
      </c>
      <c r="AE50">
        <f t="shared" si="63"/>
        <v>4.8588791799256112</v>
      </c>
      <c r="AF50">
        <f t="shared" si="64"/>
        <v>1.8851245261395602</v>
      </c>
      <c r="AG50">
        <f t="shared" si="65"/>
        <v>-298.04395113605676</v>
      </c>
      <c r="AH50">
        <f t="shared" si="66"/>
        <v>35.638845848173325</v>
      </c>
      <c r="AI50">
        <f t="shared" si="67"/>
        <v>2.7831296570421329</v>
      </c>
      <c r="AJ50">
        <f t="shared" si="68"/>
        <v>84.748724013840729</v>
      </c>
      <c r="AK50">
        <v>0</v>
      </c>
      <c r="AL50">
        <v>0</v>
      </c>
      <c r="AM50">
        <f t="shared" si="69"/>
        <v>1</v>
      </c>
      <c r="AN50">
        <f t="shared" si="70"/>
        <v>0</v>
      </c>
      <c r="AO50">
        <f t="shared" si="71"/>
        <v>51364.407749430022</v>
      </c>
      <c r="AP50" t="s">
        <v>423</v>
      </c>
      <c r="AQ50">
        <v>10366.9</v>
      </c>
      <c r="AR50">
        <v>993.59653846153856</v>
      </c>
      <c r="AS50">
        <v>3431.87</v>
      </c>
      <c r="AT50">
        <f t="shared" si="72"/>
        <v>0.71047955241266758</v>
      </c>
      <c r="AU50">
        <v>-3.9894345373445681</v>
      </c>
      <c r="AV50" t="s">
        <v>600</v>
      </c>
      <c r="AW50">
        <v>10291.1</v>
      </c>
      <c r="AX50">
        <v>908.82668000000001</v>
      </c>
      <c r="AY50">
        <v>1234.644397005083</v>
      </c>
      <c r="AZ50">
        <f t="shared" si="73"/>
        <v>0.26389599936259345</v>
      </c>
      <c r="BA50">
        <v>0.5</v>
      </c>
      <c r="BB50">
        <f t="shared" si="74"/>
        <v>1513.1927998223409</v>
      </c>
      <c r="BC50">
        <f t="shared" si="75"/>
        <v>17.150366180272879</v>
      </c>
      <c r="BD50">
        <f t="shared" si="76"/>
        <v>199.66276306869875</v>
      </c>
      <c r="BE50">
        <f t="shared" si="77"/>
        <v>1.3970328645562814E-2</v>
      </c>
      <c r="BF50">
        <f t="shared" si="78"/>
        <v>1.7796424689771388</v>
      </c>
      <c r="BG50">
        <f t="shared" si="79"/>
        <v>655.73417228745984</v>
      </c>
      <c r="BH50" t="s">
        <v>601</v>
      </c>
      <c r="BI50">
        <v>673.87</v>
      </c>
      <c r="BJ50">
        <f t="shared" si="80"/>
        <v>673.87</v>
      </c>
      <c r="BK50">
        <f t="shared" si="81"/>
        <v>0.45419911868176099</v>
      </c>
      <c r="BL50">
        <f t="shared" si="82"/>
        <v>0.58101389568634265</v>
      </c>
      <c r="BM50">
        <f t="shared" si="83"/>
        <v>0.79667353263049911</v>
      </c>
      <c r="BN50">
        <f t="shared" si="84"/>
        <v>1.3516723150901802</v>
      </c>
      <c r="BO50">
        <f t="shared" si="85"/>
        <v>0.90113994088610039</v>
      </c>
      <c r="BP50">
        <f t="shared" si="86"/>
        <v>0.43080583185141058</v>
      </c>
      <c r="BQ50">
        <f t="shared" si="87"/>
        <v>0.56919416814858947</v>
      </c>
      <c r="BR50">
        <v>1659</v>
      </c>
      <c r="BS50">
        <v>290.00000000000011</v>
      </c>
      <c r="BT50">
        <v>1159.03</v>
      </c>
      <c r="BU50">
        <v>265</v>
      </c>
      <c r="BV50">
        <v>10291.1</v>
      </c>
      <c r="BW50">
        <v>1158.42</v>
      </c>
      <c r="BX50">
        <v>0.61</v>
      </c>
      <c r="BY50">
        <v>300.00000000000011</v>
      </c>
      <c r="BZ50">
        <v>38.4</v>
      </c>
      <c r="CA50">
        <v>1234.644397005083</v>
      </c>
      <c r="CB50">
        <v>1.1232394236278369</v>
      </c>
      <c r="CC50">
        <v>-78.440805221337769</v>
      </c>
      <c r="CD50">
        <v>0.94682760598372995</v>
      </c>
      <c r="CE50">
        <v>0.99593699242066136</v>
      </c>
      <c r="CF50">
        <v>-1.1206056284760841E-2</v>
      </c>
      <c r="CG50">
        <v>289.99999999999989</v>
      </c>
      <c r="CH50">
        <v>1156.25</v>
      </c>
      <c r="CI50">
        <v>635</v>
      </c>
      <c r="CJ50">
        <v>10281.4</v>
      </c>
      <c r="CK50">
        <v>1158.3499999999999</v>
      </c>
      <c r="CL50">
        <v>-2.1</v>
      </c>
      <c r="CZ50">
        <f t="shared" si="88"/>
        <v>1800.01</v>
      </c>
      <c r="DA50">
        <f t="shared" si="89"/>
        <v>1513.1927998223409</v>
      </c>
      <c r="DB50">
        <f t="shared" si="90"/>
        <v>0.84065799624576587</v>
      </c>
      <c r="DC50">
        <f t="shared" si="91"/>
        <v>0.19131599249153172</v>
      </c>
      <c r="DD50">
        <v>6</v>
      </c>
      <c r="DE50">
        <v>0.5</v>
      </c>
      <c r="DF50" t="s">
        <v>426</v>
      </c>
      <c r="DG50">
        <v>2</v>
      </c>
      <c r="DH50">
        <v>1691688987.5999999</v>
      </c>
      <c r="DI50">
        <v>277.19900000000001</v>
      </c>
      <c r="DJ50">
        <v>300.02999999999997</v>
      </c>
      <c r="DK50">
        <v>29.480699999999999</v>
      </c>
      <c r="DL50">
        <v>21.608899999999998</v>
      </c>
      <c r="DM50">
        <v>274.87900000000002</v>
      </c>
      <c r="DN50">
        <v>29.078499999999998</v>
      </c>
      <c r="DO50">
        <v>499.94600000000003</v>
      </c>
      <c r="DP50">
        <v>98.668499999999995</v>
      </c>
      <c r="DQ50">
        <v>9.9807099999999996E-2</v>
      </c>
      <c r="DR50">
        <v>32.307699999999997</v>
      </c>
      <c r="DS50">
        <v>32.080500000000001</v>
      </c>
      <c r="DT50">
        <v>999.9</v>
      </c>
      <c r="DU50">
        <v>0</v>
      </c>
      <c r="DV50">
        <v>0</v>
      </c>
      <c r="DW50">
        <v>10020</v>
      </c>
      <c r="DX50">
        <v>0</v>
      </c>
      <c r="DY50">
        <v>1588.34</v>
      </c>
      <c r="DZ50">
        <v>-22.830200000000001</v>
      </c>
      <c r="EA50">
        <v>285.62</v>
      </c>
      <c r="EB50">
        <v>306.65600000000001</v>
      </c>
      <c r="EC50">
        <v>7.87181</v>
      </c>
      <c r="ED50">
        <v>300.02999999999997</v>
      </c>
      <c r="EE50">
        <v>21.608899999999998</v>
      </c>
      <c r="EF50">
        <v>2.90882</v>
      </c>
      <c r="EG50">
        <v>2.13212</v>
      </c>
      <c r="EH50">
        <v>23.515000000000001</v>
      </c>
      <c r="EI50">
        <v>18.461200000000002</v>
      </c>
      <c r="EJ50">
        <v>1800.01</v>
      </c>
      <c r="EK50">
        <v>0.97800399999999998</v>
      </c>
      <c r="EL50">
        <v>2.1995799999999999E-2</v>
      </c>
      <c r="EM50">
        <v>0</v>
      </c>
      <c r="EN50">
        <v>908.73099999999999</v>
      </c>
      <c r="EO50">
        <v>5.0002700000000004</v>
      </c>
      <c r="EP50">
        <v>17441.2</v>
      </c>
      <c r="EQ50">
        <v>16248.7</v>
      </c>
      <c r="ER50">
        <v>46.625</v>
      </c>
      <c r="ES50">
        <v>48.686999999999998</v>
      </c>
      <c r="ET50">
        <v>47.75</v>
      </c>
      <c r="EU50">
        <v>47.686999999999998</v>
      </c>
      <c r="EV50">
        <v>48.625</v>
      </c>
      <c r="EW50">
        <v>1755.53</v>
      </c>
      <c r="EX50">
        <v>39.479999999999997</v>
      </c>
      <c r="EY50">
        <v>0</v>
      </c>
      <c r="EZ50">
        <v>120.5999999046326</v>
      </c>
      <c r="FA50">
        <v>0</v>
      </c>
      <c r="FB50">
        <v>908.82668000000001</v>
      </c>
      <c r="FC50">
        <v>-0.69261539060066613</v>
      </c>
      <c r="FD50">
        <v>-26.123076966808149</v>
      </c>
      <c r="FE50">
        <v>17444.284</v>
      </c>
      <c r="FF50">
        <v>15</v>
      </c>
      <c r="FG50">
        <v>1691688949.0999999</v>
      </c>
      <c r="FH50" t="s">
        <v>602</v>
      </c>
      <c r="FI50">
        <v>1691688935.5999999</v>
      </c>
      <c r="FJ50">
        <v>1691688949.0999999</v>
      </c>
      <c r="FK50">
        <v>39</v>
      </c>
      <c r="FL50">
        <v>-0.152</v>
      </c>
      <c r="FM50">
        <v>-0.48099999999999998</v>
      </c>
      <c r="FN50">
        <v>2.3199999999999998</v>
      </c>
      <c r="FO50">
        <v>0.40200000000000002</v>
      </c>
      <c r="FP50">
        <v>300</v>
      </c>
      <c r="FQ50">
        <v>21</v>
      </c>
      <c r="FR50">
        <v>0.08</v>
      </c>
      <c r="FS50">
        <v>0.01</v>
      </c>
      <c r="FT50">
        <v>17.220439914848349</v>
      </c>
      <c r="FU50">
        <v>-0.9066574192659369</v>
      </c>
      <c r="FV50">
        <v>0.16569205330495759</v>
      </c>
      <c r="FW50">
        <v>1</v>
      </c>
      <c r="FX50">
        <v>0.35599379973974238</v>
      </c>
      <c r="FY50">
        <v>8.7263618299722512E-2</v>
      </c>
      <c r="FZ50">
        <v>1.8097343181960799E-2</v>
      </c>
      <c r="GA50">
        <v>1</v>
      </c>
      <c r="GB50">
        <v>2</v>
      </c>
      <c r="GC50">
        <v>2</v>
      </c>
      <c r="GD50" t="s">
        <v>428</v>
      </c>
      <c r="GE50">
        <v>3.13375</v>
      </c>
      <c r="GF50">
        <v>2.8651399999999998</v>
      </c>
      <c r="GG50">
        <v>6.8096599999999993E-2</v>
      </c>
      <c r="GH50">
        <v>7.5182899999999997E-2</v>
      </c>
      <c r="GI50">
        <v>0.13234799999999999</v>
      </c>
      <c r="GJ50">
        <v>0.110114</v>
      </c>
      <c r="GK50">
        <v>28219.4</v>
      </c>
      <c r="GL50">
        <v>21739.1</v>
      </c>
      <c r="GM50">
        <v>29195.8</v>
      </c>
      <c r="GN50">
        <v>21909.8</v>
      </c>
      <c r="GO50">
        <v>33928.400000000001</v>
      </c>
      <c r="GP50">
        <v>26834.9</v>
      </c>
      <c r="GQ50">
        <v>40519.800000000003</v>
      </c>
      <c r="GR50">
        <v>31142.9</v>
      </c>
      <c r="GS50">
        <v>2.0283799999999998</v>
      </c>
      <c r="GT50">
        <v>1.8158799999999999</v>
      </c>
      <c r="GU50">
        <v>5.4664900000000002E-2</v>
      </c>
      <c r="GV50">
        <v>0</v>
      </c>
      <c r="GW50">
        <v>31.193300000000001</v>
      </c>
      <c r="GX50">
        <v>999.9</v>
      </c>
      <c r="GY50">
        <v>41.6</v>
      </c>
      <c r="GZ50">
        <v>37.299999999999997</v>
      </c>
      <c r="HA50">
        <v>27.022099999999998</v>
      </c>
      <c r="HB50">
        <v>61.710799999999999</v>
      </c>
      <c r="HC50">
        <v>14.711499999999999</v>
      </c>
      <c r="HD50">
        <v>1</v>
      </c>
      <c r="HE50">
        <v>0.27908500000000003</v>
      </c>
      <c r="HF50">
        <v>2.0056400000000001</v>
      </c>
      <c r="HG50">
        <v>20.2685</v>
      </c>
      <c r="HH50">
        <v>5.2343599999999997</v>
      </c>
      <c r="HI50">
        <v>11.974</v>
      </c>
      <c r="HJ50">
        <v>4.9751500000000002</v>
      </c>
      <c r="HK50">
        <v>3.2839999999999998</v>
      </c>
      <c r="HL50">
        <v>9999</v>
      </c>
      <c r="HM50">
        <v>9999</v>
      </c>
      <c r="HN50">
        <v>9999</v>
      </c>
      <c r="HO50">
        <v>999.9</v>
      </c>
      <c r="HP50">
        <v>1.8609800000000001</v>
      </c>
      <c r="HQ50">
        <v>1.86266</v>
      </c>
      <c r="HR50">
        <v>1.8681000000000001</v>
      </c>
      <c r="HS50">
        <v>1.85869</v>
      </c>
      <c r="HT50">
        <v>1.8571500000000001</v>
      </c>
      <c r="HU50">
        <v>1.8608199999999999</v>
      </c>
      <c r="HV50">
        <v>1.86473</v>
      </c>
      <c r="HW50">
        <v>1.86676</v>
      </c>
      <c r="HX50">
        <v>5</v>
      </c>
      <c r="HY50">
        <v>0</v>
      </c>
      <c r="HZ50">
        <v>0</v>
      </c>
      <c r="IA50">
        <v>0</v>
      </c>
      <c r="IB50" t="s">
        <v>429</v>
      </c>
      <c r="IC50" t="s">
        <v>430</v>
      </c>
      <c r="ID50" t="s">
        <v>431</v>
      </c>
      <c r="IE50" t="s">
        <v>431</v>
      </c>
      <c r="IF50" t="s">
        <v>431</v>
      </c>
      <c r="IG50" t="s">
        <v>431</v>
      </c>
      <c r="IH50">
        <v>0</v>
      </c>
      <c r="II50">
        <v>100</v>
      </c>
      <c r="IJ50">
        <v>100</v>
      </c>
      <c r="IK50">
        <v>2.3199999999999998</v>
      </c>
      <c r="IL50">
        <v>0.4022</v>
      </c>
      <c r="IM50">
        <v>2.3200499999999811</v>
      </c>
      <c r="IN50">
        <v>0</v>
      </c>
      <c r="IO50">
        <v>0</v>
      </c>
      <c r="IP50">
        <v>0</v>
      </c>
      <c r="IQ50">
        <v>0.40225714285714531</v>
      </c>
      <c r="IR50">
        <v>0</v>
      </c>
      <c r="IS50">
        <v>0</v>
      </c>
      <c r="IT50">
        <v>0</v>
      </c>
      <c r="IU50">
        <v>-1</v>
      </c>
      <c r="IV50">
        <v>-1</v>
      </c>
      <c r="IW50">
        <v>-1</v>
      </c>
      <c r="IX50">
        <v>-1</v>
      </c>
      <c r="IY50">
        <v>0.9</v>
      </c>
      <c r="IZ50">
        <v>0.6</v>
      </c>
      <c r="JA50">
        <v>0.81909200000000004</v>
      </c>
      <c r="JB50">
        <v>2.5146500000000001</v>
      </c>
      <c r="JC50">
        <v>1.34399</v>
      </c>
      <c r="JD50">
        <v>2.2509800000000002</v>
      </c>
      <c r="JE50">
        <v>1.5918000000000001</v>
      </c>
      <c r="JF50">
        <v>2.34009</v>
      </c>
      <c r="JG50">
        <v>39.591700000000003</v>
      </c>
      <c r="JH50">
        <v>23.982399999999998</v>
      </c>
      <c r="JI50">
        <v>18</v>
      </c>
      <c r="JJ50">
        <v>503.995</v>
      </c>
      <c r="JK50">
        <v>414.41199999999998</v>
      </c>
      <c r="JL50">
        <v>28.464099999999998</v>
      </c>
      <c r="JM50">
        <v>31.137599999999999</v>
      </c>
      <c r="JN50">
        <v>30.000399999999999</v>
      </c>
      <c r="JO50">
        <v>30.950500000000002</v>
      </c>
      <c r="JP50">
        <v>30.896599999999999</v>
      </c>
      <c r="JQ50">
        <v>16.475100000000001</v>
      </c>
      <c r="JR50">
        <v>23.092099999999999</v>
      </c>
      <c r="JS50">
        <v>0</v>
      </c>
      <c r="JT50">
        <v>28.456600000000002</v>
      </c>
      <c r="JU50">
        <v>300</v>
      </c>
      <c r="JV50">
        <v>21.7331</v>
      </c>
      <c r="JW50">
        <v>99.547399999999996</v>
      </c>
      <c r="JX50">
        <v>98.377399999999994</v>
      </c>
    </row>
    <row r="51" spans="1:284" x14ac:dyDescent="0.3">
      <c r="A51">
        <v>35</v>
      </c>
      <c r="B51">
        <v>1691689087.0999999</v>
      </c>
      <c r="C51">
        <v>8881.0999999046326</v>
      </c>
      <c r="D51" t="s">
        <v>603</v>
      </c>
      <c r="E51" t="s">
        <v>604</v>
      </c>
      <c r="F51" t="s">
        <v>416</v>
      </c>
      <c r="G51" t="s">
        <v>593</v>
      </c>
      <c r="H51" t="s">
        <v>418</v>
      </c>
      <c r="I51" t="s">
        <v>419</v>
      </c>
      <c r="J51" t="s">
        <v>31</v>
      </c>
      <c r="K51" t="s">
        <v>594</v>
      </c>
      <c r="L51" t="s">
        <v>422</v>
      </c>
      <c r="M51">
        <v>1691689087.0999999</v>
      </c>
      <c r="N51">
        <f t="shared" si="46"/>
        <v>7.0499670941984388E-3</v>
      </c>
      <c r="O51">
        <f t="shared" si="47"/>
        <v>7.0499670941984389</v>
      </c>
      <c r="P51">
        <f t="shared" si="48"/>
        <v>10.146168416018794</v>
      </c>
      <c r="Q51">
        <f t="shared" si="49"/>
        <v>186.21899999999999</v>
      </c>
      <c r="R51">
        <f t="shared" si="50"/>
        <v>137.22693065496861</v>
      </c>
      <c r="S51">
        <f t="shared" si="51"/>
        <v>13.553629212476078</v>
      </c>
      <c r="T51">
        <f t="shared" si="52"/>
        <v>18.392477819562004</v>
      </c>
      <c r="U51">
        <f t="shared" si="53"/>
        <v>0.39216800398372642</v>
      </c>
      <c r="V51">
        <f t="shared" si="54"/>
        <v>2.9023597608182885</v>
      </c>
      <c r="W51">
        <f t="shared" si="55"/>
        <v>0.36492910342408597</v>
      </c>
      <c r="X51">
        <f t="shared" si="56"/>
        <v>0.23037014257284841</v>
      </c>
      <c r="Y51">
        <f t="shared" si="57"/>
        <v>344.35929964467022</v>
      </c>
      <c r="Z51">
        <f t="shared" si="58"/>
        <v>32.252909279458109</v>
      </c>
      <c r="AA51">
        <f t="shared" si="59"/>
        <v>31.839099999999998</v>
      </c>
      <c r="AB51">
        <f t="shared" si="60"/>
        <v>4.7317683950588378</v>
      </c>
      <c r="AC51">
        <f t="shared" si="61"/>
        <v>60.490053375750577</v>
      </c>
      <c r="AD51">
        <f t="shared" si="62"/>
        <v>2.8973888517294002</v>
      </c>
      <c r="AE51">
        <f t="shared" si="63"/>
        <v>4.7898599687645733</v>
      </c>
      <c r="AF51">
        <f t="shared" si="64"/>
        <v>1.8343795433294376</v>
      </c>
      <c r="AG51">
        <f t="shared" si="65"/>
        <v>-310.90354885415115</v>
      </c>
      <c r="AH51">
        <f t="shared" si="66"/>
        <v>33.719720186138616</v>
      </c>
      <c r="AI51">
        <f t="shared" si="67"/>
        <v>2.6333975955256332</v>
      </c>
      <c r="AJ51">
        <f t="shared" si="68"/>
        <v>69.808868572183329</v>
      </c>
      <c r="AK51">
        <v>0</v>
      </c>
      <c r="AL51">
        <v>0</v>
      </c>
      <c r="AM51">
        <f t="shared" si="69"/>
        <v>1</v>
      </c>
      <c r="AN51">
        <f t="shared" si="70"/>
        <v>0</v>
      </c>
      <c r="AO51">
        <f t="shared" si="71"/>
        <v>51203.659706311591</v>
      </c>
      <c r="AP51" t="s">
        <v>423</v>
      </c>
      <c r="AQ51">
        <v>10366.9</v>
      </c>
      <c r="AR51">
        <v>993.59653846153856</v>
      </c>
      <c r="AS51">
        <v>3431.87</v>
      </c>
      <c r="AT51">
        <f t="shared" si="72"/>
        <v>0.71047955241266758</v>
      </c>
      <c r="AU51">
        <v>-3.9894345373445681</v>
      </c>
      <c r="AV51" t="s">
        <v>605</v>
      </c>
      <c r="AW51">
        <v>10289.200000000001</v>
      </c>
      <c r="AX51">
        <v>906.49231999999984</v>
      </c>
      <c r="AY51">
        <v>1174.228077173314</v>
      </c>
      <c r="AZ51">
        <f t="shared" si="73"/>
        <v>0.22801001132405796</v>
      </c>
      <c r="BA51">
        <v>0.5</v>
      </c>
      <c r="BB51">
        <f t="shared" si="74"/>
        <v>1513.1423998223349</v>
      </c>
      <c r="BC51">
        <f t="shared" si="75"/>
        <v>10.146168416018794</v>
      </c>
      <c r="BD51">
        <f t="shared" si="76"/>
        <v>172.50580785920141</v>
      </c>
      <c r="BE51">
        <f t="shared" si="77"/>
        <v>9.341885439878685E-3</v>
      </c>
      <c r="BF51">
        <f t="shared" si="78"/>
        <v>1.922660483695334</v>
      </c>
      <c r="BG51">
        <f t="shared" si="79"/>
        <v>638.29174343453906</v>
      </c>
      <c r="BH51" t="s">
        <v>606</v>
      </c>
      <c r="BI51">
        <v>687.69</v>
      </c>
      <c r="BJ51">
        <f t="shared" si="80"/>
        <v>687.69</v>
      </c>
      <c r="BK51">
        <f t="shared" si="81"/>
        <v>0.41434716698696494</v>
      </c>
      <c r="BL51">
        <f t="shared" si="82"/>
        <v>0.55028736646636944</v>
      </c>
      <c r="BM51">
        <f t="shared" si="83"/>
        <v>0.82270183545783659</v>
      </c>
      <c r="BN51">
        <f t="shared" si="84"/>
        <v>1.4822204310650673</v>
      </c>
      <c r="BO51">
        <f t="shared" si="85"/>
        <v>0.92591826078531658</v>
      </c>
      <c r="BP51">
        <f t="shared" si="86"/>
        <v>0.41746312759192239</v>
      </c>
      <c r="BQ51">
        <f t="shared" si="87"/>
        <v>0.58253687240807761</v>
      </c>
      <c r="BR51">
        <v>1661</v>
      </c>
      <c r="BS51">
        <v>290.00000000000011</v>
      </c>
      <c r="BT51">
        <v>1115.24</v>
      </c>
      <c r="BU51">
        <v>275</v>
      </c>
      <c r="BV51">
        <v>10289.200000000001</v>
      </c>
      <c r="BW51">
        <v>1114.47</v>
      </c>
      <c r="BX51">
        <v>0.77</v>
      </c>
      <c r="BY51">
        <v>300.00000000000011</v>
      </c>
      <c r="BZ51">
        <v>38.4</v>
      </c>
      <c r="CA51">
        <v>1174.228077173314</v>
      </c>
      <c r="CB51">
        <v>1.11543993102196</v>
      </c>
      <c r="CC51">
        <v>-61.486341210246742</v>
      </c>
      <c r="CD51">
        <v>0.94018355919941499</v>
      </c>
      <c r="CE51">
        <v>0.9934958270331663</v>
      </c>
      <c r="CF51">
        <v>-1.120533993325918E-2</v>
      </c>
      <c r="CG51">
        <v>289.99999999999989</v>
      </c>
      <c r="CH51">
        <v>1114.01</v>
      </c>
      <c r="CI51">
        <v>655</v>
      </c>
      <c r="CJ51">
        <v>10278.6</v>
      </c>
      <c r="CK51">
        <v>1114.4100000000001</v>
      </c>
      <c r="CL51">
        <v>-0.4</v>
      </c>
      <c r="CZ51">
        <f t="shared" si="88"/>
        <v>1799.95</v>
      </c>
      <c r="DA51">
        <f t="shared" si="89"/>
        <v>1513.1423998223349</v>
      </c>
      <c r="DB51">
        <f t="shared" si="90"/>
        <v>0.84065801817957997</v>
      </c>
      <c r="DC51">
        <f t="shared" si="91"/>
        <v>0.19131603635916009</v>
      </c>
      <c r="DD51">
        <v>6</v>
      </c>
      <c r="DE51">
        <v>0.5</v>
      </c>
      <c r="DF51" t="s">
        <v>426</v>
      </c>
      <c r="DG51">
        <v>2</v>
      </c>
      <c r="DH51">
        <v>1691689087.0999999</v>
      </c>
      <c r="DI51">
        <v>186.21899999999999</v>
      </c>
      <c r="DJ51">
        <v>199.97</v>
      </c>
      <c r="DK51">
        <v>29.3353</v>
      </c>
      <c r="DL51">
        <v>21.1234</v>
      </c>
      <c r="DM51">
        <v>184.23500000000001</v>
      </c>
      <c r="DN51">
        <v>28.908300000000001</v>
      </c>
      <c r="DO51">
        <v>499.99299999999999</v>
      </c>
      <c r="DP51">
        <v>98.6678</v>
      </c>
      <c r="DQ51">
        <v>0.100198</v>
      </c>
      <c r="DR51">
        <v>32.054600000000001</v>
      </c>
      <c r="DS51">
        <v>31.839099999999998</v>
      </c>
      <c r="DT51">
        <v>999.9</v>
      </c>
      <c r="DU51">
        <v>0</v>
      </c>
      <c r="DV51">
        <v>0</v>
      </c>
      <c r="DW51">
        <v>9978.75</v>
      </c>
      <c r="DX51">
        <v>0</v>
      </c>
      <c r="DY51">
        <v>1599.38</v>
      </c>
      <c r="DZ51">
        <v>-13.4148</v>
      </c>
      <c r="EA51">
        <v>192.18899999999999</v>
      </c>
      <c r="EB51">
        <v>204.286</v>
      </c>
      <c r="EC51">
        <v>8.1871600000000004</v>
      </c>
      <c r="ED51">
        <v>199.97</v>
      </c>
      <c r="EE51">
        <v>21.1234</v>
      </c>
      <c r="EF51">
        <v>2.89201</v>
      </c>
      <c r="EG51">
        <v>2.0842000000000001</v>
      </c>
      <c r="EH51">
        <v>23.418900000000001</v>
      </c>
      <c r="EI51">
        <v>18.099</v>
      </c>
      <c r="EJ51">
        <v>1799.95</v>
      </c>
      <c r="EK51">
        <v>0.97800399999999998</v>
      </c>
      <c r="EL51">
        <v>2.1995799999999999E-2</v>
      </c>
      <c r="EM51">
        <v>0</v>
      </c>
      <c r="EN51">
        <v>905.72299999999996</v>
      </c>
      <c r="EO51">
        <v>5.0002700000000004</v>
      </c>
      <c r="EP51">
        <v>17425.099999999999</v>
      </c>
      <c r="EQ51">
        <v>16248.1</v>
      </c>
      <c r="ER51">
        <v>46.75</v>
      </c>
      <c r="ES51">
        <v>48.75</v>
      </c>
      <c r="ET51">
        <v>47.811999999999998</v>
      </c>
      <c r="EU51">
        <v>47.811999999999998</v>
      </c>
      <c r="EV51">
        <v>48.686999999999998</v>
      </c>
      <c r="EW51">
        <v>1755.47</v>
      </c>
      <c r="EX51">
        <v>39.479999999999997</v>
      </c>
      <c r="EY51">
        <v>0</v>
      </c>
      <c r="EZ51">
        <v>97.400000095367432</v>
      </c>
      <c r="FA51">
        <v>0</v>
      </c>
      <c r="FB51">
        <v>906.49231999999984</v>
      </c>
      <c r="FC51">
        <v>-3.1086153791464559</v>
      </c>
      <c r="FD51">
        <v>-63.461538705917548</v>
      </c>
      <c r="FE51">
        <v>17427.727999999999</v>
      </c>
      <c r="FF51">
        <v>15</v>
      </c>
      <c r="FG51">
        <v>1691689125.0999999</v>
      </c>
      <c r="FH51" t="s">
        <v>607</v>
      </c>
      <c r="FI51">
        <v>1691689104.5999999</v>
      </c>
      <c r="FJ51">
        <v>1691689125.0999999</v>
      </c>
      <c r="FK51">
        <v>40</v>
      </c>
      <c r="FL51">
        <v>-0.33600000000000002</v>
      </c>
      <c r="FM51">
        <v>2.4E-2</v>
      </c>
      <c r="FN51">
        <v>1.984</v>
      </c>
      <c r="FO51">
        <v>0.42699999999999999</v>
      </c>
      <c r="FP51">
        <v>200</v>
      </c>
      <c r="FQ51">
        <v>21</v>
      </c>
      <c r="FR51">
        <v>0.09</v>
      </c>
      <c r="FS51">
        <v>0.01</v>
      </c>
      <c r="FT51">
        <v>9.7907687866118955</v>
      </c>
      <c r="FU51">
        <v>0.28244244418846393</v>
      </c>
      <c r="FV51">
        <v>5.123758525520699E-2</v>
      </c>
      <c r="FW51">
        <v>1</v>
      </c>
      <c r="FX51">
        <v>0.38392249129352379</v>
      </c>
      <c r="FY51">
        <v>3.2093290483204327E-2</v>
      </c>
      <c r="FZ51">
        <v>4.8384758735338651E-3</v>
      </c>
      <c r="GA51">
        <v>1</v>
      </c>
      <c r="GB51">
        <v>2</v>
      </c>
      <c r="GC51">
        <v>2</v>
      </c>
      <c r="GD51" t="s">
        <v>428</v>
      </c>
      <c r="GE51">
        <v>3.13368</v>
      </c>
      <c r="GF51">
        <v>2.86517</v>
      </c>
      <c r="GG51">
        <v>4.8113400000000001E-2</v>
      </c>
      <c r="GH51">
        <v>5.3220700000000003E-2</v>
      </c>
      <c r="GI51">
        <v>0.13178599999999999</v>
      </c>
      <c r="GJ51">
        <v>0.10835</v>
      </c>
      <c r="GK51">
        <v>28820.1</v>
      </c>
      <c r="GL51">
        <v>22251.5</v>
      </c>
      <c r="GM51">
        <v>29191.8</v>
      </c>
      <c r="GN51">
        <v>21906.3</v>
      </c>
      <c r="GO51">
        <v>33945.4</v>
      </c>
      <c r="GP51">
        <v>26882.9</v>
      </c>
      <c r="GQ51">
        <v>40514.300000000003</v>
      </c>
      <c r="GR51">
        <v>31138.9</v>
      </c>
      <c r="GS51">
        <v>2.0283000000000002</v>
      </c>
      <c r="GT51">
        <v>1.8140499999999999</v>
      </c>
      <c r="GU51">
        <v>4.6625699999999999E-2</v>
      </c>
      <c r="GV51">
        <v>0</v>
      </c>
      <c r="GW51">
        <v>31.0822</v>
      </c>
      <c r="GX51">
        <v>999.9</v>
      </c>
      <c r="GY51">
        <v>41.8</v>
      </c>
      <c r="GZ51">
        <v>37.200000000000003</v>
      </c>
      <c r="HA51">
        <v>27.001300000000001</v>
      </c>
      <c r="HB51">
        <v>61.790799999999997</v>
      </c>
      <c r="HC51">
        <v>14.7075</v>
      </c>
      <c r="HD51">
        <v>1</v>
      </c>
      <c r="HE51">
        <v>0.28149400000000002</v>
      </c>
      <c r="HF51">
        <v>0.37388300000000002</v>
      </c>
      <c r="HG51">
        <v>20.281600000000001</v>
      </c>
      <c r="HH51">
        <v>5.2343599999999997</v>
      </c>
      <c r="HI51">
        <v>11.974</v>
      </c>
      <c r="HJ51">
        <v>4.9745999999999997</v>
      </c>
      <c r="HK51">
        <v>3.2839999999999998</v>
      </c>
      <c r="HL51">
        <v>9999</v>
      </c>
      <c r="HM51">
        <v>9999</v>
      </c>
      <c r="HN51">
        <v>9999</v>
      </c>
      <c r="HO51">
        <v>999.9</v>
      </c>
      <c r="HP51">
        <v>1.8609899999999999</v>
      </c>
      <c r="HQ51">
        <v>1.86267</v>
      </c>
      <c r="HR51">
        <v>1.8681000000000001</v>
      </c>
      <c r="HS51">
        <v>1.85869</v>
      </c>
      <c r="HT51">
        <v>1.8571500000000001</v>
      </c>
      <c r="HU51">
        <v>1.8608100000000001</v>
      </c>
      <c r="HV51">
        <v>1.8647499999999999</v>
      </c>
      <c r="HW51">
        <v>1.86676</v>
      </c>
      <c r="HX51">
        <v>5</v>
      </c>
      <c r="HY51">
        <v>0</v>
      </c>
      <c r="HZ51">
        <v>0</v>
      </c>
      <c r="IA51">
        <v>0</v>
      </c>
      <c r="IB51" t="s">
        <v>429</v>
      </c>
      <c r="IC51" t="s">
        <v>430</v>
      </c>
      <c r="ID51" t="s">
        <v>431</v>
      </c>
      <c r="IE51" t="s">
        <v>431</v>
      </c>
      <c r="IF51" t="s">
        <v>431</v>
      </c>
      <c r="IG51" t="s">
        <v>431</v>
      </c>
      <c r="IH51">
        <v>0</v>
      </c>
      <c r="II51">
        <v>100</v>
      </c>
      <c r="IJ51">
        <v>100</v>
      </c>
      <c r="IK51">
        <v>1.984</v>
      </c>
      <c r="IL51">
        <v>0.42699999999999999</v>
      </c>
      <c r="IM51">
        <v>2.3200499999999811</v>
      </c>
      <c r="IN51">
        <v>0</v>
      </c>
      <c r="IO51">
        <v>0</v>
      </c>
      <c r="IP51">
        <v>0</v>
      </c>
      <c r="IQ51">
        <v>0.40225714285714531</v>
      </c>
      <c r="IR51">
        <v>0</v>
      </c>
      <c r="IS51">
        <v>0</v>
      </c>
      <c r="IT51">
        <v>0</v>
      </c>
      <c r="IU51">
        <v>-1</v>
      </c>
      <c r="IV51">
        <v>-1</v>
      </c>
      <c r="IW51">
        <v>-1</v>
      </c>
      <c r="IX51">
        <v>-1</v>
      </c>
      <c r="IY51">
        <v>2.5</v>
      </c>
      <c r="IZ51">
        <v>2.2999999999999998</v>
      </c>
      <c r="JA51">
        <v>0.59936500000000004</v>
      </c>
      <c r="JB51">
        <v>2.52563</v>
      </c>
      <c r="JC51">
        <v>1.34399</v>
      </c>
      <c r="JD51">
        <v>2.2509800000000002</v>
      </c>
      <c r="JE51">
        <v>1.5918000000000001</v>
      </c>
      <c r="JF51">
        <v>2.2668499999999998</v>
      </c>
      <c r="JG51">
        <v>39.566600000000001</v>
      </c>
      <c r="JH51">
        <v>23.982399999999998</v>
      </c>
      <c r="JI51">
        <v>18</v>
      </c>
      <c r="JJ51">
        <v>504.50400000000002</v>
      </c>
      <c r="JK51">
        <v>413.78399999999999</v>
      </c>
      <c r="JL51">
        <v>29.188400000000001</v>
      </c>
      <c r="JM51">
        <v>31.2151</v>
      </c>
      <c r="JN51">
        <v>30.0002</v>
      </c>
      <c r="JO51">
        <v>31.013999999999999</v>
      </c>
      <c r="JP51">
        <v>30.962499999999999</v>
      </c>
      <c r="JQ51">
        <v>12.0832</v>
      </c>
      <c r="JR51">
        <v>25.8507</v>
      </c>
      <c r="JS51">
        <v>0</v>
      </c>
      <c r="JT51">
        <v>29.293299999999999</v>
      </c>
      <c r="JU51">
        <v>200</v>
      </c>
      <c r="JV51">
        <v>21.014700000000001</v>
      </c>
      <c r="JW51">
        <v>99.533799999999999</v>
      </c>
      <c r="JX51">
        <v>98.363299999999995</v>
      </c>
    </row>
    <row r="52" spans="1:284" x14ac:dyDescent="0.3">
      <c r="A52">
        <v>36</v>
      </c>
      <c r="B52">
        <v>1691689279.5999999</v>
      </c>
      <c r="C52">
        <v>9073.5999999046326</v>
      </c>
      <c r="D52" t="s">
        <v>608</v>
      </c>
      <c r="E52" t="s">
        <v>609</v>
      </c>
      <c r="F52" t="s">
        <v>416</v>
      </c>
      <c r="G52" t="s">
        <v>593</v>
      </c>
      <c r="H52" t="s">
        <v>418</v>
      </c>
      <c r="I52" t="s">
        <v>419</v>
      </c>
      <c r="J52" t="s">
        <v>31</v>
      </c>
      <c r="K52" t="s">
        <v>594</v>
      </c>
      <c r="L52" t="s">
        <v>422</v>
      </c>
      <c r="M52">
        <v>1691689279.5999999</v>
      </c>
      <c r="N52">
        <f t="shared" si="46"/>
        <v>8.2985604732789993E-3</v>
      </c>
      <c r="O52">
        <f t="shared" si="47"/>
        <v>8.2985604732790001</v>
      </c>
      <c r="P52">
        <f t="shared" si="48"/>
        <v>6.8787594434042134</v>
      </c>
      <c r="Q52">
        <f t="shared" si="49"/>
        <v>140.31700000000001</v>
      </c>
      <c r="R52">
        <f t="shared" si="50"/>
        <v>111.32294960683586</v>
      </c>
      <c r="S52">
        <f t="shared" si="51"/>
        <v>10.995718288635489</v>
      </c>
      <c r="T52">
        <f t="shared" si="52"/>
        <v>13.859551948232999</v>
      </c>
      <c r="U52">
        <f t="shared" si="53"/>
        <v>0.47075889135133547</v>
      </c>
      <c r="V52">
        <f t="shared" si="54"/>
        <v>2.9017922221245938</v>
      </c>
      <c r="W52">
        <f t="shared" si="55"/>
        <v>0.43207842865824159</v>
      </c>
      <c r="X52">
        <f t="shared" si="56"/>
        <v>0.27325896194637167</v>
      </c>
      <c r="Y52">
        <f t="shared" si="57"/>
        <v>344.36119964467218</v>
      </c>
      <c r="Z52">
        <f t="shared" si="58"/>
        <v>32.241639856265714</v>
      </c>
      <c r="AA52">
        <f t="shared" si="59"/>
        <v>31.985700000000001</v>
      </c>
      <c r="AB52">
        <f t="shared" si="60"/>
        <v>4.7712196934526663</v>
      </c>
      <c r="AC52">
        <f t="shared" si="61"/>
        <v>60.466555425161559</v>
      </c>
      <c r="AD52">
        <f t="shared" si="62"/>
        <v>2.9482994791307995</v>
      </c>
      <c r="AE52">
        <f t="shared" si="63"/>
        <v>4.8759177009509997</v>
      </c>
      <c r="AF52">
        <f t="shared" si="64"/>
        <v>1.8229202143218668</v>
      </c>
      <c r="AG52">
        <f t="shared" si="65"/>
        <v>-365.96651687160386</v>
      </c>
      <c r="AH52">
        <f t="shared" si="66"/>
        <v>60.073506155205592</v>
      </c>
      <c r="AI52">
        <f t="shared" si="67"/>
        <v>4.7031240537939407</v>
      </c>
      <c r="AJ52">
        <f t="shared" si="68"/>
        <v>43.17131298206786</v>
      </c>
      <c r="AK52">
        <v>0</v>
      </c>
      <c r="AL52">
        <v>0</v>
      </c>
      <c r="AM52">
        <f t="shared" si="69"/>
        <v>1</v>
      </c>
      <c r="AN52">
        <f t="shared" si="70"/>
        <v>0</v>
      </c>
      <c r="AO52">
        <f t="shared" si="71"/>
        <v>51134.968038421299</v>
      </c>
      <c r="AP52" t="s">
        <v>423</v>
      </c>
      <c r="AQ52">
        <v>10366.9</v>
      </c>
      <c r="AR52">
        <v>993.59653846153856</v>
      </c>
      <c r="AS52">
        <v>3431.87</v>
      </c>
      <c r="AT52">
        <f t="shared" si="72"/>
        <v>0.71047955241266758</v>
      </c>
      <c r="AU52">
        <v>-3.9894345373445681</v>
      </c>
      <c r="AV52" t="s">
        <v>610</v>
      </c>
      <c r="AW52">
        <v>10288.1</v>
      </c>
      <c r="AX52">
        <v>905.86812000000009</v>
      </c>
      <c r="AY52">
        <v>1148.1742273297409</v>
      </c>
      <c r="AZ52">
        <f t="shared" si="73"/>
        <v>0.21103600965966784</v>
      </c>
      <c r="BA52">
        <v>0.5</v>
      </c>
      <c r="BB52">
        <f t="shared" si="74"/>
        <v>1513.1507998223362</v>
      </c>
      <c r="BC52">
        <f t="shared" si="75"/>
        <v>6.8787594434042134</v>
      </c>
      <c r="BD52">
        <f t="shared" si="76"/>
        <v>159.66465340392034</v>
      </c>
      <c r="BE52">
        <f t="shared" si="77"/>
        <v>7.1824923081194886E-3</v>
      </c>
      <c r="BF52">
        <f t="shared" si="78"/>
        <v>1.9889801724441694</v>
      </c>
      <c r="BG52">
        <f t="shared" si="79"/>
        <v>630.51449534305573</v>
      </c>
      <c r="BH52" t="s">
        <v>611</v>
      </c>
      <c r="BI52">
        <v>686.69</v>
      </c>
      <c r="BJ52">
        <f t="shared" si="80"/>
        <v>686.69</v>
      </c>
      <c r="BK52">
        <f t="shared" si="81"/>
        <v>0.40192874595608608</v>
      </c>
      <c r="BL52">
        <f t="shared" si="82"/>
        <v>0.52505826413999557</v>
      </c>
      <c r="BM52">
        <f t="shared" si="83"/>
        <v>0.83189290781306113</v>
      </c>
      <c r="BN52">
        <f t="shared" si="84"/>
        <v>1.5675360985396696</v>
      </c>
      <c r="BO52">
        <f t="shared" si="85"/>
        <v>0.93660362904057948</v>
      </c>
      <c r="BP52">
        <f t="shared" si="86"/>
        <v>0.39801848794755418</v>
      </c>
      <c r="BQ52">
        <f t="shared" si="87"/>
        <v>0.60198151205244588</v>
      </c>
      <c r="BR52">
        <v>1663</v>
      </c>
      <c r="BS52">
        <v>290.00000000000011</v>
      </c>
      <c r="BT52">
        <v>1094.06</v>
      </c>
      <c r="BU52">
        <v>285</v>
      </c>
      <c r="BV52">
        <v>10288.1</v>
      </c>
      <c r="BW52">
        <v>1093.83</v>
      </c>
      <c r="BX52">
        <v>0.23</v>
      </c>
      <c r="BY52">
        <v>300.00000000000011</v>
      </c>
      <c r="BZ52">
        <v>38.4</v>
      </c>
      <c r="CA52">
        <v>1148.1742273297409</v>
      </c>
      <c r="CB52">
        <v>1.2523348147395299</v>
      </c>
      <c r="CC52">
        <v>-55.909396931551747</v>
      </c>
      <c r="CD52">
        <v>1.055571815540435</v>
      </c>
      <c r="CE52">
        <v>0.99011786271237479</v>
      </c>
      <c r="CF52">
        <v>-1.1205059176863191E-2</v>
      </c>
      <c r="CG52">
        <v>289.99999999999989</v>
      </c>
      <c r="CH52">
        <v>1093.3599999999999</v>
      </c>
      <c r="CI52">
        <v>705</v>
      </c>
      <c r="CJ52">
        <v>10274.299999999999</v>
      </c>
      <c r="CK52">
        <v>1093.76</v>
      </c>
      <c r="CL52">
        <v>-0.4</v>
      </c>
      <c r="CZ52">
        <f t="shared" si="88"/>
        <v>1799.96</v>
      </c>
      <c r="DA52">
        <f t="shared" si="89"/>
        <v>1513.1507998223362</v>
      </c>
      <c r="DB52">
        <f t="shared" si="90"/>
        <v>0.84065801452384281</v>
      </c>
      <c r="DC52">
        <f t="shared" si="91"/>
        <v>0.1913160290476856</v>
      </c>
      <c r="DD52">
        <v>6</v>
      </c>
      <c r="DE52">
        <v>0.5</v>
      </c>
      <c r="DF52" t="s">
        <v>426</v>
      </c>
      <c r="DG52">
        <v>2</v>
      </c>
      <c r="DH52">
        <v>1691689279.5999999</v>
      </c>
      <c r="DI52">
        <v>140.31700000000001</v>
      </c>
      <c r="DJ52">
        <v>149.96899999999999</v>
      </c>
      <c r="DK52">
        <v>29.8492</v>
      </c>
      <c r="DL52">
        <v>20.187999999999999</v>
      </c>
      <c r="DM52">
        <v>138.35400000000001</v>
      </c>
      <c r="DN52">
        <v>29.458300000000001</v>
      </c>
      <c r="DO52">
        <v>499.99099999999999</v>
      </c>
      <c r="DP52">
        <v>98.672799999999995</v>
      </c>
      <c r="DQ52">
        <v>0.10034899999999999</v>
      </c>
      <c r="DR52">
        <v>32.369700000000002</v>
      </c>
      <c r="DS52">
        <v>31.985700000000001</v>
      </c>
      <c r="DT52">
        <v>999.9</v>
      </c>
      <c r="DU52">
        <v>0</v>
      </c>
      <c r="DV52">
        <v>0</v>
      </c>
      <c r="DW52">
        <v>9975</v>
      </c>
      <c r="DX52">
        <v>0</v>
      </c>
      <c r="DY52">
        <v>1649.34</v>
      </c>
      <c r="DZ52">
        <v>-9.6517800000000005</v>
      </c>
      <c r="EA52">
        <v>144.63399999999999</v>
      </c>
      <c r="EB52">
        <v>153.059</v>
      </c>
      <c r="EC52">
        <v>9.66127</v>
      </c>
      <c r="ED52">
        <v>149.96899999999999</v>
      </c>
      <c r="EE52">
        <v>20.187999999999999</v>
      </c>
      <c r="EF52">
        <v>2.9453100000000001</v>
      </c>
      <c r="EG52">
        <v>1.992</v>
      </c>
      <c r="EH52">
        <v>23.721900000000002</v>
      </c>
      <c r="EI52">
        <v>17.3809</v>
      </c>
      <c r="EJ52">
        <v>1799.96</v>
      </c>
      <c r="EK52">
        <v>0.97800399999999998</v>
      </c>
      <c r="EL52">
        <v>2.1995799999999999E-2</v>
      </c>
      <c r="EM52">
        <v>0</v>
      </c>
      <c r="EN52">
        <v>905.803</v>
      </c>
      <c r="EO52">
        <v>5.0002700000000004</v>
      </c>
      <c r="EP52">
        <v>17449.599999999999</v>
      </c>
      <c r="EQ52">
        <v>16248.3</v>
      </c>
      <c r="ER52">
        <v>46.75</v>
      </c>
      <c r="ES52">
        <v>48.686999999999998</v>
      </c>
      <c r="ET52">
        <v>47.811999999999998</v>
      </c>
      <c r="EU52">
        <v>47.811999999999998</v>
      </c>
      <c r="EV52">
        <v>48.75</v>
      </c>
      <c r="EW52">
        <v>1755.48</v>
      </c>
      <c r="EX52">
        <v>39.479999999999997</v>
      </c>
      <c r="EY52">
        <v>0</v>
      </c>
      <c r="EZ52">
        <v>190.4000000953674</v>
      </c>
      <c r="FA52">
        <v>0</v>
      </c>
      <c r="FB52">
        <v>905.86812000000009</v>
      </c>
      <c r="FC52">
        <v>-0.32961538775696181</v>
      </c>
      <c r="FD52">
        <v>17.823076764546329</v>
      </c>
      <c r="FE52">
        <v>17449.044000000002</v>
      </c>
      <c r="FF52">
        <v>15</v>
      </c>
      <c r="FG52">
        <v>1691689238.5999999</v>
      </c>
      <c r="FH52" t="s">
        <v>612</v>
      </c>
      <c r="FI52">
        <v>1691689224.5999999</v>
      </c>
      <c r="FJ52">
        <v>1691689238.5999999</v>
      </c>
      <c r="FK52">
        <v>41</v>
      </c>
      <c r="FL52">
        <v>-2.1999999999999999E-2</v>
      </c>
      <c r="FM52">
        <v>-3.5999999999999997E-2</v>
      </c>
      <c r="FN52">
        <v>1.9630000000000001</v>
      </c>
      <c r="FO52">
        <v>0.39100000000000001</v>
      </c>
      <c r="FP52">
        <v>150</v>
      </c>
      <c r="FQ52">
        <v>20</v>
      </c>
      <c r="FR52">
        <v>0.26</v>
      </c>
      <c r="FS52">
        <v>0.01</v>
      </c>
      <c r="FT52">
        <v>6.8861195873925682</v>
      </c>
      <c r="FU52">
        <v>-8.8930893062437205E-2</v>
      </c>
      <c r="FV52">
        <v>4.6056494292618412E-2</v>
      </c>
      <c r="FW52">
        <v>1</v>
      </c>
      <c r="FX52">
        <v>0.46215120273722621</v>
      </c>
      <c r="FY52">
        <v>6.5819713115457049E-2</v>
      </c>
      <c r="FZ52">
        <v>1.3328379141664751E-2</v>
      </c>
      <c r="GA52">
        <v>1</v>
      </c>
      <c r="GB52">
        <v>2</v>
      </c>
      <c r="GC52">
        <v>2</v>
      </c>
      <c r="GD52" t="s">
        <v>428</v>
      </c>
      <c r="GE52">
        <v>3.1334499999999998</v>
      </c>
      <c r="GF52">
        <v>2.8652899999999999</v>
      </c>
      <c r="GG52">
        <v>3.7006999999999998E-2</v>
      </c>
      <c r="GH52">
        <v>4.1035500000000003E-2</v>
      </c>
      <c r="GI52">
        <v>0.13350300000000001</v>
      </c>
      <c r="GJ52">
        <v>0.10492</v>
      </c>
      <c r="GK52">
        <v>29150.799999999999</v>
      </c>
      <c r="GL52">
        <v>22535.4</v>
      </c>
      <c r="GM52">
        <v>29186.7</v>
      </c>
      <c r="GN52">
        <v>21904.1</v>
      </c>
      <c r="GO52">
        <v>33870.199999999997</v>
      </c>
      <c r="GP52">
        <v>26983.599999999999</v>
      </c>
      <c r="GQ52">
        <v>40507.199999999997</v>
      </c>
      <c r="GR52">
        <v>31136.6</v>
      </c>
      <c r="GS52">
        <v>2.0285000000000002</v>
      </c>
      <c r="GT52">
        <v>1.8110299999999999</v>
      </c>
      <c r="GU52">
        <v>5.34356E-2</v>
      </c>
      <c r="GV52">
        <v>0</v>
      </c>
      <c r="GW52">
        <v>31.118300000000001</v>
      </c>
      <c r="GX52">
        <v>999.9</v>
      </c>
      <c r="GY52">
        <v>41.9</v>
      </c>
      <c r="GZ52">
        <v>37.200000000000003</v>
      </c>
      <c r="HA52">
        <v>27.066800000000001</v>
      </c>
      <c r="HB52">
        <v>61.790799999999997</v>
      </c>
      <c r="HC52">
        <v>14.7316</v>
      </c>
      <c r="HD52">
        <v>1</v>
      </c>
      <c r="HE52">
        <v>0.28969</v>
      </c>
      <c r="HF52">
        <v>0.55058799999999997</v>
      </c>
      <c r="HG52">
        <v>20.2806</v>
      </c>
      <c r="HH52">
        <v>5.23421</v>
      </c>
      <c r="HI52">
        <v>11.974</v>
      </c>
      <c r="HJ52">
        <v>4.9737499999999999</v>
      </c>
      <c r="HK52">
        <v>3.2839800000000001</v>
      </c>
      <c r="HL52">
        <v>9999</v>
      </c>
      <c r="HM52">
        <v>9999</v>
      </c>
      <c r="HN52">
        <v>9999</v>
      </c>
      <c r="HO52">
        <v>999.9</v>
      </c>
      <c r="HP52">
        <v>1.8609899999999999</v>
      </c>
      <c r="HQ52">
        <v>1.86266</v>
      </c>
      <c r="HR52">
        <v>1.86809</v>
      </c>
      <c r="HS52">
        <v>1.8587</v>
      </c>
      <c r="HT52">
        <v>1.85714</v>
      </c>
      <c r="HU52">
        <v>1.8608100000000001</v>
      </c>
      <c r="HV52">
        <v>1.8647</v>
      </c>
      <c r="HW52">
        <v>1.8667499999999999</v>
      </c>
      <c r="HX52">
        <v>5</v>
      </c>
      <c r="HY52">
        <v>0</v>
      </c>
      <c r="HZ52">
        <v>0</v>
      </c>
      <c r="IA52">
        <v>0</v>
      </c>
      <c r="IB52" t="s">
        <v>429</v>
      </c>
      <c r="IC52" t="s">
        <v>430</v>
      </c>
      <c r="ID52" t="s">
        <v>431</v>
      </c>
      <c r="IE52" t="s">
        <v>431</v>
      </c>
      <c r="IF52" t="s">
        <v>431</v>
      </c>
      <c r="IG52" t="s">
        <v>431</v>
      </c>
      <c r="IH52">
        <v>0</v>
      </c>
      <c r="II52">
        <v>100</v>
      </c>
      <c r="IJ52">
        <v>100</v>
      </c>
      <c r="IK52">
        <v>1.9630000000000001</v>
      </c>
      <c r="IL52">
        <v>0.39090000000000003</v>
      </c>
      <c r="IM52">
        <v>1.96275</v>
      </c>
      <c r="IN52">
        <v>0</v>
      </c>
      <c r="IO52">
        <v>0</v>
      </c>
      <c r="IP52">
        <v>0</v>
      </c>
      <c r="IQ52">
        <v>0.3909249999999993</v>
      </c>
      <c r="IR52">
        <v>0</v>
      </c>
      <c r="IS52">
        <v>0</v>
      </c>
      <c r="IT52">
        <v>0</v>
      </c>
      <c r="IU52">
        <v>-1</v>
      </c>
      <c r="IV52">
        <v>-1</v>
      </c>
      <c r="IW52">
        <v>-1</v>
      </c>
      <c r="IX52">
        <v>-1</v>
      </c>
      <c r="IY52">
        <v>0.9</v>
      </c>
      <c r="IZ52">
        <v>0.7</v>
      </c>
      <c r="JA52">
        <v>0.48706100000000002</v>
      </c>
      <c r="JB52">
        <v>2.5354000000000001</v>
      </c>
      <c r="JC52">
        <v>1.34399</v>
      </c>
      <c r="JD52">
        <v>2.2509800000000002</v>
      </c>
      <c r="JE52">
        <v>1.5918000000000001</v>
      </c>
      <c r="JF52">
        <v>2.2949199999999998</v>
      </c>
      <c r="JG52">
        <v>39.516599999999997</v>
      </c>
      <c r="JH52">
        <v>23.982399999999998</v>
      </c>
      <c r="JI52">
        <v>18</v>
      </c>
      <c r="JJ52">
        <v>505.57100000000003</v>
      </c>
      <c r="JK52">
        <v>412.69499999999999</v>
      </c>
      <c r="JL52">
        <v>29.739599999999999</v>
      </c>
      <c r="JM52">
        <v>31.2986</v>
      </c>
      <c r="JN52">
        <v>30.000399999999999</v>
      </c>
      <c r="JO52">
        <v>31.120899999999999</v>
      </c>
      <c r="JP52">
        <v>31.065799999999999</v>
      </c>
      <c r="JQ52">
        <v>9.8192500000000003</v>
      </c>
      <c r="JR52">
        <v>29.809100000000001</v>
      </c>
      <c r="JS52">
        <v>0</v>
      </c>
      <c r="JT52">
        <v>29.747299999999999</v>
      </c>
      <c r="JU52">
        <v>150</v>
      </c>
      <c r="JV52">
        <v>20.043600000000001</v>
      </c>
      <c r="JW52">
        <v>99.516300000000001</v>
      </c>
      <c r="JX52">
        <v>98.355099999999993</v>
      </c>
    </row>
    <row r="53" spans="1:284" x14ac:dyDescent="0.3">
      <c r="A53">
        <v>37</v>
      </c>
      <c r="B53">
        <v>1691689378.5999999</v>
      </c>
      <c r="C53">
        <v>9172.5999999046326</v>
      </c>
      <c r="D53" t="s">
        <v>613</v>
      </c>
      <c r="E53" t="s">
        <v>614</v>
      </c>
      <c r="F53" t="s">
        <v>416</v>
      </c>
      <c r="G53" t="s">
        <v>593</v>
      </c>
      <c r="H53" t="s">
        <v>418</v>
      </c>
      <c r="I53" t="s">
        <v>419</v>
      </c>
      <c r="J53" t="s">
        <v>31</v>
      </c>
      <c r="K53" t="s">
        <v>594</v>
      </c>
      <c r="L53" t="s">
        <v>422</v>
      </c>
      <c r="M53">
        <v>1691689378.5999999</v>
      </c>
      <c r="N53">
        <f t="shared" si="46"/>
        <v>8.8858170745647856E-3</v>
      </c>
      <c r="O53">
        <f t="shared" si="47"/>
        <v>8.8858170745647858</v>
      </c>
      <c r="P53">
        <f t="shared" si="48"/>
        <v>2.8686002917514166</v>
      </c>
      <c r="Q53">
        <f t="shared" si="49"/>
        <v>95.502399999999994</v>
      </c>
      <c r="R53">
        <f t="shared" si="50"/>
        <v>82.967539926854528</v>
      </c>
      <c r="S53">
        <f t="shared" si="51"/>
        <v>8.1950120351284479</v>
      </c>
      <c r="T53">
        <f t="shared" si="52"/>
        <v>9.4331267152628797</v>
      </c>
      <c r="U53">
        <f t="shared" si="53"/>
        <v>0.50582174379575562</v>
      </c>
      <c r="V53">
        <f t="shared" si="54"/>
        <v>2.9066166564493772</v>
      </c>
      <c r="W53">
        <f t="shared" si="55"/>
        <v>0.4615220636842991</v>
      </c>
      <c r="X53">
        <f t="shared" si="56"/>
        <v>0.2921074419765663</v>
      </c>
      <c r="Y53">
        <f t="shared" si="57"/>
        <v>344.35549964466617</v>
      </c>
      <c r="Z53">
        <f t="shared" si="58"/>
        <v>32.211560159624597</v>
      </c>
      <c r="AA53">
        <f t="shared" si="59"/>
        <v>32.003100000000003</v>
      </c>
      <c r="AB53">
        <f t="shared" si="60"/>
        <v>4.7759211365473266</v>
      </c>
      <c r="AC53">
        <f t="shared" si="61"/>
        <v>60.053747287204082</v>
      </c>
      <c r="AD53">
        <f t="shared" si="62"/>
        <v>2.9485632692582904</v>
      </c>
      <c r="AE53">
        <f t="shared" si="63"/>
        <v>4.9098739087120276</v>
      </c>
      <c r="AF53">
        <f t="shared" si="64"/>
        <v>1.8273578672890363</v>
      </c>
      <c r="AG53">
        <f t="shared" si="65"/>
        <v>-391.86453298830702</v>
      </c>
      <c r="AH53">
        <f t="shared" si="66"/>
        <v>76.72106281255077</v>
      </c>
      <c r="AI53">
        <f t="shared" si="67"/>
        <v>6.0006237162508915</v>
      </c>
      <c r="AJ53">
        <f t="shared" si="68"/>
        <v>35.212653185160832</v>
      </c>
      <c r="AK53">
        <v>0</v>
      </c>
      <c r="AL53">
        <v>0</v>
      </c>
      <c r="AM53">
        <f t="shared" si="69"/>
        <v>1</v>
      </c>
      <c r="AN53">
        <f t="shared" si="70"/>
        <v>0</v>
      </c>
      <c r="AO53">
        <f t="shared" si="71"/>
        <v>51250.086897639208</v>
      </c>
      <c r="AP53" t="s">
        <v>423</v>
      </c>
      <c r="AQ53">
        <v>10366.9</v>
      </c>
      <c r="AR53">
        <v>993.59653846153856</v>
      </c>
      <c r="AS53">
        <v>3431.87</v>
      </c>
      <c r="AT53">
        <f t="shared" si="72"/>
        <v>0.71047955241266758</v>
      </c>
      <c r="AU53">
        <v>-3.9894345373445681</v>
      </c>
      <c r="AV53" t="s">
        <v>615</v>
      </c>
      <c r="AW53">
        <v>10291.1</v>
      </c>
      <c r="AX53">
        <v>910.04336000000001</v>
      </c>
      <c r="AY53">
        <v>1125.0338653601891</v>
      </c>
      <c r="AZ53">
        <f t="shared" si="73"/>
        <v>0.19109691892817648</v>
      </c>
      <c r="BA53">
        <v>0.5</v>
      </c>
      <c r="BB53">
        <f t="shared" si="74"/>
        <v>1513.125599822333</v>
      </c>
      <c r="BC53">
        <f t="shared" si="75"/>
        <v>2.8686002917514166</v>
      </c>
      <c r="BD53">
        <f t="shared" si="76"/>
        <v>144.5768200386984</v>
      </c>
      <c r="BE53">
        <f t="shared" si="77"/>
        <v>4.5323632287374137E-3</v>
      </c>
      <c r="BF53">
        <f t="shared" si="78"/>
        <v>2.0504592845311884</v>
      </c>
      <c r="BG53">
        <f t="shared" si="79"/>
        <v>623.47228510497348</v>
      </c>
      <c r="BH53" t="s">
        <v>616</v>
      </c>
      <c r="BI53">
        <v>693.62</v>
      </c>
      <c r="BJ53">
        <f t="shared" si="80"/>
        <v>693.62</v>
      </c>
      <c r="BK53">
        <f t="shared" si="81"/>
        <v>0.38346744808616784</v>
      </c>
      <c r="BL53">
        <f t="shared" si="82"/>
        <v>0.49833935026796761</v>
      </c>
      <c r="BM53">
        <f t="shared" si="83"/>
        <v>0.84244905857383756</v>
      </c>
      <c r="BN53">
        <f t="shared" si="84"/>
        <v>1.6356883575847918</v>
      </c>
      <c r="BO53">
        <f t="shared" si="85"/>
        <v>0.94609409938140454</v>
      </c>
      <c r="BP53">
        <f t="shared" si="86"/>
        <v>0.37982601195273563</v>
      </c>
      <c r="BQ53">
        <f t="shared" si="87"/>
        <v>0.62017398804726431</v>
      </c>
      <c r="BR53">
        <v>1665</v>
      </c>
      <c r="BS53">
        <v>290.00000000000011</v>
      </c>
      <c r="BT53">
        <v>1078.3399999999999</v>
      </c>
      <c r="BU53">
        <v>255</v>
      </c>
      <c r="BV53">
        <v>10291.1</v>
      </c>
      <c r="BW53">
        <v>1077.72</v>
      </c>
      <c r="BX53">
        <v>0.62</v>
      </c>
      <c r="BY53">
        <v>300.00000000000011</v>
      </c>
      <c r="BZ53">
        <v>38.4</v>
      </c>
      <c r="CA53">
        <v>1125.0338653601891</v>
      </c>
      <c r="CB53">
        <v>1.1898311917702939</v>
      </c>
      <c r="CC53">
        <v>-48.689033951924458</v>
      </c>
      <c r="CD53">
        <v>1.0028445080411219</v>
      </c>
      <c r="CE53">
        <v>0.98826090727198845</v>
      </c>
      <c r="CF53">
        <v>-1.1204731701890999E-2</v>
      </c>
      <c r="CG53">
        <v>289.99999999999989</v>
      </c>
      <c r="CH53">
        <v>1077.73</v>
      </c>
      <c r="CI53">
        <v>665</v>
      </c>
      <c r="CJ53">
        <v>10277.200000000001</v>
      </c>
      <c r="CK53">
        <v>1077.6600000000001</v>
      </c>
      <c r="CL53">
        <v>7.0000000000000007E-2</v>
      </c>
      <c r="CZ53">
        <f t="shared" si="88"/>
        <v>1799.93</v>
      </c>
      <c r="DA53">
        <f t="shared" si="89"/>
        <v>1513.125599822333</v>
      </c>
      <c r="DB53">
        <f t="shared" si="90"/>
        <v>0.8406580254911763</v>
      </c>
      <c r="DC53">
        <f t="shared" si="91"/>
        <v>0.19131605098235274</v>
      </c>
      <c r="DD53">
        <v>6</v>
      </c>
      <c r="DE53">
        <v>0.5</v>
      </c>
      <c r="DF53" t="s">
        <v>426</v>
      </c>
      <c r="DG53">
        <v>2</v>
      </c>
      <c r="DH53">
        <v>1691689378.5999999</v>
      </c>
      <c r="DI53">
        <v>95.502399999999994</v>
      </c>
      <c r="DJ53">
        <v>99.962900000000005</v>
      </c>
      <c r="DK53">
        <v>29.851700000000001</v>
      </c>
      <c r="DL53">
        <v>19.507400000000001</v>
      </c>
      <c r="DM53">
        <v>93.591399999999993</v>
      </c>
      <c r="DN53">
        <v>29.518699999999999</v>
      </c>
      <c r="DO53">
        <v>500.01799999999997</v>
      </c>
      <c r="DP53">
        <v>98.6738</v>
      </c>
      <c r="DQ53">
        <v>9.9913699999999994E-2</v>
      </c>
      <c r="DR53">
        <v>32.492699999999999</v>
      </c>
      <c r="DS53">
        <v>32.003100000000003</v>
      </c>
      <c r="DT53">
        <v>999.9</v>
      </c>
      <c r="DU53">
        <v>0</v>
      </c>
      <c r="DV53">
        <v>0</v>
      </c>
      <c r="DW53">
        <v>10002.5</v>
      </c>
      <c r="DX53">
        <v>0</v>
      </c>
      <c r="DY53">
        <v>1648.07</v>
      </c>
      <c r="DZ53">
        <v>-4.4087300000000003</v>
      </c>
      <c r="EA53">
        <v>98.500299999999996</v>
      </c>
      <c r="EB53">
        <v>101.952</v>
      </c>
      <c r="EC53">
        <v>10.402200000000001</v>
      </c>
      <c r="ED53">
        <v>99.962900000000005</v>
      </c>
      <c r="EE53">
        <v>19.507400000000001</v>
      </c>
      <c r="EF53">
        <v>2.9512900000000002</v>
      </c>
      <c r="EG53">
        <v>1.9248700000000001</v>
      </c>
      <c r="EH53">
        <v>23.755600000000001</v>
      </c>
      <c r="EI53">
        <v>16.839500000000001</v>
      </c>
      <c r="EJ53">
        <v>1799.93</v>
      </c>
      <c r="EK53">
        <v>0.97800399999999998</v>
      </c>
      <c r="EL53">
        <v>2.1995799999999999E-2</v>
      </c>
      <c r="EM53">
        <v>0</v>
      </c>
      <c r="EN53">
        <v>909.98400000000004</v>
      </c>
      <c r="EO53">
        <v>5.0002700000000004</v>
      </c>
      <c r="EP53">
        <v>17576.2</v>
      </c>
      <c r="EQ53">
        <v>16248</v>
      </c>
      <c r="ER53">
        <v>46.811999999999998</v>
      </c>
      <c r="ES53">
        <v>48.75</v>
      </c>
      <c r="ET53">
        <v>47.875</v>
      </c>
      <c r="EU53">
        <v>47.811999999999998</v>
      </c>
      <c r="EV53">
        <v>48.811999999999998</v>
      </c>
      <c r="EW53">
        <v>1755.45</v>
      </c>
      <c r="EX53">
        <v>39.479999999999997</v>
      </c>
      <c r="EY53">
        <v>0</v>
      </c>
      <c r="EZ53">
        <v>96.799999952316284</v>
      </c>
      <c r="FA53">
        <v>0</v>
      </c>
      <c r="FB53">
        <v>910.04336000000001</v>
      </c>
      <c r="FC53">
        <v>0.5867692281674961</v>
      </c>
      <c r="FD53">
        <v>-202.50000005223839</v>
      </c>
      <c r="FE53">
        <v>17566.256000000001</v>
      </c>
      <c r="FF53">
        <v>15</v>
      </c>
      <c r="FG53">
        <v>1691689410.0999999</v>
      </c>
      <c r="FH53" t="s">
        <v>617</v>
      </c>
      <c r="FI53">
        <v>1691689395.5999999</v>
      </c>
      <c r="FJ53">
        <v>1691689410.0999999</v>
      </c>
      <c r="FK53">
        <v>42</v>
      </c>
      <c r="FL53">
        <v>-5.1999999999999998E-2</v>
      </c>
      <c r="FM53">
        <v>-5.8000000000000003E-2</v>
      </c>
      <c r="FN53">
        <v>1.911</v>
      </c>
      <c r="FO53">
        <v>0.33300000000000002</v>
      </c>
      <c r="FP53">
        <v>100</v>
      </c>
      <c r="FQ53">
        <v>19</v>
      </c>
      <c r="FR53">
        <v>0.34</v>
      </c>
      <c r="FS53">
        <v>0.01</v>
      </c>
      <c r="FT53">
        <v>2.8498988302565</v>
      </c>
      <c r="FU53">
        <v>5.6033464488257211E-2</v>
      </c>
      <c r="FV53">
        <v>2.3464733436960761E-2</v>
      </c>
      <c r="FW53">
        <v>1</v>
      </c>
      <c r="FX53">
        <v>0.50269788862098952</v>
      </c>
      <c r="FY53">
        <v>3.3004644859323168E-2</v>
      </c>
      <c r="FZ53">
        <v>4.9354029469580356E-3</v>
      </c>
      <c r="GA53">
        <v>1</v>
      </c>
      <c r="GB53">
        <v>2</v>
      </c>
      <c r="GC53">
        <v>2</v>
      </c>
      <c r="GD53" t="s">
        <v>428</v>
      </c>
      <c r="GE53">
        <v>3.1333199999999999</v>
      </c>
      <c r="GF53">
        <v>2.8650899999999999</v>
      </c>
      <c r="GG53">
        <v>2.5529099999999999E-2</v>
      </c>
      <c r="GH53">
        <v>2.80083E-2</v>
      </c>
      <c r="GI53">
        <v>0.13367999999999999</v>
      </c>
      <c r="GJ53">
        <v>0.10238800000000001</v>
      </c>
      <c r="GK53">
        <v>29495.8</v>
      </c>
      <c r="GL53">
        <v>22840.5</v>
      </c>
      <c r="GM53">
        <v>29184.5</v>
      </c>
      <c r="GN53">
        <v>21903.3</v>
      </c>
      <c r="GO53">
        <v>33860.400000000001</v>
      </c>
      <c r="GP53">
        <v>27059</v>
      </c>
      <c r="GQ53">
        <v>40504.699999999997</v>
      </c>
      <c r="GR53">
        <v>31136.6</v>
      </c>
      <c r="GS53">
        <v>2.0287700000000002</v>
      </c>
      <c r="GT53">
        <v>1.80897</v>
      </c>
      <c r="GU53">
        <v>4.6905099999999998E-2</v>
      </c>
      <c r="GV53">
        <v>0</v>
      </c>
      <c r="GW53">
        <v>31.241800000000001</v>
      </c>
      <c r="GX53">
        <v>999.9</v>
      </c>
      <c r="GY53">
        <v>42</v>
      </c>
      <c r="GZ53">
        <v>37.1</v>
      </c>
      <c r="HA53">
        <v>26.982700000000001</v>
      </c>
      <c r="HB53">
        <v>61.820799999999998</v>
      </c>
      <c r="HC53">
        <v>14.775600000000001</v>
      </c>
      <c r="HD53">
        <v>1</v>
      </c>
      <c r="HE53">
        <v>0.29463400000000001</v>
      </c>
      <c r="HF53">
        <v>0.79091999999999996</v>
      </c>
      <c r="HG53">
        <v>20.279800000000002</v>
      </c>
      <c r="HH53">
        <v>5.23421</v>
      </c>
      <c r="HI53">
        <v>11.974</v>
      </c>
      <c r="HJ53">
        <v>4.9750500000000004</v>
      </c>
      <c r="HK53">
        <v>3.2839999999999998</v>
      </c>
      <c r="HL53">
        <v>9999</v>
      </c>
      <c r="HM53">
        <v>9999</v>
      </c>
      <c r="HN53">
        <v>9999</v>
      </c>
      <c r="HO53">
        <v>999.9</v>
      </c>
      <c r="HP53">
        <v>1.8609800000000001</v>
      </c>
      <c r="HQ53">
        <v>1.86267</v>
      </c>
      <c r="HR53">
        <v>1.86812</v>
      </c>
      <c r="HS53">
        <v>1.85869</v>
      </c>
      <c r="HT53">
        <v>1.85714</v>
      </c>
      <c r="HU53">
        <v>1.8608100000000001</v>
      </c>
      <c r="HV53">
        <v>1.8647100000000001</v>
      </c>
      <c r="HW53">
        <v>1.8667499999999999</v>
      </c>
      <c r="HX53">
        <v>5</v>
      </c>
      <c r="HY53">
        <v>0</v>
      </c>
      <c r="HZ53">
        <v>0</v>
      </c>
      <c r="IA53">
        <v>0</v>
      </c>
      <c r="IB53" t="s">
        <v>429</v>
      </c>
      <c r="IC53" t="s">
        <v>430</v>
      </c>
      <c r="ID53" t="s">
        <v>431</v>
      </c>
      <c r="IE53" t="s">
        <v>431</v>
      </c>
      <c r="IF53" t="s">
        <v>431</v>
      </c>
      <c r="IG53" t="s">
        <v>431</v>
      </c>
      <c r="IH53">
        <v>0</v>
      </c>
      <c r="II53">
        <v>100</v>
      </c>
      <c r="IJ53">
        <v>100</v>
      </c>
      <c r="IK53">
        <v>1.911</v>
      </c>
      <c r="IL53">
        <v>0.33300000000000002</v>
      </c>
      <c r="IM53">
        <v>1.96275</v>
      </c>
      <c r="IN53">
        <v>0</v>
      </c>
      <c r="IO53">
        <v>0</v>
      </c>
      <c r="IP53">
        <v>0</v>
      </c>
      <c r="IQ53">
        <v>0.3909249999999993</v>
      </c>
      <c r="IR53">
        <v>0</v>
      </c>
      <c r="IS53">
        <v>0</v>
      </c>
      <c r="IT53">
        <v>0</v>
      </c>
      <c r="IU53">
        <v>-1</v>
      </c>
      <c r="IV53">
        <v>-1</v>
      </c>
      <c r="IW53">
        <v>-1</v>
      </c>
      <c r="IX53">
        <v>-1</v>
      </c>
      <c r="IY53">
        <v>2.6</v>
      </c>
      <c r="IZ53">
        <v>2.2999999999999998</v>
      </c>
      <c r="JA53">
        <v>0.37231399999999998</v>
      </c>
      <c r="JB53">
        <v>2.5476100000000002</v>
      </c>
      <c r="JC53">
        <v>1.34399</v>
      </c>
      <c r="JD53">
        <v>2.2509800000000002</v>
      </c>
      <c r="JE53">
        <v>1.5918000000000001</v>
      </c>
      <c r="JF53">
        <v>2.2961399999999998</v>
      </c>
      <c r="JG53">
        <v>39.516599999999997</v>
      </c>
      <c r="JH53">
        <v>23.982399999999998</v>
      </c>
      <c r="JI53">
        <v>18</v>
      </c>
      <c r="JJ53">
        <v>506.178</v>
      </c>
      <c r="JK53">
        <v>411.83499999999998</v>
      </c>
      <c r="JL53">
        <v>29.6648</v>
      </c>
      <c r="JM53">
        <v>31.3475</v>
      </c>
      <c r="JN53">
        <v>30.0001</v>
      </c>
      <c r="JO53">
        <v>31.169699999999999</v>
      </c>
      <c r="JP53">
        <v>31.119900000000001</v>
      </c>
      <c r="JQ53">
        <v>7.5330700000000004</v>
      </c>
      <c r="JR53">
        <v>32.632100000000001</v>
      </c>
      <c r="JS53">
        <v>0</v>
      </c>
      <c r="JT53">
        <v>29.666</v>
      </c>
      <c r="JU53">
        <v>100</v>
      </c>
      <c r="JV53">
        <v>19.389299999999999</v>
      </c>
      <c r="JW53">
        <v>99.509600000000006</v>
      </c>
      <c r="JX53">
        <v>98.3536</v>
      </c>
    </row>
    <row r="54" spans="1:284" x14ac:dyDescent="0.3">
      <c r="A54">
        <v>38</v>
      </c>
      <c r="B54">
        <v>1691689534.0999999</v>
      </c>
      <c r="C54">
        <v>9328.0999999046326</v>
      </c>
      <c r="D54" t="s">
        <v>618</v>
      </c>
      <c r="E54" t="s">
        <v>619</v>
      </c>
      <c r="F54" t="s">
        <v>416</v>
      </c>
      <c r="G54" t="s">
        <v>593</v>
      </c>
      <c r="H54" t="s">
        <v>418</v>
      </c>
      <c r="I54" t="s">
        <v>419</v>
      </c>
      <c r="J54" t="s">
        <v>31</v>
      </c>
      <c r="K54" t="s">
        <v>594</v>
      </c>
      <c r="L54" t="s">
        <v>422</v>
      </c>
      <c r="M54">
        <v>1691689534.0999999</v>
      </c>
      <c r="N54">
        <f t="shared" si="46"/>
        <v>8.929617806516469E-3</v>
      </c>
      <c r="O54">
        <f t="shared" si="47"/>
        <v>8.9296178065164682</v>
      </c>
      <c r="P54">
        <f t="shared" si="48"/>
        <v>0.83700613009177727</v>
      </c>
      <c r="Q54">
        <f t="shared" si="49"/>
        <v>73.203999999999994</v>
      </c>
      <c r="R54">
        <f t="shared" si="50"/>
        <v>68.372376156141868</v>
      </c>
      <c r="S54">
        <f t="shared" si="51"/>
        <v>6.7531974906702619</v>
      </c>
      <c r="T54">
        <f t="shared" si="52"/>
        <v>7.2304210691471997</v>
      </c>
      <c r="U54">
        <f t="shared" si="53"/>
        <v>0.52832593096820557</v>
      </c>
      <c r="V54">
        <f t="shared" si="54"/>
        <v>2.9043815458018072</v>
      </c>
      <c r="W54">
        <f t="shared" si="55"/>
        <v>0.48016392674093822</v>
      </c>
      <c r="X54">
        <f t="shared" si="56"/>
        <v>0.30406290769350175</v>
      </c>
      <c r="Y54">
        <f t="shared" si="57"/>
        <v>344.39159964470372</v>
      </c>
      <c r="Z54">
        <f t="shared" si="58"/>
        <v>32.096713034475059</v>
      </c>
      <c r="AA54">
        <f t="shared" si="59"/>
        <v>31.7942</v>
      </c>
      <c r="AB54">
        <f t="shared" si="60"/>
        <v>4.7197423789852877</v>
      </c>
      <c r="AC54">
        <f t="shared" si="61"/>
        <v>60.521721194755443</v>
      </c>
      <c r="AD54">
        <f t="shared" si="62"/>
        <v>2.95425578195736</v>
      </c>
      <c r="AE54">
        <f t="shared" si="63"/>
        <v>4.8813148794145063</v>
      </c>
      <c r="AF54">
        <f t="shared" si="64"/>
        <v>1.7654865970279277</v>
      </c>
      <c r="AG54">
        <f t="shared" si="65"/>
        <v>-393.79614526737629</v>
      </c>
      <c r="AH54">
        <f t="shared" si="66"/>
        <v>93.181363750663394</v>
      </c>
      <c r="AI54">
        <f t="shared" si="67"/>
        <v>7.2824650090941194</v>
      </c>
      <c r="AJ54">
        <f t="shared" si="68"/>
        <v>51.059283137084918</v>
      </c>
      <c r="AK54">
        <v>0</v>
      </c>
      <c r="AL54">
        <v>0</v>
      </c>
      <c r="AM54">
        <f t="shared" si="69"/>
        <v>1</v>
      </c>
      <c r="AN54">
        <f t="shared" si="70"/>
        <v>0</v>
      </c>
      <c r="AO54">
        <f t="shared" si="71"/>
        <v>51204.477443377262</v>
      </c>
      <c r="AP54" t="s">
        <v>423</v>
      </c>
      <c r="AQ54">
        <v>10366.9</v>
      </c>
      <c r="AR54">
        <v>993.59653846153856</v>
      </c>
      <c r="AS54">
        <v>3431.87</v>
      </c>
      <c r="AT54">
        <f t="shared" si="72"/>
        <v>0.71047955241266758</v>
      </c>
      <c r="AU54">
        <v>-3.9894345373445681</v>
      </c>
      <c r="AV54" t="s">
        <v>620</v>
      </c>
      <c r="AW54">
        <v>10298.6</v>
      </c>
      <c r="AX54">
        <v>916.26104000000009</v>
      </c>
      <c r="AY54">
        <v>1109.6419877784699</v>
      </c>
      <c r="AZ54">
        <f t="shared" si="73"/>
        <v>0.17427327904707635</v>
      </c>
      <c r="BA54">
        <v>0.5</v>
      </c>
      <c r="BB54">
        <f t="shared" si="74"/>
        <v>1513.2851998223518</v>
      </c>
      <c r="BC54">
        <f t="shared" si="75"/>
        <v>0.83700613009177727</v>
      </c>
      <c r="BD54">
        <f t="shared" si="76"/>
        <v>131.8625869532257</v>
      </c>
      <c r="BE54">
        <f t="shared" si="77"/>
        <v>3.1893794163868994E-3</v>
      </c>
      <c r="BF54">
        <f t="shared" si="78"/>
        <v>2.0927722975503897</v>
      </c>
      <c r="BG54">
        <f t="shared" si="79"/>
        <v>618.71617667519058</v>
      </c>
      <c r="BH54" t="s">
        <v>621</v>
      </c>
      <c r="BI54">
        <v>686.77</v>
      </c>
      <c r="BJ54">
        <f t="shared" si="80"/>
        <v>686.77</v>
      </c>
      <c r="BK54">
        <f t="shared" si="81"/>
        <v>0.38108866863002355</v>
      </c>
      <c r="BL54">
        <f t="shared" si="82"/>
        <v>0.45730375472346574</v>
      </c>
      <c r="BM54">
        <f t="shared" si="83"/>
        <v>0.84595388591363874</v>
      </c>
      <c r="BN54">
        <f t="shared" si="84"/>
        <v>1.6664242235843969</v>
      </c>
      <c r="BO54">
        <f t="shared" si="85"/>
        <v>0.9524067127221606</v>
      </c>
      <c r="BP54">
        <f t="shared" si="86"/>
        <v>0.34276531023455337</v>
      </c>
      <c r="BQ54">
        <f t="shared" si="87"/>
        <v>0.65723468976544663</v>
      </c>
      <c r="BR54">
        <v>1667</v>
      </c>
      <c r="BS54">
        <v>290.00000000000011</v>
      </c>
      <c r="BT54">
        <v>1067.0899999999999</v>
      </c>
      <c r="BU54">
        <v>195</v>
      </c>
      <c r="BV54">
        <v>10298.6</v>
      </c>
      <c r="BW54">
        <v>1066.2</v>
      </c>
      <c r="BX54">
        <v>0.89</v>
      </c>
      <c r="BY54">
        <v>300.00000000000011</v>
      </c>
      <c r="BZ54">
        <v>38.4</v>
      </c>
      <c r="CA54">
        <v>1109.6419877784699</v>
      </c>
      <c r="CB54">
        <v>1.1218106987277501</v>
      </c>
      <c r="CC54">
        <v>-44.735029612650301</v>
      </c>
      <c r="CD54">
        <v>0.9454535382014807</v>
      </c>
      <c r="CE54">
        <v>0.98764777916508417</v>
      </c>
      <c r="CF54">
        <v>-1.120367630700779E-2</v>
      </c>
      <c r="CG54">
        <v>289.99999999999989</v>
      </c>
      <c r="CH54">
        <v>1064.73</v>
      </c>
      <c r="CI54">
        <v>705</v>
      </c>
      <c r="CJ54">
        <v>10273.200000000001</v>
      </c>
      <c r="CK54">
        <v>1066.0999999999999</v>
      </c>
      <c r="CL54">
        <v>-1.37</v>
      </c>
      <c r="CZ54">
        <f t="shared" si="88"/>
        <v>1800.12</v>
      </c>
      <c r="DA54">
        <f t="shared" si="89"/>
        <v>1513.2851998223518</v>
      </c>
      <c r="DB54">
        <f t="shared" si="90"/>
        <v>0.84065795603757076</v>
      </c>
      <c r="DC54">
        <f t="shared" si="91"/>
        <v>0.19131591207514151</v>
      </c>
      <c r="DD54">
        <v>6</v>
      </c>
      <c r="DE54">
        <v>0.5</v>
      </c>
      <c r="DF54" t="s">
        <v>426</v>
      </c>
      <c r="DG54">
        <v>2</v>
      </c>
      <c r="DH54">
        <v>1691689534.0999999</v>
      </c>
      <c r="DI54">
        <v>73.203999999999994</v>
      </c>
      <c r="DJ54">
        <v>74.993200000000002</v>
      </c>
      <c r="DK54">
        <v>29.9102</v>
      </c>
      <c r="DL54">
        <v>19.513000000000002</v>
      </c>
      <c r="DM54">
        <v>71.251199999999997</v>
      </c>
      <c r="DN54">
        <v>29.572099999999999</v>
      </c>
      <c r="DO54">
        <v>499.89600000000002</v>
      </c>
      <c r="DP54">
        <v>98.670900000000003</v>
      </c>
      <c r="DQ54">
        <v>9.9946800000000002E-2</v>
      </c>
      <c r="DR54">
        <v>32.389299999999999</v>
      </c>
      <c r="DS54">
        <v>31.7942</v>
      </c>
      <c r="DT54">
        <v>999.9</v>
      </c>
      <c r="DU54">
        <v>0</v>
      </c>
      <c r="DV54">
        <v>0</v>
      </c>
      <c r="DW54">
        <v>9990</v>
      </c>
      <c r="DX54">
        <v>0</v>
      </c>
      <c r="DY54">
        <v>1425.18</v>
      </c>
      <c r="DZ54">
        <v>-1.78918</v>
      </c>
      <c r="EA54">
        <v>75.461100000000002</v>
      </c>
      <c r="EB54">
        <v>76.485699999999994</v>
      </c>
      <c r="EC54">
        <v>10.3971</v>
      </c>
      <c r="ED54">
        <v>74.993200000000002</v>
      </c>
      <c r="EE54">
        <v>19.513000000000002</v>
      </c>
      <c r="EF54">
        <v>2.95126</v>
      </c>
      <c r="EG54">
        <v>1.92537</v>
      </c>
      <c r="EH54">
        <v>23.755500000000001</v>
      </c>
      <c r="EI54">
        <v>16.843599999999999</v>
      </c>
      <c r="EJ54">
        <v>1800.12</v>
      </c>
      <c r="EK54">
        <v>0.97800799999999999</v>
      </c>
      <c r="EL54">
        <v>2.19922E-2</v>
      </c>
      <c r="EM54">
        <v>0</v>
      </c>
      <c r="EN54">
        <v>916.52599999999995</v>
      </c>
      <c r="EO54">
        <v>5.0002700000000004</v>
      </c>
      <c r="EP54">
        <v>17444.099999999999</v>
      </c>
      <c r="EQ54">
        <v>16249.7</v>
      </c>
      <c r="ER54">
        <v>46.75</v>
      </c>
      <c r="ES54">
        <v>48.561999999999998</v>
      </c>
      <c r="ET54">
        <v>47.811999999999998</v>
      </c>
      <c r="EU54">
        <v>47.75</v>
      </c>
      <c r="EV54">
        <v>48.75</v>
      </c>
      <c r="EW54">
        <v>1755.64</v>
      </c>
      <c r="EX54">
        <v>39.479999999999997</v>
      </c>
      <c r="EY54">
        <v>0</v>
      </c>
      <c r="EZ54">
        <v>153.60000014305109</v>
      </c>
      <c r="FA54">
        <v>0</v>
      </c>
      <c r="FB54">
        <v>916.26104000000009</v>
      </c>
      <c r="FC54">
        <v>3.7114615536339768</v>
      </c>
      <c r="FD54">
        <v>3095.761538689007</v>
      </c>
      <c r="FE54">
        <v>17125.175999999999</v>
      </c>
      <c r="FF54">
        <v>15</v>
      </c>
      <c r="FG54">
        <v>1691689493.0999999</v>
      </c>
      <c r="FH54" t="s">
        <v>622</v>
      </c>
      <c r="FI54">
        <v>1691689470.5999999</v>
      </c>
      <c r="FJ54">
        <v>1691689493.0999999</v>
      </c>
      <c r="FK54">
        <v>43</v>
      </c>
      <c r="FL54">
        <v>4.2000000000000003E-2</v>
      </c>
      <c r="FM54">
        <v>5.0000000000000001E-3</v>
      </c>
      <c r="FN54">
        <v>1.9530000000000001</v>
      </c>
      <c r="FO54">
        <v>0.33800000000000002</v>
      </c>
      <c r="FP54">
        <v>75</v>
      </c>
      <c r="FQ54">
        <v>19</v>
      </c>
      <c r="FR54">
        <v>0.37</v>
      </c>
      <c r="FS54">
        <v>0.02</v>
      </c>
      <c r="FT54">
        <v>0.81975263643610174</v>
      </c>
      <c r="FU54">
        <v>-6.9990741016101199E-2</v>
      </c>
      <c r="FV54">
        <v>5.5140187804577759E-2</v>
      </c>
      <c r="FW54">
        <v>1</v>
      </c>
      <c r="FX54">
        <v>0.52900356531002479</v>
      </c>
      <c r="FY54">
        <v>4.5446923622385331E-2</v>
      </c>
      <c r="FZ54">
        <v>1.5663642857459682E-2</v>
      </c>
      <c r="GA54">
        <v>1</v>
      </c>
      <c r="GB54">
        <v>2</v>
      </c>
      <c r="GC54">
        <v>2</v>
      </c>
      <c r="GD54" t="s">
        <v>428</v>
      </c>
      <c r="GE54">
        <v>3.1331799999999999</v>
      </c>
      <c r="GF54">
        <v>2.8650099999999998</v>
      </c>
      <c r="GG54">
        <v>1.95824E-2</v>
      </c>
      <c r="GH54">
        <v>2.1207199999999999E-2</v>
      </c>
      <c r="GI54">
        <v>0.13383100000000001</v>
      </c>
      <c r="GJ54">
        <v>0.102397</v>
      </c>
      <c r="GK54">
        <v>29675.3</v>
      </c>
      <c r="GL54">
        <v>23000.400000000001</v>
      </c>
      <c r="GM54">
        <v>29184.1</v>
      </c>
      <c r="GN54">
        <v>21903.4</v>
      </c>
      <c r="GO54">
        <v>33853</v>
      </c>
      <c r="GP54">
        <v>27058.400000000001</v>
      </c>
      <c r="GQ54">
        <v>40503.4</v>
      </c>
      <c r="GR54">
        <v>31136.9</v>
      </c>
      <c r="GS54">
        <v>2.0278</v>
      </c>
      <c r="GT54">
        <v>1.8087200000000001</v>
      </c>
      <c r="GU54">
        <v>5.8375299999999998E-2</v>
      </c>
      <c r="GV54">
        <v>0</v>
      </c>
      <c r="GW54">
        <v>30.846299999999999</v>
      </c>
      <c r="GX54">
        <v>999.9</v>
      </c>
      <c r="GY54">
        <v>42.2</v>
      </c>
      <c r="GZ54">
        <v>37.1</v>
      </c>
      <c r="HA54">
        <v>27.1126</v>
      </c>
      <c r="HB54">
        <v>61.6708</v>
      </c>
      <c r="HC54">
        <v>14.631399999999999</v>
      </c>
      <c r="HD54">
        <v>1</v>
      </c>
      <c r="HE54">
        <v>0.29446899999999998</v>
      </c>
      <c r="HF54">
        <v>-0.44980100000000001</v>
      </c>
      <c r="HG54">
        <v>20.2807</v>
      </c>
      <c r="HH54">
        <v>5.2309200000000002</v>
      </c>
      <c r="HI54">
        <v>11.974</v>
      </c>
      <c r="HJ54">
        <v>4.9741</v>
      </c>
      <c r="HK54">
        <v>3.2833299999999999</v>
      </c>
      <c r="HL54">
        <v>9999</v>
      </c>
      <c r="HM54">
        <v>9999</v>
      </c>
      <c r="HN54">
        <v>9999</v>
      </c>
      <c r="HO54">
        <v>999.9</v>
      </c>
      <c r="HP54">
        <v>1.8609800000000001</v>
      </c>
      <c r="HQ54">
        <v>1.8626499999999999</v>
      </c>
      <c r="HR54">
        <v>1.8681000000000001</v>
      </c>
      <c r="HS54">
        <v>1.8586800000000001</v>
      </c>
      <c r="HT54">
        <v>1.8571500000000001</v>
      </c>
      <c r="HU54">
        <v>1.8608100000000001</v>
      </c>
      <c r="HV54">
        <v>1.8647199999999999</v>
      </c>
      <c r="HW54">
        <v>1.86676</v>
      </c>
      <c r="HX54">
        <v>5</v>
      </c>
      <c r="HY54">
        <v>0</v>
      </c>
      <c r="HZ54">
        <v>0</v>
      </c>
      <c r="IA54">
        <v>0</v>
      </c>
      <c r="IB54" t="s">
        <v>429</v>
      </c>
      <c r="IC54" t="s">
        <v>430</v>
      </c>
      <c r="ID54" t="s">
        <v>431</v>
      </c>
      <c r="IE54" t="s">
        <v>431</v>
      </c>
      <c r="IF54" t="s">
        <v>431</v>
      </c>
      <c r="IG54" t="s">
        <v>431</v>
      </c>
      <c r="IH54">
        <v>0</v>
      </c>
      <c r="II54">
        <v>100</v>
      </c>
      <c r="IJ54">
        <v>100</v>
      </c>
      <c r="IK54">
        <v>1.9530000000000001</v>
      </c>
      <c r="IL54">
        <v>0.33810000000000001</v>
      </c>
      <c r="IM54">
        <v>1.95282499999999</v>
      </c>
      <c r="IN54">
        <v>0</v>
      </c>
      <c r="IO54">
        <v>0</v>
      </c>
      <c r="IP54">
        <v>0</v>
      </c>
      <c r="IQ54">
        <v>0.33809523809523512</v>
      </c>
      <c r="IR54">
        <v>0</v>
      </c>
      <c r="IS54">
        <v>0</v>
      </c>
      <c r="IT54">
        <v>0</v>
      </c>
      <c r="IU54">
        <v>-1</v>
      </c>
      <c r="IV54">
        <v>-1</v>
      </c>
      <c r="IW54">
        <v>-1</v>
      </c>
      <c r="IX54">
        <v>-1</v>
      </c>
      <c r="IY54">
        <v>1.1000000000000001</v>
      </c>
      <c r="IZ54">
        <v>0.7</v>
      </c>
      <c r="JA54">
        <v>0.31494100000000003</v>
      </c>
      <c r="JB54">
        <v>2.5390600000000001</v>
      </c>
      <c r="JC54">
        <v>1.34399</v>
      </c>
      <c r="JD54">
        <v>2.2509800000000002</v>
      </c>
      <c r="JE54">
        <v>1.5918000000000001</v>
      </c>
      <c r="JF54">
        <v>2.4328599999999998</v>
      </c>
      <c r="JG54">
        <v>39.516599999999997</v>
      </c>
      <c r="JH54">
        <v>23.982399999999998</v>
      </c>
      <c r="JI54">
        <v>18</v>
      </c>
      <c r="JJ54">
        <v>505.94499999999999</v>
      </c>
      <c r="JK54">
        <v>411.97</v>
      </c>
      <c r="JL54">
        <v>30.5259</v>
      </c>
      <c r="JM54">
        <v>31.375499999999999</v>
      </c>
      <c r="JN54">
        <v>29.9999</v>
      </c>
      <c r="JO54">
        <v>31.215299999999999</v>
      </c>
      <c r="JP54">
        <v>31.158000000000001</v>
      </c>
      <c r="JQ54">
        <v>6.3924300000000001</v>
      </c>
      <c r="JR54">
        <v>33.165100000000002</v>
      </c>
      <c r="JS54">
        <v>0</v>
      </c>
      <c r="JT54">
        <v>30.633199999999999</v>
      </c>
      <c r="JU54">
        <v>75</v>
      </c>
      <c r="JV54">
        <v>19.361000000000001</v>
      </c>
      <c r="JW54">
        <v>99.507300000000001</v>
      </c>
      <c r="JX54">
        <v>98.354200000000006</v>
      </c>
    </row>
    <row r="55" spans="1:284" x14ac:dyDescent="0.3">
      <c r="A55">
        <v>39</v>
      </c>
      <c r="B55">
        <v>1691689655.5999999</v>
      </c>
      <c r="C55">
        <v>9449.5999999046326</v>
      </c>
      <c r="D55" t="s">
        <v>623</v>
      </c>
      <c r="E55" t="s">
        <v>624</v>
      </c>
      <c r="F55" t="s">
        <v>416</v>
      </c>
      <c r="G55" t="s">
        <v>593</v>
      </c>
      <c r="H55" t="s">
        <v>418</v>
      </c>
      <c r="I55" t="s">
        <v>419</v>
      </c>
      <c r="J55" t="s">
        <v>31</v>
      </c>
      <c r="K55" t="s">
        <v>594</v>
      </c>
      <c r="L55" t="s">
        <v>422</v>
      </c>
      <c r="M55">
        <v>1691689655.5999999</v>
      </c>
      <c r="N55">
        <f t="shared" si="46"/>
        <v>9.0779026701803666E-3</v>
      </c>
      <c r="O55">
        <f t="shared" si="47"/>
        <v>9.0779026701803662</v>
      </c>
      <c r="P55">
        <f t="shared" si="48"/>
        <v>-1.3348644044083169</v>
      </c>
      <c r="Q55">
        <f t="shared" si="49"/>
        <v>51.052100000000003</v>
      </c>
      <c r="R55">
        <f t="shared" si="50"/>
        <v>53.858287776340831</v>
      </c>
      <c r="S55">
        <f t="shared" si="51"/>
        <v>5.3194491973516005</v>
      </c>
      <c r="T55">
        <f t="shared" si="52"/>
        <v>5.0422890065846104</v>
      </c>
      <c r="U55">
        <f t="shared" si="53"/>
        <v>0.53188297161017373</v>
      </c>
      <c r="V55">
        <f t="shared" si="54"/>
        <v>2.9101070686049861</v>
      </c>
      <c r="W55">
        <f t="shared" si="55"/>
        <v>0.48318886374045189</v>
      </c>
      <c r="X55">
        <f t="shared" si="56"/>
        <v>0.3059956525310486</v>
      </c>
      <c r="Y55">
        <f t="shared" si="57"/>
        <v>344.36309964467415</v>
      </c>
      <c r="Z55">
        <f t="shared" si="58"/>
        <v>32.329385184797765</v>
      </c>
      <c r="AA55">
        <f t="shared" si="59"/>
        <v>31.990500000000001</v>
      </c>
      <c r="AB55">
        <f t="shared" si="60"/>
        <v>4.7725162406705763</v>
      </c>
      <c r="AC55">
        <f t="shared" si="61"/>
        <v>60.322271859772371</v>
      </c>
      <c r="AD55">
        <f t="shared" si="62"/>
        <v>2.9898408030781498</v>
      </c>
      <c r="AE55">
        <f t="shared" si="63"/>
        <v>4.9564459542048693</v>
      </c>
      <c r="AF55">
        <f t="shared" si="64"/>
        <v>1.7826754375924265</v>
      </c>
      <c r="AG55">
        <f t="shared" si="65"/>
        <v>-400.33550775495416</v>
      </c>
      <c r="AH55">
        <f t="shared" si="66"/>
        <v>105.06902692167904</v>
      </c>
      <c r="AI55">
        <f t="shared" si="67"/>
        <v>8.2142149496807875</v>
      </c>
      <c r="AJ55">
        <f t="shared" si="68"/>
        <v>57.310833761079834</v>
      </c>
      <c r="AK55">
        <v>0</v>
      </c>
      <c r="AL55">
        <v>0</v>
      </c>
      <c r="AM55">
        <f t="shared" si="69"/>
        <v>1</v>
      </c>
      <c r="AN55">
        <f t="shared" si="70"/>
        <v>0</v>
      </c>
      <c r="AO55">
        <f t="shared" si="71"/>
        <v>51320.075877926123</v>
      </c>
      <c r="AP55" t="s">
        <v>423</v>
      </c>
      <c r="AQ55">
        <v>10366.9</v>
      </c>
      <c r="AR55">
        <v>993.59653846153856</v>
      </c>
      <c r="AS55">
        <v>3431.87</v>
      </c>
      <c r="AT55">
        <f t="shared" si="72"/>
        <v>0.71047955241266758</v>
      </c>
      <c r="AU55">
        <v>-3.9894345373445681</v>
      </c>
      <c r="AV55" t="s">
        <v>625</v>
      </c>
      <c r="AW55">
        <v>10290.4</v>
      </c>
      <c r="AX55">
        <v>923.10923076923063</v>
      </c>
      <c r="AY55">
        <v>1091.9348298827581</v>
      </c>
      <c r="AZ55">
        <f t="shared" si="73"/>
        <v>0.15461142413751416</v>
      </c>
      <c r="BA55">
        <v>0.5</v>
      </c>
      <c r="BB55">
        <f t="shared" si="74"/>
        <v>1513.1591998223371</v>
      </c>
      <c r="BC55">
        <f t="shared" si="75"/>
        <v>-1.3348644044083169</v>
      </c>
      <c r="BD55">
        <f t="shared" si="76"/>
        <v>116.97584941565646</v>
      </c>
      <c r="BE55">
        <f t="shared" si="77"/>
        <v>1.7543230965042734E-3</v>
      </c>
      <c r="BF55">
        <f t="shared" si="78"/>
        <v>2.1429256637673904</v>
      </c>
      <c r="BG55">
        <f t="shared" si="79"/>
        <v>613.1719242956184</v>
      </c>
      <c r="BH55" t="s">
        <v>626</v>
      </c>
      <c r="BI55">
        <v>693.86</v>
      </c>
      <c r="BJ55">
        <f t="shared" si="80"/>
        <v>693.86</v>
      </c>
      <c r="BK55">
        <f t="shared" si="81"/>
        <v>0.36455914674459067</v>
      </c>
      <c r="BL55">
        <f t="shared" si="82"/>
        <v>0.42410518435252581</v>
      </c>
      <c r="BM55">
        <f t="shared" si="83"/>
        <v>0.85461162308291128</v>
      </c>
      <c r="BN55">
        <f t="shared" si="84"/>
        <v>1.7167839370971427</v>
      </c>
      <c r="BO55">
        <f t="shared" si="85"/>
        <v>0.95966888334207934</v>
      </c>
      <c r="BP55">
        <f t="shared" si="86"/>
        <v>0.31878093448337369</v>
      </c>
      <c r="BQ55">
        <f t="shared" si="87"/>
        <v>0.68121906551662637</v>
      </c>
      <c r="BR55">
        <v>1669</v>
      </c>
      <c r="BS55">
        <v>290.00000000000011</v>
      </c>
      <c r="BT55">
        <v>1055.53</v>
      </c>
      <c r="BU55">
        <v>265</v>
      </c>
      <c r="BV55">
        <v>10290.4</v>
      </c>
      <c r="BW55">
        <v>1054.5899999999999</v>
      </c>
      <c r="BX55">
        <v>0.94</v>
      </c>
      <c r="BY55">
        <v>300.00000000000011</v>
      </c>
      <c r="BZ55">
        <v>38.4</v>
      </c>
      <c r="CA55">
        <v>1091.9348298827581</v>
      </c>
      <c r="CB55">
        <v>1.140220758691185</v>
      </c>
      <c r="CC55">
        <v>-38.431489118516033</v>
      </c>
      <c r="CD55">
        <v>0.96107891473285501</v>
      </c>
      <c r="CE55">
        <v>0.98279071801024176</v>
      </c>
      <c r="CF55">
        <v>-1.12050743047831E-2</v>
      </c>
      <c r="CG55">
        <v>289.99999999999989</v>
      </c>
      <c r="CH55">
        <v>1053.45</v>
      </c>
      <c r="CI55">
        <v>635</v>
      </c>
      <c r="CJ55">
        <v>10280.700000000001</v>
      </c>
      <c r="CK55">
        <v>1054.55</v>
      </c>
      <c r="CL55">
        <v>-1.1000000000000001</v>
      </c>
      <c r="CZ55">
        <f t="shared" si="88"/>
        <v>1799.97</v>
      </c>
      <c r="DA55">
        <f t="shared" si="89"/>
        <v>1513.1591998223371</v>
      </c>
      <c r="DB55">
        <f t="shared" si="90"/>
        <v>0.84065801086814618</v>
      </c>
      <c r="DC55">
        <f t="shared" si="91"/>
        <v>0.19131602173629236</v>
      </c>
      <c r="DD55">
        <v>6</v>
      </c>
      <c r="DE55">
        <v>0.5</v>
      </c>
      <c r="DF55" t="s">
        <v>426</v>
      </c>
      <c r="DG55">
        <v>2</v>
      </c>
      <c r="DH55">
        <v>1691689655.5999999</v>
      </c>
      <c r="DI55">
        <v>51.052100000000003</v>
      </c>
      <c r="DJ55">
        <v>50.006399999999999</v>
      </c>
      <c r="DK55">
        <v>30.2715</v>
      </c>
      <c r="DL55">
        <v>19.707799999999999</v>
      </c>
      <c r="DM55">
        <v>49.107999999999997</v>
      </c>
      <c r="DN55">
        <v>29.943100000000001</v>
      </c>
      <c r="DO55">
        <v>500.00099999999998</v>
      </c>
      <c r="DP55">
        <v>98.667900000000003</v>
      </c>
      <c r="DQ55">
        <v>9.9614099999999997E-2</v>
      </c>
      <c r="DR55">
        <v>32.660200000000003</v>
      </c>
      <c r="DS55">
        <v>31.990500000000001</v>
      </c>
      <c r="DT55">
        <v>999.9</v>
      </c>
      <c r="DU55">
        <v>0</v>
      </c>
      <c r="DV55">
        <v>0</v>
      </c>
      <c r="DW55">
        <v>10023.1</v>
      </c>
      <c r="DX55">
        <v>0</v>
      </c>
      <c r="DY55">
        <v>513.38400000000001</v>
      </c>
      <c r="DZ55">
        <v>1.04565</v>
      </c>
      <c r="EA55">
        <v>52.645800000000001</v>
      </c>
      <c r="EB55">
        <v>51.011800000000001</v>
      </c>
      <c r="EC55">
        <v>10.563700000000001</v>
      </c>
      <c r="ED55">
        <v>50.006399999999999</v>
      </c>
      <c r="EE55">
        <v>19.707799999999999</v>
      </c>
      <c r="EF55">
        <v>2.9868199999999998</v>
      </c>
      <c r="EG55">
        <v>1.94452</v>
      </c>
      <c r="EH55">
        <v>23.954599999999999</v>
      </c>
      <c r="EI55">
        <v>16.999700000000001</v>
      </c>
      <c r="EJ55">
        <v>1799.97</v>
      </c>
      <c r="EK55">
        <v>0.97800399999999998</v>
      </c>
      <c r="EL55">
        <v>2.1995799999999999E-2</v>
      </c>
      <c r="EM55">
        <v>0</v>
      </c>
      <c r="EN55">
        <v>923.80499999999995</v>
      </c>
      <c r="EO55">
        <v>5.0002700000000004</v>
      </c>
      <c r="EP55">
        <v>16956</v>
      </c>
      <c r="EQ55">
        <v>16248.4</v>
      </c>
      <c r="ER55">
        <v>46.561999999999998</v>
      </c>
      <c r="ES55">
        <v>48.311999999999998</v>
      </c>
      <c r="ET55">
        <v>47.625</v>
      </c>
      <c r="EU55">
        <v>47.5</v>
      </c>
      <c r="EV55">
        <v>48.625</v>
      </c>
      <c r="EW55">
        <v>1755.49</v>
      </c>
      <c r="EX55">
        <v>39.479999999999997</v>
      </c>
      <c r="EY55">
        <v>0</v>
      </c>
      <c r="EZ55">
        <v>119.6000001430511</v>
      </c>
      <c r="FA55">
        <v>0</v>
      </c>
      <c r="FB55">
        <v>923.10923076923063</v>
      </c>
      <c r="FC55">
        <v>5.0385641078493384</v>
      </c>
      <c r="FD55">
        <v>-90.885470113762253</v>
      </c>
      <c r="FE55">
        <v>16964.384615384621</v>
      </c>
      <c r="FF55">
        <v>15</v>
      </c>
      <c r="FG55">
        <v>1691689614.0999999</v>
      </c>
      <c r="FH55" t="s">
        <v>627</v>
      </c>
      <c r="FI55">
        <v>1691689600.5999999</v>
      </c>
      <c r="FJ55">
        <v>1691689614.0999999</v>
      </c>
      <c r="FK55">
        <v>44</v>
      </c>
      <c r="FL55">
        <v>-8.9999999999999993E-3</v>
      </c>
      <c r="FM55">
        <v>-0.01</v>
      </c>
      <c r="FN55">
        <v>1.944</v>
      </c>
      <c r="FO55">
        <v>0.32800000000000001</v>
      </c>
      <c r="FP55">
        <v>50</v>
      </c>
      <c r="FQ55">
        <v>19</v>
      </c>
      <c r="FR55">
        <v>0.19</v>
      </c>
      <c r="FS55">
        <v>0.01</v>
      </c>
      <c r="FT55">
        <v>-1.3623043260231951</v>
      </c>
      <c r="FU55">
        <v>-8.4429604956877527E-2</v>
      </c>
      <c r="FV55">
        <v>4.4456414591884631E-2</v>
      </c>
      <c r="FW55">
        <v>1</v>
      </c>
      <c r="FX55">
        <v>0.53132418997881037</v>
      </c>
      <c r="FY55">
        <v>4.3203131894716848E-2</v>
      </c>
      <c r="FZ55">
        <v>1.371587373663608E-2</v>
      </c>
      <c r="GA55">
        <v>1</v>
      </c>
      <c r="GB55">
        <v>2</v>
      </c>
      <c r="GC55">
        <v>2</v>
      </c>
      <c r="GD55" t="s">
        <v>428</v>
      </c>
      <c r="GE55">
        <v>3.1333500000000001</v>
      </c>
      <c r="GF55">
        <v>2.86497</v>
      </c>
      <c r="GG55">
        <v>1.35765E-2</v>
      </c>
      <c r="GH55">
        <v>1.42428E-2</v>
      </c>
      <c r="GI55">
        <v>0.13500300000000001</v>
      </c>
      <c r="GJ55">
        <v>0.10312399999999999</v>
      </c>
      <c r="GK55">
        <v>29858.6</v>
      </c>
      <c r="GL55">
        <v>23167.7</v>
      </c>
      <c r="GM55">
        <v>29185.3</v>
      </c>
      <c r="GN55">
        <v>21906.7</v>
      </c>
      <c r="GO55">
        <v>33806.1</v>
      </c>
      <c r="GP55">
        <v>27039.8</v>
      </c>
      <c r="GQ55">
        <v>40505.300000000003</v>
      </c>
      <c r="GR55">
        <v>31141.4</v>
      </c>
      <c r="GS55">
        <v>2.0288300000000001</v>
      </c>
      <c r="GT55">
        <v>1.80993</v>
      </c>
      <c r="GU55">
        <v>5.3949700000000003E-2</v>
      </c>
      <c r="GV55">
        <v>0</v>
      </c>
      <c r="GW55">
        <v>31.114699999999999</v>
      </c>
      <c r="GX55">
        <v>999.9</v>
      </c>
      <c r="GY55">
        <v>42.2</v>
      </c>
      <c r="GZ55">
        <v>37</v>
      </c>
      <c r="HA55">
        <v>26.967700000000001</v>
      </c>
      <c r="HB55">
        <v>61.7209</v>
      </c>
      <c r="HC55">
        <v>14.4872</v>
      </c>
      <c r="HD55">
        <v>1</v>
      </c>
      <c r="HE55">
        <v>0.29200199999999998</v>
      </c>
      <c r="HF55">
        <v>1.0290699999999999</v>
      </c>
      <c r="HG55">
        <v>20.278099999999998</v>
      </c>
      <c r="HH55">
        <v>5.2336099999999997</v>
      </c>
      <c r="HI55">
        <v>11.974</v>
      </c>
      <c r="HJ55">
        <v>4.9747000000000003</v>
      </c>
      <c r="HK55">
        <v>3.2839999999999998</v>
      </c>
      <c r="HL55">
        <v>9999</v>
      </c>
      <c r="HM55">
        <v>9999</v>
      </c>
      <c r="HN55">
        <v>9999</v>
      </c>
      <c r="HO55">
        <v>999.9</v>
      </c>
      <c r="HP55">
        <v>1.8609599999999999</v>
      </c>
      <c r="HQ55">
        <v>1.86269</v>
      </c>
      <c r="HR55">
        <v>1.8680399999999999</v>
      </c>
      <c r="HS55">
        <v>1.8587100000000001</v>
      </c>
      <c r="HT55">
        <v>1.8571500000000001</v>
      </c>
      <c r="HU55">
        <v>1.8608100000000001</v>
      </c>
      <c r="HV55">
        <v>1.8647199999999999</v>
      </c>
      <c r="HW55">
        <v>1.86676</v>
      </c>
      <c r="HX55">
        <v>5</v>
      </c>
      <c r="HY55">
        <v>0</v>
      </c>
      <c r="HZ55">
        <v>0</v>
      </c>
      <c r="IA55">
        <v>0</v>
      </c>
      <c r="IB55" t="s">
        <v>429</v>
      </c>
      <c r="IC55" t="s">
        <v>430</v>
      </c>
      <c r="ID55" t="s">
        <v>431</v>
      </c>
      <c r="IE55" t="s">
        <v>431</v>
      </c>
      <c r="IF55" t="s">
        <v>431</v>
      </c>
      <c r="IG55" t="s">
        <v>431</v>
      </c>
      <c r="IH55">
        <v>0</v>
      </c>
      <c r="II55">
        <v>100</v>
      </c>
      <c r="IJ55">
        <v>100</v>
      </c>
      <c r="IK55">
        <v>1.944</v>
      </c>
      <c r="IL55">
        <v>0.32840000000000003</v>
      </c>
      <c r="IM55">
        <v>1.94408</v>
      </c>
      <c r="IN55">
        <v>0</v>
      </c>
      <c r="IO55">
        <v>0</v>
      </c>
      <c r="IP55">
        <v>0</v>
      </c>
      <c r="IQ55">
        <v>0.32840000000000202</v>
      </c>
      <c r="IR55">
        <v>0</v>
      </c>
      <c r="IS55">
        <v>0</v>
      </c>
      <c r="IT55">
        <v>0</v>
      </c>
      <c r="IU55">
        <v>-1</v>
      </c>
      <c r="IV55">
        <v>-1</v>
      </c>
      <c r="IW55">
        <v>-1</v>
      </c>
      <c r="IX55">
        <v>-1</v>
      </c>
      <c r="IY55">
        <v>0.9</v>
      </c>
      <c r="IZ55">
        <v>0.7</v>
      </c>
      <c r="JA55">
        <v>0.25878899999999999</v>
      </c>
      <c r="JB55">
        <v>2.5598100000000001</v>
      </c>
      <c r="JC55">
        <v>1.34399</v>
      </c>
      <c r="JD55">
        <v>2.2509800000000002</v>
      </c>
      <c r="JE55">
        <v>1.5918000000000001</v>
      </c>
      <c r="JF55">
        <v>2.31812</v>
      </c>
      <c r="JG55">
        <v>39.441600000000001</v>
      </c>
      <c r="JH55">
        <v>23.982399999999998</v>
      </c>
      <c r="JI55">
        <v>18</v>
      </c>
      <c r="JJ55">
        <v>506.35199999999998</v>
      </c>
      <c r="JK55">
        <v>412.53100000000001</v>
      </c>
      <c r="JL55">
        <v>29.7958</v>
      </c>
      <c r="JM55">
        <v>31.315100000000001</v>
      </c>
      <c r="JN55">
        <v>29.9998</v>
      </c>
      <c r="JO55">
        <v>31.185700000000001</v>
      </c>
      <c r="JP55">
        <v>31.134</v>
      </c>
      <c r="JQ55">
        <v>5.2622200000000001</v>
      </c>
      <c r="JR55">
        <v>31.018599999999999</v>
      </c>
      <c r="JS55">
        <v>0</v>
      </c>
      <c r="JT55">
        <v>29.8081</v>
      </c>
      <c r="JU55">
        <v>50</v>
      </c>
      <c r="JV55">
        <v>19.815799999999999</v>
      </c>
      <c r="JW55">
        <v>99.511700000000005</v>
      </c>
      <c r="JX55">
        <v>98.368799999999993</v>
      </c>
    </row>
    <row r="56" spans="1:284" x14ac:dyDescent="0.3">
      <c r="A56">
        <v>40</v>
      </c>
      <c r="B56">
        <v>1691689778.5999999</v>
      </c>
      <c r="C56">
        <v>9572.5999999046326</v>
      </c>
      <c r="D56" t="s">
        <v>628</v>
      </c>
      <c r="E56" t="s">
        <v>629</v>
      </c>
      <c r="F56" t="s">
        <v>416</v>
      </c>
      <c r="G56" t="s">
        <v>593</v>
      </c>
      <c r="H56" t="s">
        <v>418</v>
      </c>
      <c r="I56" t="s">
        <v>419</v>
      </c>
      <c r="J56" t="s">
        <v>31</v>
      </c>
      <c r="K56" t="s">
        <v>594</v>
      </c>
      <c r="L56" t="s">
        <v>422</v>
      </c>
      <c r="M56">
        <v>1691689778.5999999</v>
      </c>
      <c r="N56">
        <f t="shared" si="46"/>
        <v>8.7254213698312478E-3</v>
      </c>
      <c r="O56">
        <f t="shared" si="47"/>
        <v>8.7254213698312473</v>
      </c>
      <c r="P56">
        <f t="shared" si="48"/>
        <v>-3.6634090179313019</v>
      </c>
      <c r="Q56">
        <f t="shared" si="49"/>
        <v>24.1358</v>
      </c>
      <c r="R56">
        <f t="shared" si="50"/>
        <v>35.733671918044436</v>
      </c>
      <c r="S56">
        <f t="shared" si="51"/>
        <v>3.5295273542786267</v>
      </c>
      <c r="T56">
        <f t="shared" si="52"/>
        <v>2.3839690058378999</v>
      </c>
      <c r="U56">
        <f t="shared" si="53"/>
        <v>0.50814075911604317</v>
      </c>
      <c r="V56">
        <f t="shared" si="54"/>
        <v>2.9070425751475915</v>
      </c>
      <c r="W56">
        <f t="shared" si="55"/>
        <v>0.46345907959243854</v>
      </c>
      <c r="X56">
        <f t="shared" si="56"/>
        <v>0.29334828467978591</v>
      </c>
      <c r="Y56">
        <f t="shared" si="57"/>
        <v>344.3864996446078</v>
      </c>
      <c r="Z56">
        <f t="shared" si="58"/>
        <v>32.402359384771728</v>
      </c>
      <c r="AA56">
        <f t="shared" si="59"/>
        <v>31.944800000000001</v>
      </c>
      <c r="AB56">
        <f t="shared" si="60"/>
        <v>4.7601844630565768</v>
      </c>
      <c r="AC56">
        <f t="shared" si="61"/>
        <v>60.054286819331971</v>
      </c>
      <c r="AD56">
        <f t="shared" si="62"/>
        <v>2.9734076587617002</v>
      </c>
      <c r="AE56">
        <f t="shared" si="63"/>
        <v>4.9511996832248384</v>
      </c>
      <c r="AF56">
        <f t="shared" si="64"/>
        <v>1.7867768042948766</v>
      </c>
      <c r="AG56">
        <f t="shared" si="65"/>
        <v>-384.79108240955804</v>
      </c>
      <c r="AH56">
        <f t="shared" si="66"/>
        <v>109.17427228829072</v>
      </c>
      <c r="AI56">
        <f t="shared" si="67"/>
        <v>8.5414509847796172</v>
      </c>
      <c r="AJ56">
        <f t="shared" si="68"/>
        <v>77.311140508120076</v>
      </c>
      <c r="AK56">
        <v>0</v>
      </c>
      <c r="AL56">
        <v>0</v>
      </c>
      <c r="AM56">
        <f t="shared" si="69"/>
        <v>1</v>
      </c>
      <c r="AN56">
        <f t="shared" si="70"/>
        <v>0</v>
      </c>
      <c r="AO56">
        <f t="shared" si="71"/>
        <v>51237.119830427466</v>
      </c>
      <c r="AP56" t="s">
        <v>423</v>
      </c>
      <c r="AQ56">
        <v>10366.9</v>
      </c>
      <c r="AR56">
        <v>993.59653846153856</v>
      </c>
      <c r="AS56">
        <v>3431.87</v>
      </c>
      <c r="AT56">
        <f t="shared" si="72"/>
        <v>0.71047955241266758</v>
      </c>
      <c r="AU56">
        <v>-3.9894345373445681</v>
      </c>
      <c r="AV56" t="s">
        <v>630</v>
      </c>
      <c r="AW56">
        <v>10301.4</v>
      </c>
      <c r="AX56">
        <v>937.19088461538479</v>
      </c>
      <c r="AY56">
        <v>1073.719152598271</v>
      </c>
      <c r="AZ56">
        <f t="shared" si="73"/>
        <v>0.12715454283599603</v>
      </c>
      <c r="BA56">
        <v>0.5</v>
      </c>
      <c r="BB56">
        <f t="shared" si="74"/>
        <v>1513.2602998223038</v>
      </c>
      <c r="BC56">
        <f t="shared" si="75"/>
        <v>-3.6634090179313019</v>
      </c>
      <c r="BD56">
        <f t="shared" si="76"/>
        <v>96.208960807883656</v>
      </c>
      <c r="BE56">
        <f t="shared" si="77"/>
        <v>2.1544576266987914E-4</v>
      </c>
      <c r="BF56">
        <f t="shared" si="78"/>
        <v>2.1962454909137907</v>
      </c>
      <c r="BG56">
        <f t="shared" si="79"/>
        <v>607.38557509441421</v>
      </c>
      <c r="BH56" t="s">
        <v>631</v>
      </c>
      <c r="BI56">
        <v>711.89</v>
      </c>
      <c r="BJ56">
        <f t="shared" si="80"/>
        <v>711.89</v>
      </c>
      <c r="BK56">
        <f t="shared" si="81"/>
        <v>0.33698677323831661</v>
      </c>
      <c r="BL56">
        <f t="shared" si="82"/>
        <v>0.37732799306657799</v>
      </c>
      <c r="BM56">
        <f t="shared" si="83"/>
        <v>0.8669735981153277</v>
      </c>
      <c r="BN56">
        <f t="shared" si="84"/>
        <v>1.7039916814233655</v>
      </c>
      <c r="BO56">
        <f t="shared" si="85"/>
        <v>0.96713961112213476</v>
      </c>
      <c r="BP56">
        <f t="shared" si="86"/>
        <v>0.28661826463922974</v>
      </c>
      <c r="BQ56">
        <f t="shared" si="87"/>
        <v>0.71338173536077032</v>
      </c>
      <c r="BR56">
        <v>1671</v>
      </c>
      <c r="BS56">
        <v>290.00000000000011</v>
      </c>
      <c r="BT56">
        <v>1044.47</v>
      </c>
      <c r="BU56">
        <v>195</v>
      </c>
      <c r="BV56">
        <v>10301.4</v>
      </c>
      <c r="BW56">
        <v>1043.4100000000001</v>
      </c>
      <c r="BX56">
        <v>1.06</v>
      </c>
      <c r="BY56">
        <v>300.00000000000011</v>
      </c>
      <c r="BZ56">
        <v>38.4</v>
      </c>
      <c r="CA56">
        <v>1073.719152598271</v>
      </c>
      <c r="CB56">
        <v>1.0770653866768229</v>
      </c>
      <c r="CC56">
        <v>-31.221873183677481</v>
      </c>
      <c r="CD56">
        <v>0.90800735414767109</v>
      </c>
      <c r="CE56">
        <v>0.9768658378850994</v>
      </c>
      <c r="CF56">
        <v>-1.120657063403782E-2</v>
      </c>
      <c r="CG56">
        <v>289.99999999999989</v>
      </c>
      <c r="CH56">
        <v>1042.82</v>
      </c>
      <c r="CI56">
        <v>675</v>
      </c>
      <c r="CJ56">
        <v>10278.700000000001</v>
      </c>
      <c r="CK56">
        <v>1043.3399999999999</v>
      </c>
      <c r="CL56">
        <v>-0.52</v>
      </c>
      <c r="CZ56">
        <f t="shared" si="88"/>
        <v>1800.09</v>
      </c>
      <c r="DA56">
        <f t="shared" si="89"/>
        <v>1513.2602998223038</v>
      </c>
      <c r="DB56">
        <f t="shared" si="90"/>
        <v>0.84065813366126352</v>
      </c>
      <c r="DC56">
        <f t="shared" si="91"/>
        <v>0.1913162673225271</v>
      </c>
      <c r="DD56">
        <v>6</v>
      </c>
      <c r="DE56">
        <v>0.5</v>
      </c>
      <c r="DF56" t="s">
        <v>426</v>
      </c>
      <c r="DG56">
        <v>2</v>
      </c>
      <c r="DH56">
        <v>1691689778.5999999</v>
      </c>
      <c r="DI56">
        <v>24.1358</v>
      </c>
      <c r="DJ56">
        <v>19.992100000000001</v>
      </c>
      <c r="DK56">
        <v>30.103400000000001</v>
      </c>
      <c r="DL56">
        <v>19.947299999999998</v>
      </c>
      <c r="DM56">
        <v>22.197800000000001</v>
      </c>
      <c r="DN56">
        <v>29.757400000000001</v>
      </c>
      <c r="DO56">
        <v>499.96100000000001</v>
      </c>
      <c r="DP56">
        <v>98.673199999999994</v>
      </c>
      <c r="DQ56">
        <v>9.9950499999999998E-2</v>
      </c>
      <c r="DR56">
        <v>32.641399999999997</v>
      </c>
      <c r="DS56">
        <v>31.944800000000001</v>
      </c>
      <c r="DT56">
        <v>999.9</v>
      </c>
      <c r="DU56">
        <v>0</v>
      </c>
      <c r="DV56">
        <v>0</v>
      </c>
      <c r="DW56">
        <v>10005</v>
      </c>
      <c r="DX56">
        <v>0</v>
      </c>
      <c r="DY56">
        <v>1641.07</v>
      </c>
      <c r="DZ56">
        <v>4.1436700000000002</v>
      </c>
      <c r="EA56">
        <v>24.884899999999998</v>
      </c>
      <c r="EB56">
        <v>20.399000000000001</v>
      </c>
      <c r="EC56">
        <v>10.1561</v>
      </c>
      <c r="ED56">
        <v>19.992100000000001</v>
      </c>
      <c r="EE56">
        <v>19.947299999999998</v>
      </c>
      <c r="EF56">
        <v>2.9704000000000002</v>
      </c>
      <c r="EG56">
        <v>1.96827</v>
      </c>
      <c r="EH56">
        <v>23.8629</v>
      </c>
      <c r="EI56">
        <v>17.191299999999998</v>
      </c>
      <c r="EJ56">
        <v>1800.09</v>
      </c>
      <c r="EK56">
        <v>0.97800100000000001</v>
      </c>
      <c r="EL56">
        <v>2.1999500000000002E-2</v>
      </c>
      <c r="EM56">
        <v>0</v>
      </c>
      <c r="EN56">
        <v>937.61500000000001</v>
      </c>
      <c r="EO56">
        <v>5.0002700000000004</v>
      </c>
      <c r="EP56">
        <v>18002.5</v>
      </c>
      <c r="EQ56">
        <v>16249.4</v>
      </c>
      <c r="ER56">
        <v>46.311999999999998</v>
      </c>
      <c r="ES56">
        <v>47.875</v>
      </c>
      <c r="ET56">
        <v>47.311999999999998</v>
      </c>
      <c r="EU56">
        <v>47.125</v>
      </c>
      <c r="EV56">
        <v>48.311999999999998</v>
      </c>
      <c r="EW56">
        <v>1755.6</v>
      </c>
      <c r="EX56">
        <v>39.49</v>
      </c>
      <c r="EY56">
        <v>0</v>
      </c>
      <c r="EZ56">
        <v>120.80000019073491</v>
      </c>
      <c r="FA56">
        <v>0</v>
      </c>
      <c r="FB56">
        <v>937.19088461538479</v>
      </c>
      <c r="FC56">
        <v>5.4348376127333644</v>
      </c>
      <c r="FD56">
        <v>1.3709402721199919</v>
      </c>
      <c r="FE56">
        <v>18001.334615384611</v>
      </c>
      <c r="FF56">
        <v>15</v>
      </c>
      <c r="FG56">
        <v>1691689737.5999999</v>
      </c>
      <c r="FH56" t="s">
        <v>632</v>
      </c>
      <c r="FI56">
        <v>1691689722.5999999</v>
      </c>
      <c r="FJ56">
        <v>1691689737.5999999</v>
      </c>
      <c r="FK56">
        <v>45</v>
      </c>
      <c r="FL56">
        <v>-6.0000000000000001E-3</v>
      </c>
      <c r="FM56">
        <v>1.7999999999999999E-2</v>
      </c>
      <c r="FN56">
        <v>1.9379999999999999</v>
      </c>
      <c r="FO56">
        <v>0.34599999999999997</v>
      </c>
      <c r="FP56">
        <v>20</v>
      </c>
      <c r="FQ56">
        <v>20</v>
      </c>
      <c r="FR56">
        <v>0.32</v>
      </c>
      <c r="FS56">
        <v>0.02</v>
      </c>
      <c r="FT56">
        <v>-3.7115008469644248</v>
      </c>
      <c r="FU56">
        <v>0.1027041409529847</v>
      </c>
      <c r="FV56">
        <v>2.4403851885126379E-2</v>
      </c>
      <c r="FW56">
        <v>1</v>
      </c>
      <c r="FX56">
        <v>0.50829664721707479</v>
      </c>
      <c r="FY56">
        <v>3.3453766976752508E-2</v>
      </c>
      <c r="FZ56">
        <v>1.2528290516899221E-2</v>
      </c>
      <c r="GA56">
        <v>1</v>
      </c>
      <c r="GB56">
        <v>2</v>
      </c>
      <c r="GC56">
        <v>2</v>
      </c>
      <c r="GD56" t="s">
        <v>428</v>
      </c>
      <c r="GE56">
        <v>3.1333700000000002</v>
      </c>
      <c r="GF56">
        <v>2.8651499999999999</v>
      </c>
      <c r="GG56">
        <v>6.1645800000000002E-3</v>
      </c>
      <c r="GH56">
        <v>5.7235400000000001E-3</v>
      </c>
      <c r="GI56">
        <v>0.13444900000000001</v>
      </c>
      <c r="GJ56">
        <v>0.104035</v>
      </c>
      <c r="GK56">
        <v>30089.8</v>
      </c>
      <c r="GL56">
        <v>23374.1</v>
      </c>
      <c r="GM56">
        <v>29191.5</v>
      </c>
      <c r="GN56">
        <v>21912.3</v>
      </c>
      <c r="GO56">
        <v>33833.5</v>
      </c>
      <c r="GP56">
        <v>27018</v>
      </c>
      <c r="GQ56">
        <v>40513.599999999999</v>
      </c>
      <c r="GR56">
        <v>31148.9</v>
      </c>
      <c r="GS56">
        <v>2.0295299999999998</v>
      </c>
      <c r="GT56">
        <v>1.8123800000000001</v>
      </c>
      <c r="GU56">
        <v>7.3261599999999996E-2</v>
      </c>
      <c r="GV56">
        <v>0</v>
      </c>
      <c r="GW56">
        <v>30.755199999999999</v>
      </c>
      <c r="GX56">
        <v>999.9</v>
      </c>
      <c r="GY56">
        <v>42.1</v>
      </c>
      <c r="GZ56">
        <v>37</v>
      </c>
      <c r="HA56">
        <v>26.898700000000002</v>
      </c>
      <c r="HB56">
        <v>61.750900000000001</v>
      </c>
      <c r="HC56">
        <v>14.8438</v>
      </c>
      <c r="HD56">
        <v>1</v>
      </c>
      <c r="HE56">
        <v>0.282947</v>
      </c>
      <c r="HF56">
        <v>0.160357</v>
      </c>
      <c r="HG56">
        <v>20.282599999999999</v>
      </c>
      <c r="HH56">
        <v>5.2333100000000004</v>
      </c>
      <c r="HI56">
        <v>11.974</v>
      </c>
      <c r="HJ56">
        <v>4.9750500000000004</v>
      </c>
      <c r="HK56">
        <v>3.2839800000000001</v>
      </c>
      <c r="HL56">
        <v>9999</v>
      </c>
      <c r="HM56">
        <v>9999</v>
      </c>
      <c r="HN56">
        <v>9999</v>
      </c>
      <c r="HO56">
        <v>999.9</v>
      </c>
      <c r="HP56">
        <v>1.8609599999999999</v>
      </c>
      <c r="HQ56">
        <v>1.8626400000000001</v>
      </c>
      <c r="HR56">
        <v>1.86802</v>
      </c>
      <c r="HS56">
        <v>1.85867</v>
      </c>
      <c r="HT56">
        <v>1.8571299999999999</v>
      </c>
      <c r="HU56">
        <v>1.8608100000000001</v>
      </c>
      <c r="HV56">
        <v>1.86466</v>
      </c>
      <c r="HW56">
        <v>1.8667499999999999</v>
      </c>
      <c r="HX56">
        <v>5</v>
      </c>
      <c r="HY56">
        <v>0</v>
      </c>
      <c r="HZ56">
        <v>0</v>
      </c>
      <c r="IA56">
        <v>0</v>
      </c>
      <c r="IB56" t="s">
        <v>429</v>
      </c>
      <c r="IC56" t="s">
        <v>430</v>
      </c>
      <c r="ID56" t="s">
        <v>431</v>
      </c>
      <c r="IE56" t="s">
        <v>431</v>
      </c>
      <c r="IF56" t="s">
        <v>431</v>
      </c>
      <c r="IG56" t="s">
        <v>431</v>
      </c>
      <c r="IH56">
        <v>0</v>
      </c>
      <c r="II56">
        <v>100</v>
      </c>
      <c r="IJ56">
        <v>100</v>
      </c>
      <c r="IK56">
        <v>1.9379999999999999</v>
      </c>
      <c r="IL56">
        <v>0.34599999999999997</v>
      </c>
      <c r="IM56">
        <v>1.937938095238096</v>
      </c>
      <c r="IN56">
        <v>0</v>
      </c>
      <c r="IO56">
        <v>0</v>
      </c>
      <c r="IP56">
        <v>0</v>
      </c>
      <c r="IQ56">
        <v>0.34602857142857252</v>
      </c>
      <c r="IR56">
        <v>0</v>
      </c>
      <c r="IS56">
        <v>0</v>
      </c>
      <c r="IT56">
        <v>0</v>
      </c>
      <c r="IU56">
        <v>-1</v>
      </c>
      <c r="IV56">
        <v>-1</v>
      </c>
      <c r="IW56">
        <v>-1</v>
      </c>
      <c r="IX56">
        <v>-1</v>
      </c>
      <c r="IY56">
        <v>0.9</v>
      </c>
      <c r="IZ56">
        <v>0.7</v>
      </c>
      <c r="JA56">
        <v>0.19287099999999999</v>
      </c>
      <c r="JB56">
        <v>2.5854499999999998</v>
      </c>
      <c r="JC56">
        <v>1.34399</v>
      </c>
      <c r="JD56">
        <v>2.2509800000000002</v>
      </c>
      <c r="JE56">
        <v>1.5918000000000001</v>
      </c>
      <c r="JF56">
        <v>2.34497</v>
      </c>
      <c r="JG56">
        <v>39.341799999999999</v>
      </c>
      <c r="JH56">
        <v>23.991199999999999</v>
      </c>
      <c r="JI56">
        <v>18</v>
      </c>
      <c r="JJ56">
        <v>506.16800000000001</v>
      </c>
      <c r="JK56">
        <v>413.49</v>
      </c>
      <c r="JL56">
        <v>30.435099999999998</v>
      </c>
      <c r="JM56">
        <v>31.221499999999999</v>
      </c>
      <c r="JN56">
        <v>29.9984</v>
      </c>
      <c r="JO56">
        <v>31.1129</v>
      </c>
      <c r="JP56">
        <v>31.060300000000002</v>
      </c>
      <c r="JQ56">
        <v>3.9336500000000001</v>
      </c>
      <c r="JR56">
        <v>29.470800000000001</v>
      </c>
      <c r="JS56">
        <v>0</v>
      </c>
      <c r="JT56">
        <v>30.524899999999999</v>
      </c>
      <c r="JU56">
        <v>20</v>
      </c>
      <c r="JV56">
        <v>20.037299999999998</v>
      </c>
      <c r="JW56">
        <v>99.532399999999996</v>
      </c>
      <c r="JX56">
        <v>98.393000000000001</v>
      </c>
    </row>
    <row r="57" spans="1:284" x14ac:dyDescent="0.3">
      <c r="A57">
        <v>41</v>
      </c>
      <c r="B57">
        <v>1691689968.0999999</v>
      </c>
      <c r="C57">
        <v>9762.0999999046326</v>
      </c>
      <c r="D57" t="s">
        <v>633</v>
      </c>
      <c r="E57" t="s">
        <v>634</v>
      </c>
      <c r="F57" t="s">
        <v>416</v>
      </c>
      <c r="G57" t="s">
        <v>593</v>
      </c>
      <c r="H57" t="s">
        <v>418</v>
      </c>
      <c r="I57" t="s">
        <v>419</v>
      </c>
      <c r="J57" t="s">
        <v>31</v>
      </c>
      <c r="K57" t="s">
        <v>594</v>
      </c>
      <c r="L57" t="s">
        <v>422</v>
      </c>
      <c r="M57">
        <v>1691689968.0999999</v>
      </c>
      <c r="N57">
        <f t="shared" si="46"/>
        <v>6.8172236285232134E-3</v>
      </c>
      <c r="O57">
        <f t="shared" si="47"/>
        <v>6.8172236285232133</v>
      </c>
      <c r="P57">
        <f t="shared" si="48"/>
        <v>21.91112290876293</v>
      </c>
      <c r="Q57">
        <f t="shared" si="49"/>
        <v>370.64400000000001</v>
      </c>
      <c r="R57">
        <f t="shared" si="50"/>
        <v>261.29900702625207</v>
      </c>
      <c r="S57">
        <f t="shared" si="51"/>
        <v>25.810366822059837</v>
      </c>
      <c r="T57">
        <f t="shared" si="52"/>
        <v>36.611151757780803</v>
      </c>
      <c r="U57">
        <f t="shared" si="53"/>
        <v>0.3735269075935968</v>
      </c>
      <c r="V57">
        <f t="shared" si="54"/>
        <v>2.9113738038271979</v>
      </c>
      <c r="W57">
        <f t="shared" si="55"/>
        <v>0.34879952626082494</v>
      </c>
      <c r="X57">
        <f t="shared" si="56"/>
        <v>0.22008480364739069</v>
      </c>
      <c r="Y57">
        <f t="shared" si="57"/>
        <v>344.35099964448034</v>
      </c>
      <c r="Z57">
        <f t="shared" si="58"/>
        <v>33.055019146857539</v>
      </c>
      <c r="AA57">
        <f t="shared" si="59"/>
        <v>32.143799999999999</v>
      </c>
      <c r="AB57">
        <f t="shared" si="60"/>
        <v>4.8140863694080682</v>
      </c>
      <c r="AC57">
        <f t="shared" si="61"/>
        <v>59.25211264807875</v>
      </c>
      <c r="AD57">
        <f t="shared" si="62"/>
        <v>2.9594715655185202</v>
      </c>
      <c r="AE57">
        <f t="shared" si="63"/>
        <v>4.9947106242370944</v>
      </c>
      <c r="AF57">
        <f t="shared" si="64"/>
        <v>1.854614803889548</v>
      </c>
      <c r="AG57">
        <f t="shared" si="65"/>
        <v>-300.63956201787369</v>
      </c>
      <c r="AH57">
        <f t="shared" si="66"/>
        <v>102.49356388629133</v>
      </c>
      <c r="AI57">
        <f t="shared" si="67"/>
        <v>8.0207929008111911</v>
      </c>
      <c r="AJ57">
        <f t="shared" si="68"/>
        <v>154.2257944137092</v>
      </c>
      <c r="AK57">
        <v>0</v>
      </c>
      <c r="AL57">
        <v>0</v>
      </c>
      <c r="AM57">
        <f t="shared" si="69"/>
        <v>1</v>
      </c>
      <c r="AN57">
        <f t="shared" si="70"/>
        <v>0</v>
      </c>
      <c r="AO57">
        <f t="shared" si="71"/>
        <v>51332.997229789478</v>
      </c>
      <c r="AP57" t="s">
        <v>423</v>
      </c>
      <c r="AQ57">
        <v>10366.9</v>
      </c>
      <c r="AR57">
        <v>993.59653846153856</v>
      </c>
      <c r="AS57">
        <v>3431.87</v>
      </c>
      <c r="AT57">
        <f t="shared" si="72"/>
        <v>0.71047955241266758</v>
      </c>
      <c r="AU57">
        <v>-3.9894345373445681</v>
      </c>
      <c r="AV57" t="s">
        <v>635</v>
      </c>
      <c r="AW57">
        <v>10297</v>
      </c>
      <c r="AX57">
        <v>884.93967999999995</v>
      </c>
      <c r="AY57">
        <v>1212.1583044634881</v>
      </c>
      <c r="AZ57">
        <f t="shared" si="73"/>
        <v>0.26994710448180115</v>
      </c>
      <c r="BA57">
        <v>0.5</v>
      </c>
      <c r="BB57">
        <f t="shared" si="74"/>
        <v>1513.1009998222403</v>
      </c>
      <c r="BC57">
        <f t="shared" si="75"/>
        <v>21.91112290876293</v>
      </c>
      <c r="BD57">
        <f t="shared" si="76"/>
        <v>204.22861684526603</v>
      </c>
      <c r="BE57">
        <f t="shared" si="77"/>
        <v>1.7117533759577388E-2</v>
      </c>
      <c r="BF57">
        <f t="shared" si="78"/>
        <v>1.8312061117454257</v>
      </c>
      <c r="BG57">
        <f t="shared" si="79"/>
        <v>649.3366691402781</v>
      </c>
      <c r="BH57" t="s">
        <v>636</v>
      </c>
      <c r="BI57">
        <v>645.30999999999995</v>
      </c>
      <c r="BJ57">
        <f t="shared" si="80"/>
        <v>645.30999999999995</v>
      </c>
      <c r="BK57">
        <f t="shared" si="81"/>
        <v>0.46763554098190185</v>
      </c>
      <c r="BL57">
        <f t="shared" si="82"/>
        <v>0.57725959817978945</v>
      </c>
      <c r="BM57">
        <f t="shared" si="83"/>
        <v>0.79657775017818089</v>
      </c>
      <c r="BN57">
        <f t="shared" si="84"/>
        <v>1.4971448595477097</v>
      </c>
      <c r="BO57">
        <f t="shared" si="85"/>
        <v>0.9103620781468682</v>
      </c>
      <c r="BP57">
        <f t="shared" si="86"/>
        <v>0.42094551721468737</v>
      </c>
      <c r="BQ57">
        <f t="shared" si="87"/>
        <v>0.57905448278531257</v>
      </c>
      <c r="BR57">
        <v>1673</v>
      </c>
      <c r="BS57">
        <v>290.00000000000011</v>
      </c>
      <c r="BT57">
        <v>1131.02</v>
      </c>
      <c r="BU57">
        <v>255</v>
      </c>
      <c r="BV57">
        <v>10297</v>
      </c>
      <c r="BW57">
        <v>1129.7</v>
      </c>
      <c r="BX57">
        <v>1.32</v>
      </c>
      <c r="BY57">
        <v>300.00000000000011</v>
      </c>
      <c r="BZ57">
        <v>38.4</v>
      </c>
      <c r="CA57">
        <v>1212.1583044634881</v>
      </c>
      <c r="CB57">
        <v>1.021687553052576</v>
      </c>
      <c r="CC57">
        <v>-84.907528226138609</v>
      </c>
      <c r="CD57">
        <v>0.86163626136464933</v>
      </c>
      <c r="CE57">
        <v>0.99712483281831943</v>
      </c>
      <c r="CF57">
        <v>-1.1211237152391539E-2</v>
      </c>
      <c r="CG57">
        <v>289.99999999999989</v>
      </c>
      <c r="CH57">
        <v>1124.1099999999999</v>
      </c>
      <c r="CI57">
        <v>645</v>
      </c>
      <c r="CJ57">
        <v>10285.299999999999</v>
      </c>
      <c r="CK57">
        <v>1129.6099999999999</v>
      </c>
      <c r="CL57">
        <v>-5.5</v>
      </c>
      <c r="CZ57">
        <f t="shared" si="88"/>
        <v>1799.9</v>
      </c>
      <c r="DA57">
        <f t="shared" si="89"/>
        <v>1513.1009998222403</v>
      </c>
      <c r="DB57">
        <f t="shared" si="90"/>
        <v>0.84065836981067843</v>
      </c>
      <c r="DC57">
        <f t="shared" si="91"/>
        <v>0.19131673962135692</v>
      </c>
      <c r="DD57">
        <v>6</v>
      </c>
      <c r="DE57">
        <v>0.5</v>
      </c>
      <c r="DF57" t="s">
        <v>426</v>
      </c>
      <c r="DG57">
        <v>2</v>
      </c>
      <c r="DH57">
        <v>1691689968.0999999</v>
      </c>
      <c r="DI57">
        <v>370.64400000000001</v>
      </c>
      <c r="DJ57">
        <v>399.96699999999998</v>
      </c>
      <c r="DK57">
        <v>29.961099999999998</v>
      </c>
      <c r="DL57">
        <v>22.026199999999999</v>
      </c>
      <c r="DM57">
        <v>367.96499999999997</v>
      </c>
      <c r="DN57">
        <v>29.595600000000001</v>
      </c>
      <c r="DO57">
        <v>500.04199999999997</v>
      </c>
      <c r="DP57">
        <v>98.677400000000006</v>
      </c>
      <c r="DQ57">
        <v>9.9733199999999994E-2</v>
      </c>
      <c r="DR57">
        <v>32.796799999999998</v>
      </c>
      <c r="DS57">
        <v>32.143799999999999</v>
      </c>
      <c r="DT57">
        <v>999.9</v>
      </c>
      <c r="DU57">
        <v>0</v>
      </c>
      <c r="DV57">
        <v>0</v>
      </c>
      <c r="DW57">
        <v>10029.4</v>
      </c>
      <c r="DX57">
        <v>0</v>
      </c>
      <c r="DY57">
        <v>1630.45</v>
      </c>
      <c r="DZ57">
        <v>-29.322900000000001</v>
      </c>
      <c r="EA57">
        <v>382.09199999999998</v>
      </c>
      <c r="EB57">
        <v>408.97500000000002</v>
      </c>
      <c r="EC57">
        <v>7.9348299999999998</v>
      </c>
      <c r="ED57">
        <v>399.96699999999998</v>
      </c>
      <c r="EE57">
        <v>22.026199999999999</v>
      </c>
      <c r="EF57">
        <v>2.95648</v>
      </c>
      <c r="EG57">
        <v>2.1734900000000001</v>
      </c>
      <c r="EH57">
        <v>23.784800000000001</v>
      </c>
      <c r="EI57">
        <v>18.7683</v>
      </c>
      <c r="EJ57">
        <v>1799.9</v>
      </c>
      <c r="EK57">
        <v>0.977993</v>
      </c>
      <c r="EL57">
        <v>2.20068E-2</v>
      </c>
      <c r="EM57">
        <v>0</v>
      </c>
      <c r="EN57">
        <v>885.3</v>
      </c>
      <c r="EO57">
        <v>5.0002700000000004</v>
      </c>
      <c r="EP57">
        <v>17030.400000000001</v>
      </c>
      <c r="EQ57">
        <v>16247.7</v>
      </c>
      <c r="ER57">
        <v>45.936999999999998</v>
      </c>
      <c r="ES57">
        <v>47.686999999999998</v>
      </c>
      <c r="ET57">
        <v>47</v>
      </c>
      <c r="EU57">
        <v>46.75</v>
      </c>
      <c r="EV57">
        <v>48</v>
      </c>
      <c r="EW57">
        <v>1755.4</v>
      </c>
      <c r="EX57">
        <v>39.5</v>
      </c>
      <c r="EY57">
        <v>0</v>
      </c>
      <c r="EZ57">
        <v>187.79999995231631</v>
      </c>
      <c r="FA57">
        <v>0</v>
      </c>
      <c r="FB57">
        <v>884.93967999999995</v>
      </c>
      <c r="FC57">
        <v>2.1420769207118222</v>
      </c>
      <c r="FD57">
        <v>60.492307900467793</v>
      </c>
      <c r="FE57">
        <v>17024.707999999999</v>
      </c>
      <c r="FF57">
        <v>15</v>
      </c>
      <c r="FG57">
        <v>1691689895.0999999</v>
      </c>
      <c r="FH57" t="s">
        <v>637</v>
      </c>
      <c r="FI57">
        <v>1691689882.0999999</v>
      </c>
      <c r="FJ57">
        <v>1691689895.0999999</v>
      </c>
      <c r="FK57">
        <v>46</v>
      </c>
      <c r="FL57">
        <v>0.74</v>
      </c>
      <c r="FM57">
        <v>1.9E-2</v>
      </c>
      <c r="FN57">
        <v>2.6779999999999999</v>
      </c>
      <c r="FO57">
        <v>0.36499999999999999</v>
      </c>
      <c r="FP57">
        <v>400</v>
      </c>
      <c r="FQ57">
        <v>20</v>
      </c>
      <c r="FR57">
        <v>0.17</v>
      </c>
      <c r="FS57">
        <v>0.01</v>
      </c>
      <c r="FT57">
        <v>22.309691589844149</v>
      </c>
      <c r="FU57">
        <v>-1.3815165117779711</v>
      </c>
      <c r="FV57">
        <v>0.2006086346736097</v>
      </c>
      <c r="FW57">
        <v>0</v>
      </c>
      <c r="FX57">
        <v>0.40162905774818303</v>
      </c>
      <c r="FY57">
        <v>-0.1085295190888529</v>
      </c>
      <c r="FZ57">
        <v>1.5709175610168779E-2</v>
      </c>
      <c r="GA57">
        <v>1</v>
      </c>
      <c r="GB57">
        <v>1</v>
      </c>
      <c r="GC57">
        <v>2</v>
      </c>
      <c r="GD57" t="s">
        <v>482</v>
      </c>
      <c r="GE57">
        <v>3.1339600000000001</v>
      </c>
      <c r="GF57">
        <v>2.8651499999999999</v>
      </c>
      <c r="GG57">
        <v>8.6281899999999995E-2</v>
      </c>
      <c r="GH57">
        <v>9.4439599999999999E-2</v>
      </c>
      <c r="GI57">
        <v>0.13399</v>
      </c>
      <c r="GJ57">
        <v>0.11160200000000001</v>
      </c>
      <c r="GK57">
        <v>27672.400000000001</v>
      </c>
      <c r="GL57">
        <v>21296</v>
      </c>
      <c r="GM57">
        <v>29199.3</v>
      </c>
      <c r="GN57">
        <v>21919.5</v>
      </c>
      <c r="GO57">
        <v>33866.6</v>
      </c>
      <c r="GP57">
        <v>26803.8</v>
      </c>
      <c r="GQ57">
        <v>40524.1</v>
      </c>
      <c r="GR57">
        <v>31157.3</v>
      </c>
      <c r="GS57">
        <v>2.0303</v>
      </c>
      <c r="GT57">
        <v>1.82115</v>
      </c>
      <c r="GU57">
        <v>6.1452399999999997E-2</v>
      </c>
      <c r="GV57">
        <v>0</v>
      </c>
      <c r="GW57">
        <v>31.1465</v>
      </c>
      <c r="GX57">
        <v>999.9</v>
      </c>
      <c r="GY57">
        <v>41.9</v>
      </c>
      <c r="GZ57">
        <v>36.799999999999997</v>
      </c>
      <c r="HA57">
        <v>26.480699999999999</v>
      </c>
      <c r="HB57">
        <v>61.440899999999999</v>
      </c>
      <c r="HC57">
        <v>14.338900000000001</v>
      </c>
      <c r="HD57">
        <v>1</v>
      </c>
      <c r="HE57">
        <v>0.271316</v>
      </c>
      <c r="HF57">
        <v>1.5337700000000001</v>
      </c>
      <c r="HG57">
        <v>20.274000000000001</v>
      </c>
      <c r="HH57">
        <v>5.2339099999999998</v>
      </c>
      <c r="HI57">
        <v>11.974</v>
      </c>
      <c r="HJ57">
        <v>4.9749999999999996</v>
      </c>
      <c r="HK57">
        <v>3.2839800000000001</v>
      </c>
      <c r="HL57">
        <v>9999</v>
      </c>
      <c r="HM57">
        <v>9999</v>
      </c>
      <c r="HN57">
        <v>9999</v>
      </c>
      <c r="HO57">
        <v>999.9</v>
      </c>
      <c r="HP57">
        <v>1.8609599999999999</v>
      </c>
      <c r="HQ57">
        <v>1.8626400000000001</v>
      </c>
      <c r="HR57">
        <v>1.86799</v>
      </c>
      <c r="HS57">
        <v>1.85867</v>
      </c>
      <c r="HT57">
        <v>1.8571299999999999</v>
      </c>
      <c r="HU57">
        <v>1.8608100000000001</v>
      </c>
      <c r="HV57">
        <v>1.86466</v>
      </c>
      <c r="HW57">
        <v>1.8667499999999999</v>
      </c>
      <c r="HX57">
        <v>5</v>
      </c>
      <c r="HY57">
        <v>0</v>
      </c>
      <c r="HZ57">
        <v>0</v>
      </c>
      <c r="IA57">
        <v>0</v>
      </c>
      <c r="IB57" t="s">
        <v>429</v>
      </c>
      <c r="IC57" t="s">
        <v>430</v>
      </c>
      <c r="ID57" t="s">
        <v>431</v>
      </c>
      <c r="IE57" t="s">
        <v>431</v>
      </c>
      <c r="IF57" t="s">
        <v>431</v>
      </c>
      <c r="IG57" t="s">
        <v>431</v>
      </c>
      <c r="IH57">
        <v>0</v>
      </c>
      <c r="II57">
        <v>100</v>
      </c>
      <c r="IJ57">
        <v>100</v>
      </c>
      <c r="IK57">
        <v>2.6789999999999998</v>
      </c>
      <c r="IL57">
        <v>0.36549999999999999</v>
      </c>
      <c r="IM57">
        <v>2.678299999999922</v>
      </c>
      <c r="IN57">
        <v>0</v>
      </c>
      <c r="IO57">
        <v>0</v>
      </c>
      <c r="IP57">
        <v>0</v>
      </c>
      <c r="IQ57">
        <v>0.3654899999999941</v>
      </c>
      <c r="IR57">
        <v>0</v>
      </c>
      <c r="IS57">
        <v>0</v>
      </c>
      <c r="IT57">
        <v>0</v>
      </c>
      <c r="IU57">
        <v>-1</v>
      </c>
      <c r="IV57">
        <v>-1</v>
      </c>
      <c r="IW57">
        <v>-1</v>
      </c>
      <c r="IX57">
        <v>-1</v>
      </c>
      <c r="IY57">
        <v>1.4</v>
      </c>
      <c r="IZ57">
        <v>1.2</v>
      </c>
      <c r="JA57">
        <v>1.02905</v>
      </c>
      <c r="JB57">
        <v>2.52197</v>
      </c>
      <c r="JC57">
        <v>1.34399</v>
      </c>
      <c r="JD57">
        <v>2.2509800000000002</v>
      </c>
      <c r="JE57">
        <v>1.5918000000000001</v>
      </c>
      <c r="JF57">
        <v>2.34497</v>
      </c>
      <c r="JG57">
        <v>39.068300000000001</v>
      </c>
      <c r="JH57">
        <v>23.991199999999999</v>
      </c>
      <c r="JI57">
        <v>18</v>
      </c>
      <c r="JJ57">
        <v>505.39499999999998</v>
      </c>
      <c r="JK57">
        <v>417.971</v>
      </c>
      <c r="JL57">
        <v>29.6358</v>
      </c>
      <c r="JM57">
        <v>31.0562</v>
      </c>
      <c r="JN57">
        <v>30.000499999999999</v>
      </c>
      <c r="JO57">
        <v>30.9678</v>
      </c>
      <c r="JP57">
        <v>30.931899999999999</v>
      </c>
      <c r="JQ57">
        <v>20.693899999999999</v>
      </c>
      <c r="JR57">
        <v>19.5166</v>
      </c>
      <c r="JS57">
        <v>0</v>
      </c>
      <c r="JT57">
        <v>29.5014</v>
      </c>
      <c r="JU57">
        <v>400</v>
      </c>
      <c r="JV57">
        <v>22.299600000000002</v>
      </c>
      <c r="JW57">
        <v>99.558400000000006</v>
      </c>
      <c r="JX57">
        <v>98.4221</v>
      </c>
    </row>
    <row r="58" spans="1:284" x14ac:dyDescent="0.3">
      <c r="A58">
        <v>42</v>
      </c>
      <c r="B58">
        <v>1691690067.5999999</v>
      </c>
      <c r="C58">
        <v>9861.5999999046326</v>
      </c>
      <c r="D58" t="s">
        <v>638</v>
      </c>
      <c r="E58" t="s">
        <v>639</v>
      </c>
      <c r="F58" t="s">
        <v>416</v>
      </c>
      <c r="G58" t="s">
        <v>593</v>
      </c>
      <c r="H58" t="s">
        <v>418</v>
      </c>
      <c r="I58" t="s">
        <v>419</v>
      </c>
      <c r="J58" t="s">
        <v>31</v>
      </c>
      <c r="K58" t="s">
        <v>594</v>
      </c>
      <c r="L58" t="s">
        <v>422</v>
      </c>
      <c r="M58">
        <v>1691690067.5999999</v>
      </c>
      <c r="N58">
        <f t="shared" si="46"/>
        <v>5.6195691374884916E-3</v>
      </c>
      <c r="O58">
        <f t="shared" si="47"/>
        <v>5.619569137488492</v>
      </c>
      <c r="P58">
        <f t="shared" si="48"/>
        <v>20.280075715053545</v>
      </c>
      <c r="Q58">
        <f t="shared" si="49"/>
        <v>373.14699999999999</v>
      </c>
      <c r="R58">
        <f t="shared" si="50"/>
        <v>253.6353917406974</v>
      </c>
      <c r="S58">
        <f t="shared" si="51"/>
        <v>25.053644205907943</v>
      </c>
      <c r="T58">
        <f t="shared" si="52"/>
        <v>36.858784219118405</v>
      </c>
      <c r="U58">
        <f t="shared" si="53"/>
        <v>0.30999671092370223</v>
      </c>
      <c r="V58">
        <f t="shared" si="54"/>
        <v>2.9064675116808179</v>
      </c>
      <c r="W58">
        <f t="shared" si="55"/>
        <v>0.29272974723927875</v>
      </c>
      <c r="X58">
        <f t="shared" si="56"/>
        <v>0.18442726634139756</v>
      </c>
      <c r="Y58">
        <f t="shared" si="57"/>
        <v>344.3471996444764</v>
      </c>
      <c r="Z58">
        <f t="shared" si="58"/>
        <v>32.995247584710611</v>
      </c>
      <c r="AA58">
        <f t="shared" si="59"/>
        <v>31.987300000000001</v>
      </c>
      <c r="AB58">
        <f t="shared" si="60"/>
        <v>4.7716518417834184</v>
      </c>
      <c r="AC58">
        <f t="shared" si="61"/>
        <v>60.306224623066207</v>
      </c>
      <c r="AD58">
        <f t="shared" si="62"/>
        <v>2.9495067919732803</v>
      </c>
      <c r="AE58">
        <f t="shared" si="63"/>
        <v>4.890882840716146</v>
      </c>
      <c r="AF58">
        <f t="shared" si="64"/>
        <v>1.8221450498101381</v>
      </c>
      <c r="AG58">
        <f t="shared" si="65"/>
        <v>-247.82299896324247</v>
      </c>
      <c r="AH58">
        <f t="shared" si="66"/>
        <v>68.428041183067563</v>
      </c>
      <c r="AI58">
        <f t="shared" si="67"/>
        <v>5.3500491591019186</v>
      </c>
      <c r="AJ58">
        <f t="shared" si="68"/>
        <v>170.3022910234034</v>
      </c>
      <c r="AK58">
        <v>0</v>
      </c>
      <c r="AL58">
        <v>0</v>
      </c>
      <c r="AM58">
        <f t="shared" si="69"/>
        <v>1</v>
      </c>
      <c r="AN58">
        <f t="shared" si="70"/>
        <v>0</v>
      </c>
      <c r="AO58">
        <f t="shared" si="71"/>
        <v>51257.51052835038</v>
      </c>
      <c r="AP58" t="s">
        <v>423</v>
      </c>
      <c r="AQ58">
        <v>10366.9</v>
      </c>
      <c r="AR58">
        <v>993.59653846153856</v>
      </c>
      <c r="AS58">
        <v>3431.87</v>
      </c>
      <c r="AT58">
        <f t="shared" si="72"/>
        <v>0.71047955241266758</v>
      </c>
      <c r="AU58">
        <v>-3.9894345373445681</v>
      </c>
      <c r="AV58" t="s">
        <v>640</v>
      </c>
      <c r="AW58">
        <v>10309.9</v>
      </c>
      <c r="AX58">
        <v>890.32792307692318</v>
      </c>
      <c r="AY58">
        <v>1228.9346159293871</v>
      </c>
      <c r="AZ58">
        <f t="shared" si="73"/>
        <v>0.27552864771116492</v>
      </c>
      <c r="BA58">
        <v>0.5</v>
      </c>
      <c r="BB58">
        <f t="shared" si="74"/>
        <v>1513.0841998222381</v>
      </c>
      <c r="BC58">
        <f t="shared" si="75"/>
        <v>20.280075715053545</v>
      </c>
      <c r="BD58">
        <f t="shared" si="76"/>
        <v>208.44902172507565</v>
      </c>
      <c r="BE58">
        <f t="shared" si="77"/>
        <v>1.6039761868671534E-2</v>
      </c>
      <c r="BF58">
        <f t="shared" si="78"/>
        <v>1.7925570290854191</v>
      </c>
      <c r="BG58">
        <f t="shared" si="79"/>
        <v>654.12005877428533</v>
      </c>
      <c r="BH58" t="s">
        <v>641</v>
      </c>
      <c r="BI58">
        <v>659.19</v>
      </c>
      <c r="BJ58">
        <f t="shared" si="80"/>
        <v>659.19</v>
      </c>
      <c r="BK58">
        <f t="shared" si="81"/>
        <v>0.46360856675724382</v>
      </c>
      <c r="BL58">
        <f t="shared" si="82"/>
        <v>0.59431310693496764</v>
      </c>
      <c r="BM58">
        <f t="shared" si="83"/>
        <v>0.79451483188489569</v>
      </c>
      <c r="BN58">
        <f t="shared" si="84"/>
        <v>1.4388096329151145</v>
      </c>
      <c r="BO58">
        <f t="shared" si="85"/>
        <v>0.90348167210114361</v>
      </c>
      <c r="BP58">
        <f t="shared" si="86"/>
        <v>0.44002355402551302</v>
      </c>
      <c r="BQ58">
        <f t="shared" si="87"/>
        <v>0.55997644597448692</v>
      </c>
      <c r="BR58">
        <v>1675</v>
      </c>
      <c r="BS58">
        <v>290.00000000000011</v>
      </c>
      <c r="BT58">
        <v>1140.98</v>
      </c>
      <c r="BU58">
        <v>165</v>
      </c>
      <c r="BV58">
        <v>10309.9</v>
      </c>
      <c r="BW58">
        <v>1140.43</v>
      </c>
      <c r="BX58">
        <v>0.55000000000000004</v>
      </c>
      <c r="BY58">
        <v>300.00000000000011</v>
      </c>
      <c r="BZ58">
        <v>38.4</v>
      </c>
      <c r="CA58">
        <v>1228.9346159293871</v>
      </c>
      <c r="CB58">
        <v>1.56546402251789</v>
      </c>
      <c r="CC58">
        <v>-91.250849887906767</v>
      </c>
      <c r="CD58">
        <v>1.32021943573404</v>
      </c>
      <c r="CE58">
        <v>0.99417308823192685</v>
      </c>
      <c r="CF58">
        <v>-1.121146384872081E-2</v>
      </c>
      <c r="CG58">
        <v>289.99999999999989</v>
      </c>
      <c r="CH58">
        <v>1133.8699999999999</v>
      </c>
      <c r="CI58">
        <v>655</v>
      </c>
      <c r="CJ58">
        <v>10284.299999999999</v>
      </c>
      <c r="CK58">
        <v>1140.21</v>
      </c>
      <c r="CL58">
        <v>-6.34</v>
      </c>
      <c r="CZ58">
        <f t="shared" si="88"/>
        <v>1799.88</v>
      </c>
      <c r="DA58">
        <f t="shared" si="89"/>
        <v>1513.0841998222381</v>
      </c>
      <c r="DB58">
        <f t="shared" si="90"/>
        <v>0.84065837712638514</v>
      </c>
      <c r="DC58">
        <f t="shared" si="91"/>
        <v>0.19131675425277039</v>
      </c>
      <c r="DD58">
        <v>6</v>
      </c>
      <c r="DE58">
        <v>0.5</v>
      </c>
      <c r="DF58" t="s">
        <v>426</v>
      </c>
      <c r="DG58">
        <v>2</v>
      </c>
      <c r="DH58">
        <v>1691690067.5999999</v>
      </c>
      <c r="DI58">
        <v>373.14699999999999</v>
      </c>
      <c r="DJ58">
        <v>400.00299999999999</v>
      </c>
      <c r="DK58">
        <v>29.8599</v>
      </c>
      <c r="DL58">
        <v>23.3169</v>
      </c>
      <c r="DM58">
        <v>370.51499999999999</v>
      </c>
      <c r="DN58">
        <v>29.2849</v>
      </c>
      <c r="DO58">
        <v>499.93299999999999</v>
      </c>
      <c r="DP58">
        <v>98.678200000000004</v>
      </c>
      <c r="DQ58">
        <v>9.9987199999999998E-2</v>
      </c>
      <c r="DR58">
        <v>32.423999999999999</v>
      </c>
      <c r="DS58">
        <v>31.987300000000001</v>
      </c>
      <c r="DT58">
        <v>999.9</v>
      </c>
      <c r="DU58">
        <v>0</v>
      </c>
      <c r="DV58">
        <v>0</v>
      </c>
      <c r="DW58">
        <v>10001.200000000001</v>
      </c>
      <c r="DX58">
        <v>0</v>
      </c>
      <c r="DY58">
        <v>1624.09</v>
      </c>
      <c r="DZ58">
        <v>-26.8094</v>
      </c>
      <c r="EA58">
        <v>384.59699999999998</v>
      </c>
      <c r="EB58">
        <v>409.55200000000002</v>
      </c>
      <c r="EC58">
        <v>6.3335900000000001</v>
      </c>
      <c r="ED58">
        <v>400.00299999999999</v>
      </c>
      <c r="EE58">
        <v>23.3169</v>
      </c>
      <c r="EF58">
        <v>2.9258500000000001</v>
      </c>
      <c r="EG58">
        <v>2.3008600000000001</v>
      </c>
      <c r="EH58">
        <v>23.611799999999999</v>
      </c>
      <c r="EI58">
        <v>19.682400000000001</v>
      </c>
      <c r="EJ58">
        <v>1799.88</v>
      </c>
      <c r="EK58">
        <v>0.977993</v>
      </c>
      <c r="EL58">
        <v>2.20068E-2</v>
      </c>
      <c r="EM58">
        <v>0</v>
      </c>
      <c r="EN58">
        <v>890.87699999999995</v>
      </c>
      <c r="EO58">
        <v>5.0002700000000004</v>
      </c>
      <c r="EP58">
        <v>17077.8</v>
      </c>
      <c r="EQ58">
        <v>16247.5</v>
      </c>
      <c r="ER58">
        <v>45.936999999999998</v>
      </c>
      <c r="ES58">
        <v>47.686999999999998</v>
      </c>
      <c r="ET58">
        <v>46.936999999999998</v>
      </c>
      <c r="EU58">
        <v>46.811999999999998</v>
      </c>
      <c r="EV58">
        <v>48</v>
      </c>
      <c r="EW58">
        <v>1755.38</v>
      </c>
      <c r="EX58">
        <v>39.5</v>
      </c>
      <c r="EY58">
        <v>0</v>
      </c>
      <c r="EZ58">
        <v>97.800000190734863</v>
      </c>
      <c r="FA58">
        <v>0</v>
      </c>
      <c r="FB58">
        <v>890.32792307692318</v>
      </c>
      <c r="FC58">
        <v>4.6065640825636232</v>
      </c>
      <c r="FD58">
        <v>136.69059735614351</v>
      </c>
      <c r="FE58">
        <v>17113.584615384611</v>
      </c>
      <c r="FF58">
        <v>15</v>
      </c>
      <c r="FG58">
        <v>1691690104.5999999</v>
      </c>
      <c r="FH58" t="s">
        <v>642</v>
      </c>
      <c r="FI58">
        <v>1691690086.5999999</v>
      </c>
      <c r="FJ58">
        <v>1691690104.5999999</v>
      </c>
      <c r="FK58">
        <v>47</v>
      </c>
      <c r="FL58">
        <v>-4.5999999999999999E-2</v>
      </c>
      <c r="FM58">
        <v>0.21</v>
      </c>
      <c r="FN58">
        <v>2.6320000000000001</v>
      </c>
      <c r="FO58">
        <v>0.57499999999999996</v>
      </c>
      <c r="FP58">
        <v>400</v>
      </c>
      <c r="FQ58">
        <v>23</v>
      </c>
      <c r="FR58">
        <v>0.1</v>
      </c>
      <c r="FS58">
        <v>0.01</v>
      </c>
      <c r="FT58">
        <v>20.496558221362161</v>
      </c>
      <c r="FU58">
        <v>-0.7511388059060804</v>
      </c>
      <c r="FV58">
        <v>0.1132936355406986</v>
      </c>
      <c r="FW58">
        <v>1</v>
      </c>
      <c r="FX58">
        <v>0.30629043949590012</v>
      </c>
      <c r="FY58">
        <v>-2.621489668364738E-2</v>
      </c>
      <c r="FZ58">
        <v>3.8934587387170019E-3</v>
      </c>
      <c r="GA58">
        <v>1</v>
      </c>
      <c r="GB58">
        <v>2</v>
      </c>
      <c r="GC58">
        <v>2</v>
      </c>
      <c r="GD58" t="s">
        <v>428</v>
      </c>
      <c r="GE58">
        <v>3.13415</v>
      </c>
      <c r="GF58">
        <v>2.8651499999999999</v>
      </c>
      <c r="GG58">
        <v>8.6750800000000003E-2</v>
      </c>
      <c r="GH58">
        <v>9.4459799999999997E-2</v>
      </c>
      <c r="GI58">
        <v>0.13300999999999999</v>
      </c>
      <c r="GJ58">
        <v>0.116135</v>
      </c>
      <c r="GK58">
        <v>27655.7</v>
      </c>
      <c r="GL58">
        <v>21293.3</v>
      </c>
      <c r="GM58">
        <v>29196.9</v>
      </c>
      <c r="GN58">
        <v>21917.3</v>
      </c>
      <c r="GO58">
        <v>33903.9</v>
      </c>
      <c r="GP58">
        <v>26664.6</v>
      </c>
      <c r="GQ58">
        <v>40521</v>
      </c>
      <c r="GR58">
        <v>31154.1</v>
      </c>
      <c r="GS58">
        <v>2.02895</v>
      </c>
      <c r="GT58">
        <v>1.8236000000000001</v>
      </c>
      <c r="GU58">
        <v>5.18039E-2</v>
      </c>
      <c r="GV58">
        <v>0</v>
      </c>
      <c r="GW58">
        <v>31.1464</v>
      </c>
      <c r="GX58">
        <v>999.9</v>
      </c>
      <c r="GY58">
        <v>42</v>
      </c>
      <c r="GZ58">
        <v>36.799999999999997</v>
      </c>
      <c r="HA58">
        <v>26.5444</v>
      </c>
      <c r="HB58">
        <v>61.890900000000002</v>
      </c>
      <c r="HC58">
        <v>14.551299999999999</v>
      </c>
      <c r="HD58">
        <v>1</v>
      </c>
      <c r="HE58">
        <v>0.27094000000000001</v>
      </c>
      <c r="HF58">
        <v>0.71345599999999998</v>
      </c>
      <c r="HG58">
        <v>20.280999999999999</v>
      </c>
      <c r="HH58">
        <v>5.2345100000000002</v>
      </c>
      <c r="HI58">
        <v>11.974</v>
      </c>
      <c r="HJ58">
        <v>4.9750500000000004</v>
      </c>
      <c r="HK58">
        <v>3.2839800000000001</v>
      </c>
      <c r="HL58">
        <v>9999</v>
      </c>
      <c r="HM58">
        <v>9999</v>
      </c>
      <c r="HN58">
        <v>9999</v>
      </c>
      <c r="HO58">
        <v>999.9</v>
      </c>
      <c r="HP58">
        <v>1.8609599999999999</v>
      </c>
      <c r="HQ58">
        <v>1.8626400000000001</v>
      </c>
      <c r="HR58">
        <v>1.8680000000000001</v>
      </c>
      <c r="HS58">
        <v>1.85867</v>
      </c>
      <c r="HT58">
        <v>1.8571299999999999</v>
      </c>
      <c r="HU58">
        <v>1.8608100000000001</v>
      </c>
      <c r="HV58">
        <v>1.8646499999999999</v>
      </c>
      <c r="HW58">
        <v>1.8667400000000001</v>
      </c>
      <c r="HX58">
        <v>5</v>
      </c>
      <c r="HY58">
        <v>0</v>
      </c>
      <c r="HZ58">
        <v>0</v>
      </c>
      <c r="IA58">
        <v>0</v>
      </c>
      <c r="IB58" t="s">
        <v>429</v>
      </c>
      <c r="IC58" t="s">
        <v>430</v>
      </c>
      <c r="ID58" t="s">
        <v>431</v>
      </c>
      <c r="IE58" t="s">
        <v>431</v>
      </c>
      <c r="IF58" t="s">
        <v>431</v>
      </c>
      <c r="IG58" t="s">
        <v>431</v>
      </c>
      <c r="IH58">
        <v>0</v>
      </c>
      <c r="II58">
        <v>100</v>
      </c>
      <c r="IJ58">
        <v>100</v>
      </c>
      <c r="IK58">
        <v>2.6320000000000001</v>
      </c>
      <c r="IL58">
        <v>0.57499999999999996</v>
      </c>
      <c r="IM58">
        <v>2.678299999999922</v>
      </c>
      <c r="IN58">
        <v>0</v>
      </c>
      <c r="IO58">
        <v>0</v>
      </c>
      <c r="IP58">
        <v>0</v>
      </c>
      <c r="IQ58">
        <v>0.3654899999999941</v>
      </c>
      <c r="IR58">
        <v>0</v>
      </c>
      <c r="IS58">
        <v>0</v>
      </c>
      <c r="IT58">
        <v>0</v>
      </c>
      <c r="IU58">
        <v>-1</v>
      </c>
      <c r="IV58">
        <v>-1</v>
      </c>
      <c r="IW58">
        <v>-1</v>
      </c>
      <c r="IX58">
        <v>-1</v>
      </c>
      <c r="IY58">
        <v>3.1</v>
      </c>
      <c r="IZ58">
        <v>2.9</v>
      </c>
      <c r="JA58">
        <v>1.03027</v>
      </c>
      <c r="JB58">
        <v>2.5305200000000001</v>
      </c>
      <c r="JC58">
        <v>1.34399</v>
      </c>
      <c r="JD58">
        <v>2.2497600000000002</v>
      </c>
      <c r="JE58">
        <v>1.5918000000000001</v>
      </c>
      <c r="JF58">
        <v>2.32422</v>
      </c>
      <c r="JG58">
        <v>38.994</v>
      </c>
      <c r="JH58">
        <v>23.982399999999998</v>
      </c>
      <c r="JI58">
        <v>18</v>
      </c>
      <c r="JJ58">
        <v>504.47899999999998</v>
      </c>
      <c r="JK58">
        <v>419.464</v>
      </c>
      <c r="JL58">
        <v>29.422599999999999</v>
      </c>
      <c r="JM58">
        <v>31.084299999999999</v>
      </c>
      <c r="JN58">
        <v>30.0002</v>
      </c>
      <c r="JO58">
        <v>30.9633</v>
      </c>
      <c r="JP58">
        <v>30.926600000000001</v>
      </c>
      <c r="JQ58">
        <v>20.7104</v>
      </c>
      <c r="JR58">
        <v>14.9617</v>
      </c>
      <c r="JS58">
        <v>4.6150900000000004</v>
      </c>
      <c r="JT58">
        <v>29.396899999999999</v>
      </c>
      <c r="JU58">
        <v>400</v>
      </c>
      <c r="JV58">
        <v>23.369599999999998</v>
      </c>
      <c r="JW58">
        <v>99.550600000000003</v>
      </c>
      <c r="JX58">
        <v>98.412000000000006</v>
      </c>
    </row>
    <row r="59" spans="1:284" x14ac:dyDescent="0.3">
      <c r="A59">
        <v>43</v>
      </c>
      <c r="B59">
        <v>1691690242.5999999</v>
      </c>
      <c r="C59">
        <v>10036.599999904631</v>
      </c>
      <c r="D59" t="s">
        <v>643</v>
      </c>
      <c r="E59" t="s">
        <v>644</v>
      </c>
      <c r="F59" t="s">
        <v>416</v>
      </c>
      <c r="G59" t="s">
        <v>593</v>
      </c>
      <c r="H59" t="s">
        <v>418</v>
      </c>
      <c r="I59" t="s">
        <v>419</v>
      </c>
      <c r="J59" t="s">
        <v>31</v>
      </c>
      <c r="K59" t="s">
        <v>594</v>
      </c>
      <c r="L59" t="s">
        <v>422</v>
      </c>
      <c r="M59">
        <v>1691690242.5999999</v>
      </c>
      <c r="N59">
        <f t="shared" si="46"/>
        <v>3.293654085818911E-3</v>
      </c>
      <c r="O59">
        <f t="shared" si="47"/>
        <v>3.2936540858189112</v>
      </c>
      <c r="P59">
        <f t="shared" si="48"/>
        <v>23.5979416232829</v>
      </c>
      <c r="Q59">
        <f t="shared" si="49"/>
        <v>569.38000000000011</v>
      </c>
      <c r="R59">
        <f t="shared" si="50"/>
        <v>329.73379830693955</v>
      </c>
      <c r="S59">
        <f t="shared" si="51"/>
        <v>32.570416442322419</v>
      </c>
      <c r="T59">
        <f t="shared" si="52"/>
        <v>56.24216810394001</v>
      </c>
      <c r="U59">
        <f t="shared" si="53"/>
        <v>0.17214964936172508</v>
      </c>
      <c r="V59">
        <f t="shared" si="54"/>
        <v>2.903521199709906</v>
      </c>
      <c r="W59">
        <f t="shared" si="55"/>
        <v>0.16667370214691862</v>
      </c>
      <c r="X59">
        <f t="shared" si="56"/>
        <v>0.1046485459139827</v>
      </c>
      <c r="Y59">
        <f t="shared" si="57"/>
        <v>344.36179964458216</v>
      </c>
      <c r="Z59">
        <f t="shared" si="58"/>
        <v>33.488384409950733</v>
      </c>
      <c r="AA59">
        <f t="shared" si="59"/>
        <v>32.081200000000003</v>
      </c>
      <c r="AB59">
        <f t="shared" si="60"/>
        <v>4.7970733029282622</v>
      </c>
      <c r="AC59">
        <f t="shared" si="61"/>
        <v>60.120759405124467</v>
      </c>
      <c r="AD59">
        <f t="shared" si="62"/>
        <v>2.9213765325575998</v>
      </c>
      <c r="AE59">
        <f t="shared" si="63"/>
        <v>4.8591810240982962</v>
      </c>
      <c r="AF59">
        <f t="shared" si="64"/>
        <v>1.8756967703706624</v>
      </c>
      <c r="AG59">
        <f t="shared" si="65"/>
        <v>-145.25014518461398</v>
      </c>
      <c r="AH59">
        <f t="shared" si="66"/>
        <v>35.627282907509155</v>
      </c>
      <c r="AI59">
        <f t="shared" si="67"/>
        <v>2.7880541998511474</v>
      </c>
      <c r="AJ59">
        <f t="shared" si="68"/>
        <v>237.52699156732848</v>
      </c>
      <c r="AK59">
        <v>0</v>
      </c>
      <c r="AL59">
        <v>0</v>
      </c>
      <c r="AM59">
        <f t="shared" si="69"/>
        <v>1</v>
      </c>
      <c r="AN59">
        <f t="shared" si="70"/>
        <v>0</v>
      </c>
      <c r="AO59">
        <f t="shared" si="71"/>
        <v>51193.913261141628</v>
      </c>
      <c r="AP59" t="s">
        <v>423</v>
      </c>
      <c r="AQ59">
        <v>10366.9</v>
      </c>
      <c r="AR59">
        <v>993.59653846153856</v>
      </c>
      <c r="AS59">
        <v>3431.87</v>
      </c>
      <c r="AT59">
        <f t="shared" si="72"/>
        <v>0.71047955241266758</v>
      </c>
      <c r="AU59">
        <v>-3.9894345373445681</v>
      </c>
      <c r="AV59" t="s">
        <v>645</v>
      </c>
      <c r="AW59">
        <v>10303.1</v>
      </c>
      <c r="AX59">
        <v>905.20835999999986</v>
      </c>
      <c r="AY59">
        <v>1286.94743071741</v>
      </c>
      <c r="AZ59">
        <f t="shared" si="73"/>
        <v>0.29662367056019479</v>
      </c>
      <c r="BA59">
        <v>0.5</v>
      </c>
      <c r="BB59">
        <f t="shared" si="74"/>
        <v>1513.1510998222911</v>
      </c>
      <c r="BC59">
        <f t="shared" si="75"/>
        <v>23.5979416232829</v>
      </c>
      <c r="BD59">
        <f t="shared" si="76"/>
        <v>224.41821667074186</v>
      </c>
      <c r="BE59">
        <f t="shared" si="77"/>
        <v>1.8231739159339348E-2</v>
      </c>
      <c r="BF59">
        <f t="shared" si="78"/>
        <v>1.6666745805513601</v>
      </c>
      <c r="BG59">
        <f t="shared" si="79"/>
        <v>670.20044715474853</v>
      </c>
      <c r="BH59" t="s">
        <v>646</v>
      </c>
      <c r="BI59">
        <v>670.55</v>
      </c>
      <c r="BJ59">
        <f t="shared" si="80"/>
        <v>670.55</v>
      </c>
      <c r="BK59">
        <f t="shared" si="81"/>
        <v>0.47896084642229619</v>
      </c>
      <c r="BL59">
        <f t="shared" si="82"/>
        <v>0.61930671948634386</v>
      </c>
      <c r="BM59">
        <f t="shared" si="83"/>
        <v>0.77677435765597258</v>
      </c>
      <c r="BN59">
        <f t="shared" si="84"/>
        <v>1.3013052995401946</v>
      </c>
      <c r="BO59">
        <f t="shared" si="85"/>
        <v>0.87968909276042484</v>
      </c>
      <c r="BP59">
        <f t="shared" si="86"/>
        <v>0.458763019766596</v>
      </c>
      <c r="BQ59">
        <f t="shared" si="87"/>
        <v>0.54123698023340405</v>
      </c>
      <c r="BR59">
        <v>1677</v>
      </c>
      <c r="BS59">
        <v>290.00000000000011</v>
      </c>
      <c r="BT59">
        <v>1188.9000000000001</v>
      </c>
      <c r="BU59">
        <v>155</v>
      </c>
      <c r="BV59">
        <v>10303.1</v>
      </c>
      <c r="BW59">
        <v>1188.19</v>
      </c>
      <c r="BX59">
        <v>0.71</v>
      </c>
      <c r="BY59">
        <v>300.00000000000011</v>
      </c>
      <c r="BZ59">
        <v>38.4</v>
      </c>
      <c r="CA59">
        <v>1286.94743071741</v>
      </c>
      <c r="CB59">
        <v>1.2045063684810029</v>
      </c>
      <c r="CC59">
        <v>-101.746609023555</v>
      </c>
      <c r="CD59">
        <v>1.014892264823642</v>
      </c>
      <c r="CE59">
        <v>0.99722188749031282</v>
      </c>
      <c r="CF59">
        <v>-1.1202313681868749E-2</v>
      </c>
      <c r="CG59">
        <v>289.99999999999989</v>
      </c>
      <c r="CH59">
        <v>1180.26</v>
      </c>
      <c r="CI59">
        <v>635</v>
      </c>
      <c r="CJ59">
        <v>10277</v>
      </c>
      <c r="CK59">
        <v>1187.94</v>
      </c>
      <c r="CL59">
        <v>-7.68</v>
      </c>
      <c r="CZ59">
        <f t="shared" si="88"/>
        <v>1799.96</v>
      </c>
      <c r="DA59">
        <f t="shared" si="89"/>
        <v>1513.1510998222911</v>
      </c>
      <c r="DB59">
        <f t="shared" si="90"/>
        <v>0.84065818119418823</v>
      </c>
      <c r="DC59">
        <f t="shared" si="91"/>
        <v>0.19131636238837649</v>
      </c>
      <c r="DD59">
        <v>6</v>
      </c>
      <c r="DE59">
        <v>0.5</v>
      </c>
      <c r="DF59" t="s">
        <v>426</v>
      </c>
      <c r="DG59">
        <v>2</v>
      </c>
      <c r="DH59">
        <v>1691690242.5999999</v>
      </c>
      <c r="DI59">
        <v>569.38000000000011</v>
      </c>
      <c r="DJ59">
        <v>599.94799999999998</v>
      </c>
      <c r="DK59">
        <v>29.575199999999999</v>
      </c>
      <c r="DL59">
        <v>25.739699999999999</v>
      </c>
      <c r="DM59">
        <v>566.44000000000005</v>
      </c>
      <c r="DN59">
        <v>28.8322</v>
      </c>
      <c r="DO59">
        <v>499.99900000000002</v>
      </c>
      <c r="DP59">
        <v>98.677800000000005</v>
      </c>
      <c r="DQ59">
        <v>0.10011299999999999</v>
      </c>
      <c r="DR59">
        <v>32.308799999999998</v>
      </c>
      <c r="DS59">
        <v>32.081200000000003</v>
      </c>
      <c r="DT59">
        <v>999.9</v>
      </c>
      <c r="DU59">
        <v>0</v>
      </c>
      <c r="DV59">
        <v>0</v>
      </c>
      <c r="DW59">
        <v>9984.3799999999992</v>
      </c>
      <c r="DX59">
        <v>0</v>
      </c>
      <c r="DY59">
        <v>1536.75</v>
      </c>
      <c r="DZ59">
        <v>-30.876200000000001</v>
      </c>
      <c r="EA59">
        <v>586.31399999999996</v>
      </c>
      <c r="EB59">
        <v>615.798</v>
      </c>
      <c r="EC59">
        <v>3.6676799999999998</v>
      </c>
      <c r="ED59">
        <v>599.94799999999998</v>
      </c>
      <c r="EE59">
        <v>25.739699999999999</v>
      </c>
      <c r="EF59">
        <v>2.9018600000000001</v>
      </c>
      <c r="EG59">
        <v>2.5399400000000001</v>
      </c>
      <c r="EH59">
        <v>23.475300000000001</v>
      </c>
      <c r="EI59">
        <v>21.284700000000001</v>
      </c>
      <c r="EJ59">
        <v>1799.96</v>
      </c>
      <c r="EK59">
        <v>0.97799800000000003</v>
      </c>
      <c r="EL59">
        <v>2.20016E-2</v>
      </c>
      <c r="EM59">
        <v>0</v>
      </c>
      <c r="EN59">
        <v>905.83100000000002</v>
      </c>
      <c r="EO59">
        <v>5.0002700000000004</v>
      </c>
      <c r="EP59">
        <v>17275.599999999999</v>
      </c>
      <c r="EQ59">
        <v>16248.2</v>
      </c>
      <c r="ER59">
        <v>47</v>
      </c>
      <c r="ES59">
        <v>48.436999999999998</v>
      </c>
      <c r="ET59">
        <v>48</v>
      </c>
      <c r="EU59">
        <v>47.936999999999998</v>
      </c>
      <c r="EV59">
        <v>48.875</v>
      </c>
      <c r="EW59">
        <v>1755.47</v>
      </c>
      <c r="EX59">
        <v>39.49</v>
      </c>
      <c r="EY59">
        <v>0</v>
      </c>
      <c r="EZ59">
        <v>172.80000019073489</v>
      </c>
      <c r="FA59">
        <v>0</v>
      </c>
      <c r="FB59">
        <v>905.20835999999986</v>
      </c>
      <c r="FC59">
        <v>3.8371538566356782</v>
      </c>
      <c r="FD59">
        <v>-636.12307586194879</v>
      </c>
      <c r="FE59">
        <v>17408.072</v>
      </c>
      <c r="FF59">
        <v>15</v>
      </c>
      <c r="FG59">
        <v>1691690279.5999999</v>
      </c>
      <c r="FH59" t="s">
        <v>647</v>
      </c>
      <c r="FI59">
        <v>1691690279.5999999</v>
      </c>
      <c r="FJ59">
        <v>1691690268.0999999</v>
      </c>
      <c r="FK59">
        <v>48</v>
      </c>
      <c r="FL59">
        <v>0.308</v>
      </c>
      <c r="FM59">
        <v>0.16800000000000001</v>
      </c>
      <c r="FN59">
        <v>2.94</v>
      </c>
      <c r="FO59">
        <v>0.74299999999999999</v>
      </c>
      <c r="FP59">
        <v>600</v>
      </c>
      <c r="FQ59">
        <v>26</v>
      </c>
      <c r="FR59">
        <v>0.05</v>
      </c>
      <c r="FS59">
        <v>0.02</v>
      </c>
      <c r="FT59">
        <v>24.062639565008119</v>
      </c>
      <c r="FU59">
        <v>-0.89477300328574627</v>
      </c>
      <c r="FV59">
        <v>0.14274581400377129</v>
      </c>
      <c r="FW59">
        <v>1</v>
      </c>
      <c r="FX59">
        <v>0.16750991733267839</v>
      </c>
      <c r="FY59">
        <v>-1.8301017950562382E-2</v>
      </c>
      <c r="FZ59">
        <v>2.693313928216375E-3</v>
      </c>
      <c r="GA59">
        <v>1</v>
      </c>
      <c r="GB59">
        <v>2</v>
      </c>
      <c r="GC59">
        <v>2</v>
      </c>
      <c r="GD59" t="s">
        <v>428</v>
      </c>
      <c r="GE59">
        <v>3.1348099999999999</v>
      </c>
      <c r="GF59">
        <v>2.8651300000000002</v>
      </c>
      <c r="GG59">
        <v>0.119342</v>
      </c>
      <c r="GH59">
        <v>0.12740499999999999</v>
      </c>
      <c r="GI59">
        <v>0.13159999999999999</v>
      </c>
      <c r="GJ59">
        <v>0.124399</v>
      </c>
      <c r="GK59">
        <v>26673.8</v>
      </c>
      <c r="GL59">
        <v>20521.400000000001</v>
      </c>
      <c r="GM59">
        <v>29201.9</v>
      </c>
      <c r="GN59">
        <v>21920.1</v>
      </c>
      <c r="GO59">
        <v>33967.800000000003</v>
      </c>
      <c r="GP59">
        <v>26422.5</v>
      </c>
      <c r="GQ59">
        <v>40527</v>
      </c>
      <c r="GR59">
        <v>31159.200000000001</v>
      </c>
      <c r="GS59">
        <v>2.0272000000000001</v>
      </c>
      <c r="GT59">
        <v>1.83053</v>
      </c>
      <c r="GU59">
        <v>0.102911</v>
      </c>
      <c r="GV59">
        <v>0</v>
      </c>
      <c r="GW59">
        <v>30.409800000000001</v>
      </c>
      <c r="GX59">
        <v>999.9</v>
      </c>
      <c r="GY59">
        <v>43.6</v>
      </c>
      <c r="GZ59">
        <v>36.700000000000003</v>
      </c>
      <c r="HA59">
        <v>27.405999999999999</v>
      </c>
      <c r="HB59">
        <v>62.030999999999999</v>
      </c>
      <c r="HC59">
        <v>14.571300000000001</v>
      </c>
      <c r="HD59">
        <v>1</v>
      </c>
      <c r="HE59">
        <v>0.263158</v>
      </c>
      <c r="HF59">
        <v>0.98246999999999995</v>
      </c>
      <c r="HG59">
        <v>20.279599999999999</v>
      </c>
      <c r="HH59">
        <v>5.2349600000000001</v>
      </c>
      <c r="HI59">
        <v>11.974</v>
      </c>
      <c r="HJ59">
        <v>4.9738499999999997</v>
      </c>
      <c r="HK59">
        <v>3.2839999999999998</v>
      </c>
      <c r="HL59">
        <v>9999</v>
      </c>
      <c r="HM59">
        <v>9999</v>
      </c>
      <c r="HN59">
        <v>9999</v>
      </c>
      <c r="HO59">
        <v>999.9</v>
      </c>
      <c r="HP59">
        <v>1.8609599999999999</v>
      </c>
      <c r="HQ59">
        <v>1.8626400000000001</v>
      </c>
      <c r="HR59">
        <v>1.8680399999999999</v>
      </c>
      <c r="HS59">
        <v>1.85867</v>
      </c>
      <c r="HT59">
        <v>1.85711</v>
      </c>
      <c r="HU59">
        <v>1.8608</v>
      </c>
      <c r="HV59">
        <v>1.86466</v>
      </c>
      <c r="HW59">
        <v>1.86676</v>
      </c>
      <c r="HX59">
        <v>5</v>
      </c>
      <c r="HY59">
        <v>0</v>
      </c>
      <c r="HZ59">
        <v>0</v>
      </c>
      <c r="IA59">
        <v>0</v>
      </c>
      <c r="IB59" t="s">
        <v>429</v>
      </c>
      <c r="IC59" t="s">
        <v>430</v>
      </c>
      <c r="ID59" t="s">
        <v>431</v>
      </c>
      <c r="IE59" t="s">
        <v>431</v>
      </c>
      <c r="IF59" t="s">
        <v>431</v>
      </c>
      <c r="IG59" t="s">
        <v>431</v>
      </c>
      <c r="IH59">
        <v>0</v>
      </c>
      <c r="II59">
        <v>100</v>
      </c>
      <c r="IJ59">
        <v>100</v>
      </c>
      <c r="IK59">
        <v>2.94</v>
      </c>
      <c r="IL59">
        <v>0.74299999999999999</v>
      </c>
      <c r="IM59">
        <v>2.632049999999992</v>
      </c>
      <c r="IN59">
        <v>0</v>
      </c>
      <c r="IO59">
        <v>0</v>
      </c>
      <c r="IP59">
        <v>0</v>
      </c>
      <c r="IQ59">
        <v>0.57525499999999852</v>
      </c>
      <c r="IR59">
        <v>0</v>
      </c>
      <c r="IS59">
        <v>0</v>
      </c>
      <c r="IT59">
        <v>0</v>
      </c>
      <c r="IU59">
        <v>-1</v>
      </c>
      <c r="IV59">
        <v>-1</v>
      </c>
      <c r="IW59">
        <v>-1</v>
      </c>
      <c r="IX59">
        <v>-1</v>
      </c>
      <c r="IY59">
        <v>2.6</v>
      </c>
      <c r="IZ59">
        <v>2.2999999999999998</v>
      </c>
      <c r="JA59">
        <v>1.4331100000000001</v>
      </c>
      <c r="JB59">
        <v>2.51831</v>
      </c>
      <c r="JC59">
        <v>1.34399</v>
      </c>
      <c r="JD59">
        <v>2.2485400000000002</v>
      </c>
      <c r="JE59">
        <v>1.5918000000000001</v>
      </c>
      <c r="JF59">
        <v>2.3852500000000001</v>
      </c>
      <c r="JG59">
        <v>38.895099999999999</v>
      </c>
      <c r="JH59">
        <v>23.991199999999999</v>
      </c>
      <c r="JI59">
        <v>18</v>
      </c>
      <c r="JJ59">
        <v>502.53800000000001</v>
      </c>
      <c r="JK59">
        <v>423.03500000000003</v>
      </c>
      <c r="JL59">
        <v>29.461300000000001</v>
      </c>
      <c r="JM59">
        <v>30.981400000000001</v>
      </c>
      <c r="JN59">
        <v>29.999600000000001</v>
      </c>
      <c r="JO59">
        <v>30.870699999999999</v>
      </c>
      <c r="JP59">
        <v>30.8261</v>
      </c>
      <c r="JQ59">
        <v>28.750800000000002</v>
      </c>
      <c r="JR59">
        <v>10.897</v>
      </c>
      <c r="JS59">
        <v>20.556999999999999</v>
      </c>
      <c r="JT59">
        <v>29.403400000000001</v>
      </c>
      <c r="JU59">
        <v>600</v>
      </c>
      <c r="JV59">
        <v>25.6187</v>
      </c>
      <c r="JW59">
        <v>99.566400000000002</v>
      </c>
      <c r="JX59">
        <v>98.426500000000004</v>
      </c>
    </row>
    <row r="60" spans="1:284" x14ac:dyDescent="0.3">
      <c r="A60">
        <v>44</v>
      </c>
      <c r="B60">
        <v>1691690378</v>
      </c>
      <c r="C60">
        <v>10172</v>
      </c>
      <c r="D60" t="s">
        <v>648</v>
      </c>
      <c r="E60" t="s">
        <v>649</v>
      </c>
      <c r="F60" t="s">
        <v>416</v>
      </c>
      <c r="G60" t="s">
        <v>593</v>
      </c>
      <c r="H60" t="s">
        <v>418</v>
      </c>
      <c r="I60" t="s">
        <v>419</v>
      </c>
      <c r="J60" t="s">
        <v>31</v>
      </c>
      <c r="K60" t="s">
        <v>594</v>
      </c>
      <c r="L60" t="s">
        <v>422</v>
      </c>
      <c r="M60">
        <v>1691690378</v>
      </c>
      <c r="N60">
        <f t="shared" si="46"/>
        <v>3.6337590765295443E-3</v>
      </c>
      <c r="O60">
        <f t="shared" si="47"/>
        <v>3.6337590765295444</v>
      </c>
      <c r="P60">
        <f t="shared" si="48"/>
        <v>32.180909563591143</v>
      </c>
      <c r="Q60">
        <f t="shared" si="49"/>
        <v>758.24599999999998</v>
      </c>
      <c r="R60">
        <f t="shared" si="50"/>
        <v>463.21961602176356</v>
      </c>
      <c r="S60">
        <f t="shared" si="51"/>
        <v>45.757061111461276</v>
      </c>
      <c r="T60">
        <f t="shared" si="52"/>
        <v>74.89991217878601</v>
      </c>
      <c r="U60">
        <f t="shared" si="53"/>
        <v>0.19242471954315629</v>
      </c>
      <c r="V60">
        <f t="shared" si="54"/>
        <v>2.9048782107872975</v>
      </c>
      <c r="W60">
        <f t="shared" si="55"/>
        <v>0.18561348038936759</v>
      </c>
      <c r="X60">
        <f t="shared" si="56"/>
        <v>0.11660030192612433</v>
      </c>
      <c r="Y60">
        <f t="shared" si="57"/>
        <v>344.33079964464054</v>
      </c>
      <c r="Z60">
        <f t="shared" si="58"/>
        <v>33.265276847997157</v>
      </c>
      <c r="AA60">
        <f t="shared" si="59"/>
        <v>31.976900000000001</v>
      </c>
      <c r="AB60">
        <f t="shared" si="60"/>
        <v>4.7688434866137372</v>
      </c>
      <c r="AC60">
        <f t="shared" si="61"/>
        <v>60.344509835133643</v>
      </c>
      <c r="AD60">
        <f t="shared" si="62"/>
        <v>2.9101819234001001</v>
      </c>
      <c r="AE60">
        <f t="shared" si="63"/>
        <v>4.8226125812455285</v>
      </c>
      <c r="AF60">
        <f t="shared" si="64"/>
        <v>1.8586615632136372</v>
      </c>
      <c r="AG60">
        <f t="shared" si="65"/>
        <v>-160.24877527495289</v>
      </c>
      <c r="AH60">
        <f t="shared" si="66"/>
        <v>31.03966479061301</v>
      </c>
      <c r="AI60">
        <f t="shared" si="67"/>
        <v>2.4250711088518289</v>
      </c>
      <c r="AJ60">
        <f t="shared" si="68"/>
        <v>217.54676026915251</v>
      </c>
      <c r="AK60">
        <v>0</v>
      </c>
      <c r="AL60">
        <v>0</v>
      </c>
      <c r="AM60">
        <f t="shared" si="69"/>
        <v>1</v>
      </c>
      <c r="AN60">
        <f t="shared" si="70"/>
        <v>0</v>
      </c>
      <c r="AO60">
        <f t="shared" si="71"/>
        <v>51254.602544736888</v>
      </c>
      <c r="AP60" t="s">
        <v>423</v>
      </c>
      <c r="AQ60">
        <v>10366.9</v>
      </c>
      <c r="AR60">
        <v>993.59653846153856</v>
      </c>
      <c r="AS60">
        <v>3431.87</v>
      </c>
      <c r="AT60">
        <f t="shared" si="72"/>
        <v>0.71047955241266758</v>
      </c>
      <c r="AU60">
        <v>-3.9894345373445681</v>
      </c>
      <c r="AV60" t="s">
        <v>650</v>
      </c>
      <c r="AW60">
        <v>10285.4</v>
      </c>
      <c r="AX60">
        <v>932.85448000000008</v>
      </c>
      <c r="AY60">
        <v>1366.1213545462299</v>
      </c>
      <c r="AZ60">
        <f t="shared" si="73"/>
        <v>0.31715108844788065</v>
      </c>
      <c r="BA60">
        <v>0.5</v>
      </c>
      <c r="BB60">
        <f t="shared" si="74"/>
        <v>1513.0163998223202</v>
      </c>
      <c r="BC60">
        <f t="shared" si="75"/>
        <v>32.180909563591143</v>
      </c>
      <c r="BD60">
        <f t="shared" si="76"/>
        <v>239.92739902157132</v>
      </c>
      <c r="BE60">
        <f t="shared" si="77"/>
        <v>2.3906115032978719E-2</v>
      </c>
      <c r="BF60">
        <f t="shared" si="78"/>
        <v>1.5121267510966683</v>
      </c>
      <c r="BG60">
        <f t="shared" si="79"/>
        <v>691.05740284921922</v>
      </c>
      <c r="BH60" t="s">
        <v>651</v>
      </c>
      <c r="BI60">
        <v>671.25</v>
      </c>
      <c r="BJ60">
        <f t="shared" si="80"/>
        <v>671.25</v>
      </c>
      <c r="BK60">
        <f t="shared" si="81"/>
        <v>0.50864540857502227</v>
      </c>
      <c r="BL60">
        <f t="shared" si="82"/>
        <v>0.62352098947749113</v>
      </c>
      <c r="BM60">
        <f t="shared" si="83"/>
        <v>0.74829155966912153</v>
      </c>
      <c r="BN60">
        <f t="shared" si="84"/>
        <v>1.1630550659683545</v>
      </c>
      <c r="BO60">
        <f t="shared" si="85"/>
        <v>0.84721778669992098</v>
      </c>
      <c r="BP60">
        <f t="shared" si="86"/>
        <v>0.44866425917444902</v>
      </c>
      <c r="BQ60">
        <f t="shared" si="87"/>
        <v>0.55133574082555104</v>
      </c>
      <c r="BR60">
        <v>1679</v>
      </c>
      <c r="BS60">
        <v>290.00000000000011</v>
      </c>
      <c r="BT60">
        <v>1264.76</v>
      </c>
      <c r="BU60">
        <v>255</v>
      </c>
      <c r="BV60">
        <v>10285.4</v>
      </c>
      <c r="BW60">
        <v>1264.8699999999999</v>
      </c>
      <c r="BX60">
        <v>-0.11</v>
      </c>
      <c r="BY60">
        <v>300.00000000000011</v>
      </c>
      <c r="BZ60">
        <v>38.4</v>
      </c>
      <c r="CA60">
        <v>1366.1213545462299</v>
      </c>
      <c r="CB60">
        <v>1.6993414351862519</v>
      </c>
      <c r="CC60">
        <v>-104.13709289412709</v>
      </c>
      <c r="CD60">
        <v>1.431439738997923</v>
      </c>
      <c r="CE60">
        <v>0.9947373836447182</v>
      </c>
      <c r="CF60">
        <v>-1.1199187096774201E-2</v>
      </c>
      <c r="CG60">
        <v>289.99999999999989</v>
      </c>
      <c r="CH60">
        <v>1264.29</v>
      </c>
      <c r="CI60">
        <v>805</v>
      </c>
      <c r="CJ60">
        <v>10260.9</v>
      </c>
      <c r="CK60">
        <v>1264.6300000000001</v>
      </c>
      <c r="CL60">
        <v>-0.34</v>
      </c>
      <c r="CZ60">
        <f t="shared" si="88"/>
        <v>1799.8</v>
      </c>
      <c r="DA60">
        <f t="shared" si="89"/>
        <v>1513.0163998223202</v>
      </c>
      <c r="DB60">
        <f t="shared" si="90"/>
        <v>0.84065807302051354</v>
      </c>
      <c r="DC60">
        <f t="shared" si="91"/>
        <v>0.19131614604102709</v>
      </c>
      <c r="DD60">
        <v>6</v>
      </c>
      <c r="DE60">
        <v>0.5</v>
      </c>
      <c r="DF60" t="s">
        <v>426</v>
      </c>
      <c r="DG60">
        <v>2</v>
      </c>
      <c r="DH60">
        <v>1691690378</v>
      </c>
      <c r="DI60">
        <v>758.24599999999998</v>
      </c>
      <c r="DJ60">
        <v>800.16700000000003</v>
      </c>
      <c r="DK60">
        <v>29.461099999999998</v>
      </c>
      <c r="DL60">
        <v>25.229299999999999</v>
      </c>
      <c r="DM60">
        <v>754.95899999999995</v>
      </c>
      <c r="DN60">
        <v>28.734999999999999</v>
      </c>
      <c r="DO60">
        <v>500.029</v>
      </c>
      <c r="DP60">
        <v>98.680400000000006</v>
      </c>
      <c r="DQ60">
        <v>0.100091</v>
      </c>
      <c r="DR60">
        <v>32.1751</v>
      </c>
      <c r="DS60">
        <v>31.976900000000001</v>
      </c>
      <c r="DT60">
        <v>999.9</v>
      </c>
      <c r="DU60">
        <v>0</v>
      </c>
      <c r="DV60">
        <v>0</v>
      </c>
      <c r="DW60">
        <v>9991.8799999999992</v>
      </c>
      <c r="DX60">
        <v>0</v>
      </c>
      <c r="DY60">
        <v>1607.95</v>
      </c>
      <c r="DZ60">
        <v>-41.920999999999999</v>
      </c>
      <c r="EA60">
        <v>781.26300000000003</v>
      </c>
      <c r="EB60">
        <v>820.87699999999995</v>
      </c>
      <c r="EC60">
        <v>4.23177</v>
      </c>
      <c r="ED60">
        <v>800.16700000000003</v>
      </c>
      <c r="EE60">
        <v>25.229299999999999</v>
      </c>
      <c r="EF60">
        <v>2.9072399999999998</v>
      </c>
      <c r="EG60">
        <v>2.4896400000000001</v>
      </c>
      <c r="EH60">
        <v>23.506</v>
      </c>
      <c r="EI60">
        <v>20.959</v>
      </c>
      <c r="EJ60">
        <v>1799.8</v>
      </c>
      <c r="EK60">
        <v>0.97800200000000004</v>
      </c>
      <c r="EL60">
        <v>2.1997900000000001E-2</v>
      </c>
      <c r="EM60">
        <v>0</v>
      </c>
      <c r="EN60">
        <v>933.11099999999999</v>
      </c>
      <c r="EO60">
        <v>5.0002700000000004</v>
      </c>
      <c r="EP60">
        <v>17914.3</v>
      </c>
      <c r="EQ60">
        <v>16246.8</v>
      </c>
      <c r="ER60">
        <v>47.625</v>
      </c>
      <c r="ES60">
        <v>49.125</v>
      </c>
      <c r="ET60">
        <v>48.686999999999998</v>
      </c>
      <c r="EU60">
        <v>48.5</v>
      </c>
      <c r="EV60">
        <v>49.5</v>
      </c>
      <c r="EW60">
        <v>1755.32</v>
      </c>
      <c r="EX60">
        <v>39.479999999999997</v>
      </c>
      <c r="EY60">
        <v>0</v>
      </c>
      <c r="EZ60">
        <v>133.79999995231631</v>
      </c>
      <c r="FA60">
        <v>0</v>
      </c>
      <c r="FB60">
        <v>932.85448000000008</v>
      </c>
      <c r="FC60">
        <v>-0.42946153163239742</v>
      </c>
      <c r="FD60">
        <v>115.7461543833473</v>
      </c>
      <c r="FE60">
        <v>17901.892</v>
      </c>
      <c r="FF60">
        <v>15</v>
      </c>
      <c r="FG60">
        <v>1691690340</v>
      </c>
      <c r="FH60" t="s">
        <v>652</v>
      </c>
      <c r="FI60">
        <v>1691690340</v>
      </c>
      <c r="FJ60">
        <v>1691690339</v>
      </c>
      <c r="FK60">
        <v>49</v>
      </c>
      <c r="FL60">
        <v>0.34699999999999998</v>
      </c>
      <c r="FM60">
        <v>-1.7000000000000001E-2</v>
      </c>
      <c r="FN60">
        <v>3.2869999999999999</v>
      </c>
      <c r="FO60">
        <v>0.72599999999999998</v>
      </c>
      <c r="FP60">
        <v>800</v>
      </c>
      <c r="FQ60">
        <v>25</v>
      </c>
      <c r="FR60">
        <v>0.06</v>
      </c>
      <c r="FS60">
        <v>0.02</v>
      </c>
      <c r="FT60">
        <v>31.88572969744525</v>
      </c>
      <c r="FU60">
        <v>0.41653961225495351</v>
      </c>
      <c r="FV60">
        <v>0.12783916091033831</v>
      </c>
      <c r="FW60">
        <v>1</v>
      </c>
      <c r="FX60">
        <v>0.18780913980313829</v>
      </c>
      <c r="FY60">
        <v>5.1167498929071492E-2</v>
      </c>
      <c r="FZ60">
        <v>1.0994655432429541E-2</v>
      </c>
      <c r="GA60">
        <v>1</v>
      </c>
      <c r="GB60">
        <v>2</v>
      </c>
      <c r="GC60">
        <v>2</v>
      </c>
      <c r="GD60" t="s">
        <v>428</v>
      </c>
      <c r="GE60">
        <v>3.1347200000000002</v>
      </c>
      <c r="GF60">
        <v>2.8651800000000001</v>
      </c>
      <c r="GG60">
        <v>0.14590600000000001</v>
      </c>
      <c r="GH60">
        <v>0.15533</v>
      </c>
      <c r="GI60">
        <v>0.13132199999999999</v>
      </c>
      <c r="GJ60">
        <v>0.12272</v>
      </c>
      <c r="GK60">
        <v>25873.7</v>
      </c>
      <c r="GL60">
        <v>19868.2</v>
      </c>
      <c r="GM60">
        <v>29206.6</v>
      </c>
      <c r="GN60">
        <v>21923.7</v>
      </c>
      <c r="GO60">
        <v>33985.599999999999</v>
      </c>
      <c r="GP60">
        <v>26478.6</v>
      </c>
      <c r="GQ60">
        <v>40533.1</v>
      </c>
      <c r="GR60">
        <v>31163.3</v>
      </c>
      <c r="GS60">
        <v>2.0285199999999999</v>
      </c>
      <c r="GT60">
        <v>1.83263</v>
      </c>
      <c r="GU60">
        <v>9.2208399999999996E-2</v>
      </c>
      <c r="GV60">
        <v>0</v>
      </c>
      <c r="GW60">
        <v>30.479299999999999</v>
      </c>
      <c r="GX60">
        <v>999.9</v>
      </c>
      <c r="GY60">
        <v>44.8</v>
      </c>
      <c r="GZ60">
        <v>36.6</v>
      </c>
      <c r="HA60">
        <v>28.003399999999999</v>
      </c>
      <c r="HB60">
        <v>61.871000000000002</v>
      </c>
      <c r="HC60">
        <v>14.7316</v>
      </c>
      <c r="HD60">
        <v>1</v>
      </c>
      <c r="HE60">
        <v>0.25384899999999999</v>
      </c>
      <c r="HF60">
        <v>0.48232799999999998</v>
      </c>
      <c r="HG60">
        <v>20.282499999999999</v>
      </c>
      <c r="HH60">
        <v>5.2337600000000002</v>
      </c>
      <c r="HI60">
        <v>11.974</v>
      </c>
      <c r="HJ60">
        <v>4.9751000000000003</v>
      </c>
      <c r="HK60">
        <v>3.2839800000000001</v>
      </c>
      <c r="HL60">
        <v>9999</v>
      </c>
      <c r="HM60">
        <v>9999</v>
      </c>
      <c r="HN60">
        <v>9999</v>
      </c>
      <c r="HO60">
        <v>999.9</v>
      </c>
      <c r="HP60">
        <v>1.8609599999999999</v>
      </c>
      <c r="HQ60">
        <v>1.8626400000000001</v>
      </c>
      <c r="HR60">
        <v>1.8680099999999999</v>
      </c>
      <c r="HS60">
        <v>1.85867</v>
      </c>
      <c r="HT60">
        <v>1.85707</v>
      </c>
      <c r="HU60">
        <v>1.8607899999999999</v>
      </c>
      <c r="HV60">
        <v>1.8646499999999999</v>
      </c>
      <c r="HW60">
        <v>1.8667199999999999</v>
      </c>
      <c r="HX60">
        <v>5</v>
      </c>
      <c r="HY60">
        <v>0</v>
      </c>
      <c r="HZ60">
        <v>0</v>
      </c>
      <c r="IA60">
        <v>0</v>
      </c>
      <c r="IB60" t="s">
        <v>429</v>
      </c>
      <c r="IC60" t="s">
        <v>430</v>
      </c>
      <c r="ID60" t="s">
        <v>431</v>
      </c>
      <c r="IE60" t="s">
        <v>431</v>
      </c>
      <c r="IF60" t="s">
        <v>431</v>
      </c>
      <c r="IG60" t="s">
        <v>431</v>
      </c>
      <c r="IH60">
        <v>0</v>
      </c>
      <c r="II60">
        <v>100</v>
      </c>
      <c r="IJ60">
        <v>100</v>
      </c>
      <c r="IK60">
        <v>3.2869999999999999</v>
      </c>
      <c r="IL60">
        <v>0.72609999999999997</v>
      </c>
      <c r="IM60">
        <v>3.287050000000022</v>
      </c>
      <c r="IN60">
        <v>0</v>
      </c>
      <c r="IO60">
        <v>0</v>
      </c>
      <c r="IP60">
        <v>0</v>
      </c>
      <c r="IQ60">
        <v>0.72608500000000475</v>
      </c>
      <c r="IR60">
        <v>0</v>
      </c>
      <c r="IS60">
        <v>0</v>
      </c>
      <c r="IT60">
        <v>0</v>
      </c>
      <c r="IU60">
        <v>-1</v>
      </c>
      <c r="IV60">
        <v>-1</v>
      </c>
      <c r="IW60">
        <v>-1</v>
      </c>
      <c r="IX60">
        <v>-1</v>
      </c>
      <c r="IY60">
        <v>0.6</v>
      </c>
      <c r="IZ60">
        <v>0.7</v>
      </c>
      <c r="JA60">
        <v>1.81274</v>
      </c>
      <c r="JB60">
        <v>2.5097700000000001</v>
      </c>
      <c r="JC60">
        <v>1.34399</v>
      </c>
      <c r="JD60">
        <v>2.2485400000000002</v>
      </c>
      <c r="JE60">
        <v>1.5918000000000001</v>
      </c>
      <c r="JF60">
        <v>2.4182100000000002</v>
      </c>
      <c r="JG60">
        <v>38.796399999999998</v>
      </c>
      <c r="JH60">
        <v>23.991199999999999</v>
      </c>
      <c r="JI60">
        <v>18</v>
      </c>
      <c r="JJ60">
        <v>502.56400000000002</v>
      </c>
      <c r="JK60">
        <v>423.63799999999998</v>
      </c>
      <c r="JL60">
        <v>29.4192</v>
      </c>
      <c r="JM60">
        <v>30.880800000000001</v>
      </c>
      <c r="JN60">
        <v>30.0001</v>
      </c>
      <c r="JO60">
        <v>30.776199999999999</v>
      </c>
      <c r="JP60">
        <v>30.734300000000001</v>
      </c>
      <c r="JQ60">
        <v>36.354999999999997</v>
      </c>
      <c r="JR60">
        <v>16.8002</v>
      </c>
      <c r="JS60">
        <v>27.233000000000001</v>
      </c>
      <c r="JT60">
        <v>29.430499999999999</v>
      </c>
      <c r="JU60">
        <v>800</v>
      </c>
      <c r="JV60">
        <v>25.116800000000001</v>
      </c>
      <c r="JW60">
        <v>99.581699999999998</v>
      </c>
      <c r="JX60">
        <v>98.440799999999996</v>
      </c>
    </row>
    <row r="61" spans="1:284" x14ac:dyDescent="0.3">
      <c r="A61">
        <v>45</v>
      </c>
      <c r="B61">
        <v>1691690567.5</v>
      </c>
      <c r="C61">
        <v>10361.5</v>
      </c>
      <c r="D61" t="s">
        <v>653</v>
      </c>
      <c r="E61" t="s">
        <v>654</v>
      </c>
      <c r="F61" t="s">
        <v>416</v>
      </c>
      <c r="G61" t="s">
        <v>593</v>
      </c>
      <c r="H61" t="s">
        <v>418</v>
      </c>
      <c r="I61" t="s">
        <v>419</v>
      </c>
      <c r="J61" t="s">
        <v>31</v>
      </c>
      <c r="K61" t="s">
        <v>594</v>
      </c>
      <c r="L61" t="s">
        <v>422</v>
      </c>
      <c r="M61">
        <v>1691690567.5</v>
      </c>
      <c r="N61">
        <f t="shared" si="46"/>
        <v>2.7691913301211629E-3</v>
      </c>
      <c r="O61">
        <f t="shared" si="47"/>
        <v>2.769191330121163</v>
      </c>
      <c r="P61">
        <f t="shared" si="48"/>
        <v>34.648272417010773</v>
      </c>
      <c r="Q61">
        <f t="shared" si="49"/>
        <v>955.178</v>
      </c>
      <c r="R61">
        <f t="shared" si="50"/>
        <v>528.53423666981826</v>
      </c>
      <c r="S61">
        <f t="shared" si="51"/>
        <v>52.204437746257128</v>
      </c>
      <c r="T61">
        <f t="shared" si="52"/>
        <v>94.344939226227197</v>
      </c>
      <c r="U61">
        <f t="shared" si="53"/>
        <v>0.14080863930297127</v>
      </c>
      <c r="V61">
        <f t="shared" si="54"/>
        <v>2.9063613039478549</v>
      </c>
      <c r="W61">
        <f t="shared" si="55"/>
        <v>0.13712557541633008</v>
      </c>
      <c r="X61">
        <f t="shared" si="56"/>
        <v>8.6026369310118811E-2</v>
      </c>
      <c r="Y61">
        <f t="shared" si="57"/>
        <v>344.32759964454664</v>
      </c>
      <c r="Z61">
        <f t="shared" si="58"/>
        <v>33.368149374123725</v>
      </c>
      <c r="AA61">
        <f t="shared" si="59"/>
        <v>32.078800000000001</v>
      </c>
      <c r="AB61">
        <f t="shared" si="60"/>
        <v>4.7964220879034221</v>
      </c>
      <c r="AC61">
        <f t="shared" si="61"/>
        <v>60.118157970307607</v>
      </c>
      <c r="AD61">
        <f t="shared" si="62"/>
        <v>2.8792660482214405</v>
      </c>
      <c r="AE61">
        <f t="shared" si="63"/>
        <v>4.7893450921159486</v>
      </c>
      <c r="AF61">
        <f t="shared" si="64"/>
        <v>1.9171560396819816</v>
      </c>
      <c r="AG61">
        <f t="shared" si="65"/>
        <v>-122.12133765834328</v>
      </c>
      <c r="AH61">
        <f t="shared" si="66"/>
        <v>-4.0895502911411317</v>
      </c>
      <c r="AI61">
        <f t="shared" si="67"/>
        <v>-0.31931367238453845</v>
      </c>
      <c r="AJ61">
        <f t="shared" si="68"/>
        <v>217.79739802267764</v>
      </c>
      <c r="AK61">
        <v>0</v>
      </c>
      <c r="AL61">
        <v>0</v>
      </c>
      <c r="AM61">
        <f t="shared" si="69"/>
        <v>1</v>
      </c>
      <c r="AN61">
        <f t="shared" si="70"/>
        <v>0</v>
      </c>
      <c r="AO61">
        <f t="shared" si="71"/>
        <v>51316.779025332544</v>
      </c>
      <c r="AP61" t="s">
        <v>423</v>
      </c>
      <c r="AQ61">
        <v>10366.9</v>
      </c>
      <c r="AR61">
        <v>993.59653846153856</v>
      </c>
      <c r="AS61">
        <v>3431.87</v>
      </c>
      <c r="AT61">
        <f t="shared" si="72"/>
        <v>0.71047955241266758</v>
      </c>
      <c r="AU61">
        <v>-3.9894345373445681</v>
      </c>
      <c r="AV61" t="s">
        <v>655</v>
      </c>
      <c r="AW61">
        <v>10278.6</v>
      </c>
      <c r="AX61">
        <v>932.85111538461547</v>
      </c>
      <c r="AY61">
        <v>1386.132744441642</v>
      </c>
      <c r="AZ61">
        <f t="shared" si="73"/>
        <v>0.32701170279302227</v>
      </c>
      <c r="BA61">
        <v>0.5</v>
      </c>
      <c r="BB61">
        <f t="shared" si="74"/>
        <v>1512.9998998222732</v>
      </c>
      <c r="BC61">
        <f t="shared" si="75"/>
        <v>34.648272417010773</v>
      </c>
      <c r="BD61">
        <f t="shared" si="76"/>
        <v>247.38433678327684</v>
      </c>
      <c r="BE61">
        <f t="shared" si="77"/>
        <v>2.5537151032788551E-2</v>
      </c>
      <c r="BF61">
        <f t="shared" si="78"/>
        <v>1.4758595551268185</v>
      </c>
      <c r="BG61">
        <f t="shared" si="79"/>
        <v>696.14127545165979</v>
      </c>
      <c r="BH61" t="s">
        <v>656</v>
      </c>
      <c r="BI61">
        <v>669.78</v>
      </c>
      <c r="BJ61">
        <f t="shared" si="80"/>
        <v>669.78</v>
      </c>
      <c r="BK61">
        <f t="shared" si="81"/>
        <v>0.51679952538037854</v>
      </c>
      <c r="BL61">
        <f t="shared" si="82"/>
        <v>0.63276316392189558</v>
      </c>
      <c r="BM61">
        <f t="shared" si="83"/>
        <v>0.74064829732498139</v>
      </c>
      <c r="BN61">
        <f t="shared" si="84"/>
        <v>1.1547511341667223</v>
      </c>
      <c r="BO61">
        <f t="shared" si="85"/>
        <v>0.83901059000477018</v>
      </c>
      <c r="BP61">
        <f t="shared" si="86"/>
        <v>0.45431913511393407</v>
      </c>
      <c r="BQ61">
        <f t="shared" si="87"/>
        <v>0.54568086488606593</v>
      </c>
      <c r="BR61">
        <v>1681</v>
      </c>
      <c r="BS61">
        <v>290.00000000000011</v>
      </c>
      <c r="BT61">
        <v>1277.53</v>
      </c>
      <c r="BU61">
        <v>265</v>
      </c>
      <c r="BV61">
        <v>10278.6</v>
      </c>
      <c r="BW61">
        <v>1277.6199999999999</v>
      </c>
      <c r="BX61">
        <v>-0.09</v>
      </c>
      <c r="BY61">
        <v>300.00000000000011</v>
      </c>
      <c r="BZ61">
        <v>38.4</v>
      </c>
      <c r="CA61">
        <v>1386.132744441642</v>
      </c>
      <c r="CB61">
        <v>1.6484668851841699</v>
      </c>
      <c r="CC61">
        <v>-111.5386812286835</v>
      </c>
      <c r="CD61">
        <v>1.3878037627789639</v>
      </c>
      <c r="CE61">
        <v>0.99568396799568559</v>
      </c>
      <c r="CF61">
        <v>-1.119338064516128E-2</v>
      </c>
      <c r="CG61">
        <v>289.99999999999989</v>
      </c>
      <c r="CH61">
        <v>1275.79</v>
      </c>
      <c r="CI61">
        <v>645</v>
      </c>
      <c r="CJ61">
        <v>10267.4</v>
      </c>
      <c r="CK61">
        <v>1277.5</v>
      </c>
      <c r="CL61">
        <v>-1.71</v>
      </c>
      <c r="CZ61">
        <f t="shared" si="88"/>
        <v>1799.78</v>
      </c>
      <c r="DA61">
        <f t="shared" si="89"/>
        <v>1512.9998998222732</v>
      </c>
      <c r="DB61">
        <f t="shared" si="90"/>
        <v>0.8406582470203432</v>
      </c>
      <c r="DC61">
        <f t="shared" si="91"/>
        <v>0.19131649404068643</v>
      </c>
      <c r="DD61">
        <v>6</v>
      </c>
      <c r="DE61">
        <v>0.5</v>
      </c>
      <c r="DF61" t="s">
        <v>426</v>
      </c>
      <c r="DG61">
        <v>2</v>
      </c>
      <c r="DH61">
        <v>1691690567.5</v>
      </c>
      <c r="DI61">
        <v>955.178</v>
      </c>
      <c r="DJ61">
        <v>999.92499999999995</v>
      </c>
      <c r="DK61">
        <v>29.150600000000001</v>
      </c>
      <c r="DL61">
        <v>25.924800000000001</v>
      </c>
      <c r="DM61">
        <v>951.96699999999998</v>
      </c>
      <c r="DN61">
        <v>28.435300000000002</v>
      </c>
      <c r="DO61">
        <v>500.05599999999998</v>
      </c>
      <c r="DP61">
        <v>98.672200000000004</v>
      </c>
      <c r="DQ61">
        <v>9.9902400000000002E-2</v>
      </c>
      <c r="DR61">
        <v>32.052700000000002</v>
      </c>
      <c r="DS61">
        <v>32.078800000000001</v>
      </c>
      <c r="DT61">
        <v>999.9</v>
      </c>
      <c r="DU61">
        <v>0</v>
      </c>
      <c r="DV61">
        <v>0</v>
      </c>
      <c r="DW61">
        <v>10001.200000000001</v>
      </c>
      <c r="DX61">
        <v>0</v>
      </c>
      <c r="DY61">
        <v>1604.96</v>
      </c>
      <c r="DZ61">
        <v>-44.746899999999997</v>
      </c>
      <c r="EA61">
        <v>983.85799999999995</v>
      </c>
      <c r="EB61">
        <v>1026.54</v>
      </c>
      <c r="EC61">
        <v>3.2257699999999998</v>
      </c>
      <c r="ED61">
        <v>999.92499999999995</v>
      </c>
      <c r="EE61">
        <v>25.924800000000001</v>
      </c>
      <c r="EF61">
        <v>2.87636</v>
      </c>
      <c r="EG61">
        <v>2.5580599999999998</v>
      </c>
      <c r="EH61">
        <v>23.329000000000001</v>
      </c>
      <c r="EI61">
        <v>21.400700000000001</v>
      </c>
      <c r="EJ61">
        <v>1799.78</v>
      </c>
      <c r="EK61">
        <v>0.97799599999999998</v>
      </c>
      <c r="EL61">
        <v>2.20038E-2</v>
      </c>
      <c r="EM61">
        <v>0</v>
      </c>
      <c r="EN61">
        <v>934.04899999999998</v>
      </c>
      <c r="EO61">
        <v>5.0002700000000004</v>
      </c>
      <c r="EP61">
        <v>17948.900000000001</v>
      </c>
      <c r="EQ61">
        <v>16246.6</v>
      </c>
      <c r="ER61">
        <v>48.5</v>
      </c>
      <c r="ES61">
        <v>50.061999999999998</v>
      </c>
      <c r="ET61">
        <v>49.561999999999998</v>
      </c>
      <c r="EU61">
        <v>49.25</v>
      </c>
      <c r="EV61">
        <v>50.25</v>
      </c>
      <c r="EW61">
        <v>1755.29</v>
      </c>
      <c r="EX61">
        <v>39.49</v>
      </c>
      <c r="EY61">
        <v>0</v>
      </c>
      <c r="EZ61">
        <v>187.80000019073489</v>
      </c>
      <c r="FA61">
        <v>0</v>
      </c>
      <c r="FB61">
        <v>932.85111538461547</v>
      </c>
      <c r="FC61">
        <v>5.141230767571324</v>
      </c>
      <c r="FD61">
        <v>63.275213634684413</v>
      </c>
      <c r="FE61">
        <v>17939.97692307692</v>
      </c>
      <c r="FF61">
        <v>15</v>
      </c>
      <c r="FG61">
        <v>1691690483.5</v>
      </c>
      <c r="FH61" t="s">
        <v>657</v>
      </c>
      <c r="FI61">
        <v>1691690479.5</v>
      </c>
      <c r="FJ61">
        <v>1691690483.5</v>
      </c>
      <c r="FK61">
        <v>50</v>
      </c>
      <c r="FL61">
        <v>-7.5999999999999998E-2</v>
      </c>
      <c r="FM61">
        <v>-1.0999999999999999E-2</v>
      </c>
      <c r="FN61">
        <v>3.2109999999999999</v>
      </c>
      <c r="FO61">
        <v>0.71499999999999997</v>
      </c>
      <c r="FP61">
        <v>1000</v>
      </c>
      <c r="FQ61">
        <v>25</v>
      </c>
      <c r="FR61">
        <v>0.03</v>
      </c>
      <c r="FS61">
        <v>0.02</v>
      </c>
      <c r="FT61">
        <v>35.141548848802508</v>
      </c>
      <c r="FU61">
        <v>-1.7498627303975891</v>
      </c>
      <c r="FV61">
        <v>0.25633824963944463</v>
      </c>
      <c r="FW61">
        <v>0</v>
      </c>
      <c r="FX61">
        <v>0.1458181712665656</v>
      </c>
      <c r="FY61">
        <v>-2.2589971651323811E-2</v>
      </c>
      <c r="FZ61">
        <v>3.2709810008010091E-3</v>
      </c>
      <c r="GA61">
        <v>1</v>
      </c>
      <c r="GB61">
        <v>1</v>
      </c>
      <c r="GC61">
        <v>2</v>
      </c>
      <c r="GD61" t="s">
        <v>482</v>
      </c>
      <c r="GE61">
        <v>3.1349200000000002</v>
      </c>
      <c r="GF61">
        <v>2.8650699999999998</v>
      </c>
      <c r="GG61">
        <v>0.170296</v>
      </c>
      <c r="GH61">
        <v>0.17984</v>
      </c>
      <c r="GI61">
        <v>0.13036200000000001</v>
      </c>
      <c r="GJ61">
        <v>0.12504100000000001</v>
      </c>
      <c r="GK61">
        <v>25133.5</v>
      </c>
      <c r="GL61">
        <v>19291.7</v>
      </c>
      <c r="GM61">
        <v>29205</v>
      </c>
      <c r="GN61">
        <v>21923.7</v>
      </c>
      <c r="GO61">
        <v>34024.6</v>
      </c>
      <c r="GP61">
        <v>26412</v>
      </c>
      <c r="GQ61">
        <v>40530.699999999997</v>
      </c>
      <c r="GR61">
        <v>31164.9</v>
      </c>
      <c r="GS61">
        <v>2.0282499999999999</v>
      </c>
      <c r="GT61">
        <v>1.8349800000000001</v>
      </c>
      <c r="GU61">
        <v>9.2331300000000005E-2</v>
      </c>
      <c r="GV61">
        <v>0</v>
      </c>
      <c r="GW61">
        <v>30.579499999999999</v>
      </c>
      <c r="GX61">
        <v>999.9</v>
      </c>
      <c r="GY61">
        <v>46.9</v>
      </c>
      <c r="GZ61">
        <v>36.5</v>
      </c>
      <c r="HA61">
        <v>29.159300000000002</v>
      </c>
      <c r="HB61">
        <v>61.600999999999999</v>
      </c>
      <c r="HC61">
        <v>14.242800000000001</v>
      </c>
      <c r="HD61">
        <v>1</v>
      </c>
      <c r="HE61">
        <v>0.25811499999999998</v>
      </c>
      <c r="HF61">
        <v>2.1465200000000002</v>
      </c>
      <c r="HG61">
        <v>20.268000000000001</v>
      </c>
      <c r="HH61">
        <v>5.2333100000000004</v>
      </c>
      <c r="HI61">
        <v>11.974</v>
      </c>
      <c r="HJ61">
        <v>4.9751500000000002</v>
      </c>
      <c r="HK61">
        <v>3.28363</v>
      </c>
      <c r="HL61">
        <v>9999</v>
      </c>
      <c r="HM61">
        <v>9999</v>
      </c>
      <c r="HN61">
        <v>9999</v>
      </c>
      <c r="HO61">
        <v>999.9</v>
      </c>
      <c r="HP61">
        <v>1.8609599999999999</v>
      </c>
      <c r="HQ61">
        <v>1.8626400000000001</v>
      </c>
      <c r="HR61">
        <v>1.86799</v>
      </c>
      <c r="HS61">
        <v>1.85867</v>
      </c>
      <c r="HT61">
        <v>1.8570800000000001</v>
      </c>
      <c r="HU61">
        <v>1.8608</v>
      </c>
      <c r="HV61">
        <v>1.8646400000000001</v>
      </c>
      <c r="HW61">
        <v>1.86673</v>
      </c>
      <c r="HX61">
        <v>5</v>
      </c>
      <c r="HY61">
        <v>0</v>
      </c>
      <c r="HZ61">
        <v>0</v>
      </c>
      <c r="IA61">
        <v>0</v>
      </c>
      <c r="IB61" t="s">
        <v>429</v>
      </c>
      <c r="IC61" t="s">
        <v>430</v>
      </c>
      <c r="ID61" t="s">
        <v>431</v>
      </c>
      <c r="IE61" t="s">
        <v>431</v>
      </c>
      <c r="IF61" t="s">
        <v>431</v>
      </c>
      <c r="IG61" t="s">
        <v>431</v>
      </c>
      <c r="IH61">
        <v>0</v>
      </c>
      <c r="II61">
        <v>100</v>
      </c>
      <c r="IJ61">
        <v>100</v>
      </c>
      <c r="IK61">
        <v>3.2109999999999999</v>
      </c>
      <c r="IL61">
        <v>0.71530000000000005</v>
      </c>
      <c r="IM61">
        <v>3.2105500000001261</v>
      </c>
      <c r="IN61">
        <v>0</v>
      </c>
      <c r="IO61">
        <v>0</v>
      </c>
      <c r="IP61">
        <v>0</v>
      </c>
      <c r="IQ61">
        <v>0.71532999999999447</v>
      </c>
      <c r="IR61">
        <v>0</v>
      </c>
      <c r="IS61">
        <v>0</v>
      </c>
      <c r="IT61">
        <v>0</v>
      </c>
      <c r="IU61">
        <v>-1</v>
      </c>
      <c r="IV61">
        <v>-1</v>
      </c>
      <c r="IW61">
        <v>-1</v>
      </c>
      <c r="IX61">
        <v>-1</v>
      </c>
      <c r="IY61">
        <v>1.5</v>
      </c>
      <c r="IZ61">
        <v>1.4</v>
      </c>
      <c r="JA61">
        <v>2.18018</v>
      </c>
      <c r="JB61">
        <v>2.5122100000000001</v>
      </c>
      <c r="JC61">
        <v>1.34399</v>
      </c>
      <c r="JD61">
        <v>2.2485400000000002</v>
      </c>
      <c r="JE61">
        <v>1.5918000000000001</v>
      </c>
      <c r="JF61">
        <v>2.2753899999999998</v>
      </c>
      <c r="JG61">
        <v>38.722499999999997</v>
      </c>
      <c r="JH61">
        <v>23.973700000000001</v>
      </c>
      <c r="JI61">
        <v>18</v>
      </c>
      <c r="JJ61">
        <v>502.11099999999999</v>
      </c>
      <c r="JK61">
        <v>424.90800000000002</v>
      </c>
      <c r="JL61">
        <v>27.758900000000001</v>
      </c>
      <c r="JM61">
        <v>30.872199999999999</v>
      </c>
      <c r="JN61">
        <v>30.000299999999999</v>
      </c>
      <c r="JO61">
        <v>30.744800000000001</v>
      </c>
      <c r="JP61">
        <v>30.707100000000001</v>
      </c>
      <c r="JQ61">
        <v>43.708599999999997</v>
      </c>
      <c r="JR61">
        <v>20.249199999999998</v>
      </c>
      <c r="JS61">
        <v>37.533700000000003</v>
      </c>
      <c r="JT61">
        <v>27.710799999999999</v>
      </c>
      <c r="JU61">
        <v>1000</v>
      </c>
      <c r="JV61">
        <v>25.768599999999999</v>
      </c>
      <c r="JW61">
        <v>99.576099999999997</v>
      </c>
      <c r="JX61">
        <v>98.443899999999999</v>
      </c>
    </row>
    <row r="62" spans="1:284" x14ac:dyDescent="0.3">
      <c r="A62">
        <v>46</v>
      </c>
      <c r="B62">
        <v>1691690697</v>
      </c>
      <c r="C62">
        <v>10491</v>
      </c>
      <c r="D62" t="s">
        <v>658</v>
      </c>
      <c r="E62" t="s">
        <v>659</v>
      </c>
      <c r="F62" t="s">
        <v>416</v>
      </c>
      <c r="G62" t="s">
        <v>593</v>
      </c>
      <c r="H62" t="s">
        <v>418</v>
      </c>
      <c r="I62" t="s">
        <v>419</v>
      </c>
      <c r="J62" t="s">
        <v>31</v>
      </c>
      <c r="K62" t="s">
        <v>594</v>
      </c>
      <c r="L62" t="s">
        <v>422</v>
      </c>
      <c r="M62">
        <v>1691690697</v>
      </c>
      <c r="N62">
        <f t="shared" si="46"/>
        <v>2.6625365453727826E-3</v>
      </c>
      <c r="O62">
        <f t="shared" si="47"/>
        <v>2.6625365453727827</v>
      </c>
      <c r="P62">
        <f t="shared" si="48"/>
        <v>37.400131821657915</v>
      </c>
      <c r="Q62">
        <f t="shared" si="49"/>
        <v>1151.4000000000001</v>
      </c>
      <c r="R62">
        <f t="shared" si="50"/>
        <v>667.15164566721899</v>
      </c>
      <c r="S62">
        <f t="shared" si="51"/>
        <v>65.894934975956332</v>
      </c>
      <c r="T62">
        <f t="shared" si="52"/>
        <v>113.72441127</v>
      </c>
      <c r="U62">
        <f t="shared" si="53"/>
        <v>0.13446385871399191</v>
      </c>
      <c r="V62">
        <f t="shared" si="54"/>
        <v>2.9056849482431915</v>
      </c>
      <c r="W62">
        <f t="shared" si="55"/>
        <v>0.13110020099897057</v>
      </c>
      <c r="X62">
        <f t="shared" si="56"/>
        <v>8.2232828616720058E-2</v>
      </c>
      <c r="Y62">
        <f t="shared" si="57"/>
        <v>344.32509964463463</v>
      </c>
      <c r="Z62">
        <f t="shared" si="58"/>
        <v>33.134019990666964</v>
      </c>
      <c r="AA62">
        <f t="shared" si="59"/>
        <v>31.947500000000002</v>
      </c>
      <c r="AB62">
        <f t="shared" si="60"/>
        <v>4.7609122645290656</v>
      </c>
      <c r="AC62">
        <f t="shared" si="61"/>
        <v>60.018317601905011</v>
      </c>
      <c r="AD62">
        <f t="shared" si="62"/>
        <v>2.8320677342600002</v>
      </c>
      <c r="AE62">
        <f t="shared" si="63"/>
        <v>4.7186723110847559</v>
      </c>
      <c r="AF62">
        <f t="shared" si="64"/>
        <v>1.9288445302690653</v>
      </c>
      <c r="AG62">
        <f t="shared" si="65"/>
        <v>-117.41786165093971</v>
      </c>
      <c r="AH62">
        <f t="shared" si="66"/>
        <v>-24.641247434040206</v>
      </c>
      <c r="AI62">
        <f t="shared" si="67"/>
        <v>-1.9207222191301698</v>
      </c>
      <c r="AJ62">
        <f t="shared" si="68"/>
        <v>200.34526834052454</v>
      </c>
      <c r="AK62">
        <v>0</v>
      </c>
      <c r="AL62">
        <v>0</v>
      </c>
      <c r="AM62">
        <f t="shared" si="69"/>
        <v>1</v>
      </c>
      <c r="AN62">
        <f t="shared" si="70"/>
        <v>0</v>
      </c>
      <c r="AO62">
        <f t="shared" si="71"/>
        <v>51341.865852903909</v>
      </c>
      <c r="AP62" t="s">
        <v>423</v>
      </c>
      <c r="AQ62">
        <v>10366.9</v>
      </c>
      <c r="AR62">
        <v>993.59653846153856</v>
      </c>
      <c r="AS62">
        <v>3431.87</v>
      </c>
      <c r="AT62">
        <f t="shared" si="72"/>
        <v>0.71047955241266758</v>
      </c>
      <c r="AU62">
        <v>-3.9894345373445681</v>
      </c>
      <c r="AV62" t="s">
        <v>660</v>
      </c>
      <c r="AW62">
        <v>10272.299999999999</v>
      </c>
      <c r="AX62">
        <v>934.96680769230761</v>
      </c>
      <c r="AY62">
        <v>1389.2302081358309</v>
      </c>
      <c r="AZ62">
        <f t="shared" si="73"/>
        <v>0.32698929074763405</v>
      </c>
      <c r="BA62">
        <v>0.5</v>
      </c>
      <c r="BB62">
        <f t="shared" si="74"/>
        <v>1512.9911998223174</v>
      </c>
      <c r="BC62">
        <f t="shared" si="75"/>
        <v>37.400131821657915</v>
      </c>
      <c r="BD62">
        <f t="shared" si="76"/>
        <v>247.36595966865573</v>
      </c>
      <c r="BE62">
        <f t="shared" si="77"/>
        <v>2.7356118372574272E-2</v>
      </c>
      <c r="BF62">
        <f t="shared" si="78"/>
        <v>1.4703393144647567</v>
      </c>
      <c r="BG62">
        <f t="shared" si="79"/>
        <v>696.92165976383887</v>
      </c>
      <c r="BH62" t="s">
        <v>661</v>
      </c>
      <c r="BI62">
        <v>665.34</v>
      </c>
      <c r="BJ62">
        <f t="shared" si="80"/>
        <v>665.34</v>
      </c>
      <c r="BK62">
        <f t="shared" si="81"/>
        <v>0.52107289626763786</v>
      </c>
      <c r="BL62">
        <f t="shared" si="82"/>
        <v>0.62753079864603623</v>
      </c>
      <c r="BM62">
        <f t="shared" si="83"/>
        <v>0.73834001144544581</v>
      </c>
      <c r="BN62">
        <f t="shared" si="84"/>
        <v>1.1481919645956782</v>
      </c>
      <c r="BO62">
        <f t="shared" si="85"/>
        <v>0.83774023877343839</v>
      </c>
      <c r="BP62">
        <f t="shared" si="86"/>
        <v>0.44656274226641607</v>
      </c>
      <c r="BQ62">
        <f t="shared" si="87"/>
        <v>0.55343725773358399</v>
      </c>
      <c r="BR62">
        <v>1683</v>
      </c>
      <c r="BS62">
        <v>290.00000000000011</v>
      </c>
      <c r="BT62">
        <v>1284.23</v>
      </c>
      <c r="BU62">
        <v>295</v>
      </c>
      <c r="BV62">
        <v>10272.299999999999</v>
      </c>
      <c r="BW62">
        <v>1284.98</v>
      </c>
      <c r="BX62">
        <v>-0.75</v>
      </c>
      <c r="BY62">
        <v>300.00000000000011</v>
      </c>
      <c r="BZ62">
        <v>38.5</v>
      </c>
      <c r="CA62">
        <v>1389.2302081358309</v>
      </c>
      <c r="CB62">
        <v>1.2705785002017731</v>
      </c>
      <c r="CC62">
        <v>-107.0874543303571</v>
      </c>
      <c r="CD62">
        <v>1.069255290477465</v>
      </c>
      <c r="CE62">
        <v>0.99721623226685829</v>
      </c>
      <c r="CF62">
        <v>-1.1189102780867641E-2</v>
      </c>
      <c r="CG62">
        <v>289.99999999999989</v>
      </c>
      <c r="CH62">
        <v>1288.1500000000001</v>
      </c>
      <c r="CI62">
        <v>825</v>
      </c>
      <c r="CJ62">
        <v>10249.700000000001</v>
      </c>
      <c r="CK62">
        <v>1284.75</v>
      </c>
      <c r="CL62">
        <v>3.4</v>
      </c>
      <c r="CZ62">
        <f t="shared" si="88"/>
        <v>1799.77</v>
      </c>
      <c r="DA62">
        <f t="shared" si="89"/>
        <v>1512.9911998223174</v>
      </c>
      <c r="DB62">
        <f t="shared" si="90"/>
        <v>0.84065808398979724</v>
      </c>
      <c r="DC62">
        <f t="shared" si="91"/>
        <v>0.19131616797959441</v>
      </c>
      <c r="DD62">
        <v>6</v>
      </c>
      <c r="DE62">
        <v>0.5</v>
      </c>
      <c r="DF62" t="s">
        <v>426</v>
      </c>
      <c r="DG62">
        <v>2</v>
      </c>
      <c r="DH62">
        <v>1691690697</v>
      </c>
      <c r="DI62">
        <v>1151.4000000000001</v>
      </c>
      <c r="DJ62">
        <v>1199.96</v>
      </c>
      <c r="DK62">
        <v>28.673200000000001</v>
      </c>
      <c r="DL62">
        <v>25.569700000000001</v>
      </c>
      <c r="DM62">
        <v>1148.27</v>
      </c>
      <c r="DN62">
        <v>27.924199999999999</v>
      </c>
      <c r="DO62">
        <v>499.98899999999998</v>
      </c>
      <c r="DP62">
        <v>98.670500000000004</v>
      </c>
      <c r="DQ62">
        <v>0.10005</v>
      </c>
      <c r="DR62">
        <v>31.790199999999999</v>
      </c>
      <c r="DS62">
        <v>31.947500000000002</v>
      </c>
      <c r="DT62">
        <v>999.9</v>
      </c>
      <c r="DU62">
        <v>0</v>
      </c>
      <c r="DV62">
        <v>0</v>
      </c>
      <c r="DW62">
        <v>9997.5</v>
      </c>
      <c r="DX62">
        <v>0</v>
      </c>
      <c r="DY62">
        <v>1613.16</v>
      </c>
      <c r="DZ62">
        <v>-48.563800000000001</v>
      </c>
      <c r="EA62">
        <v>1185.3900000000001</v>
      </c>
      <c r="EB62">
        <v>1231.45</v>
      </c>
      <c r="EC62">
        <v>3.1035599999999999</v>
      </c>
      <c r="ED62">
        <v>1199.96</v>
      </c>
      <c r="EE62">
        <v>25.569700000000001</v>
      </c>
      <c r="EF62">
        <v>2.8292000000000002</v>
      </c>
      <c r="EG62">
        <v>2.5229699999999999</v>
      </c>
      <c r="EH62">
        <v>23.055499999999999</v>
      </c>
      <c r="EI62">
        <v>21.1755</v>
      </c>
      <c r="EJ62">
        <v>1799.77</v>
      </c>
      <c r="EK62">
        <v>0.97800399999999998</v>
      </c>
      <c r="EL62">
        <v>2.1996499999999999E-2</v>
      </c>
      <c r="EM62">
        <v>0</v>
      </c>
      <c r="EN62">
        <v>933.83500000000004</v>
      </c>
      <c r="EO62">
        <v>5.0002700000000004</v>
      </c>
      <c r="EP62">
        <v>18016.400000000001</v>
      </c>
      <c r="EQ62">
        <v>16246.5</v>
      </c>
      <c r="ER62">
        <v>49.061999999999998</v>
      </c>
      <c r="ES62">
        <v>50.75</v>
      </c>
      <c r="ET62">
        <v>50.186999999999998</v>
      </c>
      <c r="EU62">
        <v>49.875</v>
      </c>
      <c r="EV62">
        <v>50.75</v>
      </c>
      <c r="EW62">
        <v>1755.29</v>
      </c>
      <c r="EX62">
        <v>39.479999999999997</v>
      </c>
      <c r="EY62">
        <v>0</v>
      </c>
      <c r="EZ62">
        <v>127.80000019073491</v>
      </c>
      <c r="FA62">
        <v>0</v>
      </c>
      <c r="FB62">
        <v>934.96680769230761</v>
      </c>
      <c r="FC62">
        <v>-7.6873504290327048</v>
      </c>
      <c r="FD62">
        <v>-103.2136753181428</v>
      </c>
      <c r="FE62">
        <v>18029.115384615379</v>
      </c>
      <c r="FF62">
        <v>15</v>
      </c>
      <c r="FG62">
        <v>1691690652.5</v>
      </c>
      <c r="FH62" t="s">
        <v>662</v>
      </c>
      <c r="FI62">
        <v>1691690648</v>
      </c>
      <c r="FJ62">
        <v>1691690652.5</v>
      </c>
      <c r="FK62">
        <v>51</v>
      </c>
      <c r="FL62">
        <v>-7.6999999999999999E-2</v>
      </c>
      <c r="FM62">
        <v>3.4000000000000002E-2</v>
      </c>
      <c r="FN62">
        <v>3.1320000000000001</v>
      </c>
      <c r="FO62">
        <v>0.749</v>
      </c>
      <c r="FP62">
        <v>1200</v>
      </c>
      <c r="FQ62">
        <v>26</v>
      </c>
      <c r="FR62">
        <v>0.04</v>
      </c>
      <c r="FS62">
        <v>0.03</v>
      </c>
      <c r="FT62">
        <v>37.566417790967719</v>
      </c>
      <c r="FU62">
        <v>-0.87873424837247227</v>
      </c>
      <c r="FV62">
        <v>0.18434924595934349</v>
      </c>
      <c r="FW62">
        <v>1</v>
      </c>
      <c r="FX62">
        <v>0.14068450439854069</v>
      </c>
      <c r="FY62">
        <v>-2.576038409992798E-2</v>
      </c>
      <c r="FZ62">
        <v>3.9910312398616686E-3</v>
      </c>
      <c r="GA62">
        <v>1</v>
      </c>
      <c r="GB62">
        <v>2</v>
      </c>
      <c r="GC62">
        <v>2</v>
      </c>
      <c r="GD62" t="s">
        <v>428</v>
      </c>
      <c r="GE62">
        <v>3.13476</v>
      </c>
      <c r="GF62">
        <v>2.8651800000000001</v>
      </c>
      <c r="GG62">
        <v>0.192105</v>
      </c>
      <c r="GH62">
        <v>0.20188700000000001</v>
      </c>
      <c r="GI62">
        <v>0.12869</v>
      </c>
      <c r="GJ62">
        <v>0.123833</v>
      </c>
      <c r="GK62">
        <v>24466.1</v>
      </c>
      <c r="GL62">
        <v>18767.400000000001</v>
      </c>
      <c r="GM62">
        <v>29197.9</v>
      </c>
      <c r="GN62">
        <v>21917.7</v>
      </c>
      <c r="GO62">
        <v>34088.1</v>
      </c>
      <c r="GP62">
        <v>26443.5</v>
      </c>
      <c r="GQ62">
        <v>40521.599999999999</v>
      </c>
      <c r="GR62">
        <v>31156.9</v>
      </c>
      <c r="GS62">
        <v>2.0265499999999999</v>
      </c>
      <c r="GT62">
        <v>1.8333699999999999</v>
      </c>
      <c r="GU62">
        <v>9.3020500000000006E-2</v>
      </c>
      <c r="GV62">
        <v>0</v>
      </c>
      <c r="GW62">
        <v>30.436699999999998</v>
      </c>
      <c r="GX62">
        <v>999.9</v>
      </c>
      <c r="GY62">
        <v>48.1</v>
      </c>
      <c r="GZ62">
        <v>36.5</v>
      </c>
      <c r="HA62">
        <v>29.905000000000001</v>
      </c>
      <c r="HB62">
        <v>61.831000000000003</v>
      </c>
      <c r="HC62">
        <v>14.3309</v>
      </c>
      <c r="HD62">
        <v>1</v>
      </c>
      <c r="HE62">
        <v>0.26603700000000002</v>
      </c>
      <c r="HF62">
        <v>0.87282400000000004</v>
      </c>
      <c r="HG62">
        <v>20.280799999999999</v>
      </c>
      <c r="HH62">
        <v>5.2348100000000004</v>
      </c>
      <c r="HI62">
        <v>11.974</v>
      </c>
      <c r="HJ62">
        <v>4.9753499999999997</v>
      </c>
      <c r="HK62">
        <v>3.2839299999999998</v>
      </c>
      <c r="HL62">
        <v>9999</v>
      </c>
      <c r="HM62">
        <v>9999</v>
      </c>
      <c r="HN62">
        <v>9999</v>
      </c>
      <c r="HO62">
        <v>999.9</v>
      </c>
      <c r="HP62">
        <v>1.86097</v>
      </c>
      <c r="HQ62">
        <v>1.8626400000000001</v>
      </c>
      <c r="HR62">
        <v>1.86802</v>
      </c>
      <c r="HS62">
        <v>1.85867</v>
      </c>
      <c r="HT62">
        <v>1.85707</v>
      </c>
      <c r="HU62">
        <v>1.8608100000000001</v>
      </c>
      <c r="HV62">
        <v>1.86463</v>
      </c>
      <c r="HW62">
        <v>1.8667499999999999</v>
      </c>
      <c r="HX62">
        <v>5</v>
      </c>
      <c r="HY62">
        <v>0</v>
      </c>
      <c r="HZ62">
        <v>0</v>
      </c>
      <c r="IA62">
        <v>0</v>
      </c>
      <c r="IB62" t="s">
        <v>429</v>
      </c>
      <c r="IC62" t="s">
        <v>430</v>
      </c>
      <c r="ID62" t="s">
        <v>431</v>
      </c>
      <c r="IE62" t="s">
        <v>431</v>
      </c>
      <c r="IF62" t="s">
        <v>431</v>
      </c>
      <c r="IG62" t="s">
        <v>431</v>
      </c>
      <c r="IH62">
        <v>0</v>
      </c>
      <c r="II62">
        <v>100</v>
      </c>
      <c r="IJ62">
        <v>100</v>
      </c>
      <c r="IK62">
        <v>3.13</v>
      </c>
      <c r="IL62">
        <v>0.749</v>
      </c>
      <c r="IM62">
        <v>3.132499999999709</v>
      </c>
      <c r="IN62">
        <v>0</v>
      </c>
      <c r="IO62">
        <v>0</v>
      </c>
      <c r="IP62">
        <v>0</v>
      </c>
      <c r="IQ62">
        <v>0.7489904761904782</v>
      </c>
      <c r="IR62">
        <v>0</v>
      </c>
      <c r="IS62">
        <v>0</v>
      </c>
      <c r="IT62">
        <v>0</v>
      </c>
      <c r="IU62">
        <v>-1</v>
      </c>
      <c r="IV62">
        <v>-1</v>
      </c>
      <c r="IW62">
        <v>-1</v>
      </c>
      <c r="IX62">
        <v>-1</v>
      </c>
      <c r="IY62">
        <v>0.8</v>
      </c>
      <c r="IZ62">
        <v>0.7</v>
      </c>
      <c r="JA62">
        <v>2.5329600000000001</v>
      </c>
      <c r="JB62">
        <v>2.50732</v>
      </c>
      <c r="JC62">
        <v>1.34399</v>
      </c>
      <c r="JD62">
        <v>2.2497600000000002</v>
      </c>
      <c r="JE62">
        <v>1.5918000000000001</v>
      </c>
      <c r="JF62">
        <v>2.3535200000000001</v>
      </c>
      <c r="JG62">
        <v>38.747100000000003</v>
      </c>
      <c r="JH62">
        <v>23.982399999999998</v>
      </c>
      <c r="JI62">
        <v>18</v>
      </c>
      <c r="JJ62">
        <v>501.80900000000003</v>
      </c>
      <c r="JK62">
        <v>424.54399999999998</v>
      </c>
      <c r="JL62">
        <v>28.538900000000002</v>
      </c>
      <c r="JM62">
        <v>31.007899999999999</v>
      </c>
      <c r="JN62">
        <v>30.000499999999999</v>
      </c>
      <c r="JO62">
        <v>30.8354</v>
      </c>
      <c r="JP62">
        <v>30.789200000000001</v>
      </c>
      <c r="JQ62">
        <v>50.7684</v>
      </c>
      <c r="JR62">
        <v>23.104600000000001</v>
      </c>
      <c r="JS62">
        <v>40.614400000000003</v>
      </c>
      <c r="JT62">
        <v>28.563199999999998</v>
      </c>
      <c r="JU62">
        <v>1200</v>
      </c>
      <c r="JV62">
        <v>25.5749</v>
      </c>
      <c r="JW62">
        <v>99.552800000000005</v>
      </c>
      <c r="JX62">
        <v>98.4178</v>
      </c>
    </row>
    <row r="63" spans="1:284" x14ac:dyDescent="0.3">
      <c r="A63">
        <v>47</v>
      </c>
      <c r="B63">
        <v>1691690860.5</v>
      </c>
      <c r="C63">
        <v>10654.5</v>
      </c>
      <c r="D63" t="s">
        <v>663</v>
      </c>
      <c r="E63" t="s">
        <v>664</v>
      </c>
      <c r="F63" t="s">
        <v>416</v>
      </c>
      <c r="G63" t="s">
        <v>593</v>
      </c>
      <c r="H63" t="s">
        <v>418</v>
      </c>
      <c r="I63" t="s">
        <v>419</v>
      </c>
      <c r="J63" t="s">
        <v>31</v>
      </c>
      <c r="K63" t="s">
        <v>594</v>
      </c>
      <c r="L63" t="s">
        <v>422</v>
      </c>
      <c r="M63">
        <v>1691690860.5</v>
      </c>
      <c r="N63">
        <f t="shared" si="46"/>
        <v>2.2041879633535369E-3</v>
      </c>
      <c r="O63">
        <f t="shared" si="47"/>
        <v>2.2041879633535371</v>
      </c>
      <c r="P63">
        <f t="shared" si="48"/>
        <v>38.534339096294893</v>
      </c>
      <c r="Q63">
        <f t="shared" si="49"/>
        <v>1449.93</v>
      </c>
      <c r="R63">
        <f t="shared" si="50"/>
        <v>846.82437378421616</v>
      </c>
      <c r="S63">
        <f t="shared" si="51"/>
        <v>83.637272340282777</v>
      </c>
      <c r="T63">
        <f t="shared" si="52"/>
        <v>143.20347174519</v>
      </c>
      <c r="U63">
        <f t="shared" si="53"/>
        <v>0.11092279160260766</v>
      </c>
      <c r="V63">
        <f t="shared" si="54"/>
        <v>2.9013341923781457</v>
      </c>
      <c r="W63">
        <f t="shared" si="55"/>
        <v>0.10861958734610618</v>
      </c>
      <c r="X63">
        <f t="shared" si="56"/>
        <v>6.8090192636238972E-2</v>
      </c>
      <c r="Y63">
        <f t="shared" si="57"/>
        <v>344.33579964446449</v>
      </c>
      <c r="Z63">
        <f t="shared" si="58"/>
        <v>33.218467462130441</v>
      </c>
      <c r="AA63">
        <f t="shared" si="59"/>
        <v>31.962700000000002</v>
      </c>
      <c r="AB63">
        <f t="shared" si="60"/>
        <v>4.7650113253313995</v>
      </c>
      <c r="AC63">
        <f t="shared" si="61"/>
        <v>60.270133112221913</v>
      </c>
      <c r="AD63">
        <f t="shared" si="62"/>
        <v>2.8379261321436999</v>
      </c>
      <c r="AE63">
        <f t="shared" si="63"/>
        <v>4.7086773922658045</v>
      </c>
      <c r="AF63">
        <f t="shared" si="64"/>
        <v>1.9270851931876996</v>
      </c>
      <c r="AG63">
        <f t="shared" si="65"/>
        <v>-97.204689183890977</v>
      </c>
      <c r="AH63">
        <f t="shared" si="66"/>
        <v>-32.831871412795252</v>
      </c>
      <c r="AI63">
        <f t="shared" si="67"/>
        <v>-2.562718247379649</v>
      </c>
      <c r="AJ63">
        <f t="shared" si="68"/>
        <v>211.73652080039864</v>
      </c>
      <c r="AK63">
        <v>0</v>
      </c>
      <c r="AL63">
        <v>0</v>
      </c>
      <c r="AM63">
        <f t="shared" si="69"/>
        <v>1</v>
      </c>
      <c r="AN63">
        <f t="shared" si="70"/>
        <v>0</v>
      </c>
      <c r="AO63">
        <f t="shared" si="71"/>
        <v>51225.420313396942</v>
      </c>
      <c r="AP63" t="s">
        <v>423</v>
      </c>
      <c r="AQ63">
        <v>10366.9</v>
      </c>
      <c r="AR63">
        <v>993.59653846153856</v>
      </c>
      <c r="AS63">
        <v>3431.87</v>
      </c>
      <c r="AT63">
        <f t="shared" si="72"/>
        <v>0.71047955241266758</v>
      </c>
      <c r="AU63">
        <v>-3.9894345373445681</v>
      </c>
      <c r="AV63" t="s">
        <v>665</v>
      </c>
      <c r="AW63">
        <v>10268.6</v>
      </c>
      <c r="AX63">
        <v>912.6787307692307</v>
      </c>
      <c r="AY63">
        <v>1337.261148716535</v>
      </c>
      <c r="AZ63">
        <f t="shared" si="73"/>
        <v>0.31750149800942495</v>
      </c>
      <c r="BA63">
        <v>0.5</v>
      </c>
      <c r="BB63">
        <f t="shared" si="74"/>
        <v>1513.0337998222321</v>
      </c>
      <c r="BC63">
        <f t="shared" si="75"/>
        <v>38.534339096294893</v>
      </c>
      <c r="BD63">
        <f t="shared" si="76"/>
        <v>240.19524899122555</v>
      </c>
      <c r="BE63">
        <f t="shared" si="77"/>
        <v>2.8104972696998326E-2</v>
      </c>
      <c r="BF63">
        <f t="shared" si="78"/>
        <v>1.5663424106008095</v>
      </c>
      <c r="BG63">
        <f t="shared" si="79"/>
        <v>683.59452019064929</v>
      </c>
      <c r="BH63" t="s">
        <v>666</v>
      </c>
      <c r="BI63">
        <v>650.53</v>
      </c>
      <c r="BJ63">
        <f t="shared" si="80"/>
        <v>650.53</v>
      </c>
      <c r="BK63">
        <f t="shared" si="81"/>
        <v>0.51353555689226438</v>
      </c>
      <c r="BL63">
        <f t="shared" si="82"/>
        <v>0.61826585082215491</v>
      </c>
      <c r="BM63">
        <f t="shared" si="83"/>
        <v>0.75309341946093067</v>
      </c>
      <c r="BN63">
        <f t="shared" si="84"/>
        <v>1.2354557474866774</v>
      </c>
      <c r="BO63">
        <f t="shared" si="85"/>
        <v>0.85905411526804021</v>
      </c>
      <c r="BP63">
        <f t="shared" si="86"/>
        <v>0.44068133766670647</v>
      </c>
      <c r="BQ63">
        <f t="shared" si="87"/>
        <v>0.55931866233329353</v>
      </c>
      <c r="BR63">
        <v>1685</v>
      </c>
      <c r="BS63">
        <v>290.00000000000011</v>
      </c>
      <c r="BT63">
        <v>1240.56</v>
      </c>
      <c r="BU63">
        <v>295</v>
      </c>
      <c r="BV63">
        <v>10268.6</v>
      </c>
      <c r="BW63">
        <v>1240.74</v>
      </c>
      <c r="BX63">
        <v>-0.18</v>
      </c>
      <c r="BY63">
        <v>300.00000000000011</v>
      </c>
      <c r="BZ63">
        <v>38.5</v>
      </c>
      <c r="CA63">
        <v>1337.261148716535</v>
      </c>
      <c r="CB63">
        <v>1.741789967386056</v>
      </c>
      <c r="CC63">
        <v>-99.114158081350297</v>
      </c>
      <c r="CD63">
        <v>1.465254057668038</v>
      </c>
      <c r="CE63">
        <v>0.99391776832067424</v>
      </c>
      <c r="CF63">
        <v>-1.118494327030034E-2</v>
      </c>
      <c r="CG63">
        <v>289.99999999999989</v>
      </c>
      <c r="CH63">
        <v>1243.77</v>
      </c>
      <c r="CI63">
        <v>865</v>
      </c>
      <c r="CJ63">
        <v>10243.5</v>
      </c>
      <c r="CK63">
        <v>1240.5</v>
      </c>
      <c r="CL63">
        <v>3.27</v>
      </c>
      <c r="CZ63">
        <f t="shared" si="88"/>
        <v>1799.82</v>
      </c>
      <c r="DA63">
        <f t="shared" si="89"/>
        <v>1513.0337998222321</v>
      </c>
      <c r="DB63">
        <f t="shared" si="90"/>
        <v>0.84065839907448092</v>
      </c>
      <c r="DC63">
        <f t="shared" si="91"/>
        <v>0.19131679814896185</v>
      </c>
      <c r="DD63">
        <v>6</v>
      </c>
      <c r="DE63">
        <v>0.5</v>
      </c>
      <c r="DF63" t="s">
        <v>426</v>
      </c>
      <c r="DG63">
        <v>2</v>
      </c>
      <c r="DH63">
        <v>1691690860.5</v>
      </c>
      <c r="DI63">
        <v>1449.93</v>
      </c>
      <c r="DJ63">
        <v>1500</v>
      </c>
      <c r="DK63">
        <v>28.733899999999998</v>
      </c>
      <c r="DL63">
        <v>26.165199999999999</v>
      </c>
      <c r="DM63">
        <v>1446.67</v>
      </c>
      <c r="DN63">
        <v>27.9922</v>
      </c>
      <c r="DO63">
        <v>500.06299999999999</v>
      </c>
      <c r="DP63">
        <v>98.665499999999994</v>
      </c>
      <c r="DQ63">
        <v>0.100283</v>
      </c>
      <c r="DR63">
        <v>31.752800000000001</v>
      </c>
      <c r="DS63">
        <v>31.962700000000002</v>
      </c>
      <c r="DT63">
        <v>999.9</v>
      </c>
      <c r="DU63">
        <v>0</v>
      </c>
      <c r="DV63">
        <v>0</v>
      </c>
      <c r="DW63">
        <v>9973.1200000000008</v>
      </c>
      <c r="DX63">
        <v>0</v>
      </c>
      <c r="DY63">
        <v>1600.04</v>
      </c>
      <c r="DZ63">
        <v>-50.064700000000002</v>
      </c>
      <c r="EA63">
        <v>1492.83</v>
      </c>
      <c r="EB63">
        <v>1540.3</v>
      </c>
      <c r="EC63">
        <v>2.5686800000000001</v>
      </c>
      <c r="ED63">
        <v>1500</v>
      </c>
      <c r="EE63">
        <v>26.165199999999999</v>
      </c>
      <c r="EF63">
        <v>2.8350399999999998</v>
      </c>
      <c r="EG63">
        <v>2.5815999999999999</v>
      </c>
      <c r="EH63">
        <v>23.089600000000001</v>
      </c>
      <c r="EI63">
        <v>21.5503</v>
      </c>
      <c r="EJ63">
        <v>1799.82</v>
      </c>
      <c r="EK63">
        <v>0.97799400000000003</v>
      </c>
      <c r="EL63">
        <v>2.2006000000000001E-2</v>
      </c>
      <c r="EM63">
        <v>0</v>
      </c>
      <c r="EN63">
        <v>913.15499999999997</v>
      </c>
      <c r="EO63">
        <v>5.0002700000000004</v>
      </c>
      <c r="EP63">
        <v>17655.8</v>
      </c>
      <c r="EQ63">
        <v>16246.9</v>
      </c>
      <c r="ER63">
        <v>49.561999999999998</v>
      </c>
      <c r="ES63">
        <v>51.25</v>
      </c>
      <c r="ET63">
        <v>50.75</v>
      </c>
      <c r="EU63">
        <v>50.311999999999998</v>
      </c>
      <c r="EV63">
        <v>51.25</v>
      </c>
      <c r="EW63">
        <v>1755.32</v>
      </c>
      <c r="EX63">
        <v>39.5</v>
      </c>
      <c r="EY63">
        <v>0</v>
      </c>
      <c r="EZ63">
        <v>161.4000000953674</v>
      </c>
      <c r="FA63">
        <v>0</v>
      </c>
      <c r="FB63">
        <v>912.6787307692307</v>
      </c>
      <c r="FC63">
        <v>2.3167521315217652</v>
      </c>
      <c r="FD63">
        <v>36.670085272124638</v>
      </c>
      <c r="FE63">
        <v>17656.107692307691</v>
      </c>
      <c r="FF63">
        <v>15</v>
      </c>
      <c r="FG63">
        <v>1691690794.5</v>
      </c>
      <c r="FH63" t="s">
        <v>667</v>
      </c>
      <c r="FI63">
        <v>1691690794.5</v>
      </c>
      <c r="FJ63">
        <v>1691690782.5</v>
      </c>
      <c r="FK63">
        <v>52</v>
      </c>
      <c r="FL63">
        <v>0.122</v>
      </c>
      <c r="FM63">
        <v>-7.0000000000000001E-3</v>
      </c>
      <c r="FN63">
        <v>3.2570000000000001</v>
      </c>
      <c r="FO63">
        <v>0.74199999999999999</v>
      </c>
      <c r="FP63">
        <v>1501</v>
      </c>
      <c r="FQ63">
        <v>26</v>
      </c>
      <c r="FR63">
        <v>0.1</v>
      </c>
      <c r="FS63">
        <v>0.04</v>
      </c>
      <c r="FT63">
        <v>38.741364783156627</v>
      </c>
      <c r="FU63">
        <v>-0.97595715733746935</v>
      </c>
      <c r="FV63">
        <v>0.1626077806508639</v>
      </c>
      <c r="FW63">
        <v>1</v>
      </c>
      <c r="FX63">
        <v>0.11167464104273429</v>
      </c>
      <c r="FY63">
        <v>-8.6367830474451523E-3</v>
      </c>
      <c r="FZ63">
        <v>1.3550701134276281E-3</v>
      </c>
      <c r="GA63">
        <v>1</v>
      </c>
      <c r="GB63">
        <v>2</v>
      </c>
      <c r="GC63">
        <v>2</v>
      </c>
      <c r="GD63" t="s">
        <v>428</v>
      </c>
      <c r="GE63">
        <v>3.1349800000000001</v>
      </c>
      <c r="GF63">
        <v>2.8652000000000002</v>
      </c>
      <c r="GG63">
        <v>0.221772</v>
      </c>
      <c r="GH63">
        <v>0.23149600000000001</v>
      </c>
      <c r="GI63">
        <v>0.12887499999999999</v>
      </c>
      <c r="GJ63">
        <v>0.125781</v>
      </c>
      <c r="GK63">
        <v>23561.8</v>
      </c>
      <c r="GL63">
        <v>18067.7</v>
      </c>
      <c r="GM63">
        <v>29191.599999999999</v>
      </c>
      <c r="GN63">
        <v>21914.1</v>
      </c>
      <c r="GO63">
        <v>34077.5</v>
      </c>
      <c r="GP63">
        <v>26384.400000000001</v>
      </c>
      <c r="GQ63">
        <v>40513</v>
      </c>
      <c r="GR63">
        <v>31153.3</v>
      </c>
      <c r="GS63">
        <v>2.02542</v>
      </c>
      <c r="GT63">
        <v>1.83382</v>
      </c>
      <c r="GU63">
        <v>9.3094999999999997E-2</v>
      </c>
      <c r="GV63">
        <v>0</v>
      </c>
      <c r="GW63">
        <v>30.450700000000001</v>
      </c>
      <c r="GX63">
        <v>999.9</v>
      </c>
      <c r="GY63">
        <v>49</v>
      </c>
      <c r="GZ63">
        <v>36.4</v>
      </c>
      <c r="HA63">
        <v>30.301100000000002</v>
      </c>
      <c r="HB63">
        <v>61.941000000000003</v>
      </c>
      <c r="HC63">
        <v>14.254799999999999</v>
      </c>
      <c r="HD63">
        <v>1</v>
      </c>
      <c r="HE63">
        <v>0.27508100000000002</v>
      </c>
      <c r="HF63">
        <v>-0.545381</v>
      </c>
      <c r="HG63">
        <v>20.279800000000002</v>
      </c>
      <c r="HH63">
        <v>5.2346599999999999</v>
      </c>
      <c r="HI63">
        <v>11.974</v>
      </c>
      <c r="HJ63">
        <v>4.9738499999999997</v>
      </c>
      <c r="HK63">
        <v>3.2839999999999998</v>
      </c>
      <c r="HL63">
        <v>9999</v>
      </c>
      <c r="HM63">
        <v>9999</v>
      </c>
      <c r="HN63">
        <v>9999</v>
      </c>
      <c r="HO63">
        <v>999.9</v>
      </c>
      <c r="HP63">
        <v>1.8609599999999999</v>
      </c>
      <c r="HQ63">
        <v>1.8626499999999999</v>
      </c>
      <c r="HR63">
        <v>1.8680000000000001</v>
      </c>
      <c r="HS63">
        <v>1.85867</v>
      </c>
      <c r="HT63">
        <v>1.8571200000000001</v>
      </c>
      <c r="HU63">
        <v>1.8608100000000001</v>
      </c>
      <c r="HV63">
        <v>1.86463</v>
      </c>
      <c r="HW63">
        <v>1.86676</v>
      </c>
      <c r="HX63">
        <v>5</v>
      </c>
      <c r="HY63">
        <v>0</v>
      </c>
      <c r="HZ63">
        <v>0</v>
      </c>
      <c r="IA63">
        <v>0</v>
      </c>
      <c r="IB63" t="s">
        <v>429</v>
      </c>
      <c r="IC63" t="s">
        <v>430</v>
      </c>
      <c r="ID63" t="s">
        <v>431</v>
      </c>
      <c r="IE63" t="s">
        <v>431</v>
      </c>
      <c r="IF63" t="s">
        <v>431</v>
      </c>
      <c r="IG63" t="s">
        <v>431</v>
      </c>
      <c r="IH63">
        <v>0</v>
      </c>
      <c r="II63">
        <v>100</v>
      </c>
      <c r="IJ63">
        <v>100</v>
      </c>
      <c r="IK63">
        <v>3.26</v>
      </c>
      <c r="IL63">
        <v>0.74170000000000003</v>
      </c>
      <c r="IM63">
        <v>3.2566666666664328</v>
      </c>
      <c r="IN63">
        <v>0</v>
      </c>
      <c r="IO63">
        <v>0</v>
      </c>
      <c r="IP63">
        <v>0</v>
      </c>
      <c r="IQ63">
        <v>0.74173809523808742</v>
      </c>
      <c r="IR63">
        <v>0</v>
      </c>
      <c r="IS63">
        <v>0</v>
      </c>
      <c r="IT63">
        <v>0</v>
      </c>
      <c r="IU63">
        <v>-1</v>
      </c>
      <c r="IV63">
        <v>-1</v>
      </c>
      <c r="IW63">
        <v>-1</v>
      </c>
      <c r="IX63">
        <v>-1</v>
      </c>
      <c r="IY63">
        <v>1.1000000000000001</v>
      </c>
      <c r="IZ63">
        <v>1.3</v>
      </c>
      <c r="JA63">
        <v>3.0432100000000002</v>
      </c>
      <c r="JB63">
        <v>2.50244</v>
      </c>
      <c r="JC63">
        <v>1.34399</v>
      </c>
      <c r="JD63">
        <v>2.2485400000000002</v>
      </c>
      <c r="JE63">
        <v>1.5918000000000001</v>
      </c>
      <c r="JF63">
        <v>2.33887</v>
      </c>
      <c r="JG63">
        <v>38.747100000000003</v>
      </c>
      <c r="JH63">
        <v>23.982399999999998</v>
      </c>
      <c r="JI63">
        <v>18</v>
      </c>
      <c r="JJ63">
        <v>501.92899999999997</v>
      </c>
      <c r="JK63">
        <v>425.57299999999998</v>
      </c>
      <c r="JL63">
        <v>27.937999999999999</v>
      </c>
      <c r="JM63">
        <v>31.111899999999999</v>
      </c>
      <c r="JN63">
        <v>29.998100000000001</v>
      </c>
      <c r="JO63">
        <v>30.932200000000002</v>
      </c>
      <c r="JP63">
        <v>30.883700000000001</v>
      </c>
      <c r="JQ63">
        <v>60.963799999999999</v>
      </c>
      <c r="JR63">
        <v>22.544799999999999</v>
      </c>
      <c r="JS63">
        <v>44.801600000000001</v>
      </c>
      <c r="JT63">
        <v>28.184200000000001</v>
      </c>
      <c r="JU63">
        <v>1500</v>
      </c>
      <c r="JV63">
        <v>26.123899999999999</v>
      </c>
      <c r="JW63">
        <v>99.531599999999997</v>
      </c>
      <c r="JX63">
        <v>98.404499999999999</v>
      </c>
    </row>
    <row r="64" spans="1:284" x14ac:dyDescent="0.3">
      <c r="A64">
        <v>48</v>
      </c>
      <c r="B64">
        <v>1691691025.5</v>
      </c>
      <c r="C64">
        <v>10819.5</v>
      </c>
      <c r="D64" t="s">
        <v>668</v>
      </c>
      <c r="E64" t="s">
        <v>669</v>
      </c>
      <c r="F64" t="s">
        <v>416</v>
      </c>
      <c r="G64" t="s">
        <v>593</v>
      </c>
      <c r="H64" t="s">
        <v>418</v>
      </c>
      <c r="I64" t="s">
        <v>419</v>
      </c>
      <c r="J64" t="s">
        <v>31</v>
      </c>
      <c r="K64" t="s">
        <v>594</v>
      </c>
      <c r="L64" t="s">
        <v>422</v>
      </c>
      <c r="M64">
        <v>1691691025.5</v>
      </c>
      <c r="N64">
        <f t="shared" si="46"/>
        <v>2.0722394016884534E-3</v>
      </c>
      <c r="O64">
        <f t="shared" si="47"/>
        <v>2.0722394016884533</v>
      </c>
      <c r="P64">
        <f t="shared" si="48"/>
        <v>38.949555756721267</v>
      </c>
      <c r="Q64">
        <f t="shared" si="49"/>
        <v>1748.79</v>
      </c>
      <c r="R64">
        <f t="shared" si="50"/>
        <v>1084.5788785843117</v>
      </c>
      <c r="S64">
        <f t="shared" si="51"/>
        <v>107.11960125174758</v>
      </c>
      <c r="T64">
        <f t="shared" si="52"/>
        <v>172.72112814658803</v>
      </c>
      <c r="U64">
        <f t="shared" si="53"/>
        <v>0.10258584158431036</v>
      </c>
      <c r="V64">
        <f t="shared" si="54"/>
        <v>2.9103054175263026</v>
      </c>
      <c r="W64">
        <f t="shared" si="55"/>
        <v>0.10061848214576408</v>
      </c>
      <c r="X64">
        <f t="shared" si="56"/>
        <v>6.3060168252389165E-2</v>
      </c>
      <c r="Y64">
        <f t="shared" si="57"/>
        <v>344.37889964459993</v>
      </c>
      <c r="Z64">
        <f t="shared" si="58"/>
        <v>33.223768758715408</v>
      </c>
      <c r="AA64">
        <f t="shared" si="59"/>
        <v>32.013500000000001</v>
      </c>
      <c r="AB64">
        <f t="shared" si="60"/>
        <v>4.7787331197046594</v>
      </c>
      <c r="AC64">
        <f t="shared" si="61"/>
        <v>60.037222696391311</v>
      </c>
      <c r="AD64">
        <f t="shared" si="62"/>
        <v>2.8229221419226804</v>
      </c>
      <c r="AE64">
        <f t="shared" si="63"/>
        <v>4.7019532469018746</v>
      </c>
      <c r="AF64">
        <f t="shared" si="64"/>
        <v>1.955810977781979</v>
      </c>
      <c r="AG64">
        <f t="shared" si="65"/>
        <v>-91.385757614460786</v>
      </c>
      <c r="AH64">
        <f t="shared" si="66"/>
        <v>-44.857820262961205</v>
      </c>
      <c r="AI64">
        <f t="shared" si="67"/>
        <v>-3.4910600946235815</v>
      </c>
      <c r="AJ64">
        <f t="shared" si="68"/>
        <v>204.64426167255434</v>
      </c>
      <c r="AK64">
        <v>0</v>
      </c>
      <c r="AL64">
        <v>0</v>
      </c>
      <c r="AM64">
        <f t="shared" si="69"/>
        <v>1</v>
      </c>
      <c r="AN64">
        <f t="shared" si="70"/>
        <v>0</v>
      </c>
      <c r="AO64">
        <f t="shared" si="71"/>
        <v>51482.702827165078</v>
      </c>
      <c r="AP64" t="s">
        <v>423</v>
      </c>
      <c r="AQ64">
        <v>10366.9</v>
      </c>
      <c r="AR64">
        <v>993.59653846153856</v>
      </c>
      <c r="AS64">
        <v>3431.87</v>
      </c>
      <c r="AT64">
        <f t="shared" si="72"/>
        <v>0.71047955241266758</v>
      </c>
      <c r="AU64">
        <v>-3.9894345373445681</v>
      </c>
      <c r="AV64" t="s">
        <v>670</v>
      </c>
      <c r="AW64">
        <v>10266</v>
      </c>
      <c r="AX64">
        <v>902.21580769230786</v>
      </c>
      <c r="AY64">
        <v>1301.24303291003</v>
      </c>
      <c r="AZ64">
        <f t="shared" si="73"/>
        <v>0.30665080628739971</v>
      </c>
      <c r="BA64">
        <v>0.5</v>
      </c>
      <c r="BB64">
        <f t="shared" si="74"/>
        <v>1513.2266998222999</v>
      </c>
      <c r="BC64">
        <f t="shared" si="75"/>
        <v>38.949555756721267</v>
      </c>
      <c r="BD64">
        <f t="shared" si="76"/>
        <v>232.01609379806462</v>
      </c>
      <c r="BE64">
        <f t="shared" si="77"/>
        <v>2.837578156604573E-2</v>
      </c>
      <c r="BF64">
        <f t="shared" si="78"/>
        <v>1.6373781939298075</v>
      </c>
      <c r="BG64">
        <f t="shared" si="79"/>
        <v>674.05686853298778</v>
      </c>
      <c r="BH64" t="s">
        <v>671</v>
      </c>
      <c r="BI64">
        <v>640.95000000000005</v>
      </c>
      <c r="BJ64">
        <f t="shared" si="80"/>
        <v>640.95000000000005</v>
      </c>
      <c r="BK64">
        <f t="shared" si="81"/>
        <v>0.50743252122041038</v>
      </c>
      <c r="BL64">
        <f t="shared" si="82"/>
        <v>0.60431839400021758</v>
      </c>
      <c r="BM64">
        <f t="shared" si="83"/>
        <v>0.76341384457095507</v>
      </c>
      <c r="BN64">
        <f t="shared" si="84"/>
        <v>1.2970316009387532</v>
      </c>
      <c r="BO64">
        <f t="shared" si="85"/>
        <v>0.87382609075588358</v>
      </c>
      <c r="BP64">
        <f t="shared" si="86"/>
        <v>0.42931843061492603</v>
      </c>
      <c r="BQ64">
        <f t="shared" si="87"/>
        <v>0.57068156938507397</v>
      </c>
      <c r="BR64">
        <v>1687</v>
      </c>
      <c r="BS64">
        <v>290.00000000000011</v>
      </c>
      <c r="BT64">
        <v>1210.17</v>
      </c>
      <c r="BU64">
        <v>295</v>
      </c>
      <c r="BV64">
        <v>10266</v>
      </c>
      <c r="BW64">
        <v>1210.3900000000001</v>
      </c>
      <c r="BX64">
        <v>-0.22</v>
      </c>
      <c r="BY64">
        <v>300.00000000000011</v>
      </c>
      <c r="BZ64">
        <v>38.5</v>
      </c>
      <c r="CA64">
        <v>1301.24303291003</v>
      </c>
      <c r="CB64">
        <v>1.53806567801796</v>
      </c>
      <c r="CC64">
        <v>-93.269626049542836</v>
      </c>
      <c r="CD64">
        <v>1.293535509744592</v>
      </c>
      <c r="CE64">
        <v>0.99464324714912011</v>
      </c>
      <c r="CF64">
        <v>-1.118199933259178E-2</v>
      </c>
      <c r="CG64">
        <v>289.99999999999989</v>
      </c>
      <c r="CH64">
        <v>1213.5</v>
      </c>
      <c r="CI64">
        <v>875</v>
      </c>
      <c r="CJ64">
        <v>10240.200000000001</v>
      </c>
      <c r="CK64">
        <v>1210.1600000000001</v>
      </c>
      <c r="CL64">
        <v>3.34</v>
      </c>
      <c r="CZ64">
        <f t="shared" si="88"/>
        <v>1800.05</v>
      </c>
      <c r="DA64">
        <f t="shared" si="89"/>
        <v>1513.2266998222999</v>
      </c>
      <c r="DB64">
        <f t="shared" si="90"/>
        <v>0.84065814828604757</v>
      </c>
      <c r="DC64">
        <f t="shared" si="91"/>
        <v>0.19131629657209517</v>
      </c>
      <c r="DD64">
        <v>6</v>
      </c>
      <c r="DE64">
        <v>0.5</v>
      </c>
      <c r="DF64" t="s">
        <v>426</v>
      </c>
      <c r="DG64">
        <v>2</v>
      </c>
      <c r="DH64">
        <v>1691691025.5</v>
      </c>
      <c r="DI64">
        <v>1748.79</v>
      </c>
      <c r="DJ64">
        <v>1799.88</v>
      </c>
      <c r="DK64">
        <v>28.581900000000001</v>
      </c>
      <c r="DL64">
        <v>26.1662</v>
      </c>
      <c r="DM64">
        <v>1745.04</v>
      </c>
      <c r="DN64">
        <v>27.8049</v>
      </c>
      <c r="DO64">
        <v>499.98200000000003</v>
      </c>
      <c r="DP64">
        <v>98.666300000000007</v>
      </c>
      <c r="DQ64">
        <v>9.9777199999999996E-2</v>
      </c>
      <c r="DR64">
        <v>31.727599999999999</v>
      </c>
      <c r="DS64">
        <v>32.013500000000001</v>
      </c>
      <c r="DT64">
        <v>999.9</v>
      </c>
      <c r="DU64">
        <v>0</v>
      </c>
      <c r="DV64">
        <v>0</v>
      </c>
      <c r="DW64">
        <v>10024.4</v>
      </c>
      <c r="DX64">
        <v>0</v>
      </c>
      <c r="DY64">
        <v>1608.42</v>
      </c>
      <c r="DZ64">
        <v>-51.090699999999998</v>
      </c>
      <c r="EA64">
        <v>1800.25</v>
      </c>
      <c r="EB64">
        <v>1848.24</v>
      </c>
      <c r="EC64">
        <v>2.4157799999999998</v>
      </c>
      <c r="ED64">
        <v>1799.88</v>
      </c>
      <c r="EE64">
        <v>26.1662</v>
      </c>
      <c r="EF64">
        <v>2.8200699999999999</v>
      </c>
      <c r="EG64">
        <v>2.5817199999999998</v>
      </c>
      <c r="EH64">
        <v>23.002099999999999</v>
      </c>
      <c r="EI64">
        <v>21.550999999999998</v>
      </c>
      <c r="EJ64">
        <v>1800.05</v>
      </c>
      <c r="EK64">
        <v>0.97800100000000001</v>
      </c>
      <c r="EL64">
        <v>2.19987E-2</v>
      </c>
      <c r="EM64">
        <v>0</v>
      </c>
      <c r="EN64">
        <v>901.72199999999998</v>
      </c>
      <c r="EO64">
        <v>5.0002700000000004</v>
      </c>
      <c r="EP64">
        <v>17480.400000000001</v>
      </c>
      <c r="EQ64">
        <v>16249.1</v>
      </c>
      <c r="ER64">
        <v>49.936999999999998</v>
      </c>
      <c r="ES64">
        <v>51.561999999999998</v>
      </c>
      <c r="ET64">
        <v>51.125</v>
      </c>
      <c r="EU64">
        <v>50.625</v>
      </c>
      <c r="EV64">
        <v>51.561999999999998</v>
      </c>
      <c r="EW64">
        <v>1755.56</v>
      </c>
      <c r="EX64">
        <v>39.49</v>
      </c>
      <c r="EY64">
        <v>0</v>
      </c>
      <c r="EZ64">
        <v>162.80000019073489</v>
      </c>
      <c r="FA64">
        <v>0</v>
      </c>
      <c r="FB64">
        <v>902.21580769230786</v>
      </c>
      <c r="FC64">
        <v>-5.2814017144467744</v>
      </c>
      <c r="FD64">
        <v>-63.292307699043803</v>
      </c>
      <c r="FE64">
        <v>17492.219230769231</v>
      </c>
      <c r="FF64">
        <v>15</v>
      </c>
      <c r="FG64">
        <v>1691690982</v>
      </c>
      <c r="FH64" t="s">
        <v>672</v>
      </c>
      <c r="FI64">
        <v>1691690982</v>
      </c>
      <c r="FJ64">
        <v>1691690968</v>
      </c>
      <c r="FK64">
        <v>53</v>
      </c>
      <c r="FL64">
        <v>0.495</v>
      </c>
      <c r="FM64">
        <v>3.5000000000000003E-2</v>
      </c>
      <c r="FN64">
        <v>3.7519999999999998</v>
      </c>
      <c r="FO64">
        <v>0.77700000000000002</v>
      </c>
      <c r="FP64">
        <v>1800</v>
      </c>
      <c r="FQ64">
        <v>26</v>
      </c>
      <c r="FR64">
        <v>0.1</v>
      </c>
      <c r="FS64">
        <v>0.03</v>
      </c>
      <c r="FT64">
        <v>39.35882293442026</v>
      </c>
      <c r="FU64">
        <v>-0.95564290088611414</v>
      </c>
      <c r="FV64">
        <v>0.18328381429248339</v>
      </c>
      <c r="FW64">
        <v>1</v>
      </c>
      <c r="FX64">
        <v>0.1070442003539154</v>
      </c>
      <c r="FY64">
        <v>-1.543384073631697E-2</v>
      </c>
      <c r="FZ64">
        <v>2.5968483446588649E-3</v>
      </c>
      <c r="GA64">
        <v>1</v>
      </c>
      <c r="GB64">
        <v>2</v>
      </c>
      <c r="GC64">
        <v>2</v>
      </c>
      <c r="GD64" t="s">
        <v>428</v>
      </c>
      <c r="GE64">
        <v>3.13489</v>
      </c>
      <c r="GF64">
        <v>2.8651499999999999</v>
      </c>
      <c r="GG64">
        <v>0.24809200000000001</v>
      </c>
      <c r="GH64">
        <v>0.25773600000000002</v>
      </c>
      <c r="GI64">
        <v>0.128248</v>
      </c>
      <c r="GJ64">
        <v>0.12576399999999999</v>
      </c>
      <c r="GK64">
        <v>22761.5</v>
      </c>
      <c r="GL64">
        <v>17448.7</v>
      </c>
      <c r="GM64">
        <v>29188.1</v>
      </c>
      <c r="GN64">
        <v>21912.1</v>
      </c>
      <c r="GO64">
        <v>34101.5</v>
      </c>
      <c r="GP64">
        <v>26385.1</v>
      </c>
      <c r="GQ64">
        <v>40507.4</v>
      </c>
      <c r="GR64">
        <v>31150.9</v>
      </c>
      <c r="GS64">
        <v>2.0240200000000002</v>
      </c>
      <c r="GT64">
        <v>1.8345499999999999</v>
      </c>
      <c r="GU64">
        <v>9.8340200000000003E-2</v>
      </c>
      <c r="GV64">
        <v>0</v>
      </c>
      <c r="GW64">
        <v>30.4163</v>
      </c>
      <c r="GX64">
        <v>999.9</v>
      </c>
      <c r="GY64">
        <v>49.6</v>
      </c>
      <c r="GZ64">
        <v>36.4</v>
      </c>
      <c r="HA64">
        <v>30.670999999999999</v>
      </c>
      <c r="HB64">
        <v>61.790999999999997</v>
      </c>
      <c r="HC64">
        <v>14.102600000000001</v>
      </c>
      <c r="HD64">
        <v>1</v>
      </c>
      <c r="HE64">
        <v>0.28213199999999999</v>
      </c>
      <c r="HF64">
        <v>1.7917400000000001</v>
      </c>
      <c r="HG64">
        <v>20.272600000000001</v>
      </c>
      <c r="HH64">
        <v>5.2340600000000004</v>
      </c>
      <c r="HI64">
        <v>11.974</v>
      </c>
      <c r="HJ64">
        <v>4.9751000000000003</v>
      </c>
      <c r="HK64">
        <v>3.2839999999999998</v>
      </c>
      <c r="HL64">
        <v>9999</v>
      </c>
      <c r="HM64">
        <v>9999</v>
      </c>
      <c r="HN64">
        <v>9999</v>
      </c>
      <c r="HO64">
        <v>999.9</v>
      </c>
      <c r="HP64">
        <v>1.8609599999999999</v>
      </c>
      <c r="HQ64">
        <v>1.8626400000000001</v>
      </c>
      <c r="HR64">
        <v>1.86798</v>
      </c>
      <c r="HS64">
        <v>1.85867</v>
      </c>
      <c r="HT64">
        <v>1.8570899999999999</v>
      </c>
      <c r="HU64">
        <v>1.8608100000000001</v>
      </c>
      <c r="HV64">
        <v>1.8646199999999999</v>
      </c>
      <c r="HW64">
        <v>1.8667400000000001</v>
      </c>
      <c r="HX64">
        <v>5</v>
      </c>
      <c r="HY64">
        <v>0</v>
      </c>
      <c r="HZ64">
        <v>0</v>
      </c>
      <c r="IA64">
        <v>0</v>
      </c>
      <c r="IB64" t="s">
        <v>429</v>
      </c>
      <c r="IC64" t="s">
        <v>430</v>
      </c>
      <c r="ID64" t="s">
        <v>431</v>
      </c>
      <c r="IE64" t="s">
        <v>431</v>
      </c>
      <c r="IF64" t="s">
        <v>431</v>
      </c>
      <c r="IG64" t="s">
        <v>431</v>
      </c>
      <c r="IH64">
        <v>0</v>
      </c>
      <c r="II64">
        <v>100</v>
      </c>
      <c r="IJ64">
        <v>100</v>
      </c>
      <c r="IK64">
        <v>3.75</v>
      </c>
      <c r="IL64">
        <v>0.77700000000000002</v>
      </c>
      <c r="IM64">
        <v>3.7524999999998272</v>
      </c>
      <c r="IN64">
        <v>0</v>
      </c>
      <c r="IO64">
        <v>0</v>
      </c>
      <c r="IP64">
        <v>0</v>
      </c>
      <c r="IQ64">
        <v>0.77705499999999716</v>
      </c>
      <c r="IR64">
        <v>0</v>
      </c>
      <c r="IS64">
        <v>0</v>
      </c>
      <c r="IT64">
        <v>0</v>
      </c>
      <c r="IU64">
        <v>-1</v>
      </c>
      <c r="IV64">
        <v>-1</v>
      </c>
      <c r="IW64">
        <v>-1</v>
      </c>
      <c r="IX64">
        <v>-1</v>
      </c>
      <c r="IY64">
        <v>0.7</v>
      </c>
      <c r="IZ64">
        <v>1</v>
      </c>
      <c r="JA64">
        <v>3.5266099999999998</v>
      </c>
      <c r="JB64">
        <v>2.49756</v>
      </c>
      <c r="JC64">
        <v>1.34399</v>
      </c>
      <c r="JD64">
        <v>2.2497600000000002</v>
      </c>
      <c r="JE64">
        <v>1.5918000000000001</v>
      </c>
      <c r="JF64">
        <v>2.2680699999999998</v>
      </c>
      <c r="JG64">
        <v>38.747100000000003</v>
      </c>
      <c r="JH64">
        <v>23.982399999999998</v>
      </c>
      <c r="JI64">
        <v>18</v>
      </c>
      <c r="JJ64">
        <v>501.66699999999997</v>
      </c>
      <c r="JK64">
        <v>426.58199999999999</v>
      </c>
      <c r="JL64">
        <v>27.6022</v>
      </c>
      <c r="JM64">
        <v>31.189299999999999</v>
      </c>
      <c r="JN64">
        <v>30.0001</v>
      </c>
      <c r="JO64">
        <v>31.005500000000001</v>
      </c>
      <c r="JP64">
        <v>30.953399999999998</v>
      </c>
      <c r="JQ64">
        <v>70.653700000000001</v>
      </c>
      <c r="JR64">
        <v>23.878</v>
      </c>
      <c r="JS64">
        <v>47.826799999999999</v>
      </c>
      <c r="JT64">
        <v>27.600300000000001</v>
      </c>
      <c r="JU64">
        <v>1800</v>
      </c>
      <c r="JV64">
        <v>26.171700000000001</v>
      </c>
      <c r="JW64">
        <v>99.518699999999995</v>
      </c>
      <c r="JX64">
        <v>98.3964</v>
      </c>
    </row>
    <row r="65" spans="1:284" x14ac:dyDescent="0.3">
      <c r="A65">
        <v>49</v>
      </c>
      <c r="B65">
        <v>1691693488.0999999</v>
      </c>
      <c r="C65">
        <v>13282.099999904631</v>
      </c>
      <c r="D65" t="s">
        <v>673</v>
      </c>
      <c r="E65" t="s">
        <v>674</v>
      </c>
      <c r="F65" t="s">
        <v>416</v>
      </c>
      <c r="G65" t="s">
        <v>675</v>
      </c>
      <c r="H65" t="s">
        <v>511</v>
      </c>
      <c r="I65" t="s">
        <v>419</v>
      </c>
      <c r="J65" t="s">
        <v>594</v>
      </c>
      <c r="K65" t="s">
        <v>31</v>
      </c>
      <c r="L65" t="s">
        <v>422</v>
      </c>
      <c r="M65">
        <v>1691693488.0999999</v>
      </c>
      <c r="N65">
        <f t="shared" si="46"/>
        <v>5.5908539694624129E-3</v>
      </c>
      <c r="O65">
        <f t="shared" si="47"/>
        <v>5.5908539694624126</v>
      </c>
      <c r="P65">
        <f t="shared" si="48"/>
        <v>24.033956629779816</v>
      </c>
      <c r="Q65">
        <f t="shared" si="49"/>
        <v>368.74099999999999</v>
      </c>
      <c r="R65">
        <f t="shared" si="50"/>
        <v>228.82154575903127</v>
      </c>
      <c r="S65">
        <f t="shared" si="51"/>
        <v>22.603707586229152</v>
      </c>
      <c r="T65">
        <f t="shared" si="52"/>
        <v>36.425388664366004</v>
      </c>
      <c r="U65">
        <f t="shared" si="53"/>
        <v>0.30873281151477688</v>
      </c>
      <c r="V65">
        <f t="shared" si="54"/>
        <v>2.9055777384353831</v>
      </c>
      <c r="W65">
        <f t="shared" si="55"/>
        <v>0.29159725041937018</v>
      </c>
      <c r="X65">
        <f t="shared" si="56"/>
        <v>0.18370854313790613</v>
      </c>
      <c r="Y65">
        <f t="shared" si="57"/>
        <v>344.38009964441994</v>
      </c>
      <c r="Z65">
        <f t="shared" si="58"/>
        <v>32.936128810714436</v>
      </c>
      <c r="AA65">
        <f t="shared" si="59"/>
        <v>31.974399999999999</v>
      </c>
      <c r="AB65">
        <f t="shared" si="60"/>
        <v>4.7681686157966032</v>
      </c>
      <c r="AC65">
        <f t="shared" si="61"/>
        <v>60.5069092906406</v>
      </c>
      <c r="AD65">
        <f t="shared" si="62"/>
        <v>2.9481527605322002</v>
      </c>
      <c r="AE65">
        <f t="shared" si="63"/>
        <v>4.872423323377765</v>
      </c>
      <c r="AF65">
        <f t="shared" si="64"/>
        <v>1.820015855264403</v>
      </c>
      <c r="AG65">
        <f t="shared" si="65"/>
        <v>-246.5566600532924</v>
      </c>
      <c r="AH65">
        <f t="shared" si="66"/>
        <v>59.932570991410579</v>
      </c>
      <c r="AI65">
        <f t="shared" si="67"/>
        <v>4.6854244788358699</v>
      </c>
      <c r="AJ65">
        <f t="shared" si="68"/>
        <v>162.44143506137402</v>
      </c>
      <c r="AK65">
        <v>0</v>
      </c>
      <c r="AL65">
        <v>0</v>
      </c>
      <c r="AM65">
        <f t="shared" si="69"/>
        <v>1</v>
      </c>
      <c r="AN65">
        <f t="shared" si="70"/>
        <v>0</v>
      </c>
      <c r="AO65">
        <f t="shared" si="71"/>
        <v>51243.812943414167</v>
      </c>
      <c r="AP65" t="s">
        <v>423</v>
      </c>
      <c r="AQ65">
        <v>10366.9</v>
      </c>
      <c r="AR65">
        <v>993.59653846153856</v>
      </c>
      <c r="AS65">
        <v>3431.87</v>
      </c>
      <c r="AT65">
        <f t="shared" si="72"/>
        <v>0.71047955241266758</v>
      </c>
      <c r="AU65">
        <v>-3.9894345373445681</v>
      </c>
      <c r="AV65" t="s">
        <v>676</v>
      </c>
      <c r="AW65">
        <v>10315.4</v>
      </c>
      <c r="AX65">
        <v>835.83161538461536</v>
      </c>
      <c r="AY65">
        <v>1317.123714152448</v>
      </c>
      <c r="AZ65">
        <f t="shared" si="73"/>
        <v>0.36541145952833887</v>
      </c>
      <c r="BA65">
        <v>0.5</v>
      </c>
      <c r="BB65">
        <f t="shared" si="74"/>
        <v>1513.2272998222099</v>
      </c>
      <c r="BC65">
        <f t="shared" si="75"/>
        <v>24.033956629779816</v>
      </c>
      <c r="BD65">
        <f t="shared" si="76"/>
        <v>276.4752981130805</v>
      </c>
      <c r="BE65">
        <f t="shared" si="77"/>
        <v>1.8518956914415217E-2</v>
      </c>
      <c r="BF65">
        <f t="shared" si="78"/>
        <v>1.6055790835171195</v>
      </c>
      <c r="BG65">
        <f t="shared" si="79"/>
        <v>678.29328059219392</v>
      </c>
      <c r="BH65" t="s">
        <v>677</v>
      </c>
      <c r="BI65">
        <v>634.95000000000005</v>
      </c>
      <c r="BJ65">
        <f t="shared" si="80"/>
        <v>634.95000000000005</v>
      </c>
      <c r="BK65">
        <f t="shared" si="81"/>
        <v>0.51792683316116428</v>
      </c>
      <c r="BL65">
        <f t="shared" si="82"/>
        <v>0.70552718286104532</v>
      </c>
      <c r="BM65">
        <f t="shared" si="83"/>
        <v>0.75609823872243465</v>
      </c>
      <c r="BN65">
        <f t="shared" si="84"/>
        <v>1.4876404052920991</v>
      </c>
      <c r="BO65">
        <f t="shared" si="85"/>
        <v>0.86731300619300689</v>
      </c>
      <c r="BP65">
        <f t="shared" si="86"/>
        <v>0.5359625988201957</v>
      </c>
      <c r="BQ65">
        <f t="shared" si="87"/>
        <v>0.4640374011798043</v>
      </c>
      <c r="BR65">
        <v>1689</v>
      </c>
      <c r="BS65">
        <v>290.00000000000011</v>
      </c>
      <c r="BT65">
        <v>1184.31</v>
      </c>
      <c r="BU65">
        <v>195</v>
      </c>
      <c r="BV65">
        <v>10315.4</v>
      </c>
      <c r="BW65">
        <v>1182.3699999999999</v>
      </c>
      <c r="BX65">
        <v>1.94</v>
      </c>
      <c r="BY65">
        <v>300.00000000000011</v>
      </c>
      <c r="BZ65">
        <v>38.4</v>
      </c>
      <c r="CA65">
        <v>1317.123714152448</v>
      </c>
      <c r="CB65">
        <v>1.252704206845868</v>
      </c>
      <c r="CC65">
        <v>-139.0027232329235</v>
      </c>
      <c r="CD65">
        <v>1.05747399437412</v>
      </c>
      <c r="CE65">
        <v>0.99838211518700304</v>
      </c>
      <c r="CF65">
        <v>-1.122287830923248E-2</v>
      </c>
      <c r="CG65">
        <v>289.99999999999989</v>
      </c>
      <c r="CH65">
        <v>1173.1300000000001</v>
      </c>
      <c r="CI65">
        <v>685</v>
      </c>
      <c r="CJ65">
        <v>10291.5</v>
      </c>
      <c r="CK65">
        <v>1182.06</v>
      </c>
      <c r="CL65">
        <v>-8.93</v>
      </c>
      <c r="CZ65">
        <f t="shared" si="88"/>
        <v>1800.05</v>
      </c>
      <c r="DA65">
        <f t="shared" si="89"/>
        <v>1513.2272998222099</v>
      </c>
      <c r="DB65">
        <f t="shared" si="90"/>
        <v>0.84065848161007195</v>
      </c>
      <c r="DC65">
        <f t="shared" si="91"/>
        <v>0.19131696322014385</v>
      </c>
      <c r="DD65">
        <v>6</v>
      </c>
      <c r="DE65">
        <v>0.5</v>
      </c>
      <c r="DF65" t="s">
        <v>426</v>
      </c>
      <c r="DG65">
        <v>2</v>
      </c>
      <c r="DH65">
        <v>1691693488.0999999</v>
      </c>
      <c r="DI65">
        <v>368.74099999999999</v>
      </c>
      <c r="DJ65">
        <v>400.04700000000003</v>
      </c>
      <c r="DK65">
        <v>29.8447</v>
      </c>
      <c r="DL65">
        <v>23.337700000000002</v>
      </c>
      <c r="DM65">
        <v>365.863</v>
      </c>
      <c r="DN65">
        <v>29.2728</v>
      </c>
      <c r="DO65">
        <v>500.13799999999998</v>
      </c>
      <c r="DP65">
        <v>98.683000000000007</v>
      </c>
      <c r="DQ65">
        <v>0.10012600000000001</v>
      </c>
      <c r="DR65">
        <v>32.356999999999999</v>
      </c>
      <c r="DS65">
        <v>31.974399999999999</v>
      </c>
      <c r="DT65">
        <v>999.9</v>
      </c>
      <c r="DU65">
        <v>0</v>
      </c>
      <c r="DV65">
        <v>0</v>
      </c>
      <c r="DW65">
        <v>9995.6200000000008</v>
      </c>
      <c r="DX65">
        <v>0</v>
      </c>
      <c r="DY65">
        <v>1662.39</v>
      </c>
      <c r="DZ65">
        <v>-31.305599999999998</v>
      </c>
      <c r="EA65">
        <v>380.08499999999998</v>
      </c>
      <c r="EB65">
        <v>409.60599999999999</v>
      </c>
      <c r="EC65">
        <v>6.5069699999999999</v>
      </c>
      <c r="ED65">
        <v>400.04700000000003</v>
      </c>
      <c r="EE65">
        <v>23.337700000000002</v>
      </c>
      <c r="EF65">
        <v>2.9451700000000001</v>
      </c>
      <c r="EG65">
        <v>2.3030400000000002</v>
      </c>
      <c r="EH65">
        <v>23.7211</v>
      </c>
      <c r="EI65">
        <v>19.697700000000001</v>
      </c>
      <c r="EJ65">
        <v>1800.05</v>
      </c>
      <c r="EK65">
        <v>0.97799199999999997</v>
      </c>
      <c r="EL65">
        <v>2.2008199999999999E-2</v>
      </c>
      <c r="EM65">
        <v>0</v>
      </c>
      <c r="EN65">
        <v>835.93100000000004</v>
      </c>
      <c r="EO65">
        <v>5.0002700000000004</v>
      </c>
      <c r="EP65">
        <v>15966.1</v>
      </c>
      <c r="EQ65">
        <v>16249</v>
      </c>
      <c r="ER65">
        <v>46.5</v>
      </c>
      <c r="ES65">
        <v>48.436999999999998</v>
      </c>
      <c r="ET65">
        <v>47.561999999999998</v>
      </c>
      <c r="EU65">
        <v>47.5</v>
      </c>
      <c r="EV65">
        <v>48.5</v>
      </c>
      <c r="EW65">
        <v>1755.54</v>
      </c>
      <c r="EX65">
        <v>39.51</v>
      </c>
      <c r="EY65">
        <v>0</v>
      </c>
      <c r="EZ65">
        <v>2460.6000001430511</v>
      </c>
      <c r="FA65">
        <v>0</v>
      </c>
      <c r="FB65">
        <v>835.83161538461536</v>
      </c>
      <c r="FC65">
        <v>0.67377777748503376</v>
      </c>
      <c r="FD65">
        <v>114.13333317166661</v>
      </c>
      <c r="FE65">
        <v>15946.184615384611</v>
      </c>
      <c r="FF65">
        <v>15</v>
      </c>
      <c r="FG65">
        <v>1691693449.0999999</v>
      </c>
      <c r="FH65" t="s">
        <v>678</v>
      </c>
      <c r="FI65">
        <v>1691693449.0999999</v>
      </c>
      <c r="FJ65">
        <v>1691693449.0999999</v>
      </c>
      <c r="FK65">
        <v>55</v>
      </c>
      <c r="FL65">
        <v>0.21299999999999999</v>
      </c>
      <c r="FM65">
        <v>0.41199999999999998</v>
      </c>
      <c r="FN65">
        <v>2.8780000000000001</v>
      </c>
      <c r="FO65">
        <v>0.57199999999999995</v>
      </c>
      <c r="FP65">
        <v>400</v>
      </c>
      <c r="FQ65">
        <v>24</v>
      </c>
      <c r="FR65">
        <v>0.09</v>
      </c>
      <c r="FS65">
        <v>0.02</v>
      </c>
      <c r="FT65">
        <v>23.957452727666919</v>
      </c>
      <c r="FU65">
        <v>-0.36135763535883131</v>
      </c>
      <c r="FV65">
        <v>0.12580528738741659</v>
      </c>
      <c r="FW65">
        <v>1</v>
      </c>
      <c r="FX65">
        <v>0.30621522726419631</v>
      </c>
      <c r="FY65">
        <v>6.5395115853072436E-2</v>
      </c>
      <c r="FZ65">
        <v>1.8165198427903841E-2</v>
      </c>
      <c r="GA65">
        <v>1</v>
      </c>
      <c r="GB65">
        <v>2</v>
      </c>
      <c r="GC65">
        <v>2</v>
      </c>
      <c r="GD65" t="s">
        <v>428</v>
      </c>
      <c r="GE65">
        <v>3.13436</v>
      </c>
      <c r="GF65">
        <v>2.86524</v>
      </c>
      <c r="GG65">
        <v>8.5720099999999994E-2</v>
      </c>
      <c r="GH65">
        <v>9.4286200000000001E-2</v>
      </c>
      <c r="GI65">
        <v>0.13273599999999999</v>
      </c>
      <c r="GJ65">
        <v>0.116005</v>
      </c>
      <c r="GK65">
        <v>27636.400000000001</v>
      </c>
      <c r="GL65">
        <v>21277.5</v>
      </c>
      <c r="GM65">
        <v>29147.8</v>
      </c>
      <c r="GN65">
        <v>21899.3</v>
      </c>
      <c r="GO65">
        <v>33867.599999999999</v>
      </c>
      <c r="GP65">
        <v>26655.3</v>
      </c>
      <c r="GQ65">
        <v>40452.6</v>
      </c>
      <c r="GR65">
        <v>31137</v>
      </c>
      <c r="GS65">
        <v>2.00745</v>
      </c>
      <c r="GT65">
        <v>1.8181700000000001</v>
      </c>
      <c r="GU65">
        <v>7.0620299999999997E-2</v>
      </c>
      <c r="GV65">
        <v>0</v>
      </c>
      <c r="GW65">
        <v>30.8278</v>
      </c>
      <c r="GX65">
        <v>999.9</v>
      </c>
      <c r="GY65">
        <v>46.3</v>
      </c>
      <c r="GZ65">
        <v>35.799999999999997</v>
      </c>
      <c r="HA65">
        <v>27.697900000000001</v>
      </c>
      <c r="HB65">
        <v>61.883899999999997</v>
      </c>
      <c r="HC65">
        <v>14.226800000000001</v>
      </c>
      <c r="HD65">
        <v>1</v>
      </c>
      <c r="HE65">
        <v>0.338613</v>
      </c>
      <c r="HF65">
        <v>1.11582</v>
      </c>
      <c r="HG65">
        <v>20.277000000000001</v>
      </c>
      <c r="HH65">
        <v>5.23421</v>
      </c>
      <c r="HI65">
        <v>11.974</v>
      </c>
      <c r="HJ65">
        <v>4.9749999999999996</v>
      </c>
      <c r="HK65">
        <v>3.2839999999999998</v>
      </c>
      <c r="HL65">
        <v>9999</v>
      </c>
      <c r="HM65">
        <v>9999</v>
      </c>
      <c r="HN65">
        <v>9999</v>
      </c>
      <c r="HO65">
        <v>999.9</v>
      </c>
      <c r="HP65">
        <v>1.8610800000000001</v>
      </c>
      <c r="HQ65">
        <v>1.8627400000000001</v>
      </c>
      <c r="HR65">
        <v>1.8681300000000001</v>
      </c>
      <c r="HS65">
        <v>1.85877</v>
      </c>
      <c r="HT65">
        <v>1.8571599999999999</v>
      </c>
      <c r="HU65">
        <v>1.8609100000000001</v>
      </c>
      <c r="HV65">
        <v>1.8647499999999999</v>
      </c>
      <c r="HW65">
        <v>1.86676</v>
      </c>
      <c r="HX65">
        <v>5</v>
      </c>
      <c r="HY65">
        <v>0</v>
      </c>
      <c r="HZ65">
        <v>0</v>
      </c>
      <c r="IA65">
        <v>0</v>
      </c>
      <c r="IB65" t="s">
        <v>429</v>
      </c>
      <c r="IC65" t="s">
        <v>430</v>
      </c>
      <c r="ID65" t="s">
        <v>431</v>
      </c>
      <c r="IE65" t="s">
        <v>431</v>
      </c>
      <c r="IF65" t="s">
        <v>431</v>
      </c>
      <c r="IG65" t="s">
        <v>431</v>
      </c>
      <c r="IH65">
        <v>0</v>
      </c>
      <c r="II65">
        <v>100</v>
      </c>
      <c r="IJ65">
        <v>100</v>
      </c>
      <c r="IK65">
        <v>2.8780000000000001</v>
      </c>
      <c r="IL65">
        <v>0.57189999999999996</v>
      </c>
      <c r="IM65">
        <v>2.878350000000069</v>
      </c>
      <c r="IN65">
        <v>0</v>
      </c>
      <c r="IO65">
        <v>0</v>
      </c>
      <c r="IP65">
        <v>0</v>
      </c>
      <c r="IQ65">
        <v>0.57189500000000493</v>
      </c>
      <c r="IR65">
        <v>0</v>
      </c>
      <c r="IS65">
        <v>0</v>
      </c>
      <c r="IT65">
        <v>0</v>
      </c>
      <c r="IU65">
        <v>-1</v>
      </c>
      <c r="IV65">
        <v>-1</v>
      </c>
      <c r="IW65">
        <v>-1</v>
      </c>
      <c r="IX65">
        <v>-1</v>
      </c>
      <c r="IY65">
        <v>0.7</v>
      </c>
      <c r="IZ65">
        <v>0.7</v>
      </c>
      <c r="JA65">
        <v>1.02783</v>
      </c>
      <c r="JB65">
        <v>2.49634</v>
      </c>
      <c r="JC65">
        <v>1.34399</v>
      </c>
      <c r="JD65">
        <v>2.2485400000000002</v>
      </c>
      <c r="JE65">
        <v>1.5918000000000001</v>
      </c>
      <c r="JF65">
        <v>2.4401899999999999</v>
      </c>
      <c r="JG65">
        <v>38.747100000000003</v>
      </c>
      <c r="JH65">
        <v>24.245100000000001</v>
      </c>
      <c r="JI65">
        <v>18</v>
      </c>
      <c r="JJ65">
        <v>497.49</v>
      </c>
      <c r="JK65">
        <v>422.07900000000001</v>
      </c>
      <c r="JL65">
        <v>29.343499999999999</v>
      </c>
      <c r="JM65">
        <v>31.9116</v>
      </c>
      <c r="JN65">
        <v>29.9998</v>
      </c>
      <c r="JO65">
        <v>31.759899999999998</v>
      </c>
      <c r="JP65">
        <v>31.707999999999998</v>
      </c>
      <c r="JQ65">
        <v>20.641300000000001</v>
      </c>
      <c r="JR65">
        <v>21.9468</v>
      </c>
      <c r="JS65">
        <v>17.1889</v>
      </c>
      <c r="JT65">
        <v>29.352599999999999</v>
      </c>
      <c r="JU65">
        <v>400</v>
      </c>
      <c r="JV65">
        <v>23.3049</v>
      </c>
      <c r="JW65">
        <v>99.382900000000006</v>
      </c>
      <c r="JX65">
        <v>98.346699999999998</v>
      </c>
    </row>
    <row r="66" spans="1:284" x14ac:dyDescent="0.3">
      <c r="A66">
        <v>50</v>
      </c>
      <c r="B66">
        <v>1691693605.5999999</v>
      </c>
      <c r="C66">
        <v>13399.599999904631</v>
      </c>
      <c r="D66" t="s">
        <v>679</v>
      </c>
      <c r="E66" t="s">
        <v>680</v>
      </c>
      <c r="F66" t="s">
        <v>416</v>
      </c>
      <c r="G66" t="s">
        <v>675</v>
      </c>
      <c r="H66" t="s">
        <v>511</v>
      </c>
      <c r="I66" t="s">
        <v>419</v>
      </c>
      <c r="J66" t="s">
        <v>594</v>
      </c>
      <c r="K66" t="s">
        <v>31</v>
      </c>
      <c r="L66" t="s">
        <v>422</v>
      </c>
      <c r="M66">
        <v>1691693605.5999999</v>
      </c>
      <c r="N66">
        <f t="shared" si="46"/>
        <v>5.5920680218935793E-3</v>
      </c>
      <c r="O66">
        <f t="shared" si="47"/>
        <v>5.5920680218935797</v>
      </c>
      <c r="P66">
        <f t="shared" si="48"/>
        <v>17.213054031638887</v>
      </c>
      <c r="Q66">
        <f t="shared" si="49"/>
        <v>277.51400000000001</v>
      </c>
      <c r="R66">
        <f t="shared" si="50"/>
        <v>176.02078932442689</v>
      </c>
      <c r="S66">
        <f t="shared" si="51"/>
        <v>17.387075734214687</v>
      </c>
      <c r="T66">
        <f t="shared" si="52"/>
        <v>27.412426417492803</v>
      </c>
      <c r="U66">
        <f t="shared" si="53"/>
        <v>0.30587212289204707</v>
      </c>
      <c r="V66">
        <f t="shared" si="54"/>
        <v>2.9074699016460115</v>
      </c>
      <c r="W66">
        <f t="shared" si="55"/>
        <v>0.28905365692278007</v>
      </c>
      <c r="X66">
        <f t="shared" si="56"/>
        <v>0.1820925025892941</v>
      </c>
      <c r="Y66">
        <f t="shared" si="57"/>
        <v>344.36629964476805</v>
      </c>
      <c r="Z66">
        <f t="shared" si="58"/>
        <v>32.986859610459597</v>
      </c>
      <c r="AA66">
        <f t="shared" si="59"/>
        <v>31.995100000000001</v>
      </c>
      <c r="AB66">
        <f t="shared" si="60"/>
        <v>4.773759052894591</v>
      </c>
      <c r="AC66">
        <f t="shared" si="61"/>
        <v>60.110572675239617</v>
      </c>
      <c r="AD66">
        <f t="shared" si="62"/>
        <v>2.93736742338888</v>
      </c>
      <c r="AE66">
        <f t="shared" si="63"/>
        <v>4.8866069522555433</v>
      </c>
      <c r="AF66">
        <f t="shared" si="64"/>
        <v>1.836391629505711</v>
      </c>
      <c r="AG66">
        <f t="shared" si="65"/>
        <v>-246.61019976550685</v>
      </c>
      <c r="AH66">
        <f t="shared" si="66"/>
        <v>64.799423667338289</v>
      </c>
      <c r="AI66">
        <f t="shared" si="67"/>
        <v>5.0644069324211349</v>
      </c>
      <c r="AJ66">
        <f t="shared" si="68"/>
        <v>167.61993047902064</v>
      </c>
      <c r="AK66">
        <v>0</v>
      </c>
      <c r="AL66">
        <v>0</v>
      </c>
      <c r="AM66">
        <f t="shared" si="69"/>
        <v>1</v>
      </c>
      <c r="AN66">
        <f t="shared" si="70"/>
        <v>0</v>
      </c>
      <c r="AO66">
        <f t="shared" si="71"/>
        <v>51288.337331119154</v>
      </c>
      <c r="AP66" t="s">
        <v>423</v>
      </c>
      <c r="AQ66">
        <v>10366.9</v>
      </c>
      <c r="AR66">
        <v>993.59653846153856</v>
      </c>
      <c r="AS66">
        <v>3431.87</v>
      </c>
      <c r="AT66">
        <f t="shared" si="72"/>
        <v>0.71047955241266758</v>
      </c>
      <c r="AU66">
        <v>-3.9894345373445681</v>
      </c>
      <c r="AV66" t="s">
        <v>681</v>
      </c>
      <c r="AW66">
        <v>10303.299999999999</v>
      </c>
      <c r="AX66">
        <v>814.75184000000024</v>
      </c>
      <c r="AY66">
        <v>1227.2935491122921</v>
      </c>
      <c r="AZ66">
        <f t="shared" si="73"/>
        <v>0.33613939339181365</v>
      </c>
      <c r="BA66">
        <v>0.5</v>
      </c>
      <c r="BB66">
        <f t="shared" si="74"/>
        <v>1513.1756998223839</v>
      </c>
      <c r="BC66">
        <f t="shared" si="75"/>
        <v>17.213054031638887</v>
      </c>
      <c r="BD66">
        <f t="shared" si="76"/>
        <v>254.31898091676462</v>
      </c>
      <c r="BE66">
        <f t="shared" si="77"/>
        <v>1.4011914526166522E-2</v>
      </c>
      <c r="BF66">
        <f t="shared" si="78"/>
        <v>1.7962910768025218</v>
      </c>
      <c r="BG66">
        <f t="shared" si="79"/>
        <v>653.6548424076426</v>
      </c>
      <c r="BH66" t="s">
        <v>682</v>
      </c>
      <c r="BI66">
        <v>632.46</v>
      </c>
      <c r="BJ66">
        <f t="shared" si="80"/>
        <v>632.46</v>
      </c>
      <c r="BK66">
        <f t="shared" si="81"/>
        <v>0.48467096526543163</v>
      </c>
      <c r="BL66">
        <f t="shared" si="82"/>
        <v>0.69354142806496721</v>
      </c>
      <c r="BM66">
        <f t="shared" si="83"/>
        <v>0.7875146730517173</v>
      </c>
      <c r="BN66">
        <f t="shared" si="84"/>
        <v>1.7652844936421168</v>
      </c>
      <c r="BO66">
        <f t="shared" si="85"/>
        <v>0.90415471671364556</v>
      </c>
      <c r="BP66">
        <f t="shared" si="86"/>
        <v>0.53836909603538796</v>
      </c>
      <c r="BQ66">
        <f t="shared" si="87"/>
        <v>0.46163090396461204</v>
      </c>
      <c r="BR66">
        <v>1691</v>
      </c>
      <c r="BS66">
        <v>290.00000000000011</v>
      </c>
      <c r="BT66">
        <v>1119.5999999999999</v>
      </c>
      <c r="BU66">
        <v>295</v>
      </c>
      <c r="BV66">
        <v>10303.299999999999</v>
      </c>
      <c r="BW66">
        <v>1118.8900000000001</v>
      </c>
      <c r="BX66">
        <v>0.71</v>
      </c>
      <c r="BY66">
        <v>300.00000000000011</v>
      </c>
      <c r="BZ66">
        <v>38.4</v>
      </c>
      <c r="CA66">
        <v>1227.2935491122921</v>
      </c>
      <c r="CB66">
        <v>1.278318608837602</v>
      </c>
      <c r="CC66">
        <v>-111.692946304459</v>
      </c>
      <c r="CD66">
        <v>1.079064361181908</v>
      </c>
      <c r="CE66">
        <v>0.99739343990213514</v>
      </c>
      <c r="CF66">
        <v>-1.122213904338153E-2</v>
      </c>
      <c r="CG66">
        <v>289.99999999999989</v>
      </c>
      <c r="CH66">
        <v>1114.68</v>
      </c>
      <c r="CI66">
        <v>695</v>
      </c>
      <c r="CJ66">
        <v>10290.4</v>
      </c>
      <c r="CK66">
        <v>1118.75</v>
      </c>
      <c r="CL66">
        <v>-4.07</v>
      </c>
      <c r="CZ66">
        <f t="shared" si="88"/>
        <v>1799.99</v>
      </c>
      <c r="DA66">
        <f t="shared" si="89"/>
        <v>1513.1756998223839</v>
      </c>
      <c r="DB66">
        <f t="shared" si="90"/>
        <v>0.84065783688930706</v>
      </c>
      <c r="DC66">
        <f t="shared" si="91"/>
        <v>0.19131567377861436</v>
      </c>
      <c r="DD66">
        <v>6</v>
      </c>
      <c r="DE66">
        <v>0.5</v>
      </c>
      <c r="DF66" t="s">
        <v>426</v>
      </c>
      <c r="DG66">
        <v>2</v>
      </c>
      <c r="DH66">
        <v>1691693605.5999999</v>
      </c>
      <c r="DI66">
        <v>277.51400000000001</v>
      </c>
      <c r="DJ66">
        <v>300.02800000000002</v>
      </c>
      <c r="DK66">
        <v>29.736899999999999</v>
      </c>
      <c r="DL66">
        <v>23.2271</v>
      </c>
      <c r="DM66">
        <v>274.86799999999999</v>
      </c>
      <c r="DN66">
        <v>29.2087</v>
      </c>
      <c r="DO66">
        <v>500.08699999999999</v>
      </c>
      <c r="DP66">
        <v>98.678600000000003</v>
      </c>
      <c r="DQ66">
        <v>9.9935200000000002E-2</v>
      </c>
      <c r="DR66">
        <v>32.408499999999997</v>
      </c>
      <c r="DS66">
        <v>31.995100000000001</v>
      </c>
      <c r="DT66">
        <v>999.9</v>
      </c>
      <c r="DU66">
        <v>0</v>
      </c>
      <c r="DV66">
        <v>0</v>
      </c>
      <c r="DW66">
        <v>10006.9</v>
      </c>
      <c r="DX66">
        <v>0</v>
      </c>
      <c r="DY66">
        <v>1667.34</v>
      </c>
      <c r="DZ66">
        <v>-22.513400000000001</v>
      </c>
      <c r="EA66">
        <v>286.02</v>
      </c>
      <c r="EB66">
        <v>307.16199999999998</v>
      </c>
      <c r="EC66">
        <v>6.5098700000000003</v>
      </c>
      <c r="ED66">
        <v>300.02800000000002</v>
      </c>
      <c r="EE66">
        <v>23.2271</v>
      </c>
      <c r="EF66">
        <v>2.9344000000000001</v>
      </c>
      <c r="EG66">
        <v>2.2920099999999999</v>
      </c>
      <c r="EH66">
        <v>23.660299999999999</v>
      </c>
      <c r="EI66">
        <v>19.6204</v>
      </c>
      <c r="EJ66">
        <v>1799.99</v>
      </c>
      <c r="EK66">
        <v>0.97800900000000002</v>
      </c>
      <c r="EL66">
        <v>2.1991500000000001E-2</v>
      </c>
      <c r="EM66">
        <v>0</v>
      </c>
      <c r="EN66">
        <v>814.90099999999995</v>
      </c>
      <c r="EO66">
        <v>5.0002700000000004</v>
      </c>
      <c r="EP66">
        <v>15582.6</v>
      </c>
      <c r="EQ66">
        <v>16248.6</v>
      </c>
      <c r="ER66">
        <v>46.436999999999998</v>
      </c>
      <c r="ES66">
        <v>48.311999999999998</v>
      </c>
      <c r="ET66">
        <v>47.5</v>
      </c>
      <c r="EU66">
        <v>47.375</v>
      </c>
      <c r="EV66">
        <v>48.436999999999998</v>
      </c>
      <c r="EW66">
        <v>1755.52</v>
      </c>
      <c r="EX66">
        <v>39.47</v>
      </c>
      <c r="EY66">
        <v>0</v>
      </c>
      <c r="EZ66">
        <v>115.3999998569489</v>
      </c>
      <c r="FA66">
        <v>0</v>
      </c>
      <c r="FB66">
        <v>814.75184000000024</v>
      </c>
      <c r="FC66">
        <v>-0.50423076400213873</v>
      </c>
      <c r="FD66">
        <v>0.46153857725124853</v>
      </c>
      <c r="FE66">
        <v>15583.204</v>
      </c>
      <c r="FF66">
        <v>15</v>
      </c>
      <c r="FG66">
        <v>1691693567.0999999</v>
      </c>
      <c r="FH66" t="s">
        <v>683</v>
      </c>
      <c r="FI66">
        <v>1691693557.5999999</v>
      </c>
      <c r="FJ66">
        <v>1691693567.0999999</v>
      </c>
      <c r="FK66">
        <v>56</v>
      </c>
      <c r="FL66">
        <v>-0.23200000000000001</v>
      </c>
      <c r="FM66">
        <v>-4.3999999999999997E-2</v>
      </c>
      <c r="FN66">
        <v>2.6459999999999999</v>
      </c>
      <c r="FO66">
        <v>0.52800000000000002</v>
      </c>
      <c r="FP66">
        <v>300</v>
      </c>
      <c r="FQ66">
        <v>23</v>
      </c>
      <c r="FR66">
        <v>7.0000000000000007E-2</v>
      </c>
      <c r="FS66">
        <v>0.02</v>
      </c>
      <c r="FT66">
        <v>17.210216657649301</v>
      </c>
      <c r="FU66">
        <v>-0.49414442621251609</v>
      </c>
      <c r="FV66">
        <v>0.1218813046038657</v>
      </c>
      <c r="FW66">
        <v>1</v>
      </c>
      <c r="FX66">
        <v>0.30053168826833909</v>
      </c>
      <c r="FY66">
        <v>8.5383844886019952E-2</v>
      </c>
      <c r="FZ66">
        <v>1.8918797001581111E-2</v>
      </c>
      <c r="GA66">
        <v>1</v>
      </c>
      <c r="GB66">
        <v>2</v>
      </c>
      <c r="GC66">
        <v>2</v>
      </c>
      <c r="GD66" t="s">
        <v>428</v>
      </c>
      <c r="GE66">
        <v>3.13428</v>
      </c>
      <c r="GF66">
        <v>2.8651499999999999</v>
      </c>
      <c r="GG66">
        <v>6.7959699999999998E-2</v>
      </c>
      <c r="GH66">
        <v>7.5045200000000006E-2</v>
      </c>
      <c r="GI66">
        <v>0.13254299999999999</v>
      </c>
      <c r="GJ66">
        <v>0.11563</v>
      </c>
      <c r="GK66">
        <v>28175.7</v>
      </c>
      <c r="GL66">
        <v>21733.5</v>
      </c>
      <c r="GM66">
        <v>29150</v>
      </c>
      <c r="GN66">
        <v>21903</v>
      </c>
      <c r="GO66">
        <v>33875.699999999997</v>
      </c>
      <c r="GP66">
        <v>26669.200000000001</v>
      </c>
      <c r="GQ66">
        <v>40456.1</v>
      </c>
      <c r="GR66">
        <v>31141.9</v>
      </c>
      <c r="GS66">
        <v>2.0082499999999999</v>
      </c>
      <c r="GT66">
        <v>1.8189500000000001</v>
      </c>
      <c r="GU66">
        <v>7.9263E-2</v>
      </c>
      <c r="GV66">
        <v>0</v>
      </c>
      <c r="GW66">
        <v>30.707999999999998</v>
      </c>
      <c r="GX66">
        <v>999.9</v>
      </c>
      <c r="GY66">
        <v>46.4</v>
      </c>
      <c r="GZ66">
        <v>35.700000000000003</v>
      </c>
      <c r="HA66">
        <v>27.605399999999999</v>
      </c>
      <c r="HB66">
        <v>61.913899999999998</v>
      </c>
      <c r="HC66">
        <v>14.054500000000001</v>
      </c>
      <c r="HD66">
        <v>1</v>
      </c>
      <c r="HE66">
        <v>0.33235500000000001</v>
      </c>
      <c r="HF66">
        <v>0.70644600000000002</v>
      </c>
      <c r="HG66">
        <v>20.279900000000001</v>
      </c>
      <c r="HH66">
        <v>5.2343599999999997</v>
      </c>
      <c r="HI66">
        <v>11.974</v>
      </c>
      <c r="HJ66">
        <v>4.9751000000000003</v>
      </c>
      <c r="HK66">
        <v>3.2839999999999998</v>
      </c>
      <c r="HL66">
        <v>9999</v>
      </c>
      <c r="HM66">
        <v>9999</v>
      </c>
      <c r="HN66">
        <v>9999</v>
      </c>
      <c r="HO66">
        <v>999.9</v>
      </c>
      <c r="HP66">
        <v>1.8610899999999999</v>
      </c>
      <c r="HQ66">
        <v>1.8626799999999999</v>
      </c>
      <c r="HR66">
        <v>1.8681300000000001</v>
      </c>
      <c r="HS66">
        <v>1.8587100000000001</v>
      </c>
      <c r="HT66">
        <v>1.8571500000000001</v>
      </c>
      <c r="HU66">
        <v>1.86086</v>
      </c>
      <c r="HV66">
        <v>1.86476</v>
      </c>
      <c r="HW66">
        <v>1.86676</v>
      </c>
      <c r="HX66">
        <v>5</v>
      </c>
      <c r="HY66">
        <v>0</v>
      </c>
      <c r="HZ66">
        <v>0</v>
      </c>
      <c r="IA66">
        <v>0</v>
      </c>
      <c r="IB66" t="s">
        <v>429</v>
      </c>
      <c r="IC66" t="s">
        <v>430</v>
      </c>
      <c r="ID66" t="s">
        <v>431</v>
      </c>
      <c r="IE66" t="s">
        <v>431</v>
      </c>
      <c r="IF66" t="s">
        <v>431</v>
      </c>
      <c r="IG66" t="s">
        <v>431</v>
      </c>
      <c r="IH66">
        <v>0</v>
      </c>
      <c r="II66">
        <v>100</v>
      </c>
      <c r="IJ66">
        <v>100</v>
      </c>
      <c r="IK66">
        <v>2.6459999999999999</v>
      </c>
      <c r="IL66">
        <v>0.5282</v>
      </c>
      <c r="IM66">
        <v>2.646249999999895</v>
      </c>
      <c r="IN66">
        <v>0</v>
      </c>
      <c r="IO66">
        <v>0</v>
      </c>
      <c r="IP66">
        <v>0</v>
      </c>
      <c r="IQ66">
        <v>0.52826666666666711</v>
      </c>
      <c r="IR66">
        <v>0</v>
      </c>
      <c r="IS66">
        <v>0</v>
      </c>
      <c r="IT66">
        <v>0</v>
      </c>
      <c r="IU66">
        <v>-1</v>
      </c>
      <c r="IV66">
        <v>-1</v>
      </c>
      <c r="IW66">
        <v>-1</v>
      </c>
      <c r="IX66">
        <v>-1</v>
      </c>
      <c r="IY66">
        <v>0.8</v>
      </c>
      <c r="IZ66">
        <v>0.6</v>
      </c>
      <c r="JA66">
        <v>0.81664999999999999</v>
      </c>
      <c r="JB66">
        <v>2.49512</v>
      </c>
      <c r="JC66">
        <v>1.34399</v>
      </c>
      <c r="JD66">
        <v>2.2485400000000002</v>
      </c>
      <c r="JE66">
        <v>1.5918000000000001</v>
      </c>
      <c r="JF66">
        <v>2.4694799999999999</v>
      </c>
      <c r="JG66">
        <v>38.673299999999998</v>
      </c>
      <c r="JH66">
        <v>24.262599999999999</v>
      </c>
      <c r="JI66">
        <v>18</v>
      </c>
      <c r="JJ66">
        <v>497.56900000000002</v>
      </c>
      <c r="JK66">
        <v>422.18799999999999</v>
      </c>
      <c r="JL66">
        <v>29.798100000000002</v>
      </c>
      <c r="JM66">
        <v>31.845300000000002</v>
      </c>
      <c r="JN66">
        <v>29.9999</v>
      </c>
      <c r="JO66">
        <v>31.7088</v>
      </c>
      <c r="JP66">
        <v>31.6585</v>
      </c>
      <c r="JQ66">
        <v>16.431899999999999</v>
      </c>
      <c r="JR66">
        <v>21.882400000000001</v>
      </c>
      <c r="JS66">
        <v>17.344899999999999</v>
      </c>
      <c r="JT66">
        <v>29.802600000000002</v>
      </c>
      <c r="JU66">
        <v>300</v>
      </c>
      <c r="JV66">
        <v>23.2485</v>
      </c>
      <c r="JW66">
        <v>99.391000000000005</v>
      </c>
      <c r="JX66">
        <v>98.362700000000004</v>
      </c>
    </row>
    <row r="67" spans="1:284" x14ac:dyDescent="0.3">
      <c r="A67">
        <v>51</v>
      </c>
      <c r="B67">
        <v>1691693721.5999999</v>
      </c>
      <c r="C67">
        <v>13515.599999904631</v>
      </c>
      <c r="D67" t="s">
        <v>684</v>
      </c>
      <c r="E67" t="s">
        <v>685</v>
      </c>
      <c r="F67" t="s">
        <v>416</v>
      </c>
      <c r="G67" t="s">
        <v>675</v>
      </c>
      <c r="H67" t="s">
        <v>511</v>
      </c>
      <c r="I67" t="s">
        <v>419</v>
      </c>
      <c r="J67" t="s">
        <v>594</v>
      </c>
      <c r="K67" t="s">
        <v>31</v>
      </c>
      <c r="L67" t="s">
        <v>422</v>
      </c>
      <c r="M67">
        <v>1691693721.5999999</v>
      </c>
      <c r="N67">
        <f t="shared" si="46"/>
        <v>5.6860079154387351E-3</v>
      </c>
      <c r="O67">
        <f t="shared" si="47"/>
        <v>5.6860079154387355</v>
      </c>
      <c r="P67">
        <f t="shared" si="48"/>
        <v>9.8837048693010505</v>
      </c>
      <c r="Q67">
        <f t="shared" si="49"/>
        <v>186.81200000000001</v>
      </c>
      <c r="R67">
        <f t="shared" si="50"/>
        <v>129.02358605727088</v>
      </c>
      <c r="S67">
        <f t="shared" si="51"/>
        <v>12.744487074743466</v>
      </c>
      <c r="T67">
        <f t="shared" si="52"/>
        <v>18.452619340080805</v>
      </c>
      <c r="U67">
        <f t="shared" si="53"/>
        <v>0.31376165235357845</v>
      </c>
      <c r="V67">
        <f t="shared" si="54"/>
        <v>2.9103814857718238</v>
      </c>
      <c r="W67">
        <f t="shared" si="55"/>
        <v>0.29610789639395146</v>
      </c>
      <c r="X67">
        <f t="shared" si="56"/>
        <v>0.18657073200063162</v>
      </c>
      <c r="Y67">
        <f t="shared" si="57"/>
        <v>344.36429964449417</v>
      </c>
      <c r="Z67">
        <f t="shared" si="58"/>
        <v>32.930436328044003</v>
      </c>
      <c r="AA67">
        <f t="shared" si="59"/>
        <v>31.968499999999999</v>
      </c>
      <c r="AB67">
        <f t="shared" si="60"/>
        <v>4.7665762503067315</v>
      </c>
      <c r="AC67">
        <f t="shared" si="61"/>
        <v>60.350153377922069</v>
      </c>
      <c r="AD67">
        <f t="shared" si="62"/>
        <v>2.9438532038428802</v>
      </c>
      <c r="AE67">
        <f t="shared" si="63"/>
        <v>4.8779548005586868</v>
      </c>
      <c r="AF67">
        <f t="shared" si="64"/>
        <v>1.8227230464638513</v>
      </c>
      <c r="AG67">
        <f t="shared" si="65"/>
        <v>-250.75294907084822</v>
      </c>
      <c r="AH67">
        <f t="shared" si="66"/>
        <v>64.111173249656218</v>
      </c>
      <c r="AI67">
        <f t="shared" si="67"/>
        <v>5.0041771482524586</v>
      </c>
      <c r="AJ67">
        <f t="shared" si="68"/>
        <v>162.72670097155461</v>
      </c>
      <c r="AK67">
        <v>0</v>
      </c>
      <c r="AL67">
        <v>0</v>
      </c>
      <c r="AM67">
        <f t="shared" si="69"/>
        <v>1</v>
      </c>
      <c r="AN67">
        <f t="shared" si="70"/>
        <v>0</v>
      </c>
      <c r="AO67">
        <f t="shared" si="71"/>
        <v>51375.568532664824</v>
      </c>
      <c r="AP67" t="s">
        <v>423</v>
      </c>
      <c r="AQ67">
        <v>10366.9</v>
      </c>
      <c r="AR67">
        <v>993.59653846153856</v>
      </c>
      <c r="AS67">
        <v>3431.87</v>
      </c>
      <c r="AT67">
        <f t="shared" si="72"/>
        <v>0.71047955241266758</v>
      </c>
      <c r="AU67">
        <v>-3.9894345373445681</v>
      </c>
      <c r="AV67" t="s">
        <v>686</v>
      </c>
      <c r="AW67">
        <v>10302.799999999999</v>
      </c>
      <c r="AX67">
        <v>807.17079999999999</v>
      </c>
      <c r="AY67">
        <v>1154.0285844698751</v>
      </c>
      <c r="AZ67">
        <f t="shared" si="73"/>
        <v>0.30056255896747208</v>
      </c>
      <c r="BA67">
        <v>0.5</v>
      </c>
      <c r="BB67">
        <f t="shared" si="74"/>
        <v>1513.1597998222471</v>
      </c>
      <c r="BC67">
        <f t="shared" si="75"/>
        <v>9.8837048693010505</v>
      </c>
      <c r="BD67">
        <f t="shared" si="76"/>
        <v>227.3995907806412</v>
      </c>
      <c r="BE67">
        <f t="shared" si="77"/>
        <v>9.1683240648312986E-3</v>
      </c>
      <c r="BF67">
        <f t="shared" si="78"/>
        <v>1.9738171533909572</v>
      </c>
      <c r="BG67">
        <f t="shared" si="79"/>
        <v>632.2758894902438</v>
      </c>
      <c r="BH67" t="s">
        <v>687</v>
      </c>
      <c r="BI67">
        <v>636.20000000000005</v>
      </c>
      <c r="BJ67">
        <f t="shared" si="80"/>
        <v>636.20000000000005</v>
      </c>
      <c r="BK67">
        <f t="shared" si="81"/>
        <v>0.44871382861608189</v>
      </c>
      <c r="BL67">
        <f t="shared" si="82"/>
        <v>0.66983128176473572</v>
      </c>
      <c r="BM67">
        <f t="shared" si="83"/>
        <v>0.81477478226333033</v>
      </c>
      <c r="BN67">
        <f t="shared" si="84"/>
        <v>2.1620230689562563</v>
      </c>
      <c r="BO67">
        <f t="shared" si="85"/>
        <v>0.93420260338349825</v>
      </c>
      <c r="BP67">
        <f t="shared" si="86"/>
        <v>0.52795103769700902</v>
      </c>
      <c r="BQ67">
        <f t="shared" si="87"/>
        <v>0.47204896230299098</v>
      </c>
      <c r="BR67">
        <v>1693</v>
      </c>
      <c r="BS67">
        <v>290.00000000000011</v>
      </c>
      <c r="BT67">
        <v>1069.97</v>
      </c>
      <c r="BU67">
        <v>285</v>
      </c>
      <c r="BV67">
        <v>10302.799999999999</v>
      </c>
      <c r="BW67">
        <v>1069.68</v>
      </c>
      <c r="BX67">
        <v>0.28999999999999998</v>
      </c>
      <c r="BY67">
        <v>300.00000000000011</v>
      </c>
      <c r="BZ67">
        <v>38.4</v>
      </c>
      <c r="CA67">
        <v>1154.0285844698751</v>
      </c>
      <c r="CB67">
        <v>1.32776951138813</v>
      </c>
      <c r="CC67">
        <v>-86.907060827243484</v>
      </c>
      <c r="CD67">
        <v>1.12075056601321</v>
      </c>
      <c r="CE67">
        <v>0.99536501628203733</v>
      </c>
      <c r="CF67">
        <v>-1.1221391768631831E-2</v>
      </c>
      <c r="CG67">
        <v>289.99999999999989</v>
      </c>
      <c r="CH67">
        <v>1070.17</v>
      </c>
      <c r="CI67">
        <v>735</v>
      </c>
      <c r="CJ67">
        <v>10286.799999999999</v>
      </c>
      <c r="CK67">
        <v>1069.54</v>
      </c>
      <c r="CL67">
        <v>0.63</v>
      </c>
      <c r="CZ67">
        <f t="shared" si="88"/>
        <v>1799.97</v>
      </c>
      <c r="DA67">
        <f t="shared" si="89"/>
        <v>1513.1597998222471</v>
      </c>
      <c r="DB67">
        <f t="shared" si="90"/>
        <v>0.84065834420698515</v>
      </c>
      <c r="DC67">
        <f t="shared" si="91"/>
        <v>0.19131668841397031</v>
      </c>
      <c r="DD67">
        <v>6</v>
      </c>
      <c r="DE67">
        <v>0.5</v>
      </c>
      <c r="DF67" t="s">
        <v>426</v>
      </c>
      <c r="DG67">
        <v>2</v>
      </c>
      <c r="DH67">
        <v>1691693721.5999999</v>
      </c>
      <c r="DI67">
        <v>186.81200000000001</v>
      </c>
      <c r="DJ67">
        <v>199.946</v>
      </c>
      <c r="DK67">
        <v>29.8032</v>
      </c>
      <c r="DL67">
        <v>23.183900000000001</v>
      </c>
      <c r="DM67">
        <v>184.50200000000001</v>
      </c>
      <c r="DN67">
        <v>29.264199999999999</v>
      </c>
      <c r="DO67">
        <v>500.04199999999997</v>
      </c>
      <c r="DP67">
        <v>98.676500000000004</v>
      </c>
      <c r="DQ67">
        <v>9.9913399999999999E-2</v>
      </c>
      <c r="DR67">
        <v>32.377099999999999</v>
      </c>
      <c r="DS67">
        <v>31.968499999999999</v>
      </c>
      <c r="DT67">
        <v>999.9</v>
      </c>
      <c r="DU67">
        <v>0</v>
      </c>
      <c r="DV67">
        <v>0</v>
      </c>
      <c r="DW67">
        <v>10023.799999999999</v>
      </c>
      <c r="DX67">
        <v>0</v>
      </c>
      <c r="DY67">
        <v>1662.98</v>
      </c>
      <c r="DZ67">
        <v>-13.133699999999999</v>
      </c>
      <c r="EA67">
        <v>192.55099999999999</v>
      </c>
      <c r="EB67">
        <v>204.691</v>
      </c>
      <c r="EC67">
        <v>6.6193600000000004</v>
      </c>
      <c r="ED67">
        <v>199.946</v>
      </c>
      <c r="EE67">
        <v>23.183900000000001</v>
      </c>
      <c r="EF67">
        <v>2.9408799999999999</v>
      </c>
      <c r="EG67">
        <v>2.2877000000000001</v>
      </c>
      <c r="EH67">
        <v>23.696899999999999</v>
      </c>
      <c r="EI67">
        <v>19.5901</v>
      </c>
      <c r="EJ67">
        <v>1799.97</v>
      </c>
      <c r="EK67">
        <v>0.97799199999999997</v>
      </c>
      <c r="EL67">
        <v>2.2008199999999999E-2</v>
      </c>
      <c r="EM67">
        <v>0</v>
      </c>
      <c r="EN67">
        <v>807.125</v>
      </c>
      <c r="EO67">
        <v>5.0002700000000004</v>
      </c>
      <c r="EP67">
        <v>15442.6</v>
      </c>
      <c r="EQ67">
        <v>16248.3</v>
      </c>
      <c r="ER67">
        <v>46.5</v>
      </c>
      <c r="ES67">
        <v>48.311999999999998</v>
      </c>
      <c r="ET67">
        <v>47.5</v>
      </c>
      <c r="EU67">
        <v>47.375</v>
      </c>
      <c r="EV67">
        <v>48.436999999999998</v>
      </c>
      <c r="EW67">
        <v>1755.47</v>
      </c>
      <c r="EX67">
        <v>39.5</v>
      </c>
      <c r="EY67">
        <v>0</v>
      </c>
      <c r="EZ67">
        <v>114.2000000476837</v>
      </c>
      <c r="FA67">
        <v>0</v>
      </c>
      <c r="FB67">
        <v>807.17079999999999</v>
      </c>
      <c r="FC67">
        <v>-1.6191538305490349</v>
      </c>
      <c r="FD67">
        <v>-31.20000014244685</v>
      </c>
      <c r="FE67">
        <v>15448.495999999999</v>
      </c>
      <c r="FF67">
        <v>15</v>
      </c>
      <c r="FG67">
        <v>1691693683.5999999</v>
      </c>
      <c r="FH67" t="s">
        <v>688</v>
      </c>
      <c r="FI67">
        <v>1691693673.5999999</v>
      </c>
      <c r="FJ67">
        <v>1691693683.5999999</v>
      </c>
      <c r="FK67">
        <v>57</v>
      </c>
      <c r="FL67">
        <v>-0.33600000000000002</v>
      </c>
      <c r="FM67">
        <v>1.0999999999999999E-2</v>
      </c>
      <c r="FN67">
        <v>2.31</v>
      </c>
      <c r="FO67">
        <v>0.53900000000000003</v>
      </c>
      <c r="FP67">
        <v>200</v>
      </c>
      <c r="FQ67">
        <v>23</v>
      </c>
      <c r="FR67">
        <v>0.13</v>
      </c>
      <c r="FS67">
        <v>0.01</v>
      </c>
      <c r="FT67">
        <v>9.9531329566560505</v>
      </c>
      <c r="FU67">
        <v>-0.31426448880434449</v>
      </c>
      <c r="FV67">
        <v>7.6383328677006077E-2</v>
      </c>
      <c r="FW67">
        <v>1</v>
      </c>
      <c r="FX67">
        <v>0.30713000148046599</v>
      </c>
      <c r="FY67">
        <v>9.1175359769478312E-2</v>
      </c>
      <c r="FZ67">
        <v>1.9241077987404681E-2</v>
      </c>
      <c r="GA67">
        <v>1</v>
      </c>
      <c r="GB67">
        <v>2</v>
      </c>
      <c r="GC67">
        <v>2</v>
      </c>
      <c r="GD67" t="s">
        <v>428</v>
      </c>
      <c r="GE67">
        <v>3.13422</v>
      </c>
      <c r="GF67">
        <v>2.8652799999999998</v>
      </c>
      <c r="GG67">
        <v>4.8088600000000002E-2</v>
      </c>
      <c r="GH67">
        <v>5.3124299999999999E-2</v>
      </c>
      <c r="GI67">
        <v>0.13272999999999999</v>
      </c>
      <c r="GJ67">
        <v>0.11548899999999999</v>
      </c>
      <c r="GK67">
        <v>28778.2</v>
      </c>
      <c r="GL67">
        <v>22251.3</v>
      </c>
      <c r="GM67">
        <v>29151.5</v>
      </c>
      <c r="GN67">
        <v>21905.5</v>
      </c>
      <c r="GO67">
        <v>33866.800000000003</v>
      </c>
      <c r="GP67">
        <v>26675.1</v>
      </c>
      <c r="GQ67">
        <v>40457.5</v>
      </c>
      <c r="GR67">
        <v>31146</v>
      </c>
      <c r="GS67">
        <v>2.0087999999999999</v>
      </c>
      <c r="GT67">
        <v>1.81982</v>
      </c>
      <c r="GU67">
        <v>7.72476E-2</v>
      </c>
      <c r="GV67">
        <v>0</v>
      </c>
      <c r="GW67">
        <v>30.714099999999998</v>
      </c>
      <c r="GX67">
        <v>999.9</v>
      </c>
      <c r="GY67">
        <v>46.6</v>
      </c>
      <c r="GZ67">
        <v>35.700000000000003</v>
      </c>
      <c r="HA67">
        <v>27.7258</v>
      </c>
      <c r="HB67">
        <v>61.923900000000003</v>
      </c>
      <c r="HC67">
        <v>14.5433</v>
      </c>
      <c r="HD67">
        <v>1</v>
      </c>
      <c r="HE67">
        <v>0.32712400000000003</v>
      </c>
      <c r="HF67">
        <v>0.10247000000000001</v>
      </c>
      <c r="HG67">
        <v>20.281199999999998</v>
      </c>
      <c r="HH67">
        <v>5.23421</v>
      </c>
      <c r="HI67">
        <v>11.974</v>
      </c>
      <c r="HJ67">
        <v>4.9738499999999997</v>
      </c>
      <c r="HK67">
        <v>3.2839999999999998</v>
      </c>
      <c r="HL67">
        <v>9999</v>
      </c>
      <c r="HM67">
        <v>9999</v>
      </c>
      <c r="HN67">
        <v>9999</v>
      </c>
      <c r="HO67">
        <v>999.9</v>
      </c>
      <c r="HP67">
        <v>1.8609800000000001</v>
      </c>
      <c r="HQ67">
        <v>1.8626400000000001</v>
      </c>
      <c r="HR67">
        <v>1.8681099999999999</v>
      </c>
      <c r="HS67">
        <v>1.85867</v>
      </c>
      <c r="HT67">
        <v>1.8571299999999999</v>
      </c>
      <c r="HU67">
        <v>1.8608100000000001</v>
      </c>
      <c r="HV67">
        <v>1.86466</v>
      </c>
      <c r="HW67">
        <v>1.86676</v>
      </c>
      <c r="HX67">
        <v>5</v>
      </c>
      <c r="HY67">
        <v>0</v>
      </c>
      <c r="HZ67">
        <v>0</v>
      </c>
      <c r="IA67">
        <v>0</v>
      </c>
      <c r="IB67" t="s">
        <v>429</v>
      </c>
      <c r="IC67" t="s">
        <v>430</v>
      </c>
      <c r="ID67" t="s">
        <v>431</v>
      </c>
      <c r="IE67" t="s">
        <v>431</v>
      </c>
      <c r="IF67" t="s">
        <v>431</v>
      </c>
      <c r="IG67" t="s">
        <v>431</v>
      </c>
      <c r="IH67">
        <v>0</v>
      </c>
      <c r="II67">
        <v>100</v>
      </c>
      <c r="IJ67">
        <v>100</v>
      </c>
      <c r="IK67">
        <v>2.31</v>
      </c>
      <c r="IL67">
        <v>0.53900000000000003</v>
      </c>
      <c r="IM67">
        <v>2.3097999999999961</v>
      </c>
      <c r="IN67">
        <v>0</v>
      </c>
      <c r="IO67">
        <v>0</v>
      </c>
      <c r="IP67">
        <v>0</v>
      </c>
      <c r="IQ67">
        <v>0.53901500000000269</v>
      </c>
      <c r="IR67">
        <v>0</v>
      </c>
      <c r="IS67">
        <v>0</v>
      </c>
      <c r="IT67">
        <v>0</v>
      </c>
      <c r="IU67">
        <v>-1</v>
      </c>
      <c r="IV67">
        <v>-1</v>
      </c>
      <c r="IW67">
        <v>-1</v>
      </c>
      <c r="IX67">
        <v>-1</v>
      </c>
      <c r="IY67">
        <v>0.8</v>
      </c>
      <c r="IZ67">
        <v>0.6</v>
      </c>
      <c r="JA67">
        <v>0.59814500000000004</v>
      </c>
      <c r="JB67">
        <v>2.5158700000000001</v>
      </c>
      <c r="JC67">
        <v>1.34399</v>
      </c>
      <c r="JD67">
        <v>2.2485400000000002</v>
      </c>
      <c r="JE67">
        <v>1.5918000000000001</v>
      </c>
      <c r="JF67">
        <v>2.3645</v>
      </c>
      <c r="JG67">
        <v>38.624099999999999</v>
      </c>
      <c r="JH67">
        <v>24.288900000000002</v>
      </c>
      <c r="JI67">
        <v>18</v>
      </c>
      <c r="JJ67">
        <v>497.53399999999999</v>
      </c>
      <c r="JK67">
        <v>422.39600000000002</v>
      </c>
      <c r="JL67">
        <v>29.689299999999999</v>
      </c>
      <c r="JM67">
        <v>31.793800000000001</v>
      </c>
      <c r="JN67">
        <v>29.998899999999999</v>
      </c>
      <c r="JO67">
        <v>31.6632</v>
      </c>
      <c r="JP67">
        <v>31.613600000000002</v>
      </c>
      <c r="JQ67">
        <v>12.0594</v>
      </c>
      <c r="JR67">
        <v>21.997499999999999</v>
      </c>
      <c r="JS67">
        <v>17.950299999999999</v>
      </c>
      <c r="JT67">
        <v>29.732800000000001</v>
      </c>
      <c r="JU67">
        <v>200</v>
      </c>
      <c r="JV67">
        <v>23.295000000000002</v>
      </c>
      <c r="JW67">
        <v>99.395200000000003</v>
      </c>
      <c r="JX67">
        <v>98.375200000000007</v>
      </c>
    </row>
    <row r="68" spans="1:284" x14ac:dyDescent="0.3">
      <c r="A68">
        <v>52</v>
      </c>
      <c r="B68">
        <v>1691693849.0999999</v>
      </c>
      <c r="C68">
        <v>13643.099999904631</v>
      </c>
      <c r="D68" t="s">
        <v>689</v>
      </c>
      <c r="E68" t="s">
        <v>690</v>
      </c>
      <c r="F68" t="s">
        <v>416</v>
      </c>
      <c r="G68" t="s">
        <v>675</v>
      </c>
      <c r="H68" t="s">
        <v>511</v>
      </c>
      <c r="I68" t="s">
        <v>419</v>
      </c>
      <c r="J68" t="s">
        <v>594</v>
      </c>
      <c r="K68" t="s">
        <v>31</v>
      </c>
      <c r="L68" t="s">
        <v>422</v>
      </c>
      <c r="M68">
        <v>1691693849.0999999</v>
      </c>
      <c r="N68">
        <f t="shared" si="46"/>
        <v>5.899929644093159E-3</v>
      </c>
      <c r="O68">
        <f t="shared" si="47"/>
        <v>5.8999296440931586</v>
      </c>
      <c r="P68">
        <f t="shared" si="48"/>
        <v>6.3029612930923191</v>
      </c>
      <c r="Q68">
        <f t="shared" si="49"/>
        <v>141.37299999999999</v>
      </c>
      <c r="R68">
        <f t="shared" si="50"/>
        <v>104.6794651076742</v>
      </c>
      <c r="S68">
        <f t="shared" si="51"/>
        <v>10.339387775438313</v>
      </c>
      <c r="T68">
        <f t="shared" si="52"/>
        <v>13.963677273985999</v>
      </c>
      <c r="U68">
        <f t="shared" si="53"/>
        <v>0.32261592911841125</v>
      </c>
      <c r="V68">
        <f t="shared" si="54"/>
        <v>2.9043957018979758</v>
      </c>
      <c r="W68">
        <f t="shared" si="55"/>
        <v>0.30394748670209337</v>
      </c>
      <c r="X68">
        <f t="shared" si="56"/>
        <v>0.19155438226824606</v>
      </c>
      <c r="Y68">
        <f t="shared" si="57"/>
        <v>344.36819964477007</v>
      </c>
      <c r="Z68">
        <f t="shared" si="58"/>
        <v>32.955018064553229</v>
      </c>
      <c r="AA68">
        <f t="shared" si="59"/>
        <v>32.037199999999999</v>
      </c>
      <c r="AB68">
        <f t="shared" si="60"/>
        <v>4.7851465820413139</v>
      </c>
      <c r="AC68">
        <f t="shared" si="61"/>
        <v>60.06067680065027</v>
      </c>
      <c r="AD68">
        <f t="shared" si="62"/>
        <v>2.9428884698136</v>
      </c>
      <c r="AE68">
        <f t="shared" si="63"/>
        <v>4.8998589869066169</v>
      </c>
      <c r="AF68">
        <f t="shared" si="64"/>
        <v>1.842258112227714</v>
      </c>
      <c r="AG68">
        <f t="shared" si="65"/>
        <v>-260.18689730450831</v>
      </c>
      <c r="AH68">
        <f t="shared" si="66"/>
        <v>65.654740807147405</v>
      </c>
      <c r="AI68">
        <f t="shared" si="67"/>
        <v>5.1389606383354369</v>
      </c>
      <c r="AJ68">
        <f t="shared" si="68"/>
        <v>154.9750037857446</v>
      </c>
      <c r="AK68">
        <v>0</v>
      </c>
      <c r="AL68">
        <v>0</v>
      </c>
      <c r="AM68">
        <f t="shared" si="69"/>
        <v>1</v>
      </c>
      <c r="AN68">
        <f t="shared" si="70"/>
        <v>0</v>
      </c>
      <c r="AO68">
        <f t="shared" si="71"/>
        <v>51193.627592714933</v>
      </c>
      <c r="AP68" t="s">
        <v>423</v>
      </c>
      <c r="AQ68">
        <v>10366.9</v>
      </c>
      <c r="AR68">
        <v>993.59653846153856</v>
      </c>
      <c r="AS68">
        <v>3431.87</v>
      </c>
      <c r="AT68">
        <f t="shared" si="72"/>
        <v>0.71047955241266758</v>
      </c>
      <c r="AU68">
        <v>-3.9894345373445681</v>
      </c>
      <c r="AV68" t="s">
        <v>691</v>
      </c>
      <c r="AW68">
        <v>10306.4</v>
      </c>
      <c r="AX68">
        <v>805.25688461538459</v>
      </c>
      <c r="AY68">
        <v>1116.89321302336</v>
      </c>
      <c r="AZ68">
        <f t="shared" si="73"/>
        <v>0.27902070204580742</v>
      </c>
      <c r="BA68">
        <v>0.5</v>
      </c>
      <c r="BB68">
        <f t="shared" si="74"/>
        <v>1513.184099822385</v>
      </c>
      <c r="BC68">
        <f t="shared" si="75"/>
        <v>6.3029612930923191</v>
      </c>
      <c r="BD68">
        <f t="shared" si="76"/>
        <v>211.1048449284975</v>
      </c>
      <c r="BE68">
        <f t="shared" si="77"/>
        <v>6.8018133627263154E-3</v>
      </c>
      <c r="BF68">
        <f t="shared" si="78"/>
        <v>2.0726930381375879</v>
      </c>
      <c r="BG68">
        <f t="shared" si="79"/>
        <v>620.96406536401116</v>
      </c>
      <c r="BH68" t="s">
        <v>692</v>
      </c>
      <c r="BI68">
        <v>630.99</v>
      </c>
      <c r="BJ68">
        <f t="shared" si="80"/>
        <v>630.99</v>
      </c>
      <c r="BK68">
        <f t="shared" si="81"/>
        <v>0.43504894412246486</v>
      </c>
      <c r="BL68">
        <f t="shared" si="82"/>
        <v>0.64135473908256158</v>
      </c>
      <c r="BM68">
        <f t="shared" si="83"/>
        <v>0.82651766122670023</v>
      </c>
      <c r="BN68">
        <f t="shared" si="84"/>
        <v>2.5275323078703127</v>
      </c>
      <c r="BO68">
        <f t="shared" si="85"/>
        <v>0.94943279475960596</v>
      </c>
      <c r="BP68">
        <f t="shared" si="86"/>
        <v>0.50255817062277852</v>
      </c>
      <c r="BQ68">
        <f t="shared" si="87"/>
        <v>0.49744182937722148</v>
      </c>
      <c r="BR68">
        <v>1695</v>
      </c>
      <c r="BS68">
        <v>290.00000000000011</v>
      </c>
      <c r="BT68">
        <v>1043.8599999999999</v>
      </c>
      <c r="BU68">
        <v>255</v>
      </c>
      <c r="BV68">
        <v>10306.4</v>
      </c>
      <c r="BW68">
        <v>1043.46</v>
      </c>
      <c r="BX68">
        <v>0.4</v>
      </c>
      <c r="BY68">
        <v>300.00000000000011</v>
      </c>
      <c r="BZ68">
        <v>38.4</v>
      </c>
      <c r="CA68">
        <v>1116.89321302336</v>
      </c>
      <c r="CB68">
        <v>1.3076246775400839</v>
      </c>
      <c r="CC68">
        <v>-75.681897257260715</v>
      </c>
      <c r="CD68">
        <v>1.103768471692198</v>
      </c>
      <c r="CE68">
        <v>0.9940795987728257</v>
      </c>
      <c r="CF68">
        <v>-1.122148387096775E-2</v>
      </c>
      <c r="CG68">
        <v>289.99999999999989</v>
      </c>
      <c r="CH68">
        <v>1045.5999999999999</v>
      </c>
      <c r="CI68">
        <v>795</v>
      </c>
      <c r="CJ68">
        <v>10283.200000000001</v>
      </c>
      <c r="CK68">
        <v>1043.3</v>
      </c>
      <c r="CL68">
        <v>2.2999999999999998</v>
      </c>
      <c r="CZ68">
        <f t="shared" si="88"/>
        <v>1800</v>
      </c>
      <c r="DA68">
        <f t="shared" si="89"/>
        <v>1513.184099822385</v>
      </c>
      <c r="DB68">
        <f t="shared" si="90"/>
        <v>0.84065783323465826</v>
      </c>
      <c r="DC68">
        <f t="shared" si="91"/>
        <v>0.19131566646931669</v>
      </c>
      <c r="DD68">
        <v>6</v>
      </c>
      <c r="DE68">
        <v>0.5</v>
      </c>
      <c r="DF68" t="s">
        <v>426</v>
      </c>
      <c r="DG68">
        <v>2</v>
      </c>
      <c r="DH68">
        <v>1691693849.0999999</v>
      </c>
      <c r="DI68">
        <v>141.37299999999999</v>
      </c>
      <c r="DJ68">
        <v>149.93700000000001</v>
      </c>
      <c r="DK68">
        <v>29.794799999999999</v>
      </c>
      <c r="DL68">
        <v>22.926200000000001</v>
      </c>
      <c r="DM68">
        <v>139.05799999999999</v>
      </c>
      <c r="DN68">
        <v>29.272400000000001</v>
      </c>
      <c r="DO68">
        <v>500.02699999999999</v>
      </c>
      <c r="DP68">
        <v>98.671700000000001</v>
      </c>
      <c r="DQ68">
        <v>0.10018199999999999</v>
      </c>
      <c r="DR68">
        <v>32.456499999999998</v>
      </c>
      <c r="DS68">
        <v>32.037199999999999</v>
      </c>
      <c r="DT68">
        <v>999.9</v>
      </c>
      <c r="DU68">
        <v>0</v>
      </c>
      <c r="DV68">
        <v>0</v>
      </c>
      <c r="DW68">
        <v>9990</v>
      </c>
      <c r="DX68">
        <v>0</v>
      </c>
      <c r="DY68">
        <v>1665.55</v>
      </c>
      <c r="DZ68">
        <v>-8.56419</v>
      </c>
      <c r="EA68">
        <v>145.714</v>
      </c>
      <c r="EB68">
        <v>153.45500000000001</v>
      </c>
      <c r="EC68">
        <v>6.8685400000000003</v>
      </c>
      <c r="ED68">
        <v>149.93700000000001</v>
      </c>
      <c r="EE68">
        <v>22.926200000000001</v>
      </c>
      <c r="EF68">
        <v>2.9399000000000002</v>
      </c>
      <c r="EG68">
        <v>2.2621699999999998</v>
      </c>
      <c r="EH68">
        <v>23.691400000000002</v>
      </c>
      <c r="EI68">
        <v>19.409500000000001</v>
      </c>
      <c r="EJ68">
        <v>1800</v>
      </c>
      <c r="EK68">
        <v>0.97800900000000002</v>
      </c>
      <c r="EL68">
        <v>2.1991500000000001E-2</v>
      </c>
      <c r="EM68">
        <v>0</v>
      </c>
      <c r="EN68">
        <v>805.15599999999995</v>
      </c>
      <c r="EO68">
        <v>5.0002700000000004</v>
      </c>
      <c r="EP68">
        <v>15414.5</v>
      </c>
      <c r="EQ68">
        <v>16248.7</v>
      </c>
      <c r="ER68">
        <v>46.375</v>
      </c>
      <c r="ES68">
        <v>48.25</v>
      </c>
      <c r="ET68">
        <v>47.436999999999998</v>
      </c>
      <c r="EU68">
        <v>47.311999999999998</v>
      </c>
      <c r="EV68">
        <v>48.375</v>
      </c>
      <c r="EW68">
        <v>1755.53</v>
      </c>
      <c r="EX68">
        <v>39.47</v>
      </c>
      <c r="EY68">
        <v>0</v>
      </c>
      <c r="EZ68">
        <v>125.3999998569489</v>
      </c>
      <c r="FA68">
        <v>0</v>
      </c>
      <c r="FB68">
        <v>805.25688461538459</v>
      </c>
      <c r="FC68">
        <v>-0.60905982256455238</v>
      </c>
      <c r="FD68">
        <v>-24.594871711451809</v>
      </c>
      <c r="FE68">
        <v>15416.43076923077</v>
      </c>
      <c r="FF68">
        <v>15</v>
      </c>
      <c r="FG68">
        <v>1691693810.0999999</v>
      </c>
      <c r="FH68" t="s">
        <v>693</v>
      </c>
      <c r="FI68">
        <v>1691693795.5999999</v>
      </c>
      <c r="FJ68">
        <v>1691693810.0999999</v>
      </c>
      <c r="FK68">
        <v>58</v>
      </c>
      <c r="FL68">
        <v>5.0000000000000001E-3</v>
      </c>
      <c r="FM68">
        <v>-1.7000000000000001E-2</v>
      </c>
      <c r="FN68">
        <v>2.3140000000000001</v>
      </c>
      <c r="FO68">
        <v>0.52200000000000002</v>
      </c>
      <c r="FP68">
        <v>150</v>
      </c>
      <c r="FQ68">
        <v>23</v>
      </c>
      <c r="FR68">
        <v>0.38</v>
      </c>
      <c r="FS68">
        <v>0.01</v>
      </c>
      <c r="FT68">
        <v>6.3801337983856126</v>
      </c>
      <c r="FU68">
        <v>-0.43022827641803069</v>
      </c>
      <c r="FV68">
        <v>8.3158278337997715E-2</v>
      </c>
      <c r="FW68">
        <v>1</v>
      </c>
      <c r="FX68">
        <v>0.32122056099015361</v>
      </c>
      <c r="FY68">
        <v>7.1378450953976255E-2</v>
      </c>
      <c r="FZ68">
        <v>1.913193135565576E-2</v>
      </c>
      <c r="GA68">
        <v>1</v>
      </c>
      <c r="GB68">
        <v>2</v>
      </c>
      <c r="GC68">
        <v>2</v>
      </c>
      <c r="GD68" t="s">
        <v>428</v>
      </c>
      <c r="GE68">
        <v>3.1341399999999999</v>
      </c>
      <c r="GF68">
        <v>2.8652500000000001</v>
      </c>
      <c r="GG68">
        <v>3.7126199999999998E-2</v>
      </c>
      <c r="GH68">
        <v>4.0969100000000001E-2</v>
      </c>
      <c r="GI68">
        <v>0.13276499999999999</v>
      </c>
      <c r="GJ68">
        <v>0.11459999999999999</v>
      </c>
      <c r="GK68">
        <v>29113</v>
      </c>
      <c r="GL68">
        <v>22540.3</v>
      </c>
      <c r="GM68">
        <v>29154.7</v>
      </c>
      <c r="GN68">
        <v>21908.7</v>
      </c>
      <c r="GO68">
        <v>33867.199999999997</v>
      </c>
      <c r="GP68">
        <v>26704.400000000001</v>
      </c>
      <c r="GQ68">
        <v>40461.9</v>
      </c>
      <c r="GR68">
        <v>31150.1</v>
      </c>
      <c r="GS68">
        <v>2.0093800000000002</v>
      </c>
      <c r="GT68">
        <v>1.8203499999999999</v>
      </c>
      <c r="GU68">
        <v>7.9590800000000003E-2</v>
      </c>
      <c r="GV68">
        <v>0</v>
      </c>
      <c r="GW68">
        <v>30.744900000000001</v>
      </c>
      <c r="GX68">
        <v>999.9</v>
      </c>
      <c r="GY68">
        <v>46.7</v>
      </c>
      <c r="GZ68">
        <v>35.6</v>
      </c>
      <c r="HA68">
        <v>27.634799999999998</v>
      </c>
      <c r="HB68">
        <v>62.023899999999998</v>
      </c>
      <c r="HC68">
        <v>14.1266</v>
      </c>
      <c r="HD68">
        <v>1</v>
      </c>
      <c r="HE68">
        <v>0.32402399999999998</v>
      </c>
      <c r="HF68">
        <v>1.0434699999999999</v>
      </c>
      <c r="HG68">
        <v>20.278099999999998</v>
      </c>
      <c r="HH68">
        <v>5.2352600000000002</v>
      </c>
      <c r="HI68">
        <v>11.9742</v>
      </c>
      <c r="HJ68">
        <v>4.9753499999999997</v>
      </c>
      <c r="HK68">
        <v>3.2839999999999998</v>
      </c>
      <c r="HL68">
        <v>9999</v>
      </c>
      <c r="HM68">
        <v>9999</v>
      </c>
      <c r="HN68">
        <v>9999</v>
      </c>
      <c r="HO68">
        <v>999.9</v>
      </c>
      <c r="HP68">
        <v>1.8609500000000001</v>
      </c>
      <c r="HQ68">
        <v>1.8626400000000001</v>
      </c>
      <c r="HR68">
        <v>1.86798</v>
      </c>
      <c r="HS68">
        <v>1.85866</v>
      </c>
      <c r="HT68">
        <v>1.85703</v>
      </c>
      <c r="HU68">
        <v>1.8607899999999999</v>
      </c>
      <c r="HV68">
        <v>1.8646199999999999</v>
      </c>
      <c r="HW68">
        <v>1.8667400000000001</v>
      </c>
      <c r="HX68">
        <v>5</v>
      </c>
      <c r="HY68">
        <v>0</v>
      </c>
      <c r="HZ68">
        <v>0</v>
      </c>
      <c r="IA68">
        <v>0</v>
      </c>
      <c r="IB68" t="s">
        <v>429</v>
      </c>
      <c r="IC68" t="s">
        <v>430</v>
      </c>
      <c r="ID68" t="s">
        <v>431</v>
      </c>
      <c r="IE68" t="s">
        <v>431</v>
      </c>
      <c r="IF68" t="s">
        <v>431</v>
      </c>
      <c r="IG68" t="s">
        <v>431</v>
      </c>
      <c r="IH68">
        <v>0</v>
      </c>
      <c r="II68">
        <v>100</v>
      </c>
      <c r="IJ68">
        <v>100</v>
      </c>
      <c r="IK68">
        <v>2.3149999999999999</v>
      </c>
      <c r="IL68">
        <v>0.52239999999999998</v>
      </c>
      <c r="IM68">
        <v>2.3142857142857172</v>
      </c>
      <c r="IN68">
        <v>0</v>
      </c>
      <c r="IO68">
        <v>0</v>
      </c>
      <c r="IP68">
        <v>0</v>
      </c>
      <c r="IQ68">
        <v>0.52232999999999663</v>
      </c>
      <c r="IR68">
        <v>0</v>
      </c>
      <c r="IS68">
        <v>0</v>
      </c>
      <c r="IT68">
        <v>0</v>
      </c>
      <c r="IU68">
        <v>-1</v>
      </c>
      <c r="IV68">
        <v>-1</v>
      </c>
      <c r="IW68">
        <v>-1</v>
      </c>
      <c r="IX68">
        <v>-1</v>
      </c>
      <c r="IY68">
        <v>0.9</v>
      </c>
      <c r="IZ68">
        <v>0.7</v>
      </c>
      <c r="JA68">
        <v>0.48583999999999999</v>
      </c>
      <c r="JB68">
        <v>2.5146500000000001</v>
      </c>
      <c r="JC68">
        <v>1.34399</v>
      </c>
      <c r="JD68">
        <v>2.2485400000000002</v>
      </c>
      <c r="JE68">
        <v>1.5918000000000001</v>
      </c>
      <c r="JF68">
        <v>2.36572</v>
      </c>
      <c r="JG68">
        <v>38.476900000000001</v>
      </c>
      <c r="JH68">
        <v>24.288900000000002</v>
      </c>
      <c r="JI68">
        <v>18</v>
      </c>
      <c r="JJ68">
        <v>497.45499999999998</v>
      </c>
      <c r="JK68">
        <v>422.33499999999998</v>
      </c>
      <c r="JL68">
        <v>29.6694</v>
      </c>
      <c r="JM68">
        <v>31.735099999999999</v>
      </c>
      <c r="JN68">
        <v>30.0001</v>
      </c>
      <c r="JO68">
        <v>31.610600000000002</v>
      </c>
      <c r="JP68">
        <v>31.5626</v>
      </c>
      <c r="JQ68">
        <v>9.8059600000000007</v>
      </c>
      <c r="JR68">
        <v>22.819900000000001</v>
      </c>
      <c r="JS68">
        <v>18.196400000000001</v>
      </c>
      <c r="JT68">
        <v>29.66</v>
      </c>
      <c r="JU68">
        <v>150</v>
      </c>
      <c r="JV68">
        <v>23.0092</v>
      </c>
      <c r="JW68">
        <v>99.405900000000003</v>
      </c>
      <c r="JX68">
        <v>98.388599999999997</v>
      </c>
    </row>
    <row r="69" spans="1:284" x14ac:dyDescent="0.3">
      <c r="A69">
        <v>53</v>
      </c>
      <c r="B69">
        <v>1691693988.5999999</v>
      </c>
      <c r="C69">
        <v>13782.599999904631</v>
      </c>
      <c r="D69" t="s">
        <v>694</v>
      </c>
      <c r="E69" t="s">
        <v>695</v>
      </c>
      <c r="F69" t="s">
        <v>416</v>
      </c>
      <c r="G69" t="s">
        <v>675</v>
      </c>
      <c r="H69" t="s">
        <v>511</v>
      </c>
      <c r="I69" t="s">
        <v>419</v>
      </c>
      <c r="J69" t="s">
        <v>594</v>
      </c>
      <c r="K69" t="s">
        <v>31</v>
      </c>
      <c r="L69" t="s">
        <v>422</v>
      </c>
      <c r="M69">
        <v>1691693988.5999999</v>
      </c>
      <c r="N69">
        <f t="shared" si="46"/>
        <v>6.1391837044973106E-3</v>
      </c>
      <c r="O69">
        <f t="shared" si="47"/>
        <v>6.1391837044973103</v>
      </c>
      <c r="P69">
        <f t="shared" si="48"/>
        <v>2.5834617994032243</v>
      </c>
      <c r="Q69">
        <f t="shared" si="49"/>
        <v>96.188699999999997</v>
      </c>
      <c r="R69">
        <f t="shared" si="50"/>
        <v>80.709250743972049</v>
      </c>
      <c r="S69">
        <f t="shared" si="51"/>
        <v>7.9717255764355412</v>
      </c>
      <c r="T69">
        <f t="shared" si="52"/>
        <v>9.500644757396099</v>
      </c>
      <c r="U69">
        <f t="shared" si="53"/>
        <v>0.34112662384062575</v>
      </c>
      <c r="V69">
        <f t="shared" si="54"/>
        <v>2.9063365215245272</v>
      </c>
      <c r="W69">
        <f t="shared" si="55"/>
        <v>0.32034153460013026</v>
      </c>
      <c r="X69">
        <f t="shared" si="56"/>
        <v>0.20197529356342608</v>
      </c>
      <c r="Y69">
        <f t="shared" si="57"/>
        <v>344.38389964442388</v>
      </c>
      <c r="Z69">
        <f t="shared" si="58"/>
        <v>32.857968482841223</v>
      </c>
      <c r="AA69">
        <f t="shared" si="59"/>
        <v>31.967600000000001</v>
      </c>
      <c r="AB69">
        <f t="shared" si="60"/>
        <v>4.7663333877971592</v>
      </c>
      <c r="AC69">
        <f t="shared" si="61"/>
        <v>60.268656419173304</v>
      </c>
      <c r="AD69">
        <f t="shared" si="62"/>
        <v>2.9473533767909004</v>
      </c>
      <c r="AE69">
        <f t="shared" si="63"/>
        <v>4.8903585244904466</v>
      </c>
      <c r="AF69">
        <f t="shared" si="64"/>
        <v>1.8189800110062588</v>
      </c>
      <c r="AG69">
        <f t="shared" si="65"/>
        <v>-270.73800136833142</v>
      </c>
      <c r="AH69">
        <f t="shared" si="66"/>
        <v>71.21397541226149</v>
      </c>
      <c r="AI69">
        <f t="shared" si="67"/>
        <v>5.5675276441821167</v>
      </c>
      <c r="AJ69">
        <f t="shared" si="68"/>
        <v>150.42740133253608</v>
      </c>
      <c r="AK69">
        <v>0</v>
      </c>
      <c r="AL69">
        <v>0</v>
      </c>
      <c r="AM69">
        <f t="shared" si="69"/>
        <v>1</v>
      </c>
      <c r="AN69">
        <f t="shared" si="70"/>
        <v>0</v>
      </c>
      <c r="AO69">
        <f t="shared" si="71"/>
        <v>51253.985508254875</v>
      </c>
      <c r="AP69" t="s">
        <v>423</v>
      </c>
      <c r="AQ69">
        <v>10366.9</v>
      </c>
      <c r="AR69">
        <v>993.59653846153856</v>
      </c>
      <c r="AS69">
        <v>3431.87</v>
      </c>
      <c r="AT69">
        <f t="shared" si="72"/>
        <v>0.71047955241266758</v>
      </c>
      <c r="AU69">
        <v>-3.9894345373445681</v>
      </c>
      <c r="AV69" t="s">
        <v>696</v>
      </c>
      <c r="AW69">
        <v>10302.9</v>
      </c>
      <c r="AX69">
        <v>808.16316000000006</v>
      </c>
      <c r="AY69">
        <v>1084.512574721113</v>
      </c>
      <c r="AZ69">
        <f t="shared" si="73"/>
        <v>0.25481439419195051</v>
      </c>
      <c r="BA69">
        <v>0.5</v>
      </c>
      <c r="BB69">
        <f t="shared" si="74"/>
        <v>1513.2440998222119</v>
      </c>
      <c r="BC69">
        <f t="shared" si="75"/>
        <v>2.5834617994032243</v>
      </c>
      <c r="BD69">
        <f t="shared" si="76"/>
        <v>192.7981892803702</v>
      </c>
      <c r="BE69">
        <f t="shared" si="77"/>
        <v>4.3435796891724407E-3</v>
      </c>
      <c r="BF69">
        <f t="shared" si="78"/>
        <v>2.1644354154976209</v>
      </c>
      <c r="BG69">
        <f t="shared" si="79"/>
        <v>610.82443708891344</v>
      </c>
      <c r="BH69" t="s">
        <v>697</v>
      </c>
      <c r="BI69">
        <v>629.69000000000005</v>
      </c>
      <c r="BJ69">
        <f t="shared" si="80"/>
        <v>629.69000000000005</v>
      </c>
      <c r="BK69">
        <f t="shared" si="81"/>
        <v>0.41937971520346129</v>
      </c>
      <c r="BL69">
        <f t="shared" si="82"/>
        <v>0.60759828135304017</v>
      </c>
      <c r="BM69">
        <f t="shared" si="83"/>
        <v>0.83768973630490795</v>
      </c>
      <c r="BN69">
        <f t="shared" si="84"/>
        <v>3.039611339105321</v>
      </c>
      <c r="BO69">
        <f t="shared" si="85"/>
        <v>0.96271294516644979</v>
      </c>
      <c r="BP69">
        <f t="shared" si="86"/>
        <v>0.47341747399769607</v>
      </c>
      <c r="BQ69">
        <f t="shared" si="87"/>
        <v>0.52658252600230393</v>
      </c>
      <c r="BR69">
        <v>1697</v>
      </c>
      <c r="BS69">
        <v>290.00000000000011</v>
      </c>
      <c r="BT69">
        <v>1022.28</v>
      </c>
      <c r="BU69">
        <v>295</v>
      </c>
      <c r="BV69">
        <v>10302.9</v>
      </c>
      <c r="BW69">
        <v>1021.98</v>
      </c>
      <c r="BX69">
        <v>0.3</v>
      </c>
      <c r="BY69">
        <v>300.00000000000011</v>
      </c>
      <c r="BZ69">
        <v>38.4</v>
      </c>
      <c r="CA69">
        <v>1084.512574721113</v>
      </c>
      <c r="CB69">
        <v>1.3899592909801419</v>
      </c>
      <c r="CC69">
        <v>-64.42242191964516</v>
      </c>
      <c r="CD69">
        <v>1.1732667998966719</v>
      </c>
      <c r="CE69">
        <v>0.99079841164759208</v>
      </c>
      <c r="CF69">
        <v>-1.122141824249165E-2</v>
      </c>
      <c r="CG69">
        <v>289.99999999999989</v>
      </c>
      <c r="CH69">
        <v>1023.81</v>
      </c>
      <c r="CI69">
        <v>865</v>
      </c>
      <c r="CJ69">
        <v>10279.6</v>
      </c>
      <c r="CK69">
        <v>1021.84</v>
      </c>
      <c r="CL69">
        <v>1.97</v>
      </c>
      <c r="CZ69">
        <f t="shared" si="88"/>
        <v>1800.07</v>
      </c>
      <c r="DA69">
        <f t="shared" si="89"/>
        <v>1513.2440998222119</v>
      </c>
      <c r="DB69">
        <f t="shared" si="90"/>
        <v>0.84065847429389517</v>
      </c>
      <c r="DC69">
        <f t="shared" si="91"/>
        <v>0.19131694858779041</v>
      </c>
      <c r="DD69">
        <v>6</v>
      </c>
      <c r="DE69">
        <v>0.5</v>
      </c>
      <c r="DF69" t="s">
        <v>426</v>
      </c>
      <c r="DG69">
        <v>2</v>
      </c>
      <c r="DH69">
        <v>1691693988.5999999</v>
      </c>
      <c r="DI69">
        <v>96.188699999999997</v>
      </c>
      <c r="DJ69">
        <v>99.996099999999998</v>
      </c>
      <c r="DK69">
        <v>29.840299999999999</v>
      </c>
      <c r="DL69">
        <v>22.695699999999999</v>
      </c>
      <c r="DM69">
        <v>93.927499999999995</v>
      </c>
      <c r="DN69">
        <v>29.3323</v>
      </c>
      <c r="DO69">
        <v>500.18099999999998</v>
      </c>
      <c r="DP69">
        <v>98.6708</v>
      </c>
      <c r="DQ69">
        <v>0.100103</v>
      </c>
      <c r="DR69">
        <v>32.4221</v>
      </c>
      <c r="DS69">
        <v>31.967600000000001</v>
      </c>
      <c r="DT69">
        <v>999.9</v>
      </c>
      <c r="DU69">
        <v>0</v>
      </c>
      <c r="DV69">
        <v>0</v>
      </c>
      <c r="DW69">
        <v>10001.200000000001</v>
      </c>
      <c r="DX69">
        <v>0</v>
      </c>
      <c r="DY69">
        <v>1658.88</v>
      </c>
      <c r="DZ69">
        <v>-3.8073700000000001</v>
      </c>
      <c r="EA69">
        <v>99.147300000000001</v>
      </c>
      <c r="EB69">
        <v>102.318</v>
      </c>
      <c r="EC69">
        <v>7.1445800000000004</v>
      </c>
      <c r="ED69">
        <v>99.996099999999998</v>
      </c>
      <c r="EE69">
        <v>22.695699999999999</v>
      </c>
      <c r="EF69">
        <v>2.9443700000000002</v>
      </c>
      <c r="EG69">
        <v>2.2394099999999999</v>
      </c>
      <c r="EH69">
        <v>23.7166</v>
      </c>
      <c r="EI69">
        <v>19.247</v>
      </c>
      <c r="EJ69">
        <v>1800.07</v>
      </c>
      <c r="EK69">
        <v>0.97799199999999997</v>
      </c>
      <c r="EL69">
        <v>2.2008199999999999E-2</v>
      </c>
      <c r="EM69">
        <v>0</v>
      </c>
      <c r="EN69">
        <v>808.50300000000004</v>
      </c>
      <c r="EO69">
        <v>5.0002700000000004</v>
      </c>
      <c r="EP69">
        <v>15466.1</v>
      </c>
      <c r="EQ69">
        <v>16249.2</v>
      </c>
      <c r="ER69">
        <v>46.375</v>
      </c>
      <c r="ES69">
        <v>48.25</v>
      </c>
      <c r="ET69">
        <v>47.436999999999998</v>
      </c>
      <c r="EU69">
        <v>47.311999999999998</v>
      </c>
      <c r="EV69">
        <v>48.375</v>
      </c>
      <c r="EW69">
        <v>1755.56</v>
      </c>
      <c r="EX69">
        <v>39.51</v>
      </c>
      <c r="EY69">
        <v>0</v>
      </c>
      <c r="EZ69">
        <v>137.60000014305109</v>
      </c>
      <c r="FA69">
        <v>0</v>
      </c>
      <c r="FB69">
        <v>808.16316000000006</v>
      </c>
      <c r="FC69">
        <v>0.42007693703531379</v>
      </c>
      <c r="FD69">
        <v>38.599999702874307</v>
      </c>
      <c r="FE69">
        <v>15460.672</v>
      </c>
      <c r="FF69">
        <v>15</v>
      </c>
      <c r="FG69">
        <v>1691693950.5999999</v>
      </c>
      <c r="FH69" t="s">
        <v>698</v>
      </c>
      <c r="FI69">
        <v>1691693948.5999999</v>
      </c>
      <c r="FJ69">
        <v>1691693950.5999999</v>
      </c>
      <c r="FK69">
        <v>59</v>
      </c>
      <c r="FL69">
        <v>-5.2999999999999999E-2</v>
      </c>
      <c r="FM69">
        <v>-1.4E-2</v>
      </c>
      <c r="FN69">
        <v>2.2610000000000001</v>
      </c>
      <c r="FO69">
        <v>0.50800000000000001</v>
      </c>
      <c r="FP69">
        <v>100</v>
      </c>
      <c r="FQ69">
        <v>23</v>
      </c>
      <c r="FR69">
        <v>0.49</v>
      </c>
      <c r="FS69">
        <v>0.01</v>
      </c>
      <c r="FT69">
        <v>2.6127840527114961</v>
      </c>
      <c r="FU69">
        <v>-0.16403255535726291</v>
      </c>
      <c r="FV69">
        <v>5.0289999309243869E-2</v>
      </c>
      <c r="FW69">
        <v>1</v>
      </c>
      <c r="FX69">
        <v>0.3330158487750452</v>
      </c>
      <c r="FY69">
        <v>8.3921532017718084E-2</v>
      </c>
      <c r="FZ69">
        <v>1.7974785666003142E-2</v>
      </c>
      <c r="GA69">
        <v>1</v>
      </c>
      <c r="GB69">
        <v>2</v>
      </c>
      <c r="GC69">
        <v>2</v>
      </c>
      <c r="GD69" t="s">
        <v>428</v>
      </c>
      <c r="GE69">
        <v>3.1342599999999998</v>
      </c>
      <c r="GF69">
        <v>2.8652700000000002</v>
      </c>
      <c r="GG69">
        <v>2.5581799999999998E-2</v>
      </c>
      <c r="GH69">
        <v>2.7979799999999999E-2</v>
      </c>
      <c r="GI69">
        <v>0.13295699999999999</v>
      </c>
      <c r="GJ69">
        <v>0.11379599999999999</v>
      </c>
      <c r="GK69">
        <v>29462.2</v>
      </c>
      <c r="GL69">
        <v>22845.3</v>
      </c>
      <c r="GM69">
        <v>29154.799999999999</v>
      </c>
      <c r="GN69">
        <v>21908.400000000001</v>
      </c>
      <c r="GO69">
        <v>33858.9</v>
      </c>
      <c r="GP69">
        <v>26727.5</v>
      </c>
      <c r="GQ69">
        <v>40462.5</v>
      </c>
      <c r="GR69">
        <v>31150.1</v>
      </c>
      <c r="GS69">
        <v>2.0102000000000002</v>
      </c>
      <c r="GT69">
        <v>1.8199000000000001</v>
      </c>
      <c r="GU69">
        <v>7.5839500000000004E-2</v>
      </c>
      <c r="GV69">
        <v>0</v>
      </c>
      <c r="GW69">
        <v>30.7362</v>
      </c>
      <c r="GX69">
        <v>999.9</v>
      </c>
      <c r="GY69">
        <v>46.9</v>
      </c>
      <c r="GZ69">
        <v>35.6</v>
      </c>
      <c r="HA69">
        <v>27.755199999999999</v>
      </c>
      <c r="HB69">
        <v>61.804000000000002</v>
      </c>
      <c r="HC69">
        <v>14.0825</v>
      </c>
      <c r="HD69">
        <v>1</v>
      </c>
      <c r="HE69">
        <v>0.32443100000000002</v>
      </c>
      <c r="HF69">
        <v>0.62285699999999999</v>
      </c>
      <c r="HG69">
        <v>20.2806</v>
      </c>
      <c r="HH69">
        <v>5.2343599999999997</v>
      </c>
      <c r="HI69">
        <v>11.974</v>
      </c>
      <c r="HJ69">
        <v>4.9753499999999997</v>
      </c>
      <c r="HK69">
        <v>3.2839999999999998</v>
      </c>
      <c r="HL69">
        <v>9999</v>
      </c>
      <c r="HM69">
        <v>9999</v>
      </c>
      <c r="HN69">
        <v>9999</v>
      </c>
      <c r="HO69">
        <v>999.9</v>
      </c>
      <c r="HP69">
        <v>1.8609599999999999</v>
      </c>
      <c r="HQ69">
        <v>1.86263</v>
      </c>
      <c r="HR69">
        <v>1.86798</v>
      </c>
      <c r="HS69">
        <v>1.8586499999999999</v>
      </c>
      <c r="HT69">
        <v>1.857</v>
      </c>
      <c r="HU69">
        <v>1.86077</v>
      </c>
      <c r="HV69">
        <v>1.8646199999999999</v>
      </c>
      <c r="HW69">
        <v>1.86669</v>
      </c>
      <c r="HX69">
        <v>5</v>
      </c>
      <c r="HY69">
        <v>0</v>
      </c>
      <c r="HZ69">
        <v>0</v>
      </c>
      <c r="IA69">
        <v>0</v>
      </c>
      <c r="IB69" t="s">
        <v>429</v>
      </c>
      <c r="IC69" t="s">
        <v>430</v>
      </c>
      <c r="ID69" t="s">
        <v>431</v>
      </c>
      <c r="IE69" t="s">
        <v>431</v>
      </c>
      <c r="IF69" t="s">
        <v>431</v>
      </c>
      <c r="IG69" t="s">
        <v>431</v>
      </c>
      <c r="IH69">
        <v>0</v>
      </c>
      <c r="II69">
        <v>100</v>
      </c>
      <c r="IJ69">
        <v>100</v>
      </c>
      <c r="IK69">
        <v>2.2610000000000001</v>
      </c>
      <c r="IL69">
        <v>0.50800000000000001</v>
      </c>
      <c r="IM69">
        <v>2.2612700000000099</v>
      </c>
      <c r="IN69">
        <v>0</v>
      </c>
      <c r="IO69">
        <v>0</v>
      </c>
      <c r="IP69">
        <v>0</v>
      </c>
      <c r="IQ69">
        <v>0.50800000000000267</v>
      </c>
      <c r="IR69">
        <v>0</v>
      </c>
      <c r="IS69">
        <v>0</v>
      </c>
      <c r="IT69">
        <v>0</v>
      </c>
      <c r="IU69">
        <v>-1</v>
      </c>
      <c r="IV69">
        <v>-1</v>
      </c>
      <c r="IW69">
        <v>-1</v>
      </c>
      <c r="IX69">
        <v>-1</v>
      </c>
      <c r="IY69">
        <v>0.7</v>
      </c>
      <c r="IZ69">
        <v>0.6</v>
      </c>
      <c r="JA69">
        <v>0.37109399999999998</v>
      </c>
      <c r="JB69">
        <v>2.52197</v>
      </c>
      <c r="JC69">
        <v>1.34399</v>
      </c>
      <c r="JD69">
        <v>2.2485400000000002</v>
      </c>
      <c r="JE69">
        <v>1.5918000000000001</v>
      </c>
      <c r="JF69">
        <v>2.4731399999999999</v>
      </c>
      <c r="JG69">
        <v>38.354500000000002</v>
      </c>
      <c r="JH69">
        <v>24.288900000000002</v>
      </c>
      <c r="JI69">
        <v>18</v>
      </c>
      <c r="JJ69">
        <v>497.89100000000002</v>
      </c>
      <c r="JK69">
        <v>421.96499999999997</v>
      </c>
      <c r="JL69">
        <v>29.915500000000002</v>
      </c>
      <c r="JM69">
        <v>31.735099999999999</v>
      </c>
      <c r="JN69">
        <v>29.9999</v>
      </c>
      <c r="JO69">
        <v>31.599599999999999</v>
      </c>
      <c r="JP69">
        <v>31.551500000000001</v>
      </c>
      <c r="JQ69">
        <v>7.5236999999999998</v>
      </c>
      <c r="JR69">
        <v>24.163699999999999</v>
      </c>
      <c r="JS69">
        <v>18.221800000000002</v>
      </c>
      <c r="JT69">
        <v>29.935400000000001</v>
      </c>
      <c r="JU69">
        <v>100</v>
      </c>
      <c r="JV69">
        <v>22.630700000000001</v>
      </c>
      <c r="JW69">
        <v>99.406999999999996</v>
      </c>
      <c r="JX69">
        <v>98.388000000000005</v>
      </c>
    </row>
    <row r="70" spans="1:284" x14ac:dyDescent="0.3">
      <c r="A70">
        <v>54</v>
      </c>
      <c r="B70">
        <v>1691694108.5</v>
      </c>
      <c r="C70">
        <v>13902.5</v>
      </c>
      <c r="D70" t="s">
        <v>699</v>
      </c>
      <c r="E70" t="s">
        <v>700</v>
      </c>
      <c r="F70" t="s">
        <v>416</v>
      </c>
      <c r="G70" t="s">
        <v>675</v>
      </c>
      <c r="H70" t="s">
        <v>511</v>
      </c>
      <c r="I70" t="s">
        <v>419</v>
      </c>
      <c r="J70" t="s">
        <v>594</v>
      </c>
      <c r="K70" t="s">
        <v>31</v>
      </c>
      <c r="L70" t="s">
        <v>422</v>
      </c>
      <c r="M70">
        <v>1691694108.5</v>
      </c>
      <c r="N70">
        <f t="shared" si="46"/>
        <v>6.4478403452433884E-3</v>
      </c>
      <c r="O70">
        <f t="shared" si="47"/>
        <v>6.4478403452433888</v>
      </c>
      <c r="P70">
        <f t="shared" si="48"/>
        <v>0.72659985752815814</v>
      </c>
      <c r="Q70">
        <f t="shared" si="49"/>
        <v>73.570800000000006</v>
      </c>
      <c r="R70">
        <f t="shared" si="50"/>
        <v>68.016234540693716</v>
      </c>
      <c r="S70">
        <f t="shared" si="51"/>
        <v>6.718141198401927</v>
      </c>
      <c r="T70">
        <f t="shared" si="52"/>
        <v>7.2667801417862412</v>
      </c>
      <c r="U70">
        <f t="shared" si="53"/>
        <v>0.3607729142821724</v>
      </c>
      <c r="V70">
        <f t="shared" si="54"/>
        <v>2.9126011275417198</v>
      </c>
      <c r="W70">
        <f t="shared" si="55"/>
        <v>0.33765834272342554</v>
      </c>
      <c r="X70">
        <f t="shared" si="56"/>
        <v>0.21298968623791126</v>
      </c>
      <c r="Y70">
        <f t="shared" si="57"/>
        <v>344.37819964441798</v>
      </c>
      <c r="Z70">
        <f t="shared" si="58"/>
        <v>32.878439989730794</v>
      </c>
      <c r="AA70">
        <f t="shared" si="59"/>
        <v>32.015900000000002</v>
      </c>
      <c r="AB70">
        <f t="shared" si="60"/>
        <v>4.7793822435409092</v>
      </c>
      <c r="AC70">
        <f t="shared" si="61"/>
        <v>60.327261068242692</v>
      </c>
      <c r="AD70">
        <f t="shared" si="62"/>
        <v>2.9672083066022399</v>
      </c>
      <c r="AE70">
        <f t="shared" si="63"/>
        <v>4.9185198433685056</v>
      </c>
      <c r="AF70">
        <f t="shared" si="64"/>
        <v>1.8121739369386693</v>
      </c>
      <c r="AG70">
        <f t="shared" si="65"/>
        <v>-284.34975922523341</v>
      </c>
      <c r="AH70">
        <f t="shared" si="66"/>
        <v>79.768269209918145</v>
      </c>
      <c r="AI70">
        <f t="shared" si="67"/>
        <v>6.2274839568782863</v>
      </c>
      <c r="AJ70">
        <f t="shared" si="68"/>
        <v>146.02419358598101</v>
      </c>
      <c r="AK70">
        <v>0</v>
      </c>
      <c r="AL70">
        <v>0</v>
      </c>
      <c r="AM70">
        <f t="shared" si="69"/>
        <v>1</v>
      </c>
      <c r="AN70">
        <f t="shared" si="70"/>
        <v>0</v>
      </c>
      <c r="AO70">
        <f t="shared" si="71"/>
        <v>51413.323785674162</v>
      </c>
      <c r="AP70" t="s">
        <v>423</v>
      </c>
      <c r="AQ70">
        <v>10366.9</v>
      </c>
      <c r="AR70">
        <v>993.59653846153856</v>
      </c>
      <c r="AS70">
        <v>3431.87</v>
      </c>
      <c r="AT70">
        <f t="shared" si="72"/>
        <v>0.71047955241266758</v>
      </c>
      <c r="AU70">
        <v>-3.9894345373445681</v>
      </c>
      <c r="AV70" t="s">
        <v>701</v>
      </c>
      <c r="AW70">
        <v>10308.700000000001</v>
      </c>
      <c r="AX70">
        <v>810.60816000000011</v>
      </c>
      <c r="AY70">
        <v>1063.5166224408861</v>
      </c>
      <c r="AZ70">
        <f t="shared" si="73"/>
        <v>0.23780395821217504</v>
      </c>
      <c r="BA70">
        <v>0.5</v>
      </c>
      <c r="BB70">
        <f t="shared" si="74"/>
        <v>1513.2188998222089</v>
      </c>
      <c r="BC70">
        <f t="shared" si="75"/>
        <v>0.72659985752815814</v>
      </c>
      <c r="BD70">
        <f t="shared" si="76"/>
        <v>179.92472200959702</v>
      </c>
      <c r="BE70">
        <f t="shared" si="77"/>
        <v>3.116557951679577E-3</v>
      </c>
      <c r="BF70">
        <f t="shared" si="78"/>
        <v>2.2269077206555417</v>
      </c>
      <c r="BG70">
        <f t="shared" si="79"/>
        <v>604.10725444233151</v>
      </c>
      <c r="BH70" t="s">
        <v>702</v>
      </c>
      <c r="BI70">
        <v>626.03</v>
      </c>
      <c r="BJ70">
        <f t="shared" si="80"/>
        <v>626.03</v>
      </c>
      <c r="BK70">
        <f t="shared" si="81"/>
        <v>0.41135851871953522</v>
      </c>
      <c r="BL70">
        <f t="shared" si="82"/>
        <v>0.57809416212505871</v>
      </c>
      <c r="BM70">
        <f t="shared" si="83"/>
        <v>0.84407998230801251</v>
      </c>
      <c r="BN70">
        <f t="shared" si="84"/>
        <v>3.6171075325880362</v>
      </c>
      <c r="BO70">
        <f t="shared" si="85"/>
        <v>0.97132393676005868</v>
      </c>
      <c r="BP70">
        <f t="shared" si="86"/>
        <v>0.44646020873408238</v>
      </c>
      <c r="BQ70">
        <f t="shared" si="87"/>
        <v>0.55353979126591768</v>
      </c>
      <c r="BR70">
        <v>1699</v>
      </c>
      <c r="BS70">
        <v>290.00000000000011</v>
      </c>
      <c r="BT70">
        <v>1007.62</v>
      </c>
      <c r="BU70">
        <v>235</v>
      </c>
      <c r="BV70">
        <v>10308.700000000001</v>
      </c>
      <c r="BW70">
        <v>1008.44</v>
      </c>
      <c r="BX70">
        <v>-0.82</v>
      </c>
      <c r="BY70">
        <v>300.00000000000011</v>
      </c>
      <c r="BZ70">
        <v>38.4</v>
      </c>
      <c r="CA70">
        <v>1063.5166224408861</v>
      </c>
      <c r="CB70">
        <v>0.99465294781418101</v>
      </c>
      <c r="CC70">
        <v>-56.77986251045629</v>
      </c>
      <c r="CD70">
        <v>0.83957499436561833</v>
      </c>
      <c r="CE70">
        <v>0.99391532013556183</v>
      </c>
      <c r="CF70">
        <v>-1.122125139043382E-2</v>
      </c>
      <c r="CG70">
        <v>289.99999999999989</v>
      </c>
      <c r="CH70">
        <v>1011.01</v>
      </c>
      <c r="CI70">
        <v>805</v>
      </c>
      <c r="CJ70">
        <v>10282.4</v>
      </c>
      <c r="CK70">
        <v>1008.3</v>
      </c>
      <c r="CL70">
        <v>2.71</v>
      </c>
      <c r="CZ70">
        <f t="shared" si="88"/>
        <v>1800.04</v>
      </c>
      <c r="DA70">
        <f t="shared" si="89"/>
        <v>1513.2188998222089</v>
      </c>
      <c r="DB70">
        <f t="shared" si="90"/>
        <v>0.84065848526822118</v>
      </c>
      <c r="DC70">
        <f t="shared" si="91"/>
        <v>0.1913169705364425</v>
      </c>
      <c r="DD70">
        <v>6</v>
      </c>
      <c r="DE70">
        <v>0.5</v>
      </c>
      <c r="DF70" t="s">
        <v>426</v>
      </c>
      <c r="DG70">
        <v>2</v>
      </c>
      <c r="DH70">
        <v>1691694108.5</v>
      </c>
      <c r="DI70">
        <v>73.570800000000006</v>
      </c>
      <c r="DJ70">
        <v>75.011799999999994</v>
      </c>
      <c r="DK70">
        <v>30.040800000000001</v>
      </c>
      <c r="DL70">
        <v>22.5367</v>
      </c>
      <c r="DM70">
        <v>71.379599999999996</v>
      </c>
      <c r="DN70">
        <v>29.5379</v>
      </c>
      <c r="DO70">
        <v>500.05799999999999</v>
      </c>
      <c r="DP70">
        <v>98.672899999999998</v>
      </c>
      <c r="DQ70">
        <v>9.9712800000000004E-2</v>
      </c>
      <c r="DR70">
        <v>32.523899999999998</v>
      </c>
      <c r="DS70">
        <v>32.015900000000002</v>
      </c>
      <c r="DT70">
        <v>999.9</v>
      </c>
      <c r="DU70">
        <v>0</v>
      </c>
      <c r="DV70">
        <v>0</v>
      </c>
      <c r="DW70">
        <v>10036.9</v>
      </c>
      <c r="DX70">
        <v>0</v>
      </c>
      <c r="DY70">
        <v>1668.52</v>
      </c>
      <c r="DZ70">
        <v>-1.44102</v>
      </c>
      <c r="EA70">
        <v>75.849400000000003</v>
      </c>
      <c r="EB70">
        <v>76.741299999999995</v>
      </c>
      <c r="EC70">
        <v>7.50406</v>
      </c>
      <c r="ED70">
        <v>75.011799999999994</v>
      </c>
      <c r="EE70">
        <v>22.5367</v>
      </c>
      <c r="EF70">
        <v>2.96421</v>
      </c>
      <c r="EG70">
        <v>2.22376</v>
      </c>
      <c r="EH70">
        <v>23.828199999999999</v>
      </c>
      <c r="EI70">
        <v>19.134499999999999</v>
      </c>
      <c r="EJ70">
        <v>1800.04</v>
      </c>
      <c r="EK70">
        <v>0.97799199999999997</v>
      </c>
      <c r="EL70">
        <v>2.2008199999999999E-2</v>
      </c>
      <c r="EM70">
        <v>0</v>
      </c>
      <c r="EN70">
        <v>810.52200000000005</v>
      </c>
      <c r="EO70">
        <v>5.0002700000000004</v>
      </c>
      <c r="EP70">
        <v>15525.2</v>
      </c>
      <c r="EQ70">
        <v>16248.9</v>
      </c>
      <c r="ER70">
        <v>46.375</v>
      </c>
      <c r="ES70">
        <v>48.311999999999998</v>
      </c>
      <c r="ET70">
        <v>47.5</v>
      </c>
      <c r="EU70">
        <v>47.375</v>
      </c>
      <c r="EV70">
        <v>48.375</v>
      </c>
      <c r="EW70">
        <v>1755.53</v>
      </c>
      <c r="EX70">
        <v>39.51</v>
      </c>
      <c r="EY70">
        <v>0</v>
      </c>
      <c r="EZ70">
        <v>117.7999999523163</v>
      </c>
      <c r="FA70">
        <v>0</v>
      </c>
      <c r="FB70">
        <v>810.60816000000011</v>
      </c>
      <c r="FC70">
        <v>1.7908461512043929</v>
      </c>
      <c r="FD70">
        <v>68.253845814919515</v>
      </c>
      <c r="FE70">
        <v>15512.828</v>
      </c>
      <c r="FF70">
        <v>15</v>
      </c>
      <c r="FG70">
        <v>1691694069.5</v>
      </c>
      <c r="FH70" t="s">
        <v>703</v>
      </c>
      <c r="FI70">
        <v>1691694058</v>
      </c>
      <c r="FJ70">
        <v>1691694069.5</v>
      </c>
      <c r="FK70">
        <v>60</v>
      </c>
      <c r="FL70">
        <v>-7.0000000000000007E-2</v>
      </c>
      <c r="FM70">
        <v>-5.0000000000000001E-3</v>
      </c>
      <c r="FN70">
        <v>2.1909999999999998</v>
      </c>
      <c r="FO70">
        <v>0.503</v>
      </c>
      <c r="FP70">
        <v>75</v>
      </c>
      <c r="FQ70">
        <v>22</v>
      </c>
      <c r="FR70">
        <v>0.26</v>
      </c>
      <c r="FS70">
        <v>0.01</v>
      </c>
      <c r="FT70">
        <v>0.71517370751552722</v>
      </c>
      <c r="FU70">
        <v>-0.1468496183775943</v>
      </c>
      <c r="FV70">
        <v>4.318553636224462E-2</v>
      </c>
      <c r="FW70">
        <v>1</v>
      </c>
      <c r="FX70">
        <v>0.35287823789873352</v>
      </c>
      <c r="FY70">
        <v>8.3892255027012377E-2</v>
      </c>
      <c r="FZ70">
        <v>1.9272226655375979E-2</v>
      </c>
      <c r="GA70">
        <v>1</v>
      </c>
      <c r="GB70">
        <v>2</v>
      </c>
      <c r="GC70">
        <v>2</v>
      </c>
      <c r="GD70" t="s">
        <v>428</v>
      </c>
      <c r="GE70">
        <v>3.13409</v>
      </c>
      <c r="GF70">
        <v>2.8651900000000001</v>
      </c>
      <c r="GG70">
        <v>1.95935E-2</v>
      </c>
      <c r="GH70">
        <v>2.1187299999999999E-2</v>
      </c>
      <c r="GI70">
        <v>0.13361000000000001</v>
      </c>
      <c r="GJ70">
        <v>0.113242</v>
      </c>
      <c r="GK70">
        <v>29642.3</v>
      </c>
      <c r="GL70">
        <v>23006.5</v>
      </c>
      <c r="GM70">
        <v>29153.9</v>
      </c>
      <c r="GN70">
        <v>21909.9</v>
      </c>
      <c r="GO70">
        <v>33830.6</v>
      </c>
      <c r="GP70">
        <v>26744.9</v>
      </c>
      <c r="GQ70">
        <v>40460.699999999997</v>
      </c>
      <c r="GR70">
        <v>31151.5</v>
      </c>
      <c r="GS70">
        <v>2.0101200000000001</v>
      </c>
      <c r="GT70">
        <v>1.8201700000000001</v>
      </c>
      <c r="GU70">
        <v>7.4185399999999999E-2</v>
      </c>
      <c r="GV70">
        <v>0</v>
      </c>
      <c r="GW70">
        <v>30.811399999999999</v>
      </c>
      <c r="GX70">
        <v>999.9</v>
      </c>
      <c r="GY70">
        <v>47</v>
      </c>
      <c r="GZ70">
        <v>35.5</v>
      </c>
      <c r="HA70">
        <v>27.658999999999999</v>
      </c>
      <c r="HB70">
        <v>61.414000000000001</v>
      </c>
      <c r="HC70">
        <v>14.4351</v>
      </c>
      <c r="HD70">
        <v>1</v>
      </c>
      <c r="HE70">
        <v>0.324515</v>
      </c>
      <c r="HF70">
        <v>1.0286999999999999</v>
      </c>
      <c r="HG70">
        <v>20.278400000000001</v>
      </c>
      <c r="HH70">
        <v>5.2345100000000002</v>
      </c>
      <c r="HI70">
        <v>11.974</v>
      </c>
      <c r="HJ70">
        <v>4.9743000000000004</v>
      </c>
      <c r="HK70">
        <v>3.2839999999999998</v>
      </c>
      <c r="HL70">
        <v>9999</v>
      </c>
      <c r="HM70">
        <v>9999</v>
      </c>
      <c r="HN70">
        <v>9999</v>
      </c>
      <c r="HO70">
        <v>999.9</v>
      </c>
      <c r="HP70">
        <v>1.86094</v>
      </c>
      <c r="HQ70">
        <v>1.8626400000000001</v>
      </c>
      <c r="HR70">
        <v>1.86798</v>
      </c>
      <c r="HS70">
        <v>1.8585799999999999</v>
      </c>
      <c r="HT70">
        <v>1.8569899999999999</v>
      </c>
      <c r="HU70">
        <v>1.8607499999999999</v>
      </c>
      <c r="HV70">
        <v>1.8646100000000001</v>
      </c>
      <c r="HW70">
        <v>1.8666799999999999</v>
      </c>
      <c r="HX70">
        <v>5</v>
      </c>
      <c r="HY70">
        <v>0</v>
      </c>
      <c r="HZ70">
        <v>0</v>
      </c>
      <c r="IA70">
        <v>0</v>
      </c>
      <c r="IB70" t="s">
        <v>429</v>
      </c>
      <c r="IC70" t="s">
        <v>430</v>
      </c>
      <c r="ID70" t="s">
        <v>431</v>
      </c>
      <c r="IE70" t="s">
        <v>431</v>
      </c>
      <c r="IF70" t="s">
        <v>431</v>
      </c>
      <c r="IG70" t="s">
        <v>431</v>
      </c>
      <c r="IH70">
        <v>0</v>
      </c>
      <c r="II70">
        <v>100</v>
      </c>
      <c r="IJ70">
        <v>100</v>
      </c>
      <c r="IK70">
        <v>2.1909999999999998</v>
      </c>
      <c r="IL70">
        <v>0.50290000000000001</v>
      </c>
      <c r="IM70">
        <v>2.1911809523809471</v>
      </c>
      <c r="IN70">
        <v>0</v>
      </c>
      <c r="IO70">
        <v>0</v>
      </c>
      <c r="IP70">
        <v>0</v>
      </c>
      <c r="IQ70">
        <v>0.50285999999999831</v>
      </c>
      <c r="IR70">
        <v>0</v>
      </c>
      <c r="IS70">
        <v>0</v>
      </c>
      <c r="IT70">
        <v>0</v>
      </c>
      <c r="IU70">
        <v>-1</v>
      </c>
      <c r="IV70">
        <v>-1</v>
      </c>
      <c r="IW70">
        <v>-1</v>
      </c>
      <c r="IX70">
        <v>-1</v>
      </c>
      <c r="IY70">
        <v>0.8</v>
      </c>
      <c r="IZ70">
        <v>0.7</v>
      </c>
      <c r="JA70">
        <v>0.31494100000000003</v>
      </c>
      <c r="JB70">
        <v>2.5378400000000001</v>
      </c>
      <c r="JC70">
        <v>1.34399</v>
      </c>
      <c r="JD70">
        <v>2.2485400000000002</v>
      </c>
      <c r="JE70">
        <v>1.5918000000000001</v>
      </c>
      <c r="JF70">
        <v>2.4389599999999998</v>
      </c>
      <c r="JG70">
        <v>38.281199999999998</v>
      </c>
      <c r="JH70">
        <v>24.297599999999999</v>
      </c>
      <c r="JI70">
        <v>18</v>
      </c>
      <c r="JJ70">
        <v>497.79500000000002</v>
      </c>
      <c r="JK70">
        <v>422.07600000000002</v>
      </c>
      <c r="JL70">
        <v>29.686800000000002</v>
      </c>
      <c r="JM70">
        <v>31.735099999999999</v>
      </c>
      <c r="JN70">
        <v>30</v>
      </c>
      <c r="JO70">
        <v>31.594000000000001</v>
      </c>
      <c r="JP70">
        <v>31.543299999999999</v>
      </c>
      <c r="JQ70">
        <v>6.3843800000000002</v>
      </c>
      <c r="JR70">
        <v>24.691500000000001</v>
      </c>
      <c r="JS70">
        <v>18.3064</v>
      </c>
      <c r="JT70">
        <v>29.6783</v>
      </c>
      <c r="JU70">
        <v>75</v>
      </c>
      <c r="JV70">
        <v>22.4664</v>
      </c>
      <c r="JW70">
        <v>99.403099999999995</v>
      </c>
      <c r="JX70">
        <v>98.3934</v>
      </c>
    </row>
    <row r="71" spans="1:284" x14ac:dyDescent="0.3">
      <c r="A71">
        <v>55</v>
      </c>
      <c r="B71">
        <v>1691694221</v>
      </c>
      <c r="C71">
        <v>14015</v>
      </c>
      <c r="D71" t="s">
        <v>704</v>
      </c>
      <c r="E71" t="s">
        <v>705</v>
      </c>
      <c r="F71" t="s">
        <v>416</v>
      </c>
      <c r="G71" t="s">
        <v>675</v>
      </c>
      <c r="H71" t="s">
        <v>511</v>
      </c>
      <c r="I71" t="s">
        <v>419</v>
      </c>
      <c r="J71" t="s">
        <v>594</v>
      </c>
      <c r="K71" t="s">
        <v>31</v>
      </c>
      <c r="L71" t="s">
        <v>422</v>
      </c>
      <c r="M71">
        <v>1691694221</v>
      </c>
      <c r="N71">
        <f t="shared" si="46"/>
        <v>6.745681432567408E-3</v>
      </c>
      <c r="O71">
        <f t="shared" si="47"/>
        <v>6.7456814325674079</v>
      </c>
      <c r="P71">
        <f t="shared" si="48"/>
        <v>-1.4236447780741219</v>
      </c>
      <c r="Q71">
        <f t="shared" si="49"/>
        <v>51.2605</v>
      </c>
      <c r="R71">
        <f t="shared" si="50"/>
        <v>56.017793086643778</v>
      </c>
      <c r="S71">
        <f t="shared" si="51"/>
        <v>5.5327648498108193</v>
      </c>
      <c r="T71">
        <f t="shared" si="52"/>
        <v>5.0628965718992003</v>
      </c>
      <c r="U71">
        <f t="shared" si="53"/>
        <v>0.37916524469085722</v>
      </c>
      <c r="V71">
        <f t="shared" si="54"/>
        <v>2.9072840004605029</v>
      </c>
      <c r="W71">
        <f t="shared" si="55"/>
        <v>0.35367976539812079</v>
      </c>
      <c r="X71">
        <f t="shared" si="56"/>
        <v>0.22319671372763131</v>
      </c>
      <c r="Y71">
        <f t="shared" si="57"/>
        <v>344.38209964469382</v>
      </c>
      <c r="Z71">
        <f t="shared" si="58"/>
        <v>32.841848037165775</v>
      </c>
      <c r="AA71">
        <f t="shared" si="59"/>
        <v>32.014099999999999</v>
      </c>
      <c r="AB71">
        <f t="shared" si="60"/>
        <v>4.7788953934680407</v>
      </c>
      <c r="AC71">
        <f t="shared" si="61"/>
        <v>60.225929862182696</v>
      </c>
      <c r="AD71">
        <f t="shared" si="62"/>
        <v>2.9689954218211203</v>
      </c>
      <c r="AE71">
        <f t="shared" si="63"/>
        <v>4.9297626929383851</v>
      </c>
      <c r="AF71">
        <f t="shared" si="64"/>
        <v>1.8098999716469204</v>
      </c>
      <c r="AG71">
        <f t="shared" si="65"/>
        <v>-297.48455117622268</v>
      </c>
      <c r="AH71">
        <f t="shared" si="66"/>
        <v>86.252643516564504</v>
      </c>
      <c r="AI71">
        <f t="shared" si="67"/>
        <v>6.7473160394223965</v>
      </c>
      <c r="AJ71">
        <f t="shared" si="68"/>
        <v>139.89750802445803</v>
      </c>
      <c r="AK71">
        <v>0</v>
      </c>
      <c r="AL71">
        <v>0</v>
      </c>
      <c r="AM71">
        <f t="shared" si="69"/>
        <v>1</v>
      </c>
      <c r="AN71">
        <f t="shared" si="70"/>
        <v>0</v>
      </c>
      <c r="AO71">
        <f t="shared" si="71"/>
        <v>51256.715241343212</v>
      </c>
      <c r="AP71" t="s">
        <v>423</v>
      </c>
      <c r="AQ71">
        <v>10366.9</v>
      </c>
      <c r="AR71">
        <v>993.59653846153856</v>
      </c>
      <c r="AS71">
        <v>3431.87</v>
      </c>
      <c r="AT71">
        <f t="shared" si="72"/>
        <v>0.71047955241266758</v>
      </c>
      <c r="AU71">
        <v>-3.9894345373445681</v>
      </c>
      <c r="AV71" t="s">
        <v>706</v>
      </c>
      <c r="AW71">
        <v>10306.299999999999</v>
      </c>
      <c r="AX71">
        <v>815.5629600000002</v>
      </c>
      <c r="AY71">
        <v>1043.680855659904</v>
      </c>
      <c r="AZ71">
        <f t="shared" si="73"/>
        <v>0.2185705471388264</v>
      </c>
      <c r="BA71">
        <v>0.5</v>
      </c>
      <c r="BB71">
        <f t="shared" si="74"/>
        <v>1513.2431998223467</v>
      </c>
      <c r="BC71">
        <f t="shared" si="75"/>
        <v>-1.4236447780741219</v>
      </c>
      <c r="BD71">
        <f t="shared" si="76"/>
        <v>165.37519706963937</v>
      </c>
      <c r="BE71">
        <f t="shared" si="77"/>
        <v>1.6955567747283897E-3</v>
      </c>
      <c r="BF71">
        <f t="shared" si="78"/>
        <v>2.2882369944690413</v>
      </c>
      <c r="BG71">
        <f t="shared" si="79"/>
        <v>597.65514526212939</v>
      </c>
      <c r="BH71" t="s">
        <v>707</v>
      </c>
      <c r="BI71">
        <v>625.63</v>
      </c>
      <c r="BJ71">
        <f t="shared" si="80"/>
        <v>625.63</v>
      </c>
      <c r="BK71">
        <f t="shared" si="81"/>
        <v>0.40055430105171053</v>
      </c>
      <c r="BL71">
        <f t="shared" si="82"/>
        <v>0.54567020392725618</v>
      </c>
      <c r="BM71">
        <f t="shared" si="83"/>
        <v>0.85102811745969553</v>
      </c>
      <c r="BN71">
        <f t="shared" si="84"/>
        <v>4.5546771608448493</v>
      </c>
      <c r="BO71">
        <f t="shared" si="85"/>
        <v>0.97945910580236384</v>
      </c>
      <c r="BP71">
        <f t="shared" si="86"/>
        <v>0.41859141038358239</v>
      </c>
      <c r="BQ71">
        <f t="shared" si="87"/>
        <v>0.58140858961641761</v>
      </c>
      <c r="BR71">
        <v>1701</v>
      </c>
      <c r="BS71">
        <v>290.00000000000011</v>
      </c>
      <c r="BT71">
        <v>995.38</v>
      </c>
      <c r="BU71">
        <v>255</v>
      </c>
      <c r="BV71">
        <v>10306.299999999999</v>
      </c>
      <c r="BW71">
        <v>995.9</v>
      </c>
      <c r="BX71">
        <v>-0.52</v>
      </c>
      <c r="BY71">
        <v>300.00000000000011</v>
      </c>
      <c r="BZ71">
        <v>38.4</v>
      </c>
      <c r="CA71">
        <v>1043.680855659904</v>
      </c>
      <c r="CB71">
        <v>1.3141000373417759</v>
      </c>
      <c r="CC71">
        <v>-49.248918328238616</v>
      </c>
      <c r="CD71">
        <v>1.1092258417236021</v>
      </c>
      <c r="CE71">
        <v>0.98599512096117103</v>
      </c>
      <c r="CF71">
        <v>-1.1221217130144619E-2</v>
      </c>
      <c r="CG71">
        <v>289.99999999999989</v>
      </c>
      <c r="CH71">
        <v>999.33</v>
      </c>
      <c r="CI71">
        <v>835</v>
      </c>
      <c r="CJ71">
        <v>10280.9</v>
      </c>
      <c r="CK71">
        <v>995.78</v>
      </c>
      <c r="CL71">
        <v>3.55</v>
      </c>
      <c r="CZ71">
        <f t="shared" si="88"/>
        <v>1800.07</v>
      </c>
      <c r="DA71">
        <f t="shared" si="89"/>
        <v>1513.2431998223467</v>
      </c>
      <c r="DB71">
        <f t="shared" si="90"/>
        <v>0.84065797431341382</v>
      </c>
      <c r="DC71">
        <f t="shared" si="91"/>
        <v>0.19131594862682777</v>
      </c>
      <c r="DD71">
        <v>6</v>
      </c>
      <c r="DE71">
        <v>0.5</v>
      </c>
      <c r="DF71" t="s">
        <v>426</v>
      </c>
      <c r="DG71">
        <v>2</v>
      </c>
      <c r="DH71">
        <v>1691694221</v>
      </c>
      <c r="DI71">
        <v>51.2605</v>
      </c>
      <c r="DJ71">
        <v>49.967199999999998</v>
      </c>
      <c r="DK71">
        <v>30.060300000000002</v>
      </c>
      <c r="DL71">
        <v>22.209599999999998</v>
      </c>
      <c r="DM71">
        <v>48.994999999999997</v>
      </c>
      <c r="DN71">
        <v>29.581199999999999</v>
      </c>
      <c r="DO71">
        <v>500.05</v>
      </c>
      <c r="DP71">
        <v>98.668099999999995</v>
      </c>
      <c r="DQ71">
        <v>9.9890400000000004E-2</v>
      </c>
      <c r="DR71">
        <v>32.564399999999999</v>
      </c>
      <c r="DS71">
        <v>32.014099999999999</v>
      </c>
      <c r="DT71">
        <v>999.9</v>
      </c>
      <c r="DU71">
        <v>0</v>
      </c>
      <c r="DV71">
        <v>0</v>
      </c>
      <c r="DW71">
        <v>10006.9</v>
      </c>
      <c r="DX71">
        <v>0</v>
      </c>
      <c r="DY71">
        <v>1672.27</v>
      </c>
      <c r="DZ71">
        <v>1.2932900000000001</v>
      </c>
      <c r="EA71">
        <v>52.849200000000003</v>
      </c>
      <c r="EB71">
        <v>51.102200000000003</v>
      </c>
      <c r="EC71">
        <v>7.85067</v>
      </c>
      <c r="ED71">
        <v>49.967199999999998</v>
      </c>
      <c r="EE71">
        <v>22.209599999999998</v>
      </c>
      <c r="EF71">
        <v>2.9659900000000001</v>
      </c>
      <c r="EG71">
        <v>2.1913800000000001</v>
      </c>
      <c r="EH71">
        <v>23.838200000000001</v>
      </c>
      <c r="EI71">
        <v>18.8994</v>
      </c>
      <c r="EJ71">
        <v>1800.07</v>
      </c>
      <c r="EK71">
        <v>0.97800799999999999</v>
      </c>
      <c r="EL71">
        <v>2.19916E-2</v>
      </c>
      <c r="EM71">
        <v>0</v>
      </c>
      <c r="EN71">
        <v>815.36300000000006</v>
      </c>
      <c r="EO71">
        <v>5.0002700000000004</v>
      </c>
      <c r="EP71">
        <v>15606.2</v>
      </c>
      <c r="EQ71">
        <v>16249.3</v>
      </c>
      <c r="ER71">
        <v>46.436999999999998</v>
      </c>
      <c r="ES71">
        <v>48.311999999999998</v>
      </c>
      <c r="ET71">
        <v>47.5</v>
      </c>
      <c r="EU71">
        <v>47.375</v>
      </c>
      <c r="EV71">
        <v>48.375</v>
      </c>
      <c r="EW71">
        <v>1755.59</v>
      </c>
      <c r="EX71">
        <v>39.479999999999997</v>
      </c>
      <c r="EY71">
        <v>0</v>
      </c>
      <c r="EZ71">
        <v>110.3999998569489</v>
      </c>
      <c r="FA71">
        <v>0</v>
      </c>
      <c r="FB71">
        <v>815.5629600000002</v>
      </c>
      <c r="FC71">
        <v>2.3569230983597458</v>
      </c>
      <c r="FD71">
        <v>60.11538448611455</v>
      </c>
      <c r="FE71">
        <v>15602.736000000001</v>
      </c>
      <c r="FF71">
        <v>15</v>
      </c>
      <c r="FG71">
        <v>1691694182</v>
      </c>
      <c r="FH71" t="s">
        <v>708</v>
      </c>
      <c r="FI71">
        <v>1691694178</v>
      </c>
      <c r="FJ71">
        <v>1691694182</v>
      </c>
      <c r="FK71">
        <v>61</v>
      </c>
      <c r="FL71">
        <v>7.3999999999999996E-2</v>
      </c>
      <c r="FM71">
        <v>-2.4E-2</v>
      </c>
      <c r="FN71">
        <v>2.266</v>
      </c>
      <c r="FO71">
        <v>0.47899999999999998</v>
      </c>
      <c r="FP71">
        <v>50</v>
      </c>
      <c r="FQ71">
        <v>22</v>
      </c>
      <c r="FR71">
        <v>0.34</v>
      </c>
      <c r="FS71">
        <v>0.02</v>
      </c>
      <c r="FT71">
        <v>-1.3885176861812829</v>
      </c>
      <c r="FU71">
        <v>-0.1322628044845246</v>
      </c>
      <c r="FV71">
        <v>3.2356523319004127E-2</v>
      </c>
      <c r="FW71">
        <v>1</v>
      </c>
      <c r="FX71">
        <v>0.3717845915551089</v>
      </c>
      <c r="FY71">
        <v>7.5409673149988574E-2</v>
      </c>
      <c r="FZ71">
        <v>1.7339385571545619E-2</v>
      </c>
      <c r="GA71">
        <v>1</v>
      </c>
      <c r="GB71">
        <v>2</v>
      </c>
      <c r="GC71">
        <v>2</v>
      </c>
      <c r="GD71" t="s">
        <v>428</v>
      </c>
      <c r="GE71">
        <v>3.1339999999999999</v>
      </c>
      <c r="GF71">
        <v>2.86511</v>
      </c>
      <c r="GG71">
        <v>1.3528500000000001E-2</v>
      </c>
      <c r="GH71">
        <v>1.4213999999999999E-2</v>
      </c>
      <c r="GI71">
        <v>0.133746</v>
      </c>
      <c r="GJ71">
        <v>0.11208899999999999</v>
      </c>
      <c r="GK71">
        <v>29827.599999999999</v>
      </c>
      <c r="GL71">
        <v>23172.7</v>
      </c>
      <c r="GM71">
        <v>29155.7</v>
      </c>
      <c r="GN71">
        <v>21912</v>
      </c>
      <c r="GO71">
        <v>33826.199999999997</v>
      </c>
      <c r="GP71">
        <v>26782.400000000001</v>
      </c>
      <c r="GQ71">
        <v>40463</v>
      </c>
      <c r="GR71">
        <v>31155.4</v>
      </c>
      <c r="GS71">
        <v>2.0111300000000001</v>
      </c>
      <c r="GT71">
        <v>1.8201700000000001</v>
      </c>
      <c r="GU71">
        <v>7.0884799999999998E-2</v>
      </c>
      <c r="GV71">
        <v>0</v>
      </c>
      <c r="GW71">
        <v>30.863199999999999</v>
      </c>
      <c r="GX71">
        <v>999.9</v>
      </c>
      <c r="GY71">
        <v>47</v>
      </c>
      <c r="GZ71">
        <v>35.5</v>
      </c>
      <c r="HA71">
        <v>27.6569</v>
      </c>
      <c r="HB71">
        <v>61.933999999999997</v>
      </c>
      <c r="HC71">
        <v>14.5593</v>
      </c>
      <c r="HD71">
        <v>1</v>
      </c>
      <c r="HE71">
        <v>0.322355</v>
      </c>
      <c r="HF71">
        <v>0.83479000000000003</v>
      </c>
      <c r="HG71">
        <v>20.279900000000001</v>
      </c>
      <c r="HH71">
        <v>5.2345100000000002</v>
      </c>
      <c r="HI71">
        <v>11.974</v>
      </c>
      <c r="HJ71">
        <v>4.9755500000000001</v>
      </c>
      <c r="HK71">
        <v>3.2839999999999998</v>
      </c>
      <c r="HL71">
        <v>9999</v>
      </c>
      <c r="HM71">
        <v>9999</v>
      </c>
      <c r="HN71">
        <v>9999</v>
      </c>
      <c r="HO71">
        <v>999.9</v>
      </c>
      <c r="HP71">
        <v>1.8609100000000001</v>
      </c>
      <c r="HQ71">
        <v>1.8626100000000001</v>
      </c>
      <c r="HR71">
        <v>1.86798</v>
      </c>
      <c r="HS71">
        <v>1.8585400000000001</v>
      </c>
      <c r="HT71">
        <v>1.8569899999999999</v>
      </c>
      <c r="HU71">
        <v>1.86069</v>
      </c>
      <c r="HV71">
        <v>1.8646100000000001</v>
      </c>
      <c r="HW71">
        <v>1.8666199999999999</v>
      </c>
      <c r="HX71">
        <v>5</v>
      </c>
      <c r="HY71">
        <v>0</v>
      </c>
      <c r="HZ71">
        <v>0</v>
      </c>
      <c r="IA71">
        <v>0</v>
      </c>
      <c r="IB71" t="s">
        <v>429</v>
      </c>
      <c r="IC71" t="s">
        <v>430</v>
      </c>
      <c r="ID71" t="s">
        <v>431</v>
      </c>
      <c r="IE71" t="s">
        <v>431</v>
      </c>
      <c r="IF71" t="s">
        <v>431</v>
      </c>
      <c r="IG71" t="s">
        <v>431</v>
      </c>
      <c r="IH71">
        <v>0</v>
      </c>
      <c r="II71">
        <v>100</v>
      </c>
      <c r="IJ71">
        <v>100</v>
      </c>
      <c r="IK71">
        <v>2.266</v>
      </c>
      <c r="IL71">
        <v>0.47910000000000003</v>
      </c>
      <c r="IM71">
        <v>2.2654999999999998</v>
      </c>
      <c r="IN71">
        <v>0</v>
      </c>
      <c r="IO71">
        <v>0</v>
      </c>
      <c r="IP71">
        <v>0</v>
      </c>
      <c r="IQ71">
        <v>0.47901500000000402</v>
      </c>
      <c r="IR71">
        <v>0</v>
      </c>
      <c r="IS71">
        <v>0</v>
      </c>
      <c r="IT71">
        <v>0</v>
      </c>
      <c r="IU71">
        <v>-1</v>
      </c>
      <c r="IV71">
        <v>-1</v>
      </c>
      <c r="IW71">
        <v>-1</v>
      </c>
      <c r="IX71">
        <v>-1</v>
      </c>
      <c r="IY71">
        <v>0.7</v>
      </c>
      <c r="IZ71">
        <v>0.7</v>
      </c>
      <c r="JA71">
        <v>0.25878899999999999</v>
      </c>
      <c r="JB71">
        <v>2.5561500000000001</v>
      </c>
      <c r="JC71">
        <v>1.34399</v>
      </c>
      <c r="JD71">
        <v>2.2485400000000002</v>
      </c>
      <c r="JE71">
        <v>1.5918000000000001</v>
      </c>
      <c r="JF71">
        <v>2.4023400000000001</v>
      </c>
      <c r="JG71">
        <v>38.207999999999998</v>
      </c>
      <c r="JH71">
        <v>24.288900000000002</v>
      </c>
      <c r="JI71">
        <v>18</v>
      </c>
      <c r="JJ71">
        <v>498.27300000000002</v>
      </c>
      <c r="JK71">
        <v>421.92700000000002</v>
      </c>
      <c r="JL71">
        <v>29.902699999999999</v>
      </c>
      <c r="JM71">
        <v>31.7136</v>
      </c>
      <c r="JN71">
        <v>30.0002</v>
      </c>
      <c r="JO71">
        <v>31.5747</v>
      </c>
      <c r="JP71">
        <v>31.524000000000001</v>
      </c>
      <c r="JQ71">
        <v>5.2578500000000004</v>
      </c>
      <c r="JR71">
        <v>25.632300000000001</v>
      </c>
      <c r="JS71">
        <v>17.954699999999999</v>
      </c>
      <c r="JT71">
        <v>29.8993</v>
      </c>
      <c r="JU71">
        <v>50</v>
      </c>
      <c r="JV71">
        <v>22.1876</v>
      </c>
      <c r="JW71">
        <v>99.408900000000003</v>
      </c>
      <c r="JX71">
        <v>98.404499999999999</v>
      </c>
    </row>
    <row r="72" spans="1:284" x14ac:dyDescent="0.3">
      <c r="A72">
        <v>56</v>
      </c>
      <c r="B72">
        <v>1691694358.5</v>
      </c>
      <c r="C72">
        <v>14152.5</v>
      </c>
      <c r="D72" t="s">
        <v>709</v>
      </c>
      <c r="E72" t="s">
        <v>710</v>
      </c>
      <c r="F72" t="s">
        <v>416</v>
      </c>
      <c r="G72" t="s">
        <v>675</v>
      </c>
      <c r="H72" t="s">
        <v>511</v>
      </c>
      <c r="I72" t="s">
        <v>419</v>
      </c>
      <c r="J72" t="s">
        <v>594</v>
      </c>
      <c r="K72" t="s">
        <v>31</v>
      </c>
      <c r="L72" t="s">
        <v>422</v>
      </c>
      <c r="M72">
        <v>1691694358.5</v>
      </c>
      <c r="N72">
        <f t="shared" si="46"/>
        <v>6.9104226839671696E-3</v>
      </c>
      <c r="O72">
        <f t="shared" si="47"/>
        <v>6.9104226839671696</v>
      </c>
      <c r="P72">
        <f t="shared" si="48"/>
        <v>-3.8656402205491434</v>
      </c>
      <c r="Q72">
        <f t="shared" si="49"/>
        <v>24.458500000000001</v>
      </c>
      <c r="R72">
        <f t="shared" si="50"/>
        <v>40.451531178189768</v>
      </c>
      <c r="S72">
        <f t="shared" si="51"/>
        <v>3.9952186717218896</v>
      </c>
      <c r="T72">
        <f t="shared" si="52"/>
        <v>2.4156577770038998</v>
      </c>
      <c r="U72">
        <f t="shared" si="53"/>
        <v>0.38726215192107627</v>
      </c>
      <c r="V72">
        <f t="shared" si="54"/>
        <v>2.9078855838560118</v>
      </c>
      <c r="W72">
        <f t="shared" si="55"/>
        <v>0.3607225275521615</v>
      </c>
      <c r="X72">
        <f t="shared" si="56"/>
        <v>0.22768431475201534</v>
      </c>
      <c r="Y72">
        <f t="shared" si="57"/>
        <v>344.36429964449417</v>
      </c>
      <c r="Z72">
        <f t="shared" si="58"/>
        <v>32.86770562811207</v>
      </c>
      <c r="AA72">
        <f t="shared" si="59"/>
        <v>32.060400000000001</v>
      </c>
      <c r="AB72">
        <f t="shared" si="60"/>
        <v>4.7914319955464837</v>
      </c>
      <c r="AC72">
        <f t="shared" si="61"/>
        <v>60.088125630752806</v>
      </c>
      <c r="AD72">
        <f t="shared" si="62"/>
        <v>2.97374252605794</v>
      </c>
      <c r="AE72">
        <f t="shared" si="63"/>
        <v>4.9489686936348587</v>
      </c>
      <c r="AF72">
        <f t="shared" si="64"/>
        <v>1.8176894694885437</v>
      </c>
      <c r="AG72">
        <f t="shared" si="65"/>
        <v>-304.74964036295216</v>
      </c>
      <c r="AH72">
        <f t="shared" si="66"/>
        <v>89.829168512992425</v>
      </c>
      <c r="AI72">
        <f t="shared" si="67"/>
        <v>7.0296257000971236</v>
      </c>
      <c r="AJ72">
        <f t="shared" si="68"/>
        <v>136.47345349463157</v>
      </c>
      <c r="AK72">
        <v>0</v>
      </c>
      <c r="AL72">
        <v>0</v>
      </c>
      <c r="AM72">
        <f t="shared" si="69"/>
        <v>1</v>
      </c>
      <c r="AN72">
        <f t="shared" si="70"/>
        <v>0</v>
      </c>
      <c r="AO72">
        <f t="shared" si="71"/>
        <v>51262.013668954001</v>
      </c>
      <c r="AP72" t="s">
        <v>423</v>
      </c>
      <c r="AQ72">
        <v>10366.9</v>
      </c>
      <c r="AR72">
        <v>993.59653846153856</v>
      </c>
      <c r="AS72">
        <v>3431.87</v>
      </c>
      <c r="AT72">
        <f t="shared" si="72"/>
        <v>0.71047955241266758</v>
      </c>
      <c r="AU72">
        <v>-3.9894345373445681</v>
      </c>
      <c r="AV72" t="s">
        <v>711</v>
      </c>
      <c r="AW72">
        <v>10302</v>
      </c>
      <c r="AX72">
        <v>825.89355999999998</v>
      </c>
      <c r="AY72">
        <v>1020.456840775572</v>
      </c>
      <c r="AZ72">
        <f t="shared" si="73"/>
        <v>0.19066291978375016</v>
      </c>
      <c r="BA72">
        <v>0.5</v>
      </c>
      <c r="BB72">
        <f t="shared" si="74"/>
        <v>1513.1597998222471</v>
      </c>
      <c r="BC72">
        <f t="shared" si="75"/>
        <v>-3.8656402205491434</v>
      </c>
      <c r="BD72">
        <f t="shared" si="76"/>
        <v>144.25173276675227</v>
      </c>
      <c r="BE72">
        <f t="shared" si="77"/>
        <v>8.1811793314868014E-5</v>
      </c>
      <c r="BF72">
        <f t="shared" si="78"/>
        <v>2.3630721681396101</v>
      </c>
      <c r="BG72">
        <f t="shared" si="79"/>
        <v>589.96644524403814</v>
      </c>
      <c r="BH72" t="s">
        <v>712</v>
      </c>
      <c r="BI72">
        <v>626.98</v>
      </c>
      <c r="BJ72">
        <f t="shared" si="80"/>
        <v>626.98</v>
      </c>
      <c r="BK72">
        <f t="shared" si="81"/>
        <v>0.38558890984210559</v>
      </c>
      <c r="BL72">
        <f t="shared" si="82"/>
        <v>0.49447200092405286</v>
      </c>
      <c r="BM72">
        <f t="shared" si="83"/>
        <v>0.85971755014436502</v>
      </c>
      <c r="BN72">
        <f t="shared" si="84"/>
        <v>7.2435253520553413</v>
      </c>
      <c r="BO72">
        <f t="shared" si="85"/>
        <v>0.98898388440110174</v>
      </c>
      <c r="BP72">
        <f t="shared" si="86"/>
        <v>0.37538015811548725</v>
      </c>
      <c r="BQ72">
        <f t="shared" si="87"/>
        <v>0.62461984188451281</v>
      </c>
      <c r="BR72">
        <v>1703</v>
      </c>
      <c r="BS72">
        <v>290.00000000000011</v>
      </c>
      <c r="BT72">
        <v>982.05</v>
      </c>
      <c r="BU72">
        <v>285</v>
      </c>
      <c r="BV72">
        <v>10302</v>
      </c>
      <c r="BW72">
        <v>981.88</v>
      </c>
      <c r="BX72">
        <v>0.17</v>
      </c>
      <c r="BY72">
        <v>300.00000000000011</v>
      </c>
      <c r="BZ72">
        <v>38.4</v>
      </c>
      <c r="CA72">
        <v>1020.456840775572</v>
      </c>
      <c r="CB72">
        <v>1.5073615664823039</v>
      </c>
      <c r="CC72">
        <v>-39.743093871396873</v>
      </c>
      <c r="CD72">
        <v>1.2722560129886371</v>
      </c>
      <c r="CE72">
        <v>0.97210684053003282</v>
      </c>
      <c r="CF72">
        <v>-1.1220294549499439E-2</v>
      </c>
      <c r="CG72">
        <v>289.99999999999989</v>
      </c>
      <c r="CH72">
        <v>984.08</v>
      </c>
      <c r="CI72">
        <v>805</v>
      </c>
      <c r="CJ72">
        <v>10281.6</v>
      </c>
      <c r="CK72">
        <v>981.8</v>
      </c>
      <c r="CL72">
        <v>2.2799999999999998</v>
      </c>
      <c r="CZ72">
        <f t="shared" si="88"/>
        <v>1799.97</v>
      </c>
      <c r="DA72">
        <f t="shared" si="89"/>
        <v>1513.1597998222471</v>
      </c>
      <c r="DB72">
        <f t="shared" si="90"/>
        <v>0.84065834420698515</v>
      </c>
      <c r="DC72">
        <f t="shared" si="91"/>
        <v>0.19131668841397031</v>
      </c>
      <c r="DD72">
        <v>6</v>
      </c>
      <c r="DE72">
        <v>0.5</v>
      </c>
      <c r="DF72" t="s">
        <v>426</v>
      </c>
      <c r="DG72">
        <v>2</v>
      </c>
      <c r="DH72">
        <v>1691694358.5</v>
      </c>
      <c r="DI72">
        <v>24.458500000000001</v>
      </c>
      <c r="DJ72">
        <v>20.0229</v>
      </c>
      <c r="DK72">
        <v>30.109100000000002</v>
      </c>
      <c r="DL72">
        <v>22.0669</v>
      </c>
      <c r="DM72">
        <v>22.220500000000001</v>
      </c>
      <c r="DN72">
        <v>29.6525</v>
      </c>
      <c r="DO72">
        <v>500.03899999999999</v>
      </c>
      <c r="DP72">
        <v>98.665599999999998</v>
      </c>
      <c r="DQ72">
        <v>9.9973400000000004E-2</v>
      </c>
      <c r="DR72">
        <v>32.633400000000002</v>
      </c>
      <c r="DS72">
        <v>32.060400000000001</v>
      </c>
      <c r="DT72">
        <v>999.9</v>
      </c>
      <c r="DU72">
        <v>0</v>
      </c>
      <c r="DV72">
        <v>0</v>
      </c>
      <c r="DW72">
        <v>10010.6</v>
      </c>
      <c r="DX72">
        <v>0</v>
      </c>
      <c r="DY72">
        <v>1647.18</v>
      </c>
      <c r="DZ72">
        <v>4.4355200000000004</v>
      </c>
      <c r="EA72">
        <v>25.217700000000001</v>
      </c>
      <c r="EB72">
        <v>20.474799999999998</v>
      </c>
      <c r="EC72">
        <v>8.0422399999999996</v>
      </c>
      <c r="ED72">
        <v>20.0229</v>
      </c>
      <c r="EE72">
        <v>22.0669</v>
      </c>
      <c r="EF72">
        <v>2.9707300000000001</v>
      </c>
      <c r="EG72">
        <v>2.1772399999999998</v>
      </c>
      <c r="EH72">
        <v>23.864799999999999</v>
      </c>
      <c r="EI72">
        <v>18.7958</v>
      </c>
      <c r="EJ72">
        <v>1799.97</v>
      </c>
      <c r="EK72">
        <v>0.97799199999999997</v>
      </c>
      <c r="EL72">
        <v>2.2008199999999999E-2</v>
      </c>
      <c r="EM72">
        <v>0</v>
      </c>
      <c r="EN72">
        <v>826.40899999999999</v>
      </c>
      <c r="EO72">
        <v>5.0002700000000004</v>
      </c>
      <c r="EP72">
        <v>15813.5</v>
      </c>
      <c r="EQ72">
        <v>16248.3</v>
      </c>
      <c r="ER72">
        <v>46.5</v>
      </c>
      <c r="ES72">
        <v>48.436999999999998</v>
      </c>
      <c r="ET72">
        <v>47.561999999999998</v>
      </c>
      <c r="EU72">
        <v>47.436999999999998</v>
      </c>
      <c r="EV72">
        <v>48.5</v>
      </c>
      <c r="EW72">
        <v>1755.47</v>
      </c>
      <c r="EX72">
        <v>39.5</v>
      </c>
      <c r="EY72">
        <v>0</v>
      </c>
      <c r="EZ72">
        <v>135.79999995231631</v>
      </c>
      <c r="FA72">
        <v>0</v>
      </c>
      <c r="FB72">
        <v>825.89355999999998</v>
      </c>
      <c r="FC72">
        <v>4.5949230741115814</v>
      </c>
      <c r="FD72">
        <v>79.353846104403033</v>
      </c>
      <c r="FE72">
        <v>15812.108</v>
      </c>
      <c r="FF72">
        <v>15</v>
      </c>
      <c r="FG72">
        <v>1691694319</v>
      </c>
      <c r="FH72" t="s">
        <v>713</v>
      </c>
      <c r="FI72">
        <v>1691694311.5</v>
      </c>
      <c r="FJ72">
        <v>1691694319</v>
      </c>
      <c r="FK72">
        <v>62</v>
      </c>
      <c r="FL72">
        <v>-2.7E-2</v>
      </c>
      <c r="FM72">
        <v>-2.1999999999999999E-2</v>
      </c>
      <c r="FN72">
        <v>2.238</v>
      </c>
      <c r="FO72">
        <v>0.45700000000000002</v>
      </c>
      <c r="FP72">
        <v>20</v>
      </c>
      <c r="FQ72">
        <v>22</v>
      </c>
      <c r="FR72">
        <v>0.27</v>
      </c>
      <c r="FS72">
        <v>0.02</v>
      </c>
      <c r="FT72">
        <v>-3.8879092251049641</v>
      </c>
      <c r="FU72">
        <v>5.4700279580150432E-2</v>
      </c>
      <c r="FV72">
        <v>1.8196743152481421E-2</v>
      </c>
      <c r="FW72">
        <v>1</v>
      </c>
      <c r="FX72">
        <v>0.38538722494949301</v>
      </c>
      <c r="FY72">
        <v>6.8350470871373026E-2</v>
      </c>
      <c r="FZ72">
        <v>1.9021605545485969E-2</v>
      </c>
      <c r="GA72">
        <v>1</v>
      </c>
      <c r="GB72">
        <v>2</v>
      </c>
      <c r="GC72">
        <v>2</v>
      </c>
      <c r="GD72" t="s">
        <v>428</v>
      </c>
      <c r="GE72">
        <v>3.13395</v>
      </c>
      <c r="GF72">
        <v>2.8652199999999999</v>
      </c>
      <c r="GG72">
        <v>6.1613900000000001E-3</v>
      </c>
      <c r="GH72">
        <v>5.7234699999999996E-3</v>
      </c>
      <c r="GI72">
        <v>0.13397200000000001</v>
      </c>
      <c r="GJ72">
        <v>0.111585</v>
      </c>
      <c r="GK72">
        <v>30051</v>
      </c>
      <c r="GL72">
        <v>23374.5</v>
      </c>
      <c r="GM72">
        <v>29156.3</v>
      </c>
      <c r="GN72">
        <v>21914.1</v>
      </c>
      <c r="GO72">
        <v>33816.800000000003</v>
      </c>
      <c r="GP72">
        <v>26798.7</v>
      </c>
      <c r="GQ72">
        <v>40463.699999999997</v>
      </c>
      <c r="GR72">
        <v>31157.5</v>
      </c>
      <c r="GS72">
        <v>2.0111300000000001</v>
      </c>
      <c r="GT72">
        <v>1.8208500000000001</v>
      </c>
      <c r="GU72">
        <v>6.6943500000000003E-2</v>
      </c>
      <c r="GV72">
        <v>0</v>
      </c>
      <c r="GW72">
        <v>30.973700000000001</v>
      </c>
      <c r="GX72">
        <v>999.9</v>
      </c>
      <c r="GY72">
        <v>47</v>
      </c>
      <c r="GZ72">
        <v>35.4</v>
      </c>
      <c r="HA72">
        <v>27.510300000000001</v>
      </c>
      <c r="HB72">
        <v>62.003999999999998</v>
      </c>
      <c r="HC72">
        <v>14.4351</v>
      </c>
      <c r="HD72">
        <v>1</v>
      </c>
      <c r="HE72">
        <v>0.321075</v>
      </c>
      <c r="HF72">
        <v>1.12442</v>
      </c>
      <c r="HG72">
        <v>20.2775</v>
      </c>
      <c r="HH72">
        <v>5.23421</v>
      </c>
      <c r="HI72">
        <v>11.974</v>
      </c>
      <c r="HJ72">
        <v>4.9738499999999997</v>
      </c>
      <c r="HK72">
        <v>3.2839999999999998</v>
      </c>
      <c r="HL72">
        <v>9999</v>
      </c>
      <c r="HM72">
        <v>9999</v>
      </c>
      <c r="HN72">
        <v>9999</v>
      </c>
      <c r="HO72">
        <v>999.9</v>
      </c>
      <c r="HP72">
        <v>1.8609199999999999</v>
      </c>
      <c r="HQ72">
        <v>1.8625700000000001</v>
      </c>
      <c r="HR72">
        <v>1.86798</v>
      </c>
      <c r="HS72">
        <v>1.8585499999999999</v>
      </c>
      <c r="HT72">
        <v>1.8569899999999999</v>
      </c>
      <c r="HU72">
        <v>1.8607100000000001</v>
      </c>
      <c r="HV72">
        <v>1.8646100000000001</v>
      </c>
      <c r="HW72">
        <v>1.8666100000000001</v>
      </c>
      <c r="HX72">
        <v>5</v>
      </c>
      <c r="HY72">
        <v>0</v>
      </c>
      <c r="HZ72">
        <v>0</v>
      </c>
      <c r="IA72">
        <v>0</v>
      </c>
      <c r="IB72" t="s">
        <v>429</v>
      </c>
      <c r="IC72" t="s">
        <v>430</v>
      </c>
      <c r="ID72" t="s">
        <v>431</v>
      </c>
      <c r="IE72" t="s">
        <v>431</v>
      </c>
      <c r="IF72" t="s">
        <v>431</v>
      </c>
      <c r="IG72" t="s">
        <v>431</v>
      </c>
      <c r="IH72">
        <v>0</v>
      </c>
      <c r="II72">
        <v>100</v>
      </c>
      <c r="IJ72">
        <v>100</v>
      </c>
      <c r="IK72">
        <v>2.238</v>
      </c>
      <c r="IL72">
        <v>0.45660000000000001</v>
      </c>
      <c r="IM72">
        <v>2.2380099999999961</v>
      </c>
      <c r="IN72">
        <v>0</v>
      </c>
      <c r="IO72">
        <v>0</v>
      </c>
      <c r="IP72">
        <v>0</v>
      </c>
      <c r="IQ72">
        <v>0.4566142857142772</v>
      </c>
      <c r="IR72">
        <v>0</v>
      </c>
      <c r="IS72">
        <v>0</v>
      </c>
      <c r="IT72">
        <v>0</v>
      </c>
      <c r="IU72">
        <v>-1</v>
      </c>
      <c r="IV72">
        <v>-1</v>
      </c>
      <c r="IW72">
        <v>-1</v>
      </c>
      <c r="IX72">
        <v>-1</v>
      </c>
      <c r="IY72">
        <v>0.8</v>
      </c>
      <c r="IZ72">
        <v>0.7</v>
      </c>
      <c r="JA72">
        <v>0.19164999999999999</v>
      </c>
      <c r="JB72">
        <v>2.5610400000000002</v>
      </c>
      <c r="JC72">
        <v>1.34399</v>
      </c>
      <c r="JD72">
        <v>2.2485400000000002</v>
      </c>
      <c r="JE72">
        <v>1.5918000000000001</v>
      </c>
      <c r="JF72">
        <v>2.4462899999999999</v>
      </c>
      <c r="JG72">
        <v>38.134999999999998</v>
      </c>
      <c r="JH72">
        <v>24.288900000000002</v>
      </c>
      <c r="JI72">
        <v>18</v>
      </c>
      <c r="JJ72">
        <v>498.13200000000001</v>
      </c>
      <c r="JK72">
        <v>422.24700000000001</v>
      </c>
      <c r="JL72">
        <v>29.831299999999999</v>
      </c>
      <c r="JM72">
        <v>31.696100000000001</v>
      </c>
      <c r="JN72">
        <v>30.000299999999999</v>
      </c>
      <c r="JO72">
        <v>31.558199999999999</v>
      </c>
      <c r="JP72">
        <v>31.510300000000001</v>
      </c>
      <c r="JQ72">
        <v>3.92658</v>
      </c>
      <c r="JR72">
        <v>25.999199999999998</v>
      </c>
      <c r="JS72">
        <v>17.290299999999998</v>
      </c>
      <c r="JT72">
        <v>29.821400000000001</v>
      </c>
      <c r="JU72">
        <v>20</v>
      </c>
      <c r="JV72">
        <v>22.017900000000001</v>
      </c>
      <c r="JW72">
        <v>99.410799999999995</v>
      </c>
      <c r="JX72">
        <v>98.412400000000005</v>
      </c>
    </row>
    <row r="73" spans="1:284" x14ac:dyDescent="0.3">
      <c r="A73">
        <v>57</v>
      </c>
      <c r="B73">
        <v>1691694493</v>
      </c>
      <c r="C73">
        <v>14287</v>
      </c>
      <c r="D73" t="s">
        <v>714</v>
      </c>
      <c r="E73" t="s">
        <v>715</v>
      </c>
      <c r="F73" t="s">
        <v>416</v>
      </c>
      <c r="G73" t="s">
        <v>675</v>
      </c>
      <c r="H73" t="s">
        <v>511</v>
      </c>
      <c r="I73" t="s">
        <v>419</v>
      </c>
      <c r="J73" t="s">
        <v>594</v>
      </c>
      <c r="K73" t="s">
        <v>31</v>
      </c>
      <c r="L73" t="s">
        <v>422</v>
      </c>
      <c r="M73">
        <v>1691694493</v>
      </c>
      <c r="N73">
        <f t="shared" si="46"/>
        <v>6.7500115238859626E-3</v>
      </c>
      <c r="O73">
        <f t="shared" si="47"/>
        <v>6.7500115238859628</v>
      </c>
      <c r="P73">
        <f t="shared" si="48"/>
        <v>25.943683950514657</v>
      </c>
      <c r="Q73">
        <f t="shared" si="49"/>
        <v>365.86200000000002</v>
      </c>
      <c r="R73">
        <f t="shared" si="50"/>
        <v>241.11007320386778</v>
      </c>
      <c r="S73">
        <f t="shared" si="51"/>
        <v>23.813696900219821</v>
      </c>
      <c r="T73">
        <f t="shared" si="52"/>
        <v>36.135059226420005</v>
      </c>
      <c r="U73">
        <f t="shared" si="53"/>
        <v>0.38132659741926184</v>
      </c>
      <c r="V73">
        <f t="shared" si="54"/>
        <v>2.9046375457091846</v>
      </c>
      <c r="W73">
        <f t="shared" si="55"/>
        <v>0.35553855230447901</v>
      </c>
      <c r="X73">
        <f t="shared" si="56"/>
        <v>0.22438305294202507</v>
      </c>
      <c r="Y73">
        <f t="shared" si="57"/>
        <v>344.39089964452177</v>
      </c>
      <c r="Z73">
        <f t="shared" si="58"/>
        <v>32.953181675557126</v>
      </c>
      <c r="AA73">
        <f t="shared" si="59"/>
        <v>32.008600000000001</v>
      </c>
      <c r="AB73">
        <f t="shared" si="60"/>
        <v>4.7774080635111975</v>
      </c>
      <c r="AC73">
        <f t="shared" si="61"/>
        <v>59.985298243819841</v>
      </c>
      <c r="AD73">
        <f t="shared" si="62"/>
        <v>2.975886505064</v>
      </c>
      <c r="AE73">
        <f t="shared" si="63"/>
        <v>4.9610264384583589</v>
      </c>
      <c r="AF73">
        <f t="shared" si="64"/>
        <v>1.8015215584471975</v>
      </c>
      <c r="AG73">
        <f t="shared" si="65"/>
        <v>-297.67550820337095</v>
      </c>
      <c r="AH73">
        <f t="shared" si="66"/>
        <v>104.60533933533463</v>
      </c>
      <c r="AI73">
        <f t="shared" si="67"/>
        <v>8.1947523067866008</v>
      </c>
      <c r="AJ73">
        <f t="shared" si="68"/>
        <v>159.51548308327204</v>
      </c>
      <c r="AK73">
        <v>0</v>
      </c>
      <c r="AL73">
        <v>0</v>
      </c>
      <c r="AM73">
        <f t="shared" si="69"/>
        <v>1</v>
      </c>
      <c r="AN73">
        <f t="shared" si="70"/>
        <v>0</v>
      </c>
      <c r="AO73">
        <f t="shared" si="71"/>
        <v>51163.460823807989</v>
      </c>
      <c r="AP73" t="s">
        <v>423</v>
      </c>
      <c r="AQ73">
        <v>10366.9</v>
      </c>
      <c r="AR73">
        <v>993.59653846153856</v>
      </c>
      <c r="AS73">
        <v>3431.87</v>
      </c>
      <c r="AT73">
        <f t="shared" si="72"/>
        <v>0.71047955241266758</v>
      </c>
      <c r="AU73">
        <v>-3.9894345373445681</v>
      </c>
      <c r="AV73" t="s">
        <v>716</v>
      </c>
      <c r="AW73">
        <v>10318.4</v>
      </c>
      <c r="AX73">
        <v>800.02657692307719</v>
      </c>
      <c r="AY73">
        <v>1192.2074858286951</v>
      </c>
      <c r="AZ73">
        <f t="shared" si="73"/>
        <v>0.3289535702193781</v>
      </c>
      <c r="BA73">
        <v>0.5</v>
      </c>
      <c r="BB73">
        <f t="shared" si="74"/>
        <v>1513.2773998222608</v>
      </c>
      <c r="BC73">
        <f t="shared" si="75"/>
        <v>25.943683950514657</v>
      </c>
      <c r="BD73">
        <f t="shared" si="76"/>
        <v>248.89900170191498</v>
      </c>
      <c r="BE73">
        <f t="shared" si="77"/>
        <v>1.9780324804543413E-2</v>
      </c>
      <c r="BF73">
        <f t="shared" si="78"/>
        <v>1.8785845088152009</v>
      </c>
      <c r="BG73">
        <f t="shared" si="79"/>
        <v>643.56749609763608</v>
      </c>
      <c r="BH73" t="s">
        <v>717</v>
      </c>
      <c r="BI73">
        <v>601.30999999999995</v>
      </c>
      <c r="BJ73">
        <f t="shared" si="80"/>
        <v>601.30999999999995</v>
      </c>
      <c r="BK73">
        <f t="shared" si="81"/>
        <v>0.495633094786321</v>
      </c>
      <c r="BL73">
        <f t="shared" si="82"/>
        <v>0.66370380363966142</v>
      </c>
      <c r="BM73">
        <f t="shared" si="83"/>
        <v>0.79124361051216185</v>
      </c>
      <c r="BN73">
        <f t="shared" si="84"/>
        <v>1.974618791685353</v>
      </c>
      <c r="BO73">
        <f t="shared" si="85"/>
        <v>0.91854443297683253</v>
      </c>
      <c r="BP73">
        <f t="shared" si="86"/>
        <v>0.4988480953988827</v>
      </c>
      <c r="BQ73">
        <f t="shared" si="87"/>
        <v>0.50115190460111725</v>
      </c>
      <c r="BR73">
        <v>1705</v>
      </c>
      <c r="BS73">
        <v>290.00000000000011</v>
      </c>
      <c r="BT73">
        <v>1082.28</v>
      </c>
      <c r="BU73">
        <v>165</v>
      </c>
      <c r="BV73">
        <v>10318.4</v>
      </c>
      <c r="BW73">
        <v>1081.57</v>
      </c>
      <c r="BX73">
        <v>0.71</v>
      </c>
      <c r="BY73">
        <v>300.00000000000011</v>
      </c>
      <c r="BZ73">
        <v>38.4</v>
      </c>
      <c r="CA73">
        <v>1192.2074858286951</v>
      </c>
      <c r="CB73">
        <v>1.4052989946241961</v>
      </c>
      <c r="CC73">
        <v>-114.164579771318</v>
      </c>
      <c r="CD73">
        <v>1.186076658645814</v>
      </c>
      <c r="CE73">
        <v>0.99698692288423441</v>
      </c>
      <c r="CF73">
        <v>-1.122072391546163E-2</v>
      </c>
      <c r="CG73">
        <v>289.99999999999989</v>
      </c>
      <c r="CH73">
        <v>1072.5999999999999</v>
      </c>
      <c r="CI73">
        <v>645</v>
      </c>
      <c r="CJ73">
        <v>10293.299999999999</v>
      </c>
      <c r="CK73">
        <v>1081.3</v>
      </c>
      <c r="CL73">
        <v>-8.6999999999999993</v>
      </c>
      <c r="CZ73">
        <f t="shared" si="88"/>
        <v>1800.11</v>
      </c>
      <c r="DA73">
        <f t="shared" si="89"/>
        <v>1513.2773998222608</v>
      </c>
      <c r="DB73">
        <f t="shared" si="90"/>
        <v>0.84065829300557238</v>
      </c>
      <c r="DC73">
        <f t="shared" si="91"/>
        <v>0.19131658601114476</v>
      </c>
      <c r="DD73">
        <v>6</v>
      </c>
      <c r="DE73">
        <v>0.5</v>
      </c>
      <c r="DF73" t="s">
        <v>426</v>
      </c>
      <c r="DG73">
        <v>2</v>
      </c>
      <c r="DH73">
        <v>1691694493</v>
      </c>
      <c r="DI73">
        <v>365.86200000000002</v>
      </c>
      <c r="DJ73">
        <v>399.96199999999999</v>
      </c>
      <c r="DK73">
        <v>30.130400000000002</v>
      </c>
      <c r="DL73">
        <v>22.273499999999999</v>
      </c>
      <c r="DM73">
        <v>362.82499999999999</v>
      </c>
      <c r="DN73">
        <v>29.661899999999999</v>
      </c>
      <c r="DO73">
        <v>499.94</v>
      </c>
      <c r="DP73">
        <v>98.666799999999995</v>
      </c>
      <c r="DQ73">
        <v>0.10011</v>
      </c>
      <c r="DR73">
        <v>32.676600000000001</v>
      </c>
      <c r="DS73">
        <v>32.008600000000001</v>
      </c>
      <c r="DT73">
        <v>999.9</v>
      </c>
      <c r="DU73">
        <v>0</v>
      </c>
      <c r="DV73">
        <v>0</v>
      </c>
      <c r="DW73">
        <v>9991.8799999999992</v>
      </c>
      <c r="DX73">
        <v>0</v>
      </c>
      <c r="DY73">
        <v>1653.85</v>
      </c>
      <c r="DZ73">
        <v>-34.100499999999997</v>
      </c>
      <c r="EA73">
        <v>377.22800000000001</v>
      </c>
      <c r="EB73">
        <v>409.07400000000001</v>
      </c>
      <c r="EC73">
        <v>7.8568499999999997</v>
      </c>
      <c r="ED73">
        <v>399.96199999999999</v>
      </c>
      <c r="EE73">
        <v>22.273499999999999</v>
      </c>
      <c r="EF73">
        <v>2.9728699999999999</v>
      </c>
      <c r="EG73">
        <v>2.1976599999999999</v>
      </c>
      <c r="EH73">
        <v>23.8767</v>
      </c>
      <c r="EI73">
        <v>18.9453</v>
      </c>
      <c r="EJ73">
        <v>1800.11</v>
      </c>
      <c r="EK73">
        <v>0.97799499999999995</v>
      </c>
      <c r="EL73">
        <v>2.2004599999999999E-2</v>
      </c>
      <c r="EM73">
        <v>0</v>
      </c>
      <c r="EN73">
        <v>800.36599999999999</v>
      </c>
      <c r="EO73">
        <v>5.0002700000000004</v>
      </c>
      <c r="EP73">
        <v>15406.6</v>
      </c>
      <c r="EQ73">
        <v>16249.6</v>
      </c>
      <c r="ER73">
        <v>46.625</v>
      </c>
      <c r="ES73">
        <v>48.561999999999998</v>
      </c>
      <c r="ET73">
        <v>47.686999999999998</v>
      </c>
      <c r="EU73">
        <v>47.561999999999998</v>
      </c>
      <c r="EV73">
        <v>48.561999999999998</v>
      </c>
      <c r="EW73">
        <v>1755.61</v>
      </c>
      <c r="EX73">
        <v>39.5</v>
      </c>
      <c r="EY73">
        <v>0</v>
      </c>
      <c r="EZ73">
        <v>132.5999999046326</v>
      </c>
      <c r="FA73">
        <v>0</v>
      </c>
      <c r="FB73">
        <v>800.02657692307719</v>
      </c>
      <c r="FC73">
        <v>2.0412649646739651</v>
      </c>
      <c r="FD73">
        <v>42.707692246258233</v>
      </c>
      <c r="FE73">
        <v>15398.630769230769</v>
      </c>
      <c r="FF73">
        <v>15</v>
      </c>
      <c r="FG73">
        <v>1691694453</v>
      </c>
      <c r="FH73" t="s">
        <v>718</v>
      </c>
      <c r="FI73">
        <v>1691694442</v>
      </c>
      <c r="FJ73">
        <v>1691694453</v>
      </c>
      <c r="FK73">
        <v>63</v>
      </c>
      <c r="FL73">
        <v>0.79900000000000004</v>
      </c>
      <c r="FM73">
        <v>1.2E-2</v>
      </c>
      <c r="FN73">
        <v>3.0369999999999999</v>
      </c>
      <c r="FO73">
        <v>0.46800000000000003</v>
      </c>
      <c r="FP73">
        <v>400</v>
      </c>
      <c r="FQ73">
        <v>22</v>
      </c>
      <c r="FR73">
        <v>7.0000000000000007E-2</v>
      </c>
      <c r="FS73">
        <v>0.02</v>
      </c>
      <c r="FT73">
        <v>25.965412495275039</v>
      </c>
      <c r="FU73">
        <v>-0.46605602620344588</v>
      </c>
      <c r="FV73">
        <v>0.1570434415220554</v>
      </c>
      <c r="FW73">
        <v>1</v>
      </c>
      <c r="FX73">
        <v>0.383096510377956</v>
      </c>
      <c r="FY73">
        <v>4.2596739346948659E-2</v>
      </c>
      <c r="FZ73">
        <v>1.439972158187288E-2</v>
      </c>
      <c r="GA73">
        <v>1</v>
      </c>
      <c r="GB73">
        <v>2</v>
      </c>
      <c r="GC73">
        <v>2</v>
      </c>
      <c r="GD73" t="s">
        <v>428</v>
      </c>
      <c r="GE73">
        <v>3.1338900000000001</v>
      </c>
      <c r="GF73">
        <v>2.8652000000000002</v>
      </c>
      <c r="GG73">
        <v>8.5185399999999994E-2</v>
      </c>
      <c r="GH73">
        <v>9.4286800000000004E-2</v>
      </c>
      <c r="GI73">
        <v>0.133994</v>
      </c>
      <c r="GJ73">
        <v>0.11230999999999999</v>
      </c>
      <c r="GK73">
        <v>27657.4</v>
      </c>
      <c r="GL73">
        <v>21289.9</v>
      </c>
      <c r="GM73">
        <v>29152.1</v>
      </c>
      <c r="GN73">
        <v>21911.5</v>
      </c>
      <c r="GO73">
        <v>33819.699999999997</v>
      </c>
      <c r="GP73">
        <v>26780.9</v>
      </c>
      <c r="GQ73">
        <v>40458.199999999997</v>
      </c>
      <c r="GR73">
        <v>31153.9</v>
      </c>
      <c r="GS73">
        <v>2.0110000000000001</v>
      </c>
      <c r="GT73">
        <v>1.8211299999999999</v>
      </c>
      <c r="GU73">
        <v>6.4246399999999995E-2</v>
      </c>
      <c r="GV73">
        <v>0</v>
      </c>
      <c r="GW73">
        <v>30.965599999999998</v>
      </c>
      <c r="GX73">
        <v>999.9</v>
      </c>
      <c r="GY73">
        <v>47.2</v>
      </c>
      <c r="GZ73">
        <v>35.4</v>
      </c>
      <c r="HA73">
        <v>27.624700000000001</v>
      </c>
      <c r="HB73">
        <v>62.033999999999999</v>
      </c>
      <c r="HC73">
        <v>14.4992</v>
      </c>
      <c r="HD73">
        <v>1</v>
      </c>
      <c r="HE73">
        <v>0.32429599999999997</v>
      </c>
      <c r="HF73">
        <v>0.66123100000000001</v>
      </c>
      <c r="HG73">
        <v>20.2805</v>
      </c>
      <c r="HH73">
        <v>5.2330100000000002</v>
      </c>
      <c r="HI73">
        <v>11.974</v>
      </c>
      <c r="HJ73">
        <v>4.9737499999999999</v>
      </c>
      <c r="HK73">
        <v>3.2839999999999998</v>
      </c>
      <c r="HL73">
        <v>9999</v>
      </c>
      <c r="HM73">
        <v>9999</v>
      </c>
      <c r="HN73">
        <v>9999</v>
      </c>
      <c r="HO73">
        <v>999.9</v>
      </c>
      <c r="HP73">
        <v>1.8608899999999999</v>
      </c>
      <c r="HQ73">
        <v>1.86256</v>
      </c>
      <c r="HR73">
        <v>1.86798</v>
      </c>
      <c r="HS73">
        <v>1.8585499999999999</v>
      </c>
      <c r="HT73">
        <v>1.8569899999999999</v>
      </c>
      <c r="HU73">
        <v>1.8607</v>
      </c>
      <c r="HV73">
        <v>1.8646199999999999</v>
      </c>
      <c r="HW73">
        <v>1.8666100000000001</v>
      </c>
      <c r="HX73">
        <v>5</v>
      </c>
      <c r="HY73">
        <v>0</v>
      </c>
      <c r="HZ73">
        <v>0</v>
      </c>
      <c r="IA73">
        <v>0</v>
      </c>
      <c r="IB73" t="s">
        <v>429</v>
      </c>
      <c r="IC73" t="s">
        <v>430</v>
      </c>
      <c r="ID73" t="s">
        <v>431</v>
      </c>
      <c r="IE73" t="s">
        <v>431</v>
      </c>
      <c r="IF73" t="s">
        <v>431</v>
      </c>
      <c r="IG73" t="s">
        <v>431</v>
      </c>
      <c r="IH73">
        <v>0</v>
      </c>
      <c r="II73">
        <v>100</v>
      </c>
      <c r="IJ73">
        <v>100</v>
      </c>
      <c r="IK73">
        <v>3.0369999999999999</v>
      </c>
      <c r="IL73">
        <v>0.46850000000000003</v>
      </c>
      <c r="IM73">
        <v>3.0366500000000092</v>
      </c>
      <c r="IN73">
        <v>0</v>
      </c>
      <c r="IO73">
        <v>0</v>
      </c>
      <c r="IP73">
        <v>0</v>
      </c>
      <c r="IQ73">
        <v>0.46844500000000272</v>
      </c>
      <c r="IR73">
        <v>0</v>
      </c>
      <c r="IS73">
        <v>0</v>
      </c>
      <c r="IT73">
        <v>0</v>
      </c>
      <c r="IU73">
        <v>-1</v>
      </c>
      <c r="IV73">
        <v>-1</v>
      </c>
      <c r="IW73">
        <v>-1</v>
      </c>
      <c r="IX73">
        <v>-1</v>
      </c>
      <c r="IY73">
        <v>0.8</v>
      </c>
      <c r="IZ73">
        <v>0.7</v>
      </c>
      <c r="JA73">
        <v>1.02661</v>
      </c>
      <c r="JB73">
        <v>2.52075</v>
      </c>
      <c r="JC73">
        <v>1.34399</v>
      </c>
      <c r="JD73">
        <v>2.2485400000000002</v>
      </c>
      <c r="JE73">
        <v>1.5918000000000001</v>
      </c>
      <c r="JF73">
        <v>2.2839399999999999</v>
      </c>
      <c r="JG73">
        <v>38.110599999999998</v>
      </c>
      <c r="JH73">
        <v>24.288900000000002</v>
      </c>
      <c r="JI73">
        <v>18</v>
      </c>
      <c r="JJ73">
        <v>498.31099999999998</v>
      </c>
      <c r="JK73">
        <v>422.63400000000001</v>
      </c>
      <c r="JL73">
        <v>30.113199999999999</v>
      </c>
      <c r="JM73">
        <v>31.743500000000001</v>
      </c>
      <c r="JN73">
        <v>30</v>
      </c>
      <c r="JO73">
        <v>31.5885</v>
      </c>
      <c r="JP73">
        <v>31.537800000000001</v>
      </c>
      <c r="JQ73">
        <v>20.626799999999999</v>
      </c>
      <c r="JR73">
        <v>25.761700000000001</v>
      </c>
      <c r="JS73">
        <v>17.227399999999999</v>
      </c>
      <c r="JT73">
        <v>30.1006</v>
      </c>
      <c r="JU73">
        <v>400</v>
      </c>
      <c r="JV73">
        <v>22.273399999999999</v>
      </c>
      <c r="JW73">
        <v>99.396900000000002</v>
      </c>
      <c r="JX73">
        <v>98.400899999999993</v>
      </c>
    </row>
    <row r="74" spans="1:284" x14ac:dyDescent="0.3">
      <c r="A74">
        <v>58</v>
      </c>
      <c r="B74">
        <v>1691694606</v>
      </c>
      <c r="C74">
        <v>14400</v>
      </c>
      <c r="D74" t="s">
        <v>719</v>
      </c>
      <c r="E74" t="s">
        <v>720</v>
      </c>
      <c r="F74" t="s">
        <v>416</v>
      </c>
      <c r="G74" t="s">
        <v>675</v>
      </c>
      <c r="H74" t="s">
        <v>511</v>
      </c>
      <c r="I74" t="s">
        <v>419</v>
      </c>
      <c r="J74" t="s">
        <v>594</v>
      </c>
      <c r="K74" t="s">
        <v>31</v>
      </c>
      <c r="L74" t="s">
        <v>422</v>
      </c>
      <c r="M74">
        <v>1691694606</v>
      </c>
      <c r="N74">
        <f t="shared" si="46"/>
        <v>6.1959667107739456E-3</v>
      </c>
      <c r="O74">
        <f t="shared" si="47"/>
        <v>6.1959667107739458</v>
      </c>
      <c r="P74">
        <f t="shared" si="48"/>
        <v>25.604535993228446</v>
      </c>
      <c r="Q74">
        <f t="shared" si="49"/>
        <v>366.642</v>
      </c>
      <c r="R74">
        <f t="shared" si="50"/>
        <v>232.93354284753119</v>
      </c>
      <c r="S74">
        <f t="shared" si="51"/>
        <v>23.005725709882981</v>
      </c>
      <c r="T74">
        <f t="shared" si="52"/>
        <v>36.211466938636804</v>
      </c>
      <c r="U74">
        <f t="shared" si="53"/>
        <v>0.3471704983012307</v>
      </c>
      <c r="V74">
        <f t="shared" si="54"/>
        <v>2.9127992135174585</v>
      </c>
      <c r="W74">
        <f t="shared" si="55"/>
        <v>0.32571182148188765</v>
      </c>
      <c r="X74">
        <f t="shared" si="56"/>
        <v>0.20538724049408522</v>
      </c>
      <c r="Y74">
        <f t="shared" si="57"/>
        <v>344.32059964444869</v>
      </c>
      <c r="Z74">
        <f t="shared" si="58"/>
        <v>33.016255463487489</v>
      </c>
      <c r="AA74">
        <f t="shared" si="59"/>
        <v>31.980499999999999</v>
      </c>
      <c r="AB74">
        <f t="shared" si="60"/>
        <v>4.7698154466772218</v>
      </c>
      <c r="AC74">
        <f t="shared" si="61"/>
        <v>60.027772410965461</v>
      </c>
      <c r="AD74">
        <f t="shared" si="62"/>
        <v>2.9645853376416005</v>
      </c>
      <c r="AE74">
        <f t="shared" si="63"/>
        <v>4.9386895741279417</v>
      </c>
      <c r="AF74">
        <f t="shared" si="64"/>
        <v>1.8052301090356213</v>
      </c>
      <c r="AG74">
        <f t="shared" si="65"/>
        <v>-273.24213194513101</v>
      </c>
      <c r="AH74">
        <f t="shared" si="66"/>
        <v>96.733456018678339</v>
      </c>
      <c r="AI74">
        <f t="shared" si="67"/>
        <v>7.5528201020139267</v>
      </c>
      <c r="AJ74">
        <f t="shared" si="68"/>
        <v>175.36474382000995</v>
      </c>
      <c r="AK74">
        <v>0</v>
      </c>
      <c r="AL74">
        <v>0</v>
      </c>
      <c r="AM74">
        <f t="shared" si="69"/>
        <v>1</v>
      </c>
      <c r="AN74">
        <f t="shared" si="70"/>
        <v>0</v>
      </c>
      <c r="AO74">
        <f t="shared" si="71"/>
        <v>51406.525693576383</v>
      </c>
      <c r="AP74" t="s">
        <v>423</v>
      </c>
      <c r="AQ74">
        <v>10366.9</v>
      </c>
      <c r="AR74">
        <v>993.59653846153856</v>
      </c>
      <c r="AS74">
        <v>3431.87</v>
      </c>
      <c r="AT74">
        <f t="shared" si="72"/>
        <v>0.71047955241266758</v>
      </c>
      <c r="AU74">
        <v>-3.9894345373445681</v>
      </c>
      <c r="AV74" t="s">
        <v>721</v>
      </c>
      <c r="AW74">
        <v>10308.799999999999</v>
      </c>
      <c r="AX74">
        <v>810.20849999999996</v>
      </c>
      <c r="AY74">
        <v>1246.2832186128389</v>
      </c>
      <c r="AZ74">
        <f t="shared" si="73"/>
        <v>0.34990017686205133</v>
      </c>
      <c r="BA74">
        <v>0.5</v>
      </c>
      <c r="BB74">
        <f t="shared" si="74"/>
        <v>1512.9665998222245</v>
      </c>
      <c r="BC74">
        <f t="shared" si="75"/>
        <v>25.604535993228446</v>
      </c>
      <c r="BD74">
        <f t="shared" si="76"/>
        <v>264.6936404320864</v>
      </c>
      <c r="BE74">
        <f t="shared" si="77"/>
        <v>1.9560227260833347E-2</v>
      </c>
      <c r="BF74">
        <f t="shared" si="78"/>
        <v>1.7536838727715542</v>
      </c>
      <c r="BG74">
        <f t="shared" si="79"/>
        <v>659.00279994399796</v>
      </c>
      <c r="BH74" t="s">
        <v>722</v>
      </c>
      <c r="BI74">
        <v>611.02</v>
      </c>
      <c r="BJ74">
        <f t="shared" si="80"/>
        <v>611.02</v>
      </c>
      <c r="BK74">
        <f t="shared" si="81"/>
        <v>0.50972620759502107</v>
      </c>
      <c r="BL74">
        <f t="shared" si="82"/>
        <v>0.68644729591782749</v>
      </c>
      <c r="BM74">
        <f t="shared" si="83"/>
        <v>0.77479723536776535</v>
      </c>
      <c r="BN74">
        <f t="shared" si="84"/>
        <v>1.7257526924321138</v>
      </c>
      <c r="BO74">
        <f t="shared" si="85"/>
        <v>0.89636655439301527</v>
      </c>
      <c r="BP74">
        <f t="shared" si="86"/>
        <v>0.51768529551555054</v>
      </c>
      <c r="BQ74">
        <f t="shared" si="87"/>
        <v>0.48231470448444946</v>
      </c>
      <c r="BR74">
        <v>1707</v>
      </c>
      <c r="BS74">
        <v>290.00000000000011</v>
      </c>
      <c r="BT74">
        <v>1117.55</v>
      </c>
      <c r="BU74">
        <v>225</v>
      </c>
      <c r="BV74">
        <v>10308.799999999999</v>
      </c>
      <c r="BW74">
        <v>1115.3</v>
      </c>
      <c r="BX74">
        <v>2.25</v>
      </c>
      <c r="BY74">
        <v>300.00000000000011</v>
      </c>
      <c r="BZ74">
        <v>38.4</v>
      </c>
      <c r="CA74">
        <v>1246.2832186128389</v>
      </c>
      <c r="CB74">
        <v>1.4431496709158429</v>
      </c>
      <c r="CC74">
        <v>-135.0315214659766</v>
      </c>
      <c r="CD74">
        <v>1.217967480069555</v>
      </c>
      <c r="CE74">
        <v>0.99772714942487617</v>
      </c>
      <c r="CF74">
        <v>-1.122038153503894E-2</v>
      </c>
      <c r="CG74">
        <v>289.99999999999989</v>
      </c>
      <c r="CH74">
        <v>1102.26</v>
      </c>
      <c r="CI74">
        <v>655</v>
      </c>
      <c r="CJ74">
        <v>10291.9</v>
      </c>
      <c r="CK74">
        <v>1115.08</v>
      </c>
      <c r="CL74">
        <v>-12.82</v>
      </c>
      <c r="CZ74">
        <f t="shared" si="88"/>
        <v>1799.74</v>
      </c>
      <c r="DA74">
        <f t="shared" si="89"/>
        <v>1512.9665998222245</v>
      </c>
      <c r="DB74">
        <f t="shared" si="90"/>
        <v>0.840658428340885</v>
      </c>
      <c r="DC74">
        <f t="shared" si="91"/>
        <v>0.19131685668176998</v>
      </c>
      <c r="DD74">
        <v>6</v>
      </c>
      <c r="DE74">
        <v>0.5</v>
      </c>
      <c r="DF74" t="s">
        <v>426</v>
      </c>
      <c r="DG74">
        <v>2</v>
      </c>
      <c r="DH74">
        <v>1691694606</v>
      </c>
      <c r="DI74">
        <v>366.642</v>
      </c>
      <c r="DJ74">
        <v>400.08800000000002</v>
      </c>
      <c r="DK74">
        <v>30.016500000000001</v>
      </c>
      <c r="DL74">
        <v>22.805700000000002</v>
      </c>
      <c r="DM74">
        <v>363.63400000000001</v>
      </c>
      <c r="DN74">
        <v>29.519100000000002</v>
      </c>
      <c r="DO74">
        <v>500.08199999999999</v>
      </c>
      <c r="DP74">
        <v>98.665400000000005</v>
      </c>
      <c r="DQ74">
        <v>9.9790400000000001E-2</v>
      </c>
      <c r="DR74">
        <v>32.596499999999999</v>
      </c>
      <c r="DS74">
        <v>31.980499999999999</v>
      </c>
      <c r="DT74">
        <v>999.9</v>
      </c>
      <c r="DU74">
        <v>0</v>
      </c>
      <c r="DV74">
        <v>0</v>
      </c>
      <c r="DW74">
        <v>10038.799999999999</v>
      </c>
      <c r="DX74">
        <v>0</v>
      </c>
      <c r="DY74">
        <v>1646.9</v>
      </c>
      <c r="DZ74">
        <v>-33.445599999999999</v>
      </c>
      <c r="EA74">
        <v>377.988</v>
      </c>
      <c r="EB74">
        <v>409.42500000000001</v>
      </c>
      <c r="EC74">
        <v>7.2107400000000004</v>
      </c>
      <c r="ED74">
        <v>400.08800000000002</v>
      </c>
      <c r="EE74">
        <v>22.805700000000002</v>
      </c>
      <c r="EF74">
        <v>2.9615900000000002</v>
      </c>
      <c r="EG74">
        <v>2.25014</v>
      </c>
      <c r="EH74">
        <v>23.813500000000001</v>
      </c>
      <c r="EI74">
        <v>19.323799999999999</v>
      </c>
      <c r="EJ74">
        <v>1799.74</v>
      </c>
      <c r="EK74">
        <v>0.97799199999999997</v>
      </c>
      <c r="EL74">
        <v>2.2008199999999999E-2</v>
      </c>
      <c r="EM74">
        <v>0</v>
      </c>
      <c r="EN74">
        <v>811.17700000000002</v>
      </c>
      <c r="EO74">
        <v>5.0002700000000004</v>
      </c>
      <c r="EP74">
        <v>15574.7</v>
      </c>
      <c r="EQ74">
        <v>16246.2</v>
      </c>
      <c r="ER74">
        <v>46.686999999999998</v>
      </c>
      <c r="ES74">
        <v>48.686999999999998</v>
      </c>
      <c r="ET74">
        <v>47.811999999999998</v>
      </c>
      <c r="EU74">
        <v>47.686999999999998</v>
      </c>
      <c r="EV74">
        <v>48.686999999999998</v>
      </c>
      <c r="EW74">
        <v>1755.24</v>
      </c>
      <c r="EX74">
        <v>39.5</v>
      </c>
      <c r="EY74">
        <v>0</v>
      </c>
      <c r="EZ74">
        <v>111.2000000476837</v>
      </c>
      <c r="FA74">
        <v>0</v>
      </c>
      <c r="FB74">
        <v>810.20849999999996</v>
      </c>
      <c r="FC74">
        <v>9.34348716725024</v>
      </c>
      <c r="FD74">
        <v>229.15897394986291</v>
      </c>
      <c r="FE74">
        <v>15553.74230769231</v>
      </c>
      <c r="FF74">
        <v>15</v>
      </c>
      <c r="FG74">
        <v>1691694562</v>
      </c>
      <c r="FH74" t="s">
        <v>723</v>
      </c>
      <c r="FI74">
        <v>1691694555</v>
      </c>
      <c r="FJ74">
        <v>1691694562</v>
      </c>
      <c r="FK74">
        <v>64</v>
      </c>
      <c r="FL74">
        <v>-2.8000000000000001E-2</v>
      </c>
      <c r="FM74">
        <v>2.9000000000000001E-2</v>
      </c>
      <c r="FN74">
        <v>3.008</v>
      </c>
      <c r="FO74">
        <v>0.497</v>
      </c>
      <c r="FP74">
        <v>400</v>
      </c>
      <c r="FQ74">
        <v>22</v>
      </c>
      <c r="FR74">
        <v>7.0000000000000007E-2</v>
      </c>
      <c r="FS74">
        <v>0.01</v>
      </c>
      <c r="FT74">
        <v>25.65387286678191</v>
      </c>
      <c r="FU74">
        <v>-0.86988437623715664</v>
      </c>
      <c r="FV74">
        <v>0.14021760920944981</v>
      </c>
      <c r="FW74">
        <v>1</v>
      </c>
      <c r="FX74">
        <v>0.35708784092503321</v>
      </c>
      <c r="FY74">
        <v>-4.8336329981931922E-2</v>
      </c>
      <c r="FZ74">
        <v>7.3411668666454478E-3</v>
      </c>
      <c r="GA74">
        <v>1</v>
      </c>
      <c r="GB74">
        <v>2</v>
      </c>
      <c r="GC74">
        <v>2</v>
      </c>
      <c r="GD74" t="s">
        <v>428</v>
      </c>
      <c r="GE74">
        <v>3.1341800000000002</v>
      </c>
      <c r="GF74">
        <v>2.8652799999999998</v>
      </c>
      <c r="GG74">
        <v>8.5327100000000003E-2</v>
      </c>
      <c r="GH74">
        <v>9.4307100000000005E-2</v>
      </c>
      <c r="GI74">
        <v>0.13353400000000001</v>
      </c>
      <c r="GJ74">
        <v>0.114172</v>
      </c>
      <c r="GK74">
        <v>27652.3</v>
      </c>
      <c r="GL74">
        <v>21288.3</v>
      </c>
      <c r="GM74">
        <v>29151.4</v>
      </c>
      <c r="GN74">
        <v>21910.5</v>
      </c>
      <c r="GO74">
        <v>33837.800000000003</v>
      </c>
      <c r="GP74">
        <v>26723.7</v>
      </c>
      <c r="GQ74">
        <v>40457.199999999997</v>
      </c>
      <c r="GR74">
        <v>31152.7</v>
      </c>
      <c r="GS74">
        <v>2.0101499999999999</v>
      </c>
      <c r="GT74">
        <v>1.82195</v>
      </c>
      <c r="GU74">
        <v>6.4171900000000004E-2</v>
      </c>
      <c r="GV74">
        <v>0</v>
      </c>
      <c r="GW74">
        <v>30.938700000000001</v>
      </c>
      <c r="GX74">
        <v>999.9</v>
      </c>
      <c r="GY74">
        <v>47.3</v>
      </c>
      <c r="GZ74">
        <v>35.4</v>
      </c>
      <c r="HA74">
        <v>27.686499999999999</v>
      </c>
      <c r="HB74">
        <v>61.624000000000002</v>
      </c>
      <c r="HC74">
        <v>14.3309</v>
      </c>
      <c r="HD74">
        <v>1</v>
      </c>
      <c r="HE74">
        <v>0.32662099999999999</v>
      </c>
      <c r="HF74">
        <v>0.37417800000000001</v>
      </c>
      <c r="HG74">
        <v>20.281500000000001</v>
      </c>
      <c r="HH74">
        <v>5.2337600000000002</v>
      </c>
      <c r="HI74">
        <v>11.974</v>
      </c>
      <c r="HJ74">
        <v>4.9744000000000002</v>
      </c>
      <c r="HK74">
        <v>3.2839999999999998</v>
      </c>
      <c r="HL74">
        <v>9999</v>
      </c>
      <c r="HM74">
        <v>9999</v>
      </c>
      <c r="HN74">
        <v>9999</v>
      </c>
      <c r="HO74">
        <v>999.9</v>
      </c>
      <c r="HP74">
        <v>1.86093</v>
      </c>
      <c r="HQ74">
        <v>1.8626199999999999</v>
      </c>
      <c r="HR74">
        <v>1.86798</v>
      </c>
      <c r="HS74">
        <v>1.85856</v>
      </c>
      <c r="HT74">
        <v>1.85701</v>
      </c>
      <c r="HU74">
        <v>1.86076</v>
      </c>
      <c r="HV74">
        <v>1.8646199999999999</v>
      </c>
      <c r="HW74">
        <v>1.86663</v>
      </c>
      <c r="HX74">
        <v>5</v>
      </c>
      <c r="HY74">
        <v>0</v>
      </c>
      <c r="HZ74">
        <v>0</v>
      </c>
      <c r="IA74">
        <v>0</v>
      </c>
      <c r="IB74" t="s">
        <v>429</v>
      </c>
      <c r="IC74" t="s">
        <v>430</v>
      </c>
      <c r="ID74" t="s">
        <v>431</v>
      </c>
      <c r="IE74" t="s">
        <v>431</v>
      </c>
      <c r="IF74" t="s">
        <v>431</v>
      </c>
      <c r="IG74" t="s">
        <v>431</v>
      </c>
      <c r="IH74">
        <v>0</v>
      </c>
      <c r="II74">
        <v>100</v>
      </c>
      <c r="IJ74">
        <v>100</v>
      </c>
      <c r="IK74">
        <v>3.008</v>
      </c>
      <c r="IL74">
        <v>0.49740000000000001</v>
      </c>
      <c r="IM74">
        <v>3.0081499999999441</v>
      </c>
      <c r="IN74">
        <v>0</v>
      </c>
      <c r="IO74">
        <v>0</v>
      </c>
      <c r="IP74">
        <v>0</v>
      </c>
      <c r="IQ74">
        <v>0.49739499999999381</v>
      </c>
      <c r="IR74">
        <v>0</v>
      </c>
      <c r="IS74">
        <v>0</v>
      </c>
      <c r="IT74">
        <v>0</v>
      </c>
      <c r="IU74">
        <v>-1</v>
      </c>
      <c r="IV74">
        <v>-1</v>
      </c>
      <c r="IW74">
        <v>-1</v>
      </c>
      <c r="IX74">
        <v>-1</v>
      </c>
      <c r="IY74">
        <v>0.8</v>
      </c>
      <c r="IZ74">
        <v>0.7</v>
      </c>
      <c r="JA74">
        <v>1.02661</v>
      </c>
      <c r="JB74">
        <v>2.5134300000000001</v>
      </c>
      <c r="JC74">
        <v>1.34399</v>
      </c>
      <c r="JD74">
        <v>2.2485400000000002</v>
      </c>
      <c r="JE74">
        <v>1.5918000000000001</v>
      </c>
      <c r="JF74">
        <v>2.4426299999999999</v>
      </c>
      <c r="JG74">
        <v>38.110599999999998</v>
      </c>
      <c r="JH74">
        <v>24.297599999999999</v>
      </c>
      <c r="JI74">
        <v>18</v>
      </c>
      <c r="JJ74">
        <v>497.99200000000002</v>
      </c>
      <c r="JK74">
        <v>423.34699999999998</v>
      </c>
      <c r="JL74">
        <v>29.960999999999999</v>
      </c>
      <c r="JM74">
        <v>31.779800000000002</v>
      </c>
      <c r="JN74">
        <v>30</v>
      </c>
      <c r="JO74">
        <v>31.615200000000002</v>
      </c>
      <c r="JP74">
        <v>31.5626</v>
      </c>
      <c r="JQ74">
        <v>20.625</v>
      </c>
      <c r="JR74">
        <v>23.206099999999999</v>
      </c>
      <c r="JS74">
        <v>17.155899999999999</v>
      </c>
      <c r="JT74">
        <v>29.959</v>
      </c>
      <c r="JU74">
        <v>400</v>
      </c>
      <c r="JV74">
        <v>22.9375</v>
      </c>
      <c r="JW74">
        <v>99.394599999999997</v>
      </c>
      <c r="JX74">
        <v>98.396600000000007</v>
      </c>
    </row>
    <row r="75" spans="1:284" x14ac:dyDescent="0.3">
      <c r="A75">
        <v>59</v>
      </c>
      <c r="B75">
        <v>1691694795.5</v>
      </c>
      <c r="C75">
        <v>14589.5</v>
      </c>
      <c r="D75" t="s">
        <v>724</v>
      </c>
      <c r="E75" t="s">
        <v>725</v>
      </c>
      <c r="F75" t="s">
        <v>416</v>
      </c>
      <c r="G75" t="s">
        <v>675</v>
      </c>
      <c r="H75" t="s">
        <v>511</v>
      </c>
      <c r="I75" t="s">
        <v>419</v>
      </c>
      <c r="J75" t="s">
        <v>594</v>
      </c>
      <c r="K75" t="s">
        <v>31</v>
      </c>
      <c r="L75" t="s">
        <v>422</v>
      </c>
      <c r="M75">
        <v>1691694795.5</v>
      </c>
      <c r="N75">
        <f t="shared" si="46"/>
        <v>4.891477402167322E-3</v>
      </c>
      <c r="O75">
        <f t="shared" si="47"/>
        <v>4.8914774021673217</v>
      </c>
      <c r="P75">
        <f t="shared" si="48"/>
        <v>34.645443769624826</v>
      </c>
      <c r="Q75">
        <f t="shared" si="49"/>
        <v>555.10299999999995</v>
      </c>
      <c r="R75">
        <f t="shared" si="50"/>
        <v>321.52549514488049</v>
      </c>
      <c r="S75">
        <f t="shared" si="51"/>
        <v>31.756814938334699</v>
      </c>
      <c r="T75">
        <f t="shared" si="52"/>
        <v>54.827077506780704</v>
      </c>
      <c r="U75">
        <f t="shared" si="53"/>
        <v>0.26280342514960719</v>
      </c>
      <c r="V75">
        <f t="shared" si="54"/>
        <v>2.9082826962741026</v>
      </c>
      <c r="W75">
        <f t="shared" si="55"/>
        <v>0.25028700595724662</v>
      </c>
      <c r="X75">
        <f t="shared" si="56"/>
        <v>0.15750424266879931</v>
      </c>
      <c r="Y75">
        <f t="shared" si="57"/>
        <v>344.36619964449613</v>
      </c>
      <c r="Z75">
        <f t="shared" si="58"/>
        <v>33.270998506993884</v>
      </c>
      <c r="AA75">
        <f t="shared" si="59"/>
        <v>32.072400000000002</v>
      </c>
      <c r="AB75">
        <f t="shared" si="60"/>
        <v>4.7946858907244403</v>
      </c>
      <c r="AC75">
        <f t="shared" si="61"/>
        <v>59.820077580850516</v>
      </c>
      <c r="AD75">
        <f t="shared" si="62"/>
        <v>2.9399737918450906</v>
      </c>
      <c r="AE75">
        <f t="shared" si="63"/>
        <v>4.9146940471140894</v>
      </c>
      <c r="AF75">
        <f t="shared" si="64"/>
        <v>1.8547120988793497</v>
      </c>
      <c r="AG75">
        <f t="shared" si="65"/>
        <v>-215.71415343557891</v>
      </c>
      <c r="AH75">
        <f t="shared" si="66"/>
        <v>68.627568083013358</v>
      </c>
      <c r="AI75">
        <f t="shared" si="67"/>
        <v>5.3668133602958425</v>
      </c>
      <c r="AJ75">
        <f t="shared" si="68"/>
        <v>202.64642765222644</v>
      </c>
      <c r="AK75">
        <v>0</v>
      </c>
      <c r="AL75">
        <v>0</v>
      </c>
      <c r="AM75">
        <f t="shared" si="69"/>
        <v>1</v>
      </c>
      <c r="AN75">
        <f t="shared" si="70"/>
        <v>0</v>
      </c>
      <c r="AO75">
        <f t="shared" si="71"/>
        <v>51293.958663671452</v>
      </c>
      <c r="AP75" t="s">
        <v>423</v>
      </c>
      <c r="AQ75">
        <v>10366.9</v>
      </c>
      <c r="AR75">
        <v>993.59653846153856</v>
      </c>
      <c r="AS75">
        <v>3431.87</v>
      </c>
      <c r="AT75">
        <f t="shared" si="72"/>
        <v>0.71047955241266758</v>
      </c>
      <c r="AU75">
        <v>-3.9894345373445681</v>
      </c>
      <c r="AV75" t="s">
        <v>726</v>
      </c>
      <c r="AW75">
        <v>10323.9</v>
      </c>
      <c r="AX75">
        <v>865.29780769230763</v>
      </c>
      <c r="AY75">
        <v>1433.2985920370479</v>
      </c>
      <c r="AZ75">
        <f t="shared" si="73"/>
        <v>0.39628922228792551</v>
      </c>
      <c r="BA75">
        <v>0.5</v>
      </c>
      <c r="BB75">
        <f t="shared" si="74"/>
        <v>1513.168199822248</v>
      </c>
      <c r="BC75">
        <f t="shared" si="75"/>
        <v>34.645443769624826</v>
      </c>
      <c r="BD75">
        <f t="shared" si="76"/>
        <v>299.82612454918944</v>
      </c>
      <c r="BE75">
        <f t="shared" si="77"/>
        <v>2.5532441344926389E-2</v>
      </c>
      <c r="BF75">
        <f t="shared" si="78"/>
        <v>1.3943859423754272</v>
      </c>
      <c r="BG75">
        <f t="shared" si="79"/>
        <v>707.83945539835213</v>
      </c>
      <c r="BH75" t="s">
        <v>727</v>
      </c>
      <c r="BI75">
        <v>632.25</v>
      </c>
      <c r="BJ75">
        <f t="shared" si="80"/>
        <v>632.25</v>
      </c>
      <c r="BK75">
        <f t="shared" si="81"/>
        <v>0.5588846570333772</v>
      </c>
      <c r="BL75">
        <f t="shared" si="82"/>
        <v>0.7090715719259022</v>
      </c>
      <c r="BM75">
        <f t="shared" si="83"/>
        <v>0.71387238552480414</v>
      </c>
      <c r="BN75">
        <f t="shared" si="84"/>
        <v>1.2917856073810636</v>
      </c>
      <c r="BO75">
        <f t="shared" si="85"/>
        <v>0.81966663685947938</v>
      </c>
      <c r="BP75">
        <f t="shared" si="86"/>
        <v>0.51809966160178567</v>
      </c>
      <c r="BQ75">
        <f t="shared" si="87"/>
        <v>0.48190033839821433</v>
      </c>
      <c r="BR75">
        <v>1709</v>
      </c>
      <c r="BS75">
        <v>290.00000000000011</v>
      </c>
      <c r="BT75">
        <v>1259.9100000000001</v>
      </c>
      <c r="BU75">
        <v>135</v>
      </c>
      <c r="BV75">
        <v>10323.9</v>
      </c>
      <c r="BW75">
        <v>1256.07</v>
      </c>
      <c r="BX75">
        <v>3.84</v>
      </c>
      <c r="BY75">
        <v>300.00000000000011</v>
      </c>
      <c r="BZ75">
        <v>38.4</v>
      </c>
      <c r="CA75">
        <v>1433.2985920370479</v>
      </c>
      <c r="CB75">
        <v>1.998202792547692</v>
      </c>
      <c r="CC75">
        <v>-182.97158366357809</v>
      </c>
      <c r="CD75">
        <v>1.68646101063912</v>
      </c>
      <c r="CE75">
        <v>0.99762692475280612</v>
      </c>
      <c r="CF75">
        <v>-1.122137953281423E-2</v>
      </c>
      <c r="CG75">
        <v>289.99999999999989</v>
      </c>
      <c r="CH75">
        <v>1234.0999999999999</v>
      </c>
      <c r="CI75">
        <v>645</v>
      </c>
      <c r="CJ75">
        <v>10293.200000000001</v>
      </c>
      <c r="CK75">
        <v>1255.54</v>
      </c>
      <c r="CL75">
        <v>-21.44</v>
      </c>
      <c r="CZ75">
        <f t="shared" si="88"/>
        <v>1799.98</v>
      </c>
      <c r="DA75">
        <f t="shared" si="89"/>
        <v>1513.168199822248</v>
      </c>
      <c r="DB75">
        <f t="shared" si="90"/>
        <v>0.84065834054947719</v>
      </c>
      <c r="DC75">
        <f t="shared" si="91"/>
        <v>0.1913166810989545</v>
      </c>
      <c r="DD75">
        <v>6</v>
      </c>
      <c r="DE75">
        <v>0.5</v>
      </c>
      <c r="DF75" t="s">
        <v>426</v>
      </c>
      <c r="DG75">
        <v>2</v>
      </c>
      <c r="DH75">
        <v>1691694795.5</v>
      </c>
      <c r="DI75">
        <v>555.10299999999995</v>
      </c>
      <c r="DJ75">
        <v>599.92600000000004</v>
      </c>
      <c r="DK75">
        <v>29.766100000000002</v>
      </c>
      <c r="DL75">
        <v>24.072299999999998</v>
      </c>
      <c r="DM75">
        <v>551.67200000000003</v>
      </c>
      <c r="DN75">
        <v>29.187200000000001</v>
      </c>
      <c r="DO75">
        <v>500.11</v>
      </c>
      <c r="DP75">
        <v>98.669300000000007</v>
      </c>
      <c r="DQ75">
        <v>9.9896899999999997E-2</v>
      </c>
      <c r="DR75">
        <v>32.510100000000001</v>
      </c>
      <c r="DS75">
        <v>32.072400000000002</v>
      </c>
      <c r="DT75">
        <v>999.9</v>
      </c>
      <c r="DU75">
        <v>0</v>
      </c>
      <c r="DV75">
        <v>0</v>
      </c>
      <c r="DW75">
        <v>10012.5</v>
      </c>
      <c r="DX75">
        <v>0</v>
      </c>
      <c r="DY75">
        <v>1650.99</v>
      </c>
      <c r="DZ75">
        <v>-44.823500000000003</v>
      </c>
      <c r="EA75">
        <v>572.13300000000004</v>
      </c>
      <c r="EB75">
        <v>614.72400000000005</v>
      </c>
      <c r="EC75">
        <v>5.6938700000000004</v>
      </c>
      <c r="ED75">
        <v>599.92600000000004</v>
      </c>
      <c r="EE75">
        <v>24.072299999999998</v>
      </c>
      <c r="EF75">
        <v>2.9369999999999998</v>
      </c>
      <c r="EG75">
        <v>2.3751899999999999</v>
      </c>
      <c r="EH75">
        <v>23.675000000000001</v>
      </c>
      <c r="EI75">
        <v>20.195599999999999</v>
      </c>
      <c r="EJ75">
        <v>1799.98</v>
      </c>
      <c r="EK75">
        <v>0.97799499999999995</v>
      </c>
      <c r="EL75">
        <v>2.2004599999999999E-2</v>
      </c>
      <c r="EM75">
        <v>0</v>
      </c>
      <c r="EN75">
        <v>863.71699999999998</v>
      </c>
      <c r="EO75">
        <v>5.0002700000000004</v>
      </c>
      <c r="EP75">
        <v>16534.5</v>
      </c>
      <c r="EQ75">
        <v>16248.4</v>
      </c>
      <c r="ER75">
        <v>46.686999999999998</v>
      </c>
      <c r="ES75">
        <v>48.561999999999998</v>
      </c>
      <c r="ET75">
        <v>47.811999999999998</v>
      </c>
      <c r="EU75">
        <v>47.625</v>
      </c>
      <c r="EV75">
        <v>48.686999999999998</v>
      </c>
      <c r="EW75">
        <v>1755.48</v>
      </c>
      <c r="EX75">
        <v>39.5</v>
      </c>
      <c r="EY75">
        <v>0</v>
      </c>
      <c r="EZ75">
        <v>187.79999995231631</v>
      </c>
      <c r="FA75">
        <v>0</v>
      </c>
      <c r="FB75">
        <v>865.29780769230763</v>
      </c>
      <c r="FC75">
        <v>-9.7249572416833203</v>
      </c>
      <c r="FD75">
        <v>-171.969230062294</v>
      </c>
      <c r="FE75">
        <v>16560.50384615385</v>
      </c>
      <c r="FF75">
        <v>15</v>
      </c>
      <c r="FG75">
        <v>1691694761.5</v>
      </c>
      <c r="FH75" t="s">
        <v>728</v>
      </c>
      <c r="FI75">
        <v>1691694761.5</v>
      </c>
      <c r="FJ75">
        <v>1691694759</v>
      </c>
      <c r="FK75">
        <v>65</v>
      </c>
      <c r="FL75">
        <v>0.42199999999999999</v>
      </c>
      <c r="FM75">
        <v>8.1000000000000003E-2</v>
      </c>
      <c r="FN75">
        <v>3.43</v>
      </c>
      <c r="FO75">
        <v>0.57899999999999996</v>
      </c>
      <c r="FP75">
        <v>600</v>
      </c>
      <c r="FQ75">
        <v>24</v>
      </c>
      <c r="FR75">
        <v>7.0000000000000007E-2</v>
      </c>
      <c r="FS75">
        <v>0.02</v>
      </c>
      <c r="FT75">
        <v>33.693536283025473</v>
      </c>
      <c r="FU75">
        <v>15.93018377243555</v>
      </c>
      <c r="FV75">
        <v>5.4396748532467267</v>
      </c>
      <c r="FW75">
        <v>0</v>
      </c>
      <c r="FX75">
        <v>0.25068714229711442</v>
      </c>
      <c r="FY75">
        <v>0.2010852961942812</v>
      </c>
      <c r="FZ75">
        <v>4.7443066168230727E-2</v>
      </c>
      <c r="GA75">
        <v>0</v>
      </c>
      <c r="GB75">
        <v>0</v>
      </c>
      <c r="GC75">
        <v>2</v>
      </c>
      <c r="GD75" t="s">
        <v>729</v>
      </c>
      <c r="GE75">
        <v>3.1345200000000002</v>
      </c>
      <c r="GF75">
        <v>2.8651599999999999</v>
      </c>
      <c r="GG75">
        <v>0.116872</v>
      </c>
      <c r="GH75">
        <v>0.127139</v>
      </c>
      <c r="GI75">
        <v>0.13248199999999999</v>
      </c>
      <c r="GJ75">
        <v>0.118548</v>
      </c>
      <c r="GK75">
        <v>26696.5</v>
      </c>
      <c r="GL75">
        <v>20513.8</v>
      </c>
      <c r="GM75">
        <v>29149.4</v>
      </c>
      <c r="GN75">
        <v>21907.7</v>
      </c>
      <c r="GO75">
        <v>33881</v>
      </c>
      <c r="GP75">
        <v>26591.9</v>
      </c>
      <c r="GQ75">
        <v>40454.1</v>
      </c>
      <c r="GR75">
        <v>31149.5</v>
      </c>
      <c r="GS75">
        <v>2.00807</v>
      </c>
      <c r="GT75">
        <v>1.8241499999999999</v>
      </c>
      <c r="GU75">
        <v>7.5481800000000002E-2</v>
      </c>
      <c r="GV75">
        <v>0</v>
      </c>
      <c r="GW75">
        <v>30.846900000000002</v>
      </c>
      <c r="GX75">
        <v>999.9</v>
      </c>
      <c r="GY75">
        <v>47.7</v>
      </c>
      <c r="GZ75">
        <v>35.299999999999997</v>
      </c>
      <c r="HA75">
        <v>27.763400000000001</v>
      </c>
      <c r="HB75">
        <v>61.774000000000001</v>
      </c>
      <c r="HC75">
        <v>14.130599999999999</v>
      </c>
      <c r="HD75">
        <v>1</v>
      </c>
      <c r="HE75">
        <v>0.33213700000000002</v>
      </c>
      <c r="HF75">
        <v>1.4146399999999999</v>
      </c>
      <c r="HG75">
        <v>20.2743</v>
      </c>
      <c r="HH75">
        <v>5.2304700000000004</v>
      </c>
      <c r="HI75">
        <v>11.974299999999999</v>
      </c>
      <c r="HJ75">
        <v>4.9741</v>
      </c>
      <c r="HK75">
        <v>3.2832300000000001</v>
      </c>
      <c r="HL75">
        <v>9999</v>
      </c>
      <c r="HM75">
        <v>9999</v>
      </c>
      <c r="HN75">
        <v>9999</v>
      </c>
      <c r="HO75">
        <v>999.9</v>
      </c>
      <c r="HP75">
        <v>1.86094</v>
      </c>
      <c r="HQ75">
        <v>1.86259</v>
      </c>
      <c r="HR75">
        <v>1.86798</v>
      </c>
      <c r="HS75">
        <v>1.85856</v>
      </c>
      <c r="HT75">
        <v>1.857</v>
      </c>
      <c r="HU75">
        <v>1.86073</v>
      </c>
      <c r="HV75">
        <v>1.8646199999999999</v>
      </c>
      <c r="HW75">
        <v>1.86663</v>
      </c>
      <c r="HX75">
        <v>5</v>
      </c>
      <c r="HY75">
        <v>0</v>
      </c>
      <c r="HZ75">
        <v>0</v>
      </c>
      <c r="IA75">
        <v>0</v>
      </c>
      <c r="IB75" t="s">
        <v>429</v>
      </c>
      <c r="IC75" t="s">
        <v>430</v>
      </c>
      <c r="ID75" t="s">
        <v>431</v>
      </c>
      <c r="IE75" t="s">
        <v>431</v>
      </c>
      <c r="IF75" t="s">
        <v>431</v>
      </c>
      <c r="IG75" t="s">
        <v>431</v>
      </c>
      <c r="IH75">
        <v>0</v>
      </c>
      <c r="II75">
        <v>100</v>
      </c>
      <c r="IJ75">
        <v>100</v>
      </c>
      <c r="IK75">
        <v>3.431</v>
      </c>
      <c r="IL75">
        <v>0.57889999999999997</v>
      </c>
      <c r="IM75">
        <v>3.4300500000000511</v>
      </c>
      <c r="IN75">
        <v>0</v>
      </c>
      <c r="IO75">
        <v>0</v>
      </c>
      <c r="IP75">
        <v>0</v>
      </c>
      <c r="IQ75">
        <v>0.57888095238095261</v>
      </c>
      <c r="IR75">
        <v>0</v>
      </c>
      <c r="IS75">
        <v>0</v>
      </c>
      <c r="IT75">
        <v>0</v>
      </c>
      <c r="IU75">
        <v>-1</v>
      </c>
      <c r="IV75">
        <v>-1</v>
      </c>
      <c r="IW75">
        <v>-1</v>
      </c>
      <c r="IX75">
        <v>-1</v>
      </c>
      <c r="IY75">
        <v>0.6</v>
      </c>
      <c r="IZ75">
        <v>0.6</v>
      </c>
      <c r="JA75">
        <v>1.42578</v>
      </c>
      <c r="JB75">
        <v>2.50244</v>
      </c>
      <c r="JC75">
        <v>1.34399</v>
      </c>
      <c r="JD75">
        <v>2.2485400000000002</v>
      </c>
      <c r="JE75">
        <v>1.5918000000000001</v>
      </c>
      <c r="JF75">
        <v>2.4584999999999999</v>
      </c>
      <c r="JG75">
        <v>38.086300000000001</v>
      </c>
      <c r="JH75">
        <v>24.288900000000002</v>
      </c>
      <c r="JI75">
        <v>18</v>
      </c>
      <c r="JJ75">
        <v>496.92599999999999</v>
      </c>
      <c r="JK75">
        <v>424.97800000000001</v>
      </c>
      <c r="JL75">
        <v>29.461300000000001</v>
      </c>
      <c r="JM75">
        <v>31.816099999999999</v>
      </c>
      <c r="JN75">
        <v>30.0002</v>
      </c>
      <c r="JO75">
        <v>31.646599999999999</v>
      </c>
      <c r="JP75">
        <v>31.5929</v>
      </c>
      <c r="JQ75">
        <v>28.617799999999999</v>
      </c>
      <c r="JR75">
        <v>20.592700000000001</v>
      </c>
      <c r="JS75">
        <v>20.7928</v>
      </c>
      <c r="JT75">
        <v>29.401800000000001</v>
      </c>
      <c r="JU75">
        <v>600</v>
      </c>
      <c r="JV75">
        <v>24.166899999999998</v>
      </c>
      <c r="JW75">
        <v>99.387299999999996</v>
      </c>
      <c r="JX75">
        <v>98.3857</v>
      </c>
    </row>
    <row r="76" spans="1:284" x14ac:dyDescent="0.3">
      <c r="A76">
        <v>60</v>
      </c>
      <c r="B76">
        <v>1691694985</v>
      </c>
      <c r="C76">
        <v>14779</v>
      </c>
      <c r="D76" t="s">
        <v>730</v>
      </c>
      <c r="E76" t="s">
        <v>731</v>
      </c>
      <c r="F76" t="s">
        <v>416</v>
      </c>
      <c r="G76" t="s">
        <v>675</v>
      </c>
      <c r="H76" t="s">
        <v>511</v>
      </c>
      <c r="I76" t="s">
        <v>419</v>
      </c>
      <c r="J76" t="s">
        <v>594</v>
      </c>
      <c r="K76" t="s">
        <v>31</v>
      </c>
      <c r="L76" t="s">
        <v>422</v>
      </c>
      <c r="M76">
        <v>1691694985</v>
      </c>
      <c r="N76">
        <f t="shared" si="46"/>
        <v>3.5416907560963883E-3</v>
      </c>
      <c r="O76">
        <f t="shared" si="47"/>
        <v>3.5416907560963882</v>
      </c>
      <c r="P76">
        <f t="shared" si="48"/>
        <v>38.103648076915654</v>
      </c>
      <c r="Q76">
        <f t="shared" si="49"/>
        <v>751.149</v>
      </c>
      <c r="R76">
        <f t="shared" si="50"/>
        <v>388.88388012783361</v>
      </c>
      <c r="S76">
        <f t="shared" si="51"/>
        <v>38.41075853679547</v>
      </c>
      <c r="T76">
        <f t="shared" si="52"/>
        <v>74.192334366420909</v>
      </c>
      <c r="U76">
        <f t="shared" si="53"/>
        <v>0.18248335771020299</v>
      </c>
      <c r="V76">
        <f t="shared" si="54"/>
        <v>2.9086585220545</v>
      </c>
      <c r="W76">
        <f t="shared" si="55"/>
        <v>0.17635333641651718</v>
      </c>
      <c r="X76">
        <f t="shared" si="56"/>
        <v>0.11075443875930185</v>
      </c>
      <c r="Y76">
        <f t="shared" si="57"/>
        <v>344.33331280934465</v>
      </c>
      <c r="Z76">
        <f t="shared" si="58"/>
        <v>33.298385784117585</v>
      </c>
      <c r="AA76">
        <f t="shared" si="59"/>
        <v>32.062899999999999</v>
      </c>
      <c r="AB76">
        <f t="shared" si="60"/>
        <v>4.7921097318042527</v>
      </c>
      <c r="AC76">
        <f t="shared" si="61"/>
        <v>59.79917655495538</v>
      </c>
      <c r="AD76">
        <f t="shared" si="62"/>
        <v>2.8855784559138602</v>
      </c>
      <c r="AE76">
        <f t="shared" si="63"/>
        <v>4.8254484796492418</v>
      </c>
      <c r="AF76">
        <f t="shared" si="64"/>
        <v>1.9065312758903925</v>
      </c>
      <c r="AG76">
        <f t="shared" si="65"/>
        <v>-156.18856234385072</v>
      </c>
      <c r="AH76">
        <f t="shared" si="66"/>
        <v>19.225101944346637</v>
      </c>
      <c r="AI76">
        <f t="shared" si="67"/>
        <v>1.5007802303790017</v>
      </c>
      <c r="AJ76">
        <f t="shared" si="68"/>
        <v>208.87063264021958</v>
      </c>
      <c r="AK76">
        <v>0</v>
      </c>
      <c r="AL76">
        <v>0</v>
      </c>
      <c r="AM76">
        <f t="shared" si="69"/>
        <v>1</v>
      </c>
      <c r="AN76">
        <f t="shared" si="70"/>
        <v>0</v>
      </c>
      <c r="AO76">
        <f t="shared" si="71"/>
        <v>51359.15955389171</v>
      </c>
      <c r="AP76" t="s">
        <v>423</v>
      </c>
      <c r="AQ76">
        <v>10366.9</v>
      </c>
      <c r="AR76">
        <v>993.59653846153856</v>
      </c>
      <c r="AS76">
        <v>3431.87</v>
      </c>
      <c r="AT76">
        <f t="shared" si="72"/>
        <v>0.71047955241266758</v>
      </c>
      <c r="AU76">
        <v>-3.9894345373445681</v>
      </c>
      <c r="AV76" t="s">
        <v>732</v>
      </c>
      <c r="AW76">
        <v>10307.200000000001</v>
      </c>
      <c r="AX76">
        <v>885.56272000000001</v>
      </c>
      <c r="AY76">
        <v>1505.5736801133</v>
      </c>
      <c r="AZ76">
        <f t="shared" si="73"/>
        <v>0.41181044030116276</v>
      </c>
      <c r="BA76">
        <v>0.5</v>
      </c>
      <c r="BB76">
        <f t="shared" si="74"/>
        <v>1513.0251064046722</v>
      </c>
      <c r="BC76">
        <f t="shared" si="75"/>
        <v>38.103648076915654</v>
      </c>
      <c r="BD76">
        <f t="shared" si="76"/>
        <v>311.53976762761084</v>
      </c>
      <c r="BE76">
        <f t="shared" si="77"/>
        <v>2.782047861339457E-2</v>
      </c>
      <c r="BF76">
        <f t="shared" si="78"/>
        <v>1.2794434077392605</v>
      </c>
      <c r="BG76">
        <f t="shared" si="79"/>
        <v>725.02801547624711</v>
      </c>
      <c r="BH76" t="s">
        <v>733</v>
      </c>
      <c r="BI76">
        <v>639.63</v>
      </c>
      <c r="BJ76">
        <f t="shared" si="80"/>
        <v>639.63</v>
      </c>
      <c r="BK76">
        <f t="shared" si="81"/>
        <v>0.57515861996746287</v>
      </c>
      <c r="BL76">
        <f t="shared" si="82"/>
        <v>0.71599455524887923</v>
      </c>
      <c r="BM76">
        <f t="shared" si="83"/>
        <v>0.68987491042557225</v>
      </c>
      <c r="BN76">
        <f t="shared" si="84"/>
        <v>1.2110129724014542</v>
      </c>
      <c r="BO76">
        <f t="shared" si="85"/>
        <v>0.79002472457345996</v>
      </c>
      <c r="BP76">
        <f t="shared" si="86"/>
        <v>0.51715320330313885</v>
      </c>
      <c r="BQ76">
        <f t="shared" si="87"/>
        <v>0.48284679669686115</v>
      </c>
      <c r="BR76">
        <v>1711</v>
      </c>
      <c r="BS76">
        <v>290.00000000000011</v>
      </c>
      <c r="BT76">
        <v>1321.28</v>
      </c>
      <c r="BU76">
        <v>235</v>
      </c>
      <c r="BV76">
        <v>10307.200000000001</v>
      </c>
      <c r="BW76">
        <v>1318.25</v>
      </c>
      <c r="BX76">
        <v>3.03</v>
      </c>
      <c r="BY76">
        <v>300.00000000000011</v>
      </c>
      <c r="BZ76">
        <v>38.4</v>
      </c>
      <c r="CA76">
        <v>1505.5736801133</v>
      </c>
      <c r="CB76">
        <v>1.8621847899848689</v>
      </c>
      <c r="CC76">
        <v>-193.0745873485061</v>
      </c>
      <c r="CD76">
        <v>1.5715481156247679</v>
      </c>
      <c r="CE76">
        <v>0.99814835272848434</v>
      </c>
      <c r="CF76">
        <v>-1.122060622914349E-2</v>
      </c>
      <c r="CG76">
        <v>289.99999999999989</v>
      </c>
      <c r="CH76">
        <v>1297.04</v>
      </c>
      <c r="CI76">
        <v>645</v>
      </c>
      <c r="CJ76">
        <v>10292.4</v>
      </c>
      <c r="CK76">
        <v>1317.98</v>
      </c>
      <c r="CL76">
        <v>-20.94</v>
      </c>
      <c r="CZ76">
        <f t="shared" si="88"/>
        <v>1799.81</v>
      </c>
      <c r="DA76">
        <f t="shared" si="89"/>
        <v>1513.0251064046722</v>
      </c>
      <c r="DB76">
        <f t="shared" si="90"/>
        <v>0.84065823970567577</v>
      </c>
      <c r="DC76">
        <f t="shared" si="91"/>
        <v>0.19131647941135158</v>
      </c>
      <c r="DD76">
        <v>6</v>
      </c>
      <c r="DE76">
        <v>0.5</v>
      </c>
      <c r="DF76" t="s">
        <v>426</v>
      </c>
      <c r="DG76">
        <v>2</v>
      </c>
      <c r="DH76">
        <v>1691694985</v>
      </c>
      <c r="DI76">
        <v>751.149</v>
      </c>
      <c r="DJ76">
        <v>800.06500000000005</v>
      </c>
      <c r="DK76">
        <v>29.214600000000001</v>
      </c>
      <c r="DL76">
        <v>25.088799999999999</v>
      </c>
      <c r="DM76">
        <v>747.55200000000002</v>
      </c>
      <c r="DN76">
        <v>28.593900000000001</v>
      </c>
      <c r="DO76">
        <v>500.00799999999998</v>
      </c>
      <c r="DP76">
        <v>98.671800000000005</v>
      </c>
      <c r="DQ76">
        <v>9.9994100000000002E-2</v>
      </c>
      <c r="DR76">
        <v>32.185499999999998</v>
      </c>
      <c r="DS76">
        <v>32.062899999999999</v>
      </c>
      <c r="DT76">
        <v>999.9</v>
      </c>
      <c r="DU76">
        <v>0</v>
      </c>
      <c r="DV76">
        <v>0</v>
      </c>
      <c r="DW76">
        <v>10014.4</v>
      </c>
      <c r="DX76">
        <v>0</v>
      </c>
      <c r="DY76">
        <v>1673.86</v>
      </c>
      <c r="DZ76">
        <v>-48.915399999999998</v>
      </c>
      <c r="EA76">
        <v>773.75400000000002</v>
      </c>
      <c r="EB76">
        <v>820.654</v>
      </c>
      <c r="EC76">
        <v>4.1257900000000003</v>
      </c>
      <c r="ED76">
        <v>800.06500000000005</v>
      </c>
      <c r="EE76">
        <v>25.088799999999999</v>
      </c>
      <c r="EF76">
        <v>2.88266</v>
      </c>
      <c r="EG76">
        <v>2.4755600000000002</v>
      </c>
      <c r="EH76">
        <v>23.365200000000002</v>
      </c>
      <c r="EI76">
        <v>20.866700000000002</v>
      </c>
      <c r="EJ76">
        <v>1799.81</v>
      </c>
      <c r="EK76">
        <v>0.97799499999999995</v>
      </c>
      <c r="EL76">
        <v>2.2004599999999999E-2</v>
      </c>
      <c r="EM76">
        <v>0</v>
      </c>
      <c r="EN76">
        <v>884.97799999999995</v>
      </c>
      <c r="EO76">
        <v>5.0002700000000004</v>
      </c>
      <c r="EP76">
        <v>16925.099999999999</v>
      </c>
      <c r="EQ76">
        <v>16246.9</v>
      </c>
      <c r="ER76">
        <v>46.936999999999998</v>
      </c>
      <c r="ES76">
        <v>48.875</v>
      </c>
      <c r="ET76">
        <v>48</v>
      </c>
      <c r="EU76">
        <v>47.875</v>
      </c>
      <c r="EV76">
        <v>48.875</v>
      </c>
      <c r="EW76">
        <v>1755.31</v>
      </c>
      <c r="EX76">
        <v>39.49</v>
      </c>
      <c r="EY76">
        <v>0</v>
      </c>
      <c r="EZ76">
        <v>187.80000019073489</v>
      </c>
      <c r="FA76">
        <v>0</v>
      </c>
      <c r="FB76">
        <v>885.56272000000001</v>
      </c>
      <c r="FC76">
        <v>-6.6716923069711456</v>
      </c>
      <c r="FD76">
        <v>-184.21538472107869</v>
      </c>
      <c r="FE76">
        <v>16940.72</v>
      </c>
      <c r="FF76">
        <v>15</v>
      </c>
      <c r="FG76">
        <v>1691694873</v>
      </c>
      <c r="FH76" t="s">
        <v>734</v>
      </c>
      <c r="FI76">
        <v>1691694870.5</v>
      </c>
      <c r="FJ76">
        <v>1691694873</v>
      </c>
      <c r="FK76">
        <v>66</v>
      </c>
      <c r="FL76">
        <v>0.16700000000000001</v>
      </c>
      <c r="FM76">
        <v>4.2000000000000003E-2</v>
      </c>
      <c r="FN76">
        <v>3.597</v>
      </c>
      <c r="FO76">
        <v>0.621</v>
      </c>
      <c r="FP76">
        <v>800</v>
      </c>
      <c r="FQ76">
        <v>24</v>
      </c>
      <c r="FR76">
        <v>0.05</v>
      </c>
      <c r="FS76">
        <v>0.02</v>
      </c>
      <c r="FT76">
        <v>38.721646292073217</v>
      </c>
      <c r="FU76">
        <v>-3.0293207348830209</v>
      </c>
      <c r="FV76">
        <v>0.45336282282690282</v>
      </c>
      <c r="FW76">
        <v>0</v>
      </c>
      <c r="FX76">
        <v>0.19118313749842761</v>
      </c>
      <c r="FY76">
        <v>-3.7366054303197088E-2</v>
      </c>
      <c r="FZ76">
        <v>5.5152326748552664E-3</v>
      </c>
      <c r="GA76">
        <v>1</v>
      </c>
      <c r="GB76">
        <v>1</v>
      </c>
      <c r="GC76">
        <v>2</v>
      </c>
      <c r="GD76" t="s">
        <v>482</v>
      </c>
      <c r="GE76">
        <v>3.1346400000000001</v>
      </c>
      <c r="GF76">
        <v>2.8652799999999998</v>
      </c>
      <c r="GG76">
        <v>0.14461199999999999</v>
      </c>
      <c r="GH76">
        <v>0.15498500000000001</v>
      </c>
      <c r="GI76">
        <v>0.13058</v>
      </c>
      <c r="GJ76">
        <v>0.12198100000000001</v>
      </c>
      <c r="GK76">
        <v>25853.1</v>
      </c>
      <c r="GL76">
        <v>19855.2</v>
      </c>
      <c r="GM76">
        <v>29144.799999999999</v>
      </c>
      <c r="GN76">
        <v>21903.599999999999</v>
      </c>
      <c r="GO76">
        <v>33955.5</v>
      </c>
      <c r="GP76">
        <v>26486.400000000001</v>
      </c>
      <c r="GQ76">
        <v>40447.599999999999</v>
      </c>
      <c r="GR76">
        <v>31144.2</v>
      </c>
      <c r="GS76">
        <v>2.0067499999999998</v>
      </c>
      <c r="GT76">
        <v>1.8253699999999999</v>
      </c>
      <c r="GU76">
        <v>7.8767500000000004E-2</v>
      </c>
      <c r="GV76">
        <v>0</v>
      </c>
      <c r="GW76">
        <v>30.783999999999999</v>
      </c>
      <c r="GX76">
        <v>999.9</v>
      </c>
      <c r="GY76">
        <v>49.2</v>
      </c>
      <c r="GZ76">
        <v>35.299999999999997</v>
      </c>
      <c r="HA76">
        <v>28.634499999999999</v>
      </c>
      <c r="HB76">
        <v>61.944000000000003</v>
      </c>
      <c r="HC76">
        <v>14.0785</v>
      </c>
      <c r="HD76">
        <v>1</v>
      </c>
      <c r="HE76">
        <v>0.34039599999999998</v>
      </c>
      <c r="HF76">
        <v>1.92669</v>
      </c>
      <c r="HG76">
        <v>20.269600000000001</v>
      </c>
      <c r="HH76">
        <v>5.2339099999999998</v>
      </c>
      <c r="HI76">
        <v>11.974500000000001</v>
      </c>
      <c r="HJ76">
        <v>4.9748999999999999</v>
      </c>
      <c r="HK76">
        <v>3.2839999999999998</v>
      </c>
      <c r="HL76">
        <v>9999</v>
      </c>
      <c r="HM76">
        <v>9999</v>
      </c>
      <c r="HN76">
        <v>9999</v>
      </c>
      <c r="HO76">
        <v>999.9</v>
      </c>
      <c r="HP76">
        <v>1.8609199999999999</v>
      </c>
      <c r="HQ76">
        <v>1.8626400000000001</v>
      </c>
      <c r="HR76">
        <v>1.86798</v>
      </c>
      <c r="HS76">
        <v>1.8586</v>
      </c>
      <c r="HT76">
        <v>1.857</v>
      </c>
      <c r="HU76">
        <v>1.8607800000000001</v>
      </c>
      <c r="HV76">
        <v>1.8646199999999999</v>
      </c>
      <c r="HW76">
        <v>1.86663</v>
      </c>
      <c r="HX76">
        <v>5</v>
      </c>
      <c r="HY76">
        <v>0</v>
      </c>
      <c r="HZ76">
        <v>0</v>
      </c>
      <c r="IA76">
        <v>0</v>
      </c>
      <c r="IB76" t="s">
        <v>429</v>
      </c>
      <c r="IC76" t="s">
        <v>430</v>
      </c>
      <c r="ID76" t="s">
        <v>431</v>
      </c>
      <c r="IE76" t="s">
        <v>431</v>
      </c>
      <c r="IF76" t="s">
        <v>431</v>
      </c>
      <c r="IG76" t="s">
        <v>431</v>
      </c>
      <c r="IH76">
        <v>0</v>
      </c>
      <c r="II76">
        <v>100</v>
      </c>
      <c r="IJ76">
        <v>100</v>
      </c>
      <c r="IK76">
        <v>3.597</v>
      </c>
      <c r="IL76">
        <v>0.62070000000000003</v>
      </c>
      <c r="IM76">
        <v>3.5969523809521888</v>
      </c>
      <c r="IN76">
        <v>0</v>
      </c>
      <c r="IO76">
        <v>0</v>
      </c>
      <c r="IP76">
        <v>0</v>
      </c>
      <c r="IQ76">
        <v>0.62068999999999619</v>
      </c>
      <c r="IR76">
        <v>0</v>
      </c>
      <c r="IS76">
        <v>0</v>
      </c>
      <c r="IT76">
        <v>0</v>
      </c>
      <c r="IU76">
        <v>-1</v>
      </c>
      <c r="IV76">
        <v>-1</v>
      </c>
      <c r="IW76">
        <v>-1</v>
      </c>
      <c r="IX76">
        <v>-1</v>
      </c>
      <c r="IY76">
        <v>1.9</v>
      </c>
      <c r="IZ76">
        <v>1.9</v>
      </c>
      <c r="JA76">
        <v>1.80664</v>
      </c>
      <c r="JB76">
        <v>2.5146500000000001</v>
      </c>
      <c r="JC76">
        <v>1.34399</v>
      </c>
      <c r="JD76">
        <v>2.2485400000000002</v>
      </c>
      <c r="JE76">
        <v>1.5918000000000001</v>
      </c>
      <c r="JF76">
        <v>2.2656200000000002</v>
      </c>
      <c r="JG76">
        <v>38.086300000000001</v>
      </c>
      <c r="JH76">
        <v>24.280100000000001</v>
      </c>
      <c r="JI76">
        <v>18</v>
      </c>
      <c r="JJ76">
        <v>496.60300000000001</v>
      </c>
      <c r="JK76">
        <v>426.25700000000001</v>
      </c>
      <c r="JL76">
        <v>28.577100000000002</v>
      </c>
      <c r="JM76">
        <v>31.902100000000001</v>
      </c>
      <c r="JN76">
        <v>30.000599999999999</v>
      </c>
      <c r="JO76">
        <v>31.7087</v>
      </c>
      <c r="JP76">
        <v>31.657399999999999</v>
      </c>
      <c r="JQ76">
        <v>36.232199999999999</v>
      </c>
      <c r="JR76">
        <v>21.091100000000001</v>
      </c>
      <c r="JS76">
        <v>28.9938</v>
      </c>
      <c r="JT76">
        <v>28.5214</v>
      </c>
      <c r="JU76">
        <v>800</v>
      </c>
      <c r="JV76">
        <v>25.1389</v>
      </c>
      <c r="JW76">
        <v>99.371399999999994</v>
      </c>
      <c r="JX76">
        <v>98.368300000000005</v>
      </c>
    </row>
    <row r="77" spans="1:284" x14ac:dyDescent="0.3">
      <c r="A77">
        <v>61</v>
      </c>
      <c r="B77">
        <v>1691695169.5</v>
      </c>
      <c r="C77">
        <v>14963.5</v>
      </c>
      <c r="D77" t="s">
        <v>735</v>
      </c>
      <c r="E77" t="s">
        <v>736</v>
      </c>
      <c r="F77" t="s">
        <v>416</v>
      </c>
      <c r="G77" t="s">
        <v>675</v>
      </c>
      <c r="H77" t="s">
        <v>511</v>
      </c>
      <c r="I77" t="s">
        <v>419</v>
      </c>
      <c r="J77" t="s">
        <v>594</v>
      </c>
      <c r="K77" t="s">
        <v>31</v>
      </c>
      <c r="L77" t="s">
        <v>422</v>
      </c>
      <c r="M77">
        <v>1691695169.5</v>
      </c>
      <c r="N77">
        <f t="shared" si="46"/>
        <v>2.7749772573354976E-3</v>
      </c>
      <c r="O77">
        <f t="shared" si="47"/>
        <v>2.7749772573354976</v>
      </c>
      <c r="P77">
        <f t="shared" si="48"/>
        <v>39.503774560982386</v>
      </c>
      <c r="Q77">
        <f t="shared" si="49"/>
        <v>949.28700000000003</v>
      </c>
      <c r="R77">
        <f t="shared" si="50"/>
        <v>467.17250507220837</v>
      </c>
      <c r="S77">
        <f t="shared" si="51"/>
        <v>46.145704563493418</v>
      </c>
      <c r="T77">
        <f t="shared" si="52"/>
        <v>93.767327855037593</v>
      </c>
      <c r="U77">
        <f t="shared" si="53"/>
        <v>0.14078846911095202</v>
      </c>
      <c r="V77">
        <f t="shared" si="54"/>
        <v>2.9074362633612374</v>
      </c>
      <c r="W77">
        <f t="shared" si="55"/>
        <v>0.13710776847025269</v>
      </c>
      <c r="X77">
        <f t="shared" si="56"/>
        <v>8.6015036787992494E-2</v>
      </c>
      <c r="Y77">
        <f t="shared" si="57"/>
        <v>344.33711280920232</v>
      </c>
      <c r="Z77">
        <f t="shared" si="58"/>
        <v>33.149347418567729</v>
      </c>
      <c r="AA77">
        <f t="shared" si="59"/>
        <v>31.969899999999999</v>
      </c>
      <c r="AB77">
        <f t="shared" si="60"/>
        <v>4.7669540578458456</v>
      </c>
      <c r="AC77">
        <f t="shared" si="61"/>
        <v>60.133320252886115</v>
      </c>
      <c r="AD77">
        <f t="shared" si="62"/>
        <v>2.8448051528739198</v>
      </c>
      <c r="AE77">
        <f t="shared" si="63"/>
        <v>4.7308299972632604</v>
      </c>
      <c r="AF77">
        <f t="shared" si="64"/>
        <v>1.9221489049719258</v>
      </c>
      <c r="AG77">
        <f t="shared" si="65"/>
        <v>-122.37649704849545</v>
      </c>
      <c r="AH77">
        <f t="shared" si="66"/>
        <v>-21.050948024413401</v>
      </c>
      <c r="AI77">
        <f t="shared" si="67"/>
        <v>-1.6404262458000387</v>
      </c>
      <c r="AJ77">
        <f t="shared" si="68"/>
        <v>199.26924149049344</v>
      </c>
      <c r="AK77">
        <v>0</v>
      </c>
      <c r="AL77">
        <v>0</v>
      </c>
      <c r="AM77">
        <f t="shared" si="69"/>
        <v>1</v>
      </c>
      <c r="AN77">
        <f t="shared" si="70"/>
        <v>0</v>
      </c>
      <c r="AO77">
        <f t="shared" si="71"/>
        <v>51383.737898291372</v>
      </c>
      <c r="AP77" t="s">
        <v>423</v>
      </c>
      <c r="AQ77">
        <v>10366.9</v>
      </c>
      <c r="AR77">
        <v>993.59653846153856</v>
      </c>
      <c r="AS77">
        <v>3431.87</v>
      </c>
      <c r="AT77">
        <f t="shared" si="72"/>
        <v>0.71047955241266758</v>
      </c>
      <c r="AU77">
        <v>-3.9894345373445681</v>
      </c>
      <c r="AV77" t="s">
        <v>737</v>
      </c>
      <c r="AW77">
        <v>10308.700000000001</v>
      </c>
      <c r="AX77">
        <v>894.46307692307687</v>
      </c>
      <c r="AY77">
        <v>1538.485985878202</v>
      </c>
      <c r="AZ77">
        <f t="shared" si="73"/>
        <v>0.41860823879231013</v>
      </c>
      <c r="BA77">
        <v>0.5</v>
      </c>
      <c r="BB77">
        <f t="shared" si="74"/>
        <v>1513.0419064046009</v>
      </c>
      <c r="BC77">
        <f t="shared" si="75"/>
        <v>39.503774560982386</v>
      </c>
      <c r="BD77">
        <f t="shared" si="76"/>
        <v>316.68590382949469</v>
      </c>
      <c r="BE77">
        <f t="shared" si="77"/>
        <v>2.8745541623284347E-2</v>
      </c>
      <c r="BF77">
        <f t="shared" si="78"/>
        <v>1.2306800526629511</v>
      </c>
      <c r="BG77">
        <f t="shared" si="79"/>
        <v>732.5749328066554</v>
      </c>
      <c r="BH77" t="s">
        <v>738</v>
      </c>
      <c r="BI77">
        <v>644</v>
      </c>
      <c r="BJ77">
        <f t="shared" si="80"/>
        <v>644</v>
      </c>
      <c r="BK77">
        <f t="shared" si="81"/>
        <v>0.58140665179189754</v>
      </c>
      <c r="BL77">
        <f t="shared" si="82"/>
        <v>0.71999217329584719</v>
      </c>
      <c r="BM77">
        <f t="shared" si="83"/>
        <v>0.67915075456237128</v>
      </c>
      <c r="BN77">
        <f t="shared" si="84"/>
        <v>1.1819331646234961</v>
      </c>
      <c r="BO77">
        <f t="shared" si="85"/>
        <v>0.77652652337328143</v>
      </c>
      <c r="BP77">
        <f t="shared" si="86"/>
        <v>0.5183835661473607</v>
      </c>
      <c r="BQ77">
        <f t="shared" si="87"/>
        <v>0.4816164338526393</v>
      </c>
      <c r="BR77">
        <v>1713</v>
      </c>
      <c r="BS77">
        <v>290.00000000000011</v>
      </c>
      <c r="BT77">
        <v>1352.29</v>
      </c>
      <c r="BU77">
        <v>225</v>
      </c>
      <c r="BV77">
        <v>10308.700000000001</v>
      </c>
      <c r="BW77">
        <v>1349.1</v>
      </c>
      <c r="BX77">
        <v>3.19</v>
      </c>
      <c r="BY77">
        <v>300.00000000000011</v>
      </c>
      <c r="BZ77">
        <v>38.4</v>
      </c>
      <c r="CA77">
        <v>1538.485985878202</v>
      </c>
      <c r="CB77">
        <v>1.4932845012175049</v>
      </c>
      <c r="CC77">
        <v>-195.22870939719431</v>
      </c>
      <c r="CD77">
        <v>1.260252640832231</v>
      </c>
      <c r="CE77">
        <v>0.99883458804201997</v>
      </c>
      <c r="CF77">
        <v>-1.122079265850945E-2</v>
      </c>
      <c r="CG77">
        <v>289.99999999999989</v>
      </c>
      <c r="CH77">
        <v>1329.53</v>
      </c>
      <c r="CI77">
        <v>635</v>
      </c>
      <c r="CJ77">
        <v>10293.700000000001</v>
      </c>
      <c r="CK77">
        <v>1348.83</v>
      </c>
      <c r="CL77">
        <v>-19.3</v>
      </c>
      <c r="CZ77">
        <f t="shared" si="88"/>
        <v>1799.83</v>
      </c>
      <c r="DA77">
        <f t="shared" si="89"/>
        <v>1513.0419064046009</v>
      </c>
      <c r="DB77">
        <f t="shared" si="90"/>
        <v>0.84065823239117088</v>
      </c>
      <c r="DC77">
        <f t="shared" si="91"/>
        <v>0.19131646478234185</v>
      </c>
      <c r="DD77">
        <v>6</v>
      </c>
      <c r="DE77">
        <v>0.5</v>
      </c>
      <c r="DF77" t="s">
        <v>426</v>
      </c>
      <c r="DG77">
        <v>2</v>
      </c>
      <c r="DH77">
        <v>1691695169.5</v>
      </c>
      <c r="DI77">
        <v>949.28700000000003</v>
      </c>
      <c r="DJ77">
        <v>999.85</v>
      </c>
      <c r="DK77">
        <v>28.8004</v>
      </c>
      <c r="DL77">
        <v>25.566500000000001</v>
      </c>
      <c r="DM77">
        <v>945.56399999999996</v>
      </c>
      <c r="DN77">
        <v>28.136500000000002</v>
      </c>
      <c r="DO77">
        <v>500.02600000000001</v>
      </c>
      <c r="DP77">
        <v>98.676699999999997</v>
      </c>
      <c r="DQ77">
        <v>9.9884799999999996E-2</v>
      </c>
      <c r="DR77">
        <v>31.835599999999999</v>
      </c>
      <c r="DS77">
        <v>31.969899999999999</v>
      </c>
      <c r="DT77">
        <v>999.9</v>
      </c>
      <c r="DU77">
        <v>0</v>
      </c>
      <c r="DV77">
        <v>0</v>
      </c>
      <c r="DW77">
        <v>10006.9</v>
      </c>
      <c r="DX77">
        <v>0</v>
      </c>
      <c r="DY77">
        <v>1665.94</v>
      </c>
      <c r="DZ77">
        <v>-50.563400000000001</v>
      </c>
      <c r="EA77">
        <v>977.43799999999999</v>
      </c>
      <c r="EB77">
        <v>1026.08</v>
      </c>
      <c r="EC77">
        <v>3.2339000000000002</v>
      </c>
      <c r="ED77">
        <v>999.85</v>
      </c>
      <c r="EE77">
        <v>25.566500000000001</v>
      </c>
      <c r="EF77">
        <v>2.84192</v>
      </c>
      <c r="EG77">
        <v>2.5228100000000002</v>
      </c>
      <c r="EH77">
        <v>23.1297</v>
      </c>
      <c r="EI77">
        <v>21.174399999999999</v>
      </c>
      <c r="EJ77">
        <v>1799.83</v>
      </c>
      <c r="EK77">
        <v>0.97799499999999995</v>
      </c>
      <c r="EL77">
        <v>2.2004599999999999E-2</v>
      </c>
      <c r="EM77">
        <v>0</v>
      </c>
      <c r="EN77">
        <v>894.45100000000002</v>
      </c>
      <c r="EO77">
        <v>5.0002700000000004</v>
      </c>
      <c r="EP77">
        <v>17090.400000000001</v>
      </c>
      <c r="EQ77">
        <v>16247</v>
      </c>
      <c r="ER77">
        <v>46.936999999999998</v>
      </c>
      <c r="ES77">
        <v>48.936999999999998</v>
      </c>
      <c r="ET77">
        <v>48.061999999999998</v>
      </c>
      <c r="EU77">
        <v>47.936999999999998</v>
      </c>
      <c r="EV77">
        <v>48.875</v>
      </c>
      <c r="EW77">
        <v>1755.33</v>
      </c>
      <c r="EX77">
        <v>39.49</v>
      </c>
      <c r="EY77">
        <v>0</v>
      </c>
      <c r="EZ77">
        <v>182.39999985694891</v>
      </c>
      <c r="FA77">
        <v>0</v>
      </c>
      <c r="FB77">
        <v>894.46307692307687</v>
      </c>
      <c r="FC77">
        <v>0.95582906288725367</v>
      </c>
      <c r="FD77">
        <v>55.111110581232303</v>
      </c>
      <c r="FE77">
        <v>17091.7</v>
      </c>
      <c r="FF77">
        <v>15</v>
      </c>
      <c r="FG77">
        <v>1691695074.5</v>
      </c>
      <c r="FH77" t="s">
        <v>739</v>
      </c>
      <c r="FI77">
        <v>1691695074.5</v>
      </c>
      <c r="FJ77">
        <v>1691695074.5</v>
      </c>
      <c r="FK77">
        <v>67</v>
      </c>
      <c r="FL77">
        <v>0.127</v>
      </c>
      <c r="FM77">
        <v>4.2999999999999997E-2</v>
      </c>
      <c r="FN77">
        <v>3.7229999999999999</v>
      </c>
      <c r="FO77">
        <v>0.66400000000000003</v>
      </c>
      <c r="FP77">
        <v>1000</v>
      </c>
      <c r="FQ77">
        <v>25</v>
      </c>
      <c r="FR77">
        <v>0.09</v>
      </c>
      <c r="FS77">
        <v>0.03</v>
      </c>
      <c r="FT77">
        <v>39.77676448311648</v>
      </c>
      <c r="FU77">
        <v>-0.97047267116070912</v>
      </c>
      <c r="FV77">
        <v>0.1602748164207719</v>
      </c>
      <c r="FW77">
        <v>1</v>
      </c>
      <c r="FX77">
        <v>0.14348096134229851</v>
      </c>
      <c r="FY77">
        <v>-1.603953642035794E-2</v>
      </c>
      <c r="FZ77">
        <v>2.4118453681380202E-3</v>
      </c>
      <c r="GA77">
        <v>1</v>
      </c>
      <c r="GB77">
        <v>2</v>
      </c>
      <c r="GC77">
        <v>2</v>
      </c>
      <c r="GD77" t="s">
        <v>428</v>
      </c>
      <c r="GE77">
        <v>3.1347800000000001</v>
      </c>
      <c r="GF77">
        <v>2.8651</v>
      </c>
      <c r="GG77">
        <v>0.16917399999999999</v>
      </c>
      <c r="GH77">
        <v>0.17945</v>
      </c>
      <c r="GI77">
        <v>0.129106</v>
      </c>
      <c r="GJ77">
        <v>0.123572</v>
      </c>
      <c r="GK77">
        <v>25107.4</v>
      </c>
      <c r="GL77">
        <v>19278.599999999999</v>
      </c>
      <c r="GM77">
        <v>29141.7</v>
      </c>
      <c r="GN77">
        <v>21902.2</v>
      </c>
      <c r="GO77">
        <v>34014</v>
      </c>
      <c r="GP77">
        <v>26439.7</v>
      </c>
      <c r="GQ77">
        <v>40443.300000000003</v>
      </c>
      <c r="GR77">
        <v>31143.3</v>
      </c>
      <c r="GS77">
        <v>2.0051000000000001</v>
      </c>
      <c r="GT77">
        <v>1.8265800000000001</v>
      </c>
      <c r="GU77">
        <v>8.1639699999999996E-2</v>
      </c>
      <c r="GV77">
        <v>0</v>
      </c>
      <c r="GW77">
        <v>30.644200000000001</v>
      </c>
      <c r="GX77">
        <v>999.9</v>
      </c>
      <c r="GY77">
        <v>50.7</v>
      </c>
      <c r="GZ77">
        <v>35.299999999999997</v>
      </c>
      <c r="HA77">
        <v>29.503499999999999</v>
      </c>
      <c r="HB77">
        <v>61.664099999999998</v>
      </c>
      <c r="HC77">
        <v>14.3149</v>
      </c>
      <c r="HD77">
        <v>1</v>
      </c>
      <c r="HE77">
        <v>0.34278700000000001</v>
      </c>
      <c r="HF77">
        <v>1.4835199999999999</v>
      </c>
      <c r="HG77">
        <v>20.274999999999999</v>
      </c>
      <c r="HH77">
        <v>5.2337600000000002</v>
      </c>
      <c r="HI77">
        <v>11.974299999999999</v>
      </c>
      <c r="HJ77">
        <v>4.9749499999999998</v>
      </c>
      <c r="HK77">
        <v>3.2839999999999998</v>
      </c>
      <c r="HL77">
        <v>9999</v>
      </c>
      <c r="HM77">
        <v>9999</v>
      </c>
      <c r="HN77">
        <v>9999</v>
      </c>
      <c r="HO77">
        <v>999.9</v>
      </c>
      <c r="HP77">
        <v>1.8609199999999999</v>
      </c>
      <c r="HQ77">
        <v>1.86263</v>
      </c>
      <c r="HR77">
        <v>1.86798</v>
      </c>
      <c r="HS77">
        <v>1.8585499999999999</v>
      </c>
      <c r="HT77">
        <v>1.8569899999999999</v>
      </c>
      <c r="HU77">
        <v>1.86073</v>
      </c>
      <c r="HV77">
        <v>1.8646199999999999</v>
      </c>
      <c r="HW77">
        <v>1.8666499999999999</v>
      </c>
      <c r="HX77">
        <v>5</v>
      </c>
      <c r="HY77">
        <v>0</v>
      </c>
      <c r="HZ77">
        <v>0</v>
      </c>
      <c r="IA77">
        <v>0</v>
      </c>
      <c r="IB77" t="s">
        <v>429</v>
      </c>
      <c r="IC77" t="s">
        <v>430</v>
      </c>
      <c r="ID77" t="s">
        <v>431</v>
      </c>
      <c r="IE77" t="s">
        <v>431</v>
      </c>
      <c r="IF77" t="s">
        <v>431</v>
      </c>
      <c r="IG77" t="s">
        <v>431</v>
      </c>
      <c r="IH77">
        <v>0</v>
      </c>
      <c r="II77">
        <v>100</v>
      </c>
      <c r="IJ77">
        <v>100</v>
      </c>
      <c r="IK77">
        <v>3.7229999999999999</v>
      </c>
      <c r="IL77">
        <v>0.66390000000000005</v>
      </c>
      <c r="IM77">
        <v>3.7232380952380031</v>
      </c>
      <c r="IN77">
        <v>0</v>
      </c>
      <c r="IO77">
        <v>0</v>
      </c>
      <c r="IP77">
        <v>0</v>
      </c>
      <c r="IQ77">
        <v>0.66388571428571197</v>
      </c>
      <c r="IR77">
        <v>0</v>
      </c>
      <c r="IS77">
        <v>0</v>
      </c>
      <c r="IT77">
        <v>0</v>
      </c>
      <c r="IU77">
        <v>-1</v>
      </c>
      <c r="IV77">
        <v>-1</v>
      </c>
      <c r="IW77">
        <v>-1</v>
      </c>
      <c r="IX77">
        <v>-1</v>
      </c>
      <c r="IY77">
        <v>1.6</v>
      </c>
      <c r="IZ77">
        <v>1.6</v>
      </c>
      <c r="JA77">
        <v>2.1728499999999999</v>
      </c>
      <c r="JB77">
        <v>2.5</v>
      </c>
      <c r="JC77">
        <v>1.34399</v>
      </c>
      <c r="JD77">
        <v>2.2485400000000002</v>
      </c>
      <c r="JE77">
        <v>1.5918000000000001</v>
      </c>
      <c r="JF77">
        <v>2.4487299999999999</v>
      </c>
      <c r="JG77">
        <v>38.086300000000001</v>
      </c>
      <c r="JH77">
        <v>24.288900000000002</v>
      </c>
      <c r="JI77">
        <v>18</v>
      </c>
      <c r="JJ77">
        <v>496.00700000000001</v>
      </c>
      <c r="JK77">
        <v>427.404</v>
      </c>
      <c r="JL77">
        <v>28.319600000000001</v>
      </c>
      <c r="JM77">
        <v>31.9649</v>
      </c>
      <c r="JN77">
        <v>30</v>
      </c>
      <c r="JO77">
        <v>31.763200000000001</v>
      </c>
      <c r="JP77">
        <v>31.706299999999999</v>
      </c>
      <c r="JQ77">
        <v>43.559699999999999</v>
      </c>
      <c r="JR77">
        <v>22.326899999999998</v>
      </c>
      <c r="JS77">
        <v>35.795699999999997</v>
      </c>
      <c r="JT77">
        <v>28.327100000000002</v>
      </c>
      <c r="JU77">
        <v>1000</v>
      </c>
      <c r="JV77">
        <v>25.502400000000002</v>
      </c>
      <c r="JW77">
        <v>99.360900000000001</v>
      </c>
      <c r="JX77">
        <v>98.363799999999998</v>
      </c>
    </row>
    <row r="78" spans="1:284" x14ac:dyDescent="0.3">
      <c r="A78">
        <v>62</v>
      </c>
      <c r="B78">
        <v>1691695359</v>
      </c>
      <c r="C78">
        <v>15153</v>
      </c>
      <c r="D78" t="s">
        <v>740</v>
      </c>
      <c r="E78" t="s">
        <v>741</v>
      </c>
      <c r="F78" t="s">
        <v>416</v>
      </c>
      <c r="G78" t="s">
        <v>675</v>
      </c>
      <c r="H78" t="s">
        <v>511</v>
      </c>
      <c r="I78" t="s">
        <v>419</v>
      </c>
      <c r="J78" t="s">
        <v>594</v>
      </c>
      <c r="K78" t="s">
        <v>31</v>
      </c>
      <c r="L78" t="s">
        <v>422</v>
      </c>
      <c r="M78">
        <v>1691695359</v>
      </c>
      <c r="N78">
        <f t="shared" si="46"/>
        <v>2.0730502354492338E-3</v>
      </c>
      <c r="O78">
        <f t="shared" si="47"/>
        <v>2.0730502354492337</v>
      </c>
      <c r="P78">
        <f t="shared" si="48"/>
        <v>37.940264399175632</v>
      </c>
      <c r="Q78">
        <f t="shared" si="49"/>
        <v>1151.6600000000001</v>
      </c>
      <c r="R78">
        <f t="shared" si="50"/>
        <v>522.86130551501481</v>
      </c>
      <c r="S78">
        <f t="shared" si="51"/>
        <v>51.64382105788026</v>
      </c>
      <c r="T78">
        <f t="shared" si="52"/>
        <v>113.75124212134003</v>
      </c>
      <c r="U78">
        <f t="shared" si="53"/>
        <v>0.10265193458515778</v>
      </c>
      <c r="V78">
        <f t="shared" si="54"/>
        <v>2.9043903933708539</v>
      </c>
      <c r="W78">
        <f t="shared" si="55"/>
        <v>0.10067813688322583</v>
      </c>
      <c r="X78">
        <f t="shared" si="56"/>
        <v>6.3098012353545618E-2</v>
      </c>
      <c r="Y78">
        <f t="shared" si="57"/>
        <v>344.32819964445662</v>
      </c>
      <c r="Z78">
        <f t="shared" si="58"/>
        <v>33.232476595502661</v>
      </c>
      <c r="AA78">
        <f t="shared" si="59"/>
        <v>32.012500000000003</v>
      </c>
      <c r="AB78">
        <f t="shared" si="60"/>
        <v>4.7784626740921281</v>
      </c>
      <c r="AC78">
        <f t="shared" si="61"/>
        <v>60.015610709746483</v>
      </c>
      <c r="AD78">
        <f t="shared" si="62"/>
        <v>2.8229303790396001</v>
      </c>
      <c r="AE78">
        <f t="shared" si="63"/>
        <v>4.7036601738373358</v>
      </c>
      <c r="AF78">
        <f t="shared" si="64"/>
        <v>1.955532295052528</v>
      </c>
      <c r="AG78">
        <f t="shared" si="65"/>
        <v>-91.421515383311217</v>
      </c>
      <c r="AH78">
        <f t="shared" si="66"/>
        <v>-43.607946326143711</v>
      </c>
      <c r="AI78">
        <f t="shared" si="67"/>
        <v>-3.400790686605633</v>
      </c>
      <c r="AJ78">
        <f t="shared" si="68"/>
        <v>205.89794724839604</v>
      </c>
      <c r="AK78">
        <v>0</v>
      </c>
      <c r="AL78">
        <v>0</v>
      </c>
      <c r="AM78">
        <f t="shared" si="69"/>
        <v>1</v>
      </c>
      <c r="AN78">
        <f t="shared" si="70"/>
        <v>0</v>
      </c>
      <c r="AO78">
        <f t="shared" si="71"/>
        <v>51314.847581729875</v>
      </c>
      <c r="AP78" t="s">
        <v>423</v>
      </c>
      <c r="AQ78">
        <v>10366.9</v>
      </c>
      <c r="AR78">
        <v>993.59653846153856</v>
      </c>
      <c r="AS78">
        <v>3431.87</v>
      </c>
      <c r="AT78">
        <f t="shared" si="72"/>
        <v>0.71047955241266758</v>
      </c>
      <c r="AU78">
        <v>-3.9894345373445681</v>
      </c>
      <c r="AV78" t="s">
        <v>742</v>
      </c>
      <c r="AW78">
        <v>10322.9</v>
      </c>
      <c r="AX78">
        <v>886.96343999999999</v>
      </c>
      <c r="AY78">
        <v>1516.5503031614801</v>
      </c>
      <c r="AZ78">
        <f t="shared" si="73"/>
        <v>0.41514406864646058</v>
      </c>
      <c r="BA78">
        <v>0.5</v>
      </c>
      <c r="BB78">
        <f t="shared" si="74"/>
        <v>1513.0001998222283</v>
      </c>
      <c r="BC78">
        <f t="shared" si="75"/>
        <v>37.940264399175632</v>
      </c>
      <c r="BD78">
        <f t="shared" si="76"/>
        <v>314.05652940855384</v>
      </c>
      <c r="BE78">
        <f t="shared" si="77"/>
        <v>2.7712950032291322E-2</v>
      </c>
      <c r="BF78">
        <f t="shared" si="78"/>
        <v>1.2629450489349046</v>
      </c>
      <c r="BG78">
        <f t="shared" si="79"/>
        <v>727.56393734483743</v>
      </c>
      <c r="BH78" t="s">
        <v>743</v>
      </c>
      <c r="BI78">
        <v>644.47</v>
      </c>
      <c r="BJ78">
        <f t="shared" si="80"/>
        <v>644.47</v>
      </c>
      <c r="BK78">
        <f t="shared" si="81"/>
        <v>0.57504212115054532</v>
      </c>
      <c r="BL78">
        <f t="shared" si="82"/>
        <v>0.72193679971797475</v>
      </c>
      <c r="BM78">
        <f t="shared" si="83"/>
        <v>0.68713485572164745</v>
      </c>
      <c r="BN78">
        <f t="shared" si="84"/>
        <v>1.2039054036119659</v>
      </c>
      <c r="BO78">
        <f t="shared" si="85"/>
        <v>0.78552292310560723</v>
      </c>
      <c r="BP78">
        <f t="shared" si="86"/>
        <v>0.52456120323769295</v>
      </c>
      <c r="BQ78">
        <f t="shared" si="87"/>
        <v>0.47543879676230705</v>
      </c>
      <c r="BR78">
        <v>1715</v>
      </c>
      <c r="BS78">
        <v>290.00000000000011</v>
      </c>
      <c r="BT78">
        <v>1334.03</v>
      </c>
      <c r="BU78">
        <v>145</v>
      </c>
      <c r="BV78">
        <v>10322.9</v>
      </c>
      <c r="BW78">
        <v>1332.1</v>
      </c>
      <c r="BX78">
        <v>1.93</v>
      </c>
      <c r="BY78">
        <v>300.00000000000011</v>
      </c>
      <c r="BZ78">
        <v>38.4</v>
      </c>
      <c r="CA78">
        <v>1516.5503031614801</v>
      </c>
      <c r="CB78">
        <v>1.906627076104557</v>
      </c>
      <c r="CC78">
        <v>-190.4086499082392</v>
      </c>
      <c r="CD78">
        <v>1.609321373350592</v>
      </c>
      <c r="CE78">
        <v>0.99800380740386274</v>
      </c>
      <c r="CF78">
        <v>-1.12223023359288E-2</v>
      </c>
      <c r="CG78">
        <v>289.99999999999989</v>
      </c>
      <c r="CH78">
        <v>1314.55</v>
      </c>
      <c r="CI78">
        <v>665</v>
      </c>
      <c r="CJ78">
        <v>10292.200000000001</v>
      </c>
      <c r="CK78">
        <v>1331.55</v>
      </c>
      <c r="CL78">
        <v>-17</v>
      </c>
      <c r="CZ78">
        <f t="shared" si="88"/>
        <v>1799.78</v>
      </c>
      <c r="DA78">
        <f t="shared" si="89"/>
        <v>1513.0001998222283</v>
      </c>
      <c r="DB78">
        <f t="shared" si="90"/>
        <v>0.84065841370735772</v>
      </c>
      <c r="DC78">
        <f t="shared" si="91"/>
        <v>0.19131682741471548</v>
      </c>
      <c r="DD78">
        <v>6</v>
      </c>
      <c r="DE78">
        <v>0.5</v>
      </c>
      <c r="DF78" t="s">
        <v>426</v>
      </c>
      <c r="DG78">
        <v>2</v>
      </c>
      <c r="DH78">
        <v>1691695359</v>
      </c>
      <c r="DI78">
        <v>1151.6600000000001</v>
      </c>
      <c r="DJ78">
        <v>1200.04</v>
      </c>
      <c r="DK78">
        <v>28.580400000000001</v>
      </c>
      <c r="DL78">
        <v>26.1645</v>
      </c>
      <c r="DM78">
        <v>1147.8699999999999</v>
      </c>
      <c r="DN78">
        <v>27.897200000000002</v>
      </c>
      <c r="DO78">
        <v>500.137</v>
      </c>
      <c r="DP78">
        <v>98.671400000000006</v>
      </c>
      <c r="DQ78">
        <v>0.100149</v>
      </c>
      <c r="DR78">
        <v>31.734000000000002</v>
      </c>
      <c r="DS78">
        <v>32.012500000000003</v>
      </c>
      <c r="DT78">
        <v>999.9</v>
      </c>
      <c r="DU78">
        <v>0</v>
      </c>
      <c r="DV78">
        <v>0</v>
      </c>
      <c r="DW78">
        <v>9990</v>
      </c>
      <c r="DX78">
        <v>0</v>
      </c>
      <c r="DY78">
        <v>1636.64</v>
      </c>
      <c r="DZ78">
        <v>-48.374299999999998</v>
      </c>
      <c r="EA78">
        <v>1185.55</v>
      </c>
      <c r="EB78">
        <v>1232.28</v>
      </c>
      <c r="EC78">
        <v>2.41588</v>
      </c>
      <c r="ED78">
        <v>1200.04</v>
      </c>
      <c r="EE78">
        <v>26.1645</v>
      </c>
      <c r="EF78">
        <v>2.8200699999999999</v>
      </c>
      <c r="EG78">
        <v>2.58169</v>
      </c>
      <c r="EH78">
        <v>23.001999999999999</v>
      </c>
      <c r="EI78">
        <v>21.550899999999999</v>
      </c>
      <c r="EJ78">
        <v>1799.78</v>
      </c>
      <c r="EK78">
        <v>0.97799199999999997</v>
      </c>
      <c r="EL78">
        <v>2.2008199999999999E-2</v>
      </c>
      <c r="EM78">
        <v>0</v>
      </c>
      <c r="EN78">
        <v>884.89200000000005</v>
      </c>
      <c r="EO78">
        <v>5.0002700000000004</v>
      </c>
      <c r="EP78">
        <v>16876.099999999999</v>
      </c>
      <c r="EQ78">
        <v>16246.6</v>
      </c>
      <c r="ER78">
        <v>46.625</v>
      </c>
      <c r="ES78">
        <v>48.5</v>
      </c>
      <c r="ET78">
        <v>47.75</v>
      </c>
      <c r="EU78">
        <v>47.561999999999998</v>
      </c>
      <c r="EV78">
        <v>48.561999999999998</v>
      </c>
      <c r="EW78">
        <v>1755.28</v>
      </c>
      <c r="EX78">
        <v>39.5</v>
      </c>
      <c r="EY78">
        <v>0</v>
      </c>
      <c r="EZ78">
        <v>187.39999985694891</v>
      </c>
      <c r="FA78">
        <v>0</v>
      </c>
      <c r="FB78">
        <v>886.96343999999999</v>
      </c>
      <c r="FC78">
        <v>-19.998846182164701</v>
      </c>
      <c r="FD78">
        <v>-354.0615391476295</v>
      </c>
      <c r="FE78">
        <v>16916.024000000001</v>
      </c>
      <c r="FF78">
        <v>15</v>
      </c>
      <c r="FG78">
        <v>1691695252.5</v>
      </c>
      <c r="FH78" t="s">
        <v>744</v>
      </c>
      <c r="FI78">
        <v>1691695252.5</v>
      </c>
      <c r="FJ78">
        <v>1691695242</v>
      </c>
      <c r="FK78">
        <v>68</v>
      </c>
      <c r="FL78">
        <v>6.8000000000000005E-2</v>
      </c>
      <c r="FM78">
        <v>1.9E-2</v>
      </c>
      <c r="FN78">
        <v>3.7909999999999999</v>
      </c>
      <c r="FO78">
        <v>0.68300000000000005</v>
      </c>
      <c r="FP78">
        <v>1200</v>
      </c>
      <c r="FQ78">
        <v>25</v>
      </c>
      <c r="FR78">
        <v>0.09</v>
      </c>
      <c r="FS78">
        <v>0.03</v>
      </c>
      <c r="FT78">
        <v>38.73307327140683</v>
      </c>
      <c r="FU78">
        <v>-2.0799082011704519</v>
      </c>
      <c r="FV78">
        <v>0.32749584638733531</v>
      </c>
      <c r="FW78">
        <v>0</v>
      </c>
      <c r="FX78">
        <v>0.1067351626349085</v>
      </c>
      <c r="FY78">
        <v>-8.9981773797259742E-3</v>
      </c>
      <c r="FZ78">
        <v>1.6686704910995559E-3</v>
      </c>
      <c r="GA78">
        <v>1</v>
      </c>
      <c r="GB78">
        <v>1</v>
      </c>
      <c r="GC78">
        <v>2</v>
      </c>
      <c r="GD78" t="s">
        <v>482</v>
      </c>
      <c r="GE78">
        <v>3.1350500000000001</v>
      </c>
      <c r="GF78">
        <v>2.8652199999999999</v>
      </c>
      <c r="GG78">
        <v>0.19171099999999999</v>
      </c>
      <c r="GH78">
        <v>0.20155300000000001</v>
      </c>
      <c r="GI78">
        <v>0.12834300000000001</v>
      </c>
      <c r="GJ78">
        <v>0.12556400000000001</v>
      </c>
      <c r="GK78">
        <v>24429.5</v>
      </c>
      <c r="GL78">
        <v>18761.3</v>
      </c>
      <c r="GM78">
        <v>29145.4</v>
      </c>
      <c r="GN78">
        <v>21904.6</v>
      </c>
      <c r="GO78">
        <v>34049.599999999999</v>
      </c>
      <c r="GP78">
        <v>26384.7</v>
      </c>
      <c r="GQ78">
        <v>40447.800000000003</v>
      </c>
      <c r="GR78">
        <v>31147.200000000001</v>
      </c>
      <c r="GS78">
        <v>2.00542</v>
      </c>
      <c r="GT78">
        <v>1.8301499999999999</v>
      </c>
      <c r="GU78">
        <v>0.108331</v>
      </c>
      <c r="GV78">
        <v>0</v>
      </c>
      <c r="GW78">
        <v>30.252800000000001</v>
      </c>
      <c r="GX78">
        <v>999.9</v>
      </c>
      <c r="GY78">
        <v>52.1</v>
      </c>
      <c r="GZ78">
        <v>35.200000000000003</v>
      </c>
      <c r="HA78">
        <v>30.1556</v>
      </c>
      <c r="HB78">
        <v>61.864100000000001</v>
      </c>
      <c r="HC78">
        <v>13.866199999999999</v>
      </c>
      <c r="HD78">
        <v>1</v>
      </c>
      <c r="HE78">
        <v>0.33537099999999997</v>
      </c>
      <c r="HF78">
        <v>1.3204199999999999</v>
      </c>
      <c r="HG78">
        <v>20.332000000000001</v>
      </c>
      <c r="HH78">
        <v>5.23421</v>
      </c>
      <c r="HI78">
        <v>11.974</v>
      </c>
      <c r="HJ78">
        <v>4.9751000000000003</v>
      </c>
      <c r="HK78">
        <v>3.2839999999999998</v>
      </c>
      <c r="HL78">
        <v>9999</v>
      </c>
      <c r="HM78">
        <v>9999</v>
      </c>
      <c r="HN78">
        <v>9999</v>
      </c>
      <c r="HO78">
        <v>999.9</v>
      </c>
      <c r="HP78">
        <v>1.86066</v>
      </c>
      <c r="HQ78">
        <v>1.8623400000000001</v>
      </c>
      <c r="HR78">
        <v>1.86781</v>
      </c>
      <c r="HS78">
        <v>1.8583700000000001</v>
      </c>
      <c r="HT78">
        <v>1.8568100000000001</v>
      </c>
      <c r="HU78">
        <v>1.8605</v>
      </c>
      <c r="HV78">
        <v>1.8643700000000001</v>
      </c>
      <c r="HW78">
        <v>1.8664499999999999</v>
      </c>
      <c r="HX78">
        <v>5</v>
      </c>
      <c r="HY78">
        <v>0</v>
      </c>
      <c r="HZ78">
        <v>0</v>
      </c>
      <c r="IA78">
        <v>0</v>
      </c>
      <c r="IB78" t="s">
        <v>429</v>
      </c>
      <c r="IC78" t="s">
        <v>430</v>
      </c>
      <c r="ID78" t="s">
        <v>431</v>
      </c>
      <c r="IE78" t="s">
        <v>431</v>
      </c>
      <c r="IF78" t="s">
        <v>431</v>
      </c>
      <c r="IG78" t="s">
        <v>431</v>
      </c>
      <c r="IH78">
        <v>0</v>
      </c>
      <c r="II78">
        <v>100</v>
      </c>
      <c r="IJ78">
        <v>100</v>
      </c>
      <c r="IK78">
        <v>3.79</v>
      </c>
      <c r="IL78">
        <v>0.68320000000000003</v>
      </c>
      <c r="IM78">
        <v>3.791428571428241</v>
      </c>
      <c r="IN78">
        <v>0</v>
      </c>
      <c r="IO78">
        <v>0</v>
      </c>
      <c r="IP78">
        <v>0</v>
      </c>
      <c r="IQ78">
        <v>0.68313999999999808</v>
      </c>
      <c r="IR78">
        <v>0</v>
      </c>
      <c r="IS78">
        <v>0</v>
      </c>
      <c r="IT78">
        <v>0</v>
      </c>
      <c r="IU78">
        <v>-1</v>
      </c>
      <c r="IV78">
        <v>-1</v>
      </c>
      <c r="IW78">
        <v>-1</v>
      </c>
      <c r="IX78">
        <v>-1</v>
      </c>
      <c r="IY78">
        <v>1.8</v>
      </c>
      <c r="IZ78">
        <v>1.9</v>
      </c>
      <c r="JA78">
        <v>2.5268600000000001</v>
      </c>
      <c r="JB78">
        <v>2.4890099999999999</v>
      </c>
      <c r="JC78">
        <v>1.34399</v>
      </c>
      <c r="JD78">
        <v>2.2485400000000002</v>
      </c>
      <c r="JE78">
        <v>1.5918000000000001</v>
      </c>
      <c r="JF78">
        <v>2.4304199999999998</v>
      </c>
      <c r="JG78">
        <v>37.771099999999997</v>
      </c>
      <c r="JH78">
        <v>16.3035</v>
      </c>
      <c r="JI78">
        <v>18</v>
      </c>
      <c r="JJ78">
        <v>495.82900000000001</v>
      </c>
      <c r="JK78">
        <v>429.34800000000001</v>
      </c>
      <c r="JL78">
        <v>28.627600000000001</v>
      </c>
      <c r="JM78">
        <v>31.886500000000002</v>
      </c>
      <c r="JN78">
        <v>29.9999</v>
      </c>
      <c r="JO78">
        <v>31.717600000000001</v>
      </c>
      <c r="JP78">
        <v>31.662400000000002</v>
      </c>
      <c r="JQ78">
        <v>50.642699999999998</v>
      </c>
      <c r="JR78">
        <v>22.530100000000001</v>
      </c>
      <c r="JS78">
        <v>42.263399999999997</v>
      </c>
      <c r="JT78">
        <v>28.545200000000001</v>
      </c>
      <c r="JU78">
        <v>1200</v>
      </c>
      <c r="JV78">
        <v>26.0945</v>
      </c>
      <c r="JW78">
        <v>99.372600000000006</v>
      </c>
      <c r="JX78">
        <v>98.375699999999995</v>
      </c>
    </row>
    <row r="79" spans="1:284" x14ac:dyDescent="0.3">
      <c r="A79">
        <v>63</v>
      </c>
      <c r="B79">
        <v>1691695524.5</v>
      </c>
      <c r="C79">
        <v>15318.5</v>
      </c>
      <c r="D79" t="s">
        <v>745</v>
      </c>
      <c r="E79" t="s">
        <v>746</v>
      </c>
      <c r="F79" t="s">
        <v>416</v>
      </c>
      <c r="G79" t="s">
        <v>675</v>
      </c>
      <c r="H79" t="s">
        <v>511</v>
      </c>
      <c r="I79" t="s">
        <v>419</v>
      </c>
      <c r="J79" t="s">
        <v>594</v>
      </c>
      <c r="K79" t="s">
        <v>31</v>
      </c>
      <c r="L79" t="s">
        <v>422</v>
      </c>
      <c r="M79">
        <v>1691695524.5</v>
      </c>
      <c r="N79">
        <f t="shared" si="46"/>
        <v>1.6753520561599386E-3</v>
      </c>
      <c r="O79">
        <f t="shared" si="47"/>
        <v>1.6753520561599387</v>
      </c>
      <c r="P79">
        <f t="shared" si="48"/>
        <v>37.90867232216884</v>
      </c>
      <c r="Q79">
        <f t="shared" si="49"/>
        <v>1451.41</v>
      </c>
      <c r="R79">
        <f t="shared" si="50"/>
        <v>667.40511738374437</v>
      </c>
      <c r="S79">
        <f t="shared" si="51"/>
        <v>65.914896235699516</v>
      </c>
      <c r="T79">
        <f t="shared" si="52"/>
        <v>143.34552890527002</v>
      </c>
      <c r="U79">
        <f t="shared" si="53"/>
        <v>8.2074679701218553E-2</v>
      </c>
      <c r="V79">
        <f t="shared" si="54"/>
        <v>2.9021593565227999</v>
      </c>
      <c r="W79">
        <f t="shared" si="55"/>
        <v>8.0806668160123066E-2</v>
      </c>
      <c r="X79">
        <f t="shared" si="56"/>
        <v>5.0616461496399166E-2</v>
      </c>
      <c r="Y79">
        <f t="shared" si="57"/>
        <v>344.373799644504</v>
      </c>
      <c r="Z79">
        <f t="shared" si="58"/>
        <v>33.172194801188049</v>
      </c>
      <c r="AA79">
        <f t="shared" si="59"/>
        <v>32.012300000000003</v>
      </c>
      <c r="AB79">
        <f t="shared" si="60"/>
        <v>4.7784085865685464</v>
      </c>
      <c r="AC79">
        <f t="shared" si="61"/>
        <v>60.29320677459188</v>
      </c>
      <c r="AD79">
        <f t="shared" si="62"/>
        <v>2.8094305429514002</v>
      </c>
      <c r="AE79">
        <f t="shared" si="63"/>
        <v>4.6596137330272516</v>
      </c>
      <c r="AF79">
        <f t="shared" si="64"/>
        <v>1.9689780436171462</v>
      </c>
      <c r="AG79">
        <f t="shared" si="65"/>
        <v>-73.88302567665329</v>
      </c>
      <c r="AH79">
        <f t="shared" si="66"/>
        <v>-69.484425683135868</v>
      </c>
      <c r="AI79">
        <f t="shared" si="67"/>
        <v>-5.41852230319647</v>
      </c>
      <c r="AJ79">
        <f t="shared" si="68"/>
        <v>195.58782598151836</v>
      </c>
      <c r="AK79">
        <v>0</v>
      </c>
      <c r="AL79">
        <v>0</v>
      </c>
      <c r="AM79">
        <f t="shared" si="69"/>
        <v>1</v>
      </c>
      <c r="AN79">
        <f t="shared" si="70"/>
        <v>0</v>
      </c>
      <c r="AO79">
        <f t="shared" si="71"/>
        <v>51279.674800378423</v>
      </c>
      <c r="AP79" t="s">
        <v>423</v>
      </c>
      <c r="AQ79">
        <v>10366.9</v>
      </c>
      <c r="AR79">
        <v>993.59653846153856</v>
      </c>
      <c r="AS79">
        <v>3431.87</v>
      </c>
      <c r="AT79">
        <f t="shared" si="72"/>
        <v>0.71047955241266758</v>
      </c>
      <c r="AU79">
        <v>-3.9894345373445681</v>
      </c>
      <c r="AV79" t="s">
        <v>747</v>
      </c>
      <c r="AW79">
        <v>10314.4</v>
      </c>
      <c r="AX79">
        <v>884.52376000000004</v>
      </c>
      <c r="AY79">
        <v>1518.5451381471889</v>
      </c>
      <c r="AZ79">
        <f t="shared" si="73"/>
        <v>0.41751895430699715</v>
      </c>
      <c r="BA79">
        <v>0.5</v>
      </c>
      <c r="BB79">
        <f t="shared" si="74"/>
        <v>1513.2017998222518</v>
      </c>
      <c r="BC79">
        <f t="shared" si="75"/>
        <v>37.90867232216884</v>
      </c>
      <c r="BD79">
        <f t="shared" si="76"/>
        <v>315.89521655862632</v>
      </c>
      <c r="BE79">
        <f t="shared" si="77"/>
        <v>2.7688380270519744E-2</v>
      </c>
      <c r="BF79">
        <f t="shared" si="78"/>
        <v>1.2599723339059263</v>
      </c>
      <c r="BG79">
        <f t="shared" si="79"/>
        <v>728.02275335904324</v>
      </c>
      <c r="BH79" t="s">
        <v>748</v>
      </c>
      <c r="BI79">
        <v>640.25</v>
      </c>
      <c r="BJ79">
        <f t="shared" si="80"/>
        <v>640.25</v>
      </c>
      <c r="BK79">
        <f t="shared" si="81"/>
        <v>0.57837934222937659</v>
      </c>
      <c r="BL79">
        <f t="shared" si="82"/>
        <v>0.72187736286994741</v>
      </c>
      <c r="BM79">
        <f t="shared" si="83"/>
        <v>0.68538155689270419</v>
      </c>
      <c r="BN79">
        <f t="shared" si="84"/>
        <v>1.2077780158416529</v>
      </c>
      <c r="BO79">
        <f t="shared" si="85"/>
        <v>0.78470478887367001</v>
      </c>
      <c r="BP79">
        <f t="shared" si="86"/>
        <v>0.52252070829333497</v>
      </c>
      <c r="BQ79">
        <f t="shared" si="87"/>
        <v>0.47747929170666503</v>
      </c>
      <c r="BR79">
        <v>1717</v>
      </c>
      <c r="BS79">
        <v>290.00000000000011</v>
      </c>
      <c r="BT79">
        <v>1336.86</v>
      </c>
      <c r="BU79">
        <v>195</v>
      </c>
      <c r="BV79">
        <v>10314.4</v>
      </c>
      <c r="BW79">
        <v>1334.76</v>
      </c>
      <c r="BX79">
        <v>2.1</v>
      </c>
      <c r="BY79">
        <v>300.00000000000011</v>
      </c>
      <c r="BZ79">
        <v>38.4</v>
      </c>
      <c r="CA79">
        <v>1518.5451381471889</v>
      </c>
      <c r="CB79">
        <v>2.150461651548254</v>
      </c>
      <c r="CC79">
        <v>-189.55959622560729</v>
      </c>
      <c r="CD79">
        <v>1.815110489730128</v>
      </c>
      <c r="CE79">
        <v>0.99743929771208006</v>
      </c>
      <c r="CF79">
        <v>-1.1222171746384881E-2</v>
      </c>
      <c r="CG79">
        <v>289.99999999999989</v>
      </c>
      <c r="CH79">
        <v>1318.86</v>
      </c>
      <c r="CI79">
        <v>655</v>
      </c>
      <c r="CJ79">
        <v>10293.1</v>
      </c>
      <c r="CK79">
        <v>1334.38</v>
      </c>
      <c r="CL79">
        <v>-15.52</v>
      </c>
      <c r="CZ79">
        <f t="shared" si="88"/>
        <v>1800.02</v>
      </c>
      <c r="DA79">
        <f t="shared" si="89"/>
        <v>1513.2017998222518</v>
      </c>
      <c r="DB79">
        <f t="shared" si="90"/>
        <v>0.8406583259198519</v>
      </c>
      <c r="DC79">
        <f t="shared" si="91"/>
        <v>0.19131665183970401</v>
      </c>
      <c r="DD79">
        <v>6</v>
      </c>
      <c r="DE79">
        <v>0.5</v>
      </c>
      <c r="DF79" t="s">
        <v>426</v>
      </c>
      <c r="DG79">
        <v>2</v>
      </c>
      <c r="DH79">
        <v>1691695524.5</v>
      </c>
      <c r="DI79">
        <v>1451.41</v>
      </c>
      <c r="DJ79">
        <v>1499.82</v>
      </c>
      <c r="DK79">
        <v>28.446200000000001</v>
      </c>
      <c r="DL79">
        <v>26.492899999999999</v>
      </c>
      <c r="DM79">
        <v>1447.51</v>
      </c>
      <c r="DN79">
        <v>27.672699999999999</v>
      </c>
      <c r="DO79">
        <v>499.983</v>
      </c>
      <c r="DP79">
        <v>98.662700000000001</v>
      </c>
      <c r="DQ79">
        <v>0.100247</v>
      </c>
      <c r="DR79">
        <v>31.568200000000001</v>
      </c>
      <c r="DS79">
        <v>32.012300000000003</v>
      </c>
      <c r="DT79">
        <v>999.9</v>
      </c>
      <c r="DU79">
        <v>0</v>
      </c>
      <c r="DV79">
        <v>0</v>
      </c>
      <c r="DW79">
        <v>9978.1200000000008</v>
      </c>
      <c r="DX79">
        <v>0</v>
      </c>
      <c r="DY79">
        <v>1614.48</v>
      </c>
      <c r="DZ79">
        <v>-48.401499999999999</v>
      </c>
      <c r="EA79">
        <v>1493.91</v>
      </c>
      <c r="EB79">
        <v>1540.63</v>
      </c>
      <c r="EC79">
        <v>1.9532700000000001</v>
      </c>
      <c r="ED79">
        <v>1499.82</v>
      </c>
      <c r="EE79">
        <v>26.492899999999999</v>
      </c>
      <c r="EF79">
        <v>2.8065799999999999</v>
      </c>
      <c r="EG79">
        <v>2.6138599999999999</v>
      </c>
      <c r="EH79">
        <v>22.922799999999999</v>
      </c>
      <c r="EI79">
        <v>21.753399999999999</v>
      </c>
      <c r="EJ79">
        <v>1800.02</v>
      </c>
      <c r="EK79">
        <v>0.97799499999999995</v>
      </c>
      <c r="EL79">
        <v>2.2004599999999999E-2</v>
      </c>
      <c r="EM79">
        <v>0</v>
      </c>
      <c r="EN79">
        <v>883.94500000000005</v>
      </c>
      <c r="EO79">
        <v>5.0002700000000004</v>
      </c>
      <c r="EP79">
        <v>16828.7</v>
      </c>
      <c r="EQ79">
        <v>16248.8</v>
      </c>
      <c r="ER79">
        <v>46.625</v>
      </c>
      <c r="ES79">
        <v>48.5</v>
      </c>
      <c r="ET79">
        <v>47.686999999999998</v>
      </c>
      <c r="EU79">
        <v>47.5</v>
      </c>
      <c r="EV79">
        <v>48.561999999999998</v>
      </c>
      <c r="EW79">
        <v>1755.52</v>
      </c>
      <c r="EX79">
        <v>39.5</v>
      </c>
      <c r="EY79">
        <v>0</v>
      </c>
      <c r="EZ79">
        <v>163.39999985694891</v>
      </c>
      <c r="FA79">
        <v>0</v>
      </c>
      <c r="FB79">
        <v>884.52376000000004</v>
      </c>
      <c r="FC79">
        <v>-1.999230760191183</v>
      </c>
      <c r="FD79">
        <v>-31.261538168883892</v>
      </c>
      <c r="FE79">
        <v>16835.004000000001</v>
      </c>
      <c r="FF79">
        <v>15</v>
      </c>
      <c r="FG79">
        <v>1691695483</v>
      </c>
      <c r="FH79" t="s">
        <v>749</v>
      </c>
      <c r="FI79">
        <v>1691695483</v>
      </c>
      <c r="FJ79">
        <v>1691695469</v>
      </c>
      <c r="FK79">
        <v>69</v>
      </c>
      <c r="FL79">
        <v>0.11600000000000001</v>
      </c>
      <c r="FM79">
        <v>0.09</v>
      </c>
      <c r="FN79">
        <v>3.9089999999999998</v>
      </c>
      <c r="FO79">
        <v>0.77300000000000002</v>
      </c>
      <c r="FP79">
        <v>1500</v>
      </c>
      <c r="FQ79">
        <v>27</v>
      </c>
      <c r="FR79">
        <v>0.1</v>
      </c>
      <c r="FS79">
        <v>0.08</v>
      </c>
      <c r="FT79">
        <v>38.026004528813978</v>
      </c>
      <c r="FU79">
        <v>0.2062482128837092</v>
      </c>
      <c r="FV79">
        <v>0.18284826652337269</v>
      </c>
      <c r="FW79">
        <v>1</v>
      </c>
      <c r="FX79">
        <v>8.529144986718501E-2</v>
      </c>
      <c r="FY79">
        <v>-8.3582526622897665E-3</v>
      </c>
      <c r="FZ79">
        <v>2.7960263565757469E-3</v>
      </c>
      <c r="GA79">
        <v>1</v>
      </c>
      <c r="GB79">
        <v>2</v>
      </c>
      <c r="GC79">
        <v>2</v>
      </c>
      <c r="GD79" t="s">
        <v>428</v>
      </c>
      <c r="GE79">
        <v>3.1349499999999999</v>
      </c>
      <c r="GF79">
        <v>2.8652099999999998</v>
      </c>
      <c r="GG79">
        <v>0.221496</v>
      </c>
      <c r="GH79">
        <v>0.23114199999999999</v>
      </c>
      <c r="GI79">
        <v>0.12761600000000001</v>
      </c>
      <c r="GJ79">
        <v>0.12664400000000001</v>
      </c>
      <c r="GK79">
        <v>23528.7</v>
      </c>
      <c r="GL79">
        <v>18066.599999999999</v>
      </c>
      <c r="GM79">
        <v>29145.200000000001</v>
      </c>
      <c r="GN79">
        <v>21905.8</v>
      </c>
      <c r="GO79">
        <v>34081.699999999997</v>
      </c>
      <c r="GP79">
        <v>26355.7</v>
      </c>
      <c r="GQ79">
        <v>40448.199999999997</v>
      </c>
      <c r="GR79">
        <v>31148.6</v>
      </c>
      <c r="GS79">
        <v>2.0054500000000002</v>
      </c>
      <c r="GT79">
        <v>1.83253</v>
      </c>
      <c r="GU79">
        <v>0.10555200000000001</v>
      </c>
      <c r="GV79">
        <v>0</v>
      </c>
      <c r="GW79">
        <v>30.297799999999999</v>
      </c>
      <c r="GX79">
        <v>999.9</v>
      </c>
      <c r="GY79">
        <v>53.4</v>
      </c>
      <c r="GZ79">
        <v>35.1</v>
      </c>
      <c r="HA79">
        <v>30.741299999999999</v>
      </c>
      <c r="HB79">
        <v>61.954099999999997</v>
      </c>
      <c r="HC79">
        <v>14.070499999999999</v>
      </c>
      <c r="HD79">
        <v>1</v>
      </c>
      <c r="HE79">
        <v>0.33583600000000002</v>
      </c>
      <c r="HF79">
        <v>2.1403400000000001</v>
      </c>
      <c r="HG79">
        <v>20.323599999999999</v>
      </c>
      <c r="HH79">
        <v>5.2348100000000004</v>
      </c>
      <c r="HI79">
        <v>11.974</v>
      </c>
      <c r="HJ79">
        <v>4.97525</v>
      </c>
      <c r="HK79">
        <v>3.2839999999999998</v>
      </c>
      <c r="HL79">
        <v>9999</v>
      </c>
      <c r="HM79">
        <v>9999</v>
      </c>
      <c r="HN79">
        <v>9999</v>
      </c>
      <c r="HO79">
        <v>999.9</v>
      </c>
      <c r="HP79">
        <v>1.86066</v>
      </c>
      <c r="HQ79">
        <v>1.8623400000000001</v>
      </c>
      <c r="HR79">
        <v>1.86768</v>
      </c>
      <c r="HS79">
        <v>1.8583400000000001</v>
      </c>
      <c r="HT79">
        <v>1.8567199999999999</v>
      </c>
      <c r="HU79">
        <v>1.8604700000000001</v>
      </c>
      <c r="HV79">
        <v>1.86432</v>
      </c>
      <c r="HW79">
        <v>1.86639</v>
      </c>
      <c r="HX79">
        <v>5</v>
      </c>
      <c r="HY79">
        <v>0</v>
      </c>
      <c r="HZ79">
        <v>0</v>
      </c>
      <c r="IA79">
        <v>0</v>
      </c>
      <c r="IB79" t="s">
        <v>429</v>
      </c>
      <c r="IC79" t="s">
        <v>430</v>
      </c>
      <c r="ID79" t="s">
        <v>431</v>
      </c>
      <c r="IE79" t="s">
        <v>431</v>
      </c>
      <c r="IF79" t="s">
        <v>431</v>
      </c>
      <c r="IG79" t="s">
        <v>431</v>
      </c>
      <c r="IH79">
        <v>0</v>
      </c>
      <c r="II79">
        <v>100</v>
      </c>
      <c r="IJ79">
        <v>100</v>
      </c>
      <c r="IK79">
        <v>3.9</v>
      </c>
      <c r="IL79">
        <v>0.77349999999999997</v>
      </c>
      <c r="IM79">
        <v>3.9089999999998781</v>
      </c>
      <c r="IN79">
        <v>0</v>
      </c>
      <c r="IO79">
        <v>0</v>
      </c>
      <c r="IP79">
        <v>0</v>
      </c>
      <c r="IQ79">
        <v>0.77347500000000124</v>
      </c>
      <c r="IR79">
        <v>0</v>
      </c>
      <c r="IS79">
        <v>0</v>
      </c>
      <c r="IT79">
        <v>0</v>
      </c>
      <c r="IU79">
        <v>-1</v>
      </c>
      <c r="IV79">
        <v>-1</v>
      </c>
      <c r="IW79">
        <v>-1</v>
      </c>
      <c r="IX79">
        <v>-1</v>
      </c>
      <c r="IY79">
        <v>0.7</v>
      </c>
      <c r="IZ79">
        <v>0.9</v>
      </c>
      <c r="JA79">
        <v>3.0371100000000002</v>
      </c>
      <c r="JB79">
        <v>2.50488</v>
      </c>
      <c r="JC79">
        <v>1.34399</v>
      </c>
      <c r="JD79">
        <v>2.2485400000000002</v>
      </c>
      <c r="JE79">
        <v>1.5918000000000001</v>
      </c>
      <c r="JF79">
        <v>2.34009</v>
      </c>
      <c r="JG79">
        <v>37.457799999999999</v>
      </c>
      <c r="JH79">
        <v>16.224699999999999</v>
      </c>
      <c r="JI79">
        <v>18</v>
      </c>
      <c r="JJ79">
        <v>495.57100000000003</v>
      </c>
      <c r="JK79">
        <v>430.62900000000002</v>
      </c>
      <c r="JL79">
        <v>27.610299999999999</v>
      </c>
      <c r="JM79">
        <v>31.852499999999999</v>
      </c>
      <c r="JN79">
        <v>30.0001</v>
      </c>
      <c r="JO79">
        <v>31.685400000000001</v>
      </c>
      <c r="JP79">
        <v>31.631499999999999</v>
      </c>
      <c r="JQ79">
        <v>60.845500000000001</v>
      </c>
      <c r="JR79">
        <v>23.9087</v>
      </c>
      <c r="JS79">
        <v>47.506</v>
      </c>
      <c r="JT79">
        <v>27.587499999999999</v>
      </c>
      <c r="JU79">
        <v>1500</v>
      </c>
      <c r="JV79">
        <v>26.4651</v>
      </c>
      <c r="JW79">
        <v>99.372799999999998</v>
      </c>
      <c r="JX79">
        <v>98.380499999999998</v>
      </c>
    </row>
    <row r="80" spans="1:284" x14ac:dyDescent="0.3">
      <c r="A80">
        <v>64</v>
      </c>
      <c r="B80">
        <v>1691695641.5</v>
      </c>
      <c r="C80">
        <v>15435.5</v>
      </c>
      <c r="D80" t="s">
        <v>750</v>
      </c>
      <c r="E80" t="s">
        <v>751</v>
      </c>
      <c r="F80" t="s">
        <v>416</v>
      </c>
      <c r="G80" t="s">
        <v>675</v>
      </c>
      <c r="H80" t="s">
        <v>511</v>
      </c>
      <c r="I80" t="s">
        <v>419</v>
      </c>
      <c r="J80" t="s">
        <v>594</v>
      </c>
      <c r="K80" t="s">
        <v>31</v>
      </c>
      <c r="L80" t="s">
        <v>422</v>
      </c>
      <c r="M80">
        <v>1691695641.5</v>
      </c>
      <c r="N80">
        <f t="shared" si="46"/>
        <v>1.6447893611429326E-3</v>
      </c>
      <c r="O80">
        <f t="shared" si="47"/>
        <v>1.6447893611429327</v>
      </c>
      <c r="P80">
        <f t="shared" si="48"/>
        <v>43.506282459301794</v>
      </c>
      <c r="Q80">
        <f t="shared" si="49"/>
        <v>1744.42</v>
      </c>
      <c r="R80">
        <f t="shared" si="50"/>
        <v>821.81389338189138</v>
      </c>
      <c r="S80">
        <f t="shared" si="51"/>
        <v>81.160193532506071</v>
      </c>
      <c r="T80">
        <f t="shared" si="52"/>
        <v>172.27436277496</v>
      </c>
      <c r="U80">
        <f t="shared" si="53"/>
        <v>8.0147542582111486E-2</v>
      </c>
      <c r="V80">
        <f t="shared" si="54"/>
        <v>2.9021687143814283</v>
      </c>
      <c r="W80">
        <f t="shared" si="55"/>
        <v>7.8937909206686085E-2</v>
      </c>
      <c r="X80">
        <f t="shared" si="56"/>
        <v>4.9443353165668176E-2</v>
      </c>
      <c r="Y80">
        <f t="shared" si="57"/>
        <v>344.40039964453166</v>
      </c>
      <c r="Z80">
        <f t="shared" si="58"/>
        <v>33.128999097128279</v>
      </c>
      <c r="AA80">
        <f t="shared" si="59"/>
        <v>31.973400000000002</v>
      </c>
      <c r="AB80">
        <f t="shared" si="60"/>
        <v>4.7678986907508829</v>
      </c>
      <c r="AC80">
        <f t="shared" si="61"/>
        <v>60.026904047048916</v>
      </c>
      <c r="AD80">
        <f t="shared" si="62"/>
        <v>2.7888691341647998</v>
      </c>
      <c r="AE80">
        <f t="shared" si="63"/>
        <v>4.6460319392432634</v>
      </c>
      <c r="AF80">
        <f t="shared" si="64"/>
        <v>1.9790295565860831</v>
      </c>
      <c r="AG80">
        <f t="shared" si="65"/>
        <v>-72.535210826403329</v>
      </c>
      <c r="AH80">
        <f t="shared" si="66"/>
        <v>-71.440421228595696</v>
      </c>
      <c r="AI80">
        <f t="shared" si="67"/>
        <v>-5.5685611870470515</v>
      </c>
      <c r="AJ80">
        <f t="shared" si="68"/>
        <v>194.85620640248555</v>
      </c>
      <c r="AK80">
        <v>0</v>
      </c>
      <c r="AL80">
        <v>0</v>
      </c>
      <c r="AM80">
        <f t="shared" si="69"/>
        <v>1</v>
      </c>
      <c r="AN80">
        <f t="shared" si="70"/>
        <v>0</v>
      </c>
      <c r="AO80">
        <f t="shared" si="71"/>
        <v>51288.474733633971</v>
      </c>
      <c r="AP80" t="s">
        <v>423</v>
      </c>
      <c r="AQ80">
        <v>10366.9</v>
      </c>
      <c r="AR80">
        <v>993.59653846153856</v>
      </c>
      <c r="AS80">
        <v>3431.87</v>
      </c>
      <c r="AT80">
        <f t="shared" si="72"/>
        <v>0.71047955241266758</v>
      </c>
      <c r="AU80">
        <v>-3.9894345373445681</v>
      </c>
      <c r="AV80" t="s">
        <v>752</v>
      </c>
      <c r="AW80">
        <v>10311</v>
      </c>
      <c r="AX80">
        <v>903.79588461538458</v>
      </c>
      <c r="AY80">
        <v>1579.9156596529249</v>
      </c>
      <c r="AZ80">
        <f t="shared" si="73"/>
        <v>0.42794675203489663</v>
      </c>
      <c r="BA80">
        <v>0.5</v>
      </c>
      <c r="BB80">
        <f t="shared" si="74"/>
        <v>1513.3193998222657</v>
      </c>
      <c r="BC80">
        <f t="shared" si="75"/>
        <v>43.506282459301794</v>
      </c>
      <c r="BD80">
        <f t="shared" si="76"/>
        <v>323.81006097266885</v>
      </c>
      <c r="BE80">
        <f t="shared" si="77"/>
        <v>3.1385123987853841E-2</v>
      </c>
      <c r="BF80">
        <f t="shared" si="78"/>
        <v>1.1721855714462071</v>
      </c>
      <c r="BG80">
        <f t="shared" si="79"/>
        <v>741.83779223881049</v>
      </c>
      <c r="BH80" t="s">
        <v>753</v>
      </c>
      <c r="BI80">
        <v>642.91</v>
      </c>
      <c r="BJ80">
        <f t="shared" si="80"/>
        <v>642.91</v>
      </c>
      <c r="BK80">
        <f t="shared" si="81"/>
        <v>0.59307321497070664</v>
      </c>
      <c r="BL80">
        <f t="shared" si="82"/>
        <v>0.72157491053787337</v>
      </c>
      <c r="BM80">
        <f t="shared" si="83"/>
        <v>0.66403044157932523</v>
      </c>
      <c r="BN80">
        <f t="shared" si="84"/>
        <v>1.1531600294114257</v>
      </c>
      <c r="BO80">
        <f t="shared" si="85"/>
        <v>0.75953512580109017</v>
      </c>
      <c r="BP80">
        <f t="shared" si="86"/>
        <v>0.51328815900873759</v>
      </c>
      <c r="BQ80">
        <f t="shared" si="87"/>
        <v>0.48671184099126241</v>
      </c>
      <c r="BR80">
        <v>1719</v>
      </c>
      <c r="BS80">
        <v>290.00000000000011</v>
      </c>
      <c r="BT80">
        <v>1392.83</v>
      </c>
      <c r="BU80">
        <v>225</v>
      </c>
      <c r="BV80">
        <v>10311</v>
      </c>
      <c r="BW80">
        <v>1391.08</v>
      </c>
      <c r="BX80">
        <v>1.75</v>
      </c>
      <c r="BY80">
        <v>300.00000000000011</v>
      </c>
      <c r="BZ80">
        <v>38.4</v>
      </c>
      <c r="CA80">
        <v>1579.9156596529249</v>
      </c>
      <c r="CB80">
        <v>1.763116057558678</v>
      </c>
      <c r="CC80">
        <v>-194.7113931995776</v>
      </c>
      <c r="CD80">
        <v>1.4883161473116679</v>
      </c>
      <c r="CE80">
        <v>0.99836673824122668</v>
      </c>
      <c r="CF80">
        <v>-1.1223130589543939E-2</v>
      </c>
      <c r="CG80">
        <v>289.99999999999989</v>
      </c>
      <c r="CH80">
        <v>1377.41</v>
      </c>
      <c r="CI80">
        <v>695</v>
      </c>
      <c r="CJ80">
        <v>10290.6</v>
      </c>
      <c r="CK80">
        <v>1390.7</v>
      </c>
      <c r="CL80">
        <v>-13.29</v>
      </c>
      <c r="CZ80">
        <f t="shared" si="88"/>
        <v>1800.16</v>
      </c>
      <c r="DA80">
        <f t="shared" si="89"/>
        <v>1513.3193998222657</v>
      </c>
      <c r="DB80">
        <f t="shared" si="90"/>
        <v>0.84065827472128352</v>
      </c>
      <c r="DC80">
        <f t="shared" si="91"/>
        <v>0.19131654944256712</v>
      </c>
      <c r="DD80">
        <v>6</v>
      </c>
      <c r="DE80">
        <v>0.5</v>
      </c>
      <c r="DF80" t="s">
        <v>426</v>
      </c>
      <c r="DG80">
        <v>2</v>
      </c>
      <c r="DH80">
        <v>1691695641.5</v>
      </c>
      <c r="DI80">
        <v>1744.42</v>
      </c>
      <c r="DJ80">
        <v>1800.05</v>
      </c>
      <c r="DK80">
        <v>28.239599999999999</v>
      </c>
      <c r="DL80">
        <v>26.322299999999998</v>
      </c>
      <c r="DM80">
        <v>1739.95</v>
      </c>
      <c r="DN80">
        <v>27.484300000000001</v>
      </c>
      <c r="DO80">
        <v>500.185</v>
      </c>
      <c r="DP80">
        <v>98.656999999999996</v>
      </c>
      <c r="DQ80">
        <v>0.10038800000000001</v>
      </c>
      <c r="DR80">
        <v>31.5168</v>
      </c>
      <c r="DS80">
        <v>31.973400000000002</v>
      </c>
      <c r="DT80">
        <v>999.9</v>
      </c>
      <c r="DU80">
        <v>0</v>
      </c>
      <c r="DV80">
        <v>0</v>
      </c>
      <c r="DW80">
        <v>9978.75</v>
      </c>
      <c r="DX80">
        <v>0</v>
      </c>
      <c r="DY80">
        <v>1616.71</v>
      </c>
      <c r="DZ80">
        <v>-55.636200000000002</v>
      </c>
      <c r="EA80">
        <v>1795.11</v>
      </c>
      <c r="EB80">
        <v>1848.71</v>
      </c>
      <c r="EC80">
        <v>1.9172199999999999</v>
      </c>
      <c r="ED80">
        <v>1800.05</v>
      </c>
      <c r="EE80">
        <v>26.322299999999998</v>
      </c>
      <c r="EF80">
        <v>2.7860299999999998</v>
      </c>
      <c r="EG80">
        <v>2.5968800000000001</v>
      </c>
      <c r="EH80">
        <v>22.801500000000001</v>
      </c>
      <c r="EI80">
        <v>21.646799999999999</v>
      </c>
      <c r="EJ80">
        <v>1800.16</v>
      </c>
      <c r="EK80">
        <v>0.97799499999999995</v>
      </c>
      <c r="EL80">
        <v>2.2004599999999999E-2</v>
      </c>
      <c r="EM80">
        <v>0</v>
      </c>
      <c r="EN80">
        <v>903.81899999999996</v>
      </c>
      <c r="EO80">
        <v>5.0002700000000004</v>
      </c>
      <c r="EP80">
        <v>17196</v>
      </c>
      <c r="EQ80">
        <v>16250</v>
      </c>
      <c r="ER80">
        <v>46.625</v>
      </c>
      <c r="ES80">
        <v>48.5</v>
      </c>
      <c r="ET80">
        <v>47.686999999999998</v>
      </c>
      <c r="EU80">
        <v>47.5</v>
      </c>
      <c r="EV80">
        <v>48.5</v>
      </c>
      <c r="EW80">
        <v>1755.66</v>
      </c>
      <c r="EX80">
        <v>39.5</v>
      </c>
      <c r="EY80">
        <v>0</v>
      </c>
      <c r="EZ80">
        <v>114.7999999523163</v>
      </c>
      <c r="FA80">
        <v>0</v>
      </c>
      <c r="FB80">
        <v>903.79588461538458</v>
      </c>
      <c r="FC80">
        <v>0.61623931682263611</v>
      </c>
      <c r="FD80">
        <v>-13.029059771351401</v>
      </c>
      <c r="FE80">
        <v>17201.457692307689</v>
      </c>
      <c r="FF80">
        <v>15</v>
      </c>
      <c r="FG80">
        <v>1691695603</v>
      </c>
      <c r="FH80" t="s">
        <v>754</v>
      </c>
      <c r="FI80">
        <v>1691695603</v>
      </c>
      <c r="FJ80">
        <v>1691695595.5</v>
      </c>
      <c r="FK80">
        <v>70</v>
      </c>
      <c r="FL80">
        <v>0.55700000000000005</v>
      </c>
      <c r="FM80">
        <v>-1.7999999999999999E-2</v>
      </c>
      <c r="FN80">
        <v>4.4660000000000002</v>
      </c>
      <c r="FO80">
        <v>0.755</v>
      </c>
      <c r="FP80">
        <v>1800</v>
      </c>
      <c r="FQ80">
        <v>26</v>
      </c>
      <c r="FR80">
        <v>0.11</v>
      </c>
      <c r="FS80">
        <v>0.04</v>
      </c>
      <c r="FT80">
        <v>43.637602741914201</v>
      </c>
      <c r="FU80">
        <v>-0.78298152773804275</v>
      </c>
      <c r="FV80">
        <v>0.1966593999678275</v>
      </c>
      <c r="FW80">
        <v>1</v>
      </c>
      <c r="FX80">
        <v>7.8383911686756666E-2</v>
      </c>
      <c r="FY80">
        <v>2.5796733688613249E-2</v>
      </c>
      <c r="FZ80">
        <v>5.0592502634249879E-3</v>
      </c>
      <c r="GA80">
        <v>1</v>
      </c>
      <c r="GB80">
        <v>2</v>
      </c>
      <c r="GC80">
        <v>2</v>
      </c>
      <c r="GD80" t="s">
        <v>428</v>
      </c>
      <c r="GE80">
        <v>3.1351399999999998</v>
      </c>
      <c r="GF80">
        <v>2.8653599999999999</v>
      </c>
      <c r="GG80">
        <v>0.24731900000000001</v>
      </c>
      <c r="GH80">
        <v>0.25741700000000001</v>
      </c>
      <c r="GI80">
        <v>0.12700800000000001</v>
      </c>
      <c r="GJ80">
        <v>0.126084</v>
      </c>
      <c r="GK80">
        <v>22749.1</v>
      </c>
      <c r="GL80">
        <v>17450.8</v>
      </c>
      <c r="GM80">
        <v>29146.9</v>
      </c>
      <c r="GN80">
        <v>21908.400000000001</v>
      </c>
      <c r="GO80">
        <v>34109.9</v>
      </c>
      <c r="GP80">
        <v>26377.7</v>
      </c>
      <c r="GQ80">
        <v>40450.1</v>
      </c>
      <c r="GR80">
        <v>31152.3</v>
      </c>
      <c r="GS80">
        <v>2.0055700000000001</v>
      </c>
      <c r="GT80">
        <v>1.8341499999999999</v>
      </c>
      <c r="GU80">
        <v>0.106387</v>
      </c>
      <c r="GV80">
        <v>0</v>
      </c>
      <c r="GW80">
        <v>30.245200000000001</v>
      </c>
      <c r="GX80">
        <v>999.9</v>
      </c>
      <c r="GY80">
        <v>54.1</v>
      </c>
      <c r="GZ80">
        <v>35</v>
      </c>
      <c r="HA80">
        <v>30.974900000000002</v>
      </c>
      <c r="HB80">
        <v>61.834099999999999</v>
      </c>
      <c r="HC80">
        <v>13.77</v>
      </c>
      <c r="HD80">
        <v>1</v>
      </c>
      <c r="HE80">
        <v>0.33082600000000001</v>
      </c>
      <c r="HF80">
        <v>1.50763</v>
      </c>
      <c r="HG80">
        <v>20.3307</v>
      </c>
      <c r="HH80">
        <v>5.2348100000000004</v>
      </c>
      <c r="HI80">
        <v>11.9742</v>
      </c>
      <c r="HJ80">
        <v>4.9751500000000002</v>
      </c>
      <c r="HK80">
        <v>3.2839999999999998</v>
      </c>
      <c r="HL80">
        <v>9999</v>
      </c>
      <c r="HM80">
        <v>9999</v>
      </c>
      <c r="HN80">
        <v>9999</v>
      </c>
      <c r="HO80">
        <v>999.9</v>
      </c>
      <c r="HP80">
        <v>1.86066</v>
      </c>
      <c r="HQ80">
        <v>1.8623400000000001</v>
      </c>
      <c r="HR80">
        <v>1.8676999999999999</v>
      </c>
      <c r="HS80">
        <v>1.8583099999999999</v>
      </c>
      <c r="HT80">
        <v>1.8567199999999999</v>
      </c>
      <c r="HU80">
        <v>1.86049</v>
      </c>
      <c r="HV80">
        <v>1.86432</v>
      </c>
      <c r="HW80">
        <v>1.86635</v>
      </c>
      <c r="HX80">
        <v>5</v>
      </c>
      <c r="HY80">
        <v>0</v>
      </c>
      <c r="HZ80">
        <v>0</v>
      </c>
      <c r="IA80">
        <v>0</v>
      </c>
      <c r="IB80" t="s">
        <v>429</v>
      </c>
      <c r="IC80" t="s">
        <v>430</v>
      </c>
      <c r="ID80" t="s">
        <v>431</v>
      </c>
      <c r="IE80" t="s">
        <v>431</v>
      </c>
      <c r="IF80" t="s">
        <v>431</v>
      </c>
      <c r="IG80" t="s">
        <v>431</v>
      </c>
      <c r="IH80">
        <v>0</v>
      </c>
      <c r="II80">
        <v>100</v>
      </c>
      <c r="IJ80">
        <v>100</v>
      </c>
      <c r="IK80">
        <v>4.47</v>
      </c>
      <c r="IL80">
        <v>0.75529999999999997</v>
      </c>
      <c r="IM80">
        <v>4.4661904761901496</v>
      </c>
      <c r="IN80">
        <v>0</v>
      </c>
      <c r="IO80">
        <v>0</v>
      </c>
      <c r="IP80">
        <v>0</v>
      </c>
      <c r="IQ80">
        <v>0.75522500000000292</v>
      </c>
      <c r="IR80">
        <v>0</v>
      </c>
      <c r="IS80">
        <v>0</v>
      </c>
      <c r="IT80">
        <v>0</v>
      </c>
      <c r="IU80">
        <v>-1</v>
      </c>
      <c r="IV80">
        <v>-1</v>
      </c>
      <c r="IW80">
        <v>-1</v>
      </c>
      <c r="IX80">
        <v>-1</v>
      </c>
      <c r="IY80">
        <v>0.6</v>
      </c>
      <c r="IZ80">
        <v>0.8</v>
      </c>
      <c r="JA80">
        <v>3.5192899999999998</v>
      </c>
      <c r="JB80">
        <v>2.4853499999999999</v>
      </c>
      <c r="JC80">
        <v>1.34399</v>
      </c>
      <c r="JD80">
        <v>2.2485400000000002</v>
      </c>
      <c r="JE80">
        <v>1.5918000000000001</v>
      </c>
      <c r="JF80">
        <v>2.3999000000000001</v>
      </c>
      <c r="JG80">
        <v>37.313800000000001</v>
      </c>
      <c r="JH80">
        <v>16.198399999999999</v>
      </c>
      <c r="JI80">
        <v>18</v>
      </c>
      <c r="JJ80">
        <v>495.404</v>
      </c>
      <c r="JK80">
        <v>431.43400000000003</v>
      </c>
      <c r="JL80">
        <v>27.9618</v>
      </c>
      <c r="JM80">
        <v>31.827200000000001</v>
      </c>
      <c r="JN80">
        <v>29.9998</v>
      </c>
      <c r="JO80">
        <v>31.656199999999998</v>
      </c>
      <c r="JP80">
        <v>31.601199999999999</v>
      </c>
      <c r="JQ80">
        <v>70.516099999999994</v>
      </c>
      <c r="JR80">
        <v>25.2424</v>
      </c>
      <c r="JS80">
        <v>49.531100000000002</v>
      </c>
      <c r="JT80">
        <v>27.969000000000001</v>
      </c>
      <c r="JU80">
        <v>1800</v>
      </c>
      <c r="JV80">
        <v>26.340399999999999</v>
      </c>
      <c r="JW80">
        <v>99.378</v>
      </c>
      <c r="JX80">
        <v>98.392099999999999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20</v>
      </c>
      <c r="B11" t="s">
        <v>21</v>
      </c>
    </row>
    <row r="12" spans="1:2" x14ac:dyDescent="0.3">
      <c r="A12" t="s">
        <v>22</v>
      </c>
      <c r="B12" t="s">
        <v>23</v>
      </c>
    </row>
    <row r="13" spans="1:2" x14ac:dyDescent="0.3">
      <c r="A13" t="s">
        <v>24</v>
      </c>
      <c r="B13" t="s">
        <v>23</v>
      </c>
    </row>
    <row r="14" spans="1:2" x14ac:dyDescent="0.3">
      <c r="A14" t="s">
        <v>25</v>
      </c>
      <c r="B14" t="s">
        <v>21</v>
      </c>
    </row>
    <row r="15" spans="1:2" x14ac:dyDescent="0.3">
      <c r="A15" t="s">
        <v>26</v>
      </c>
      <c r="B15" t="s">
        <v>11</v>
      </c>
    </row>
    <row r="16" spans="1:2" x14ac:dyDescent="0.3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eloch</cp:lastModifiedBy>
  <dcterms:created xsi:type="dcterms:W3CDTF">2023-08-10T19:30:24Z</dcterms:created>
  <dcterms:modified xsi:type="dcterms:W3CDTF">2023-08-11T00:38:52Z</dcterms:modified>
</cp:coreProperties>
</file>