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och\Box Sync\Field Season 2023\time 2 aci\"/>
    </mc:Choice>
  </mc:AlternateContent>
  <bookViews>
    <workbookView xWindow="240" yWindow="12" windowWidth="16092" windowHeight="9660"/>
  </bookViews>
  <sheets>
    <sheet name="Measurements" sheetId="1" r:id="rId1"/>
    <sheet name="Remarks" sheetId="2" r:id="rId2"/>
  </sheets>
  <calcPr calcId="162913"/>
</workbook>
</file>

<file path=xl/calcChain.xml><?xml version="1.0" encoding="utf-8"?>
<calcChain xmlns="http://schemas.openxmlformats.org/spreadsheetml/2006/main">
  <c r="BE80" i="1" l="1"/>
  <c r="BD80" i="1"/>
  <c r="BB80" i="1"/>
  <c r="BC80" i="1" s="1"/>
  <c r="BA80" i="1"/>
  <c r="AY80" i="1"/>
  <c r="AR80" i="1"/>
  <c r="AM80" i="1"/>
  <c r="P80" i="1" s="1"/>
  <c r="AG80" i="1"/>
  <c r="AE80" i="1"/>
  <c r="AD80" i="1"/>
  <c r="AC80" i="1" s="1"/>
  <c r="Y80" i="1"/>
  <c r="V80" i="1"/>
  <c r="Q80" i="1"/>
  <c r="O80" i="1"/>
  <c r="N80" i="1"/>
  <c r="BE79" i="1"/>
  <c r="BD79" i="1"/>
  <c r="BC79" i="1"/>
  <c r="BB79" i="1"/>
  <c r="BA79" i="1"/>
  <c r="AY79" i="1" s="1"/>
  <c r="AR79" i="1"/>
  <c r="O79" i="1" s="1"/>
  <c r="N79" i="1" s="1"/>
  <c r="AM79" i="1"/>
  <c r="AE79" i="1"/>
  <c r="AC79" i="1" s="1"/>
  <c r="AD79" i="1"/>
  <c r="Y79" i="1"/>
  <c r="V79" i="1"/>
  <c r="P79" i="1"/>
  <c r="BE78" i="1"/>
  <c r="BD78" i="1"/>
  <c r="BC78" i="1"/>
  <c r="BB78" i="1"/>
  <c r="BA78" i="1"/>
  <c r="AY78" i="1" s="1"/>
  <c r="AR78" i="1"/>
  <c r="O78" i="1" s="1"/>
  <c r="N78" i="1" s="1"/>
  <c r="AM78" i="1"/>
  <c r="AK78" i="1"/>
  <c r="AE78" i="1"/>
  <c r="AD78" i="1"/>
  <c r="AC78" i="1"/>
  <c r="Y78" i="1"/>
  <c r="V78" i="1"/>
  <c r="P78" i="1"/>
  <c r="BE77" i="1"/>
  <c r="BD77" i="1"/>
  <c r="BB77" i="1"/>
  <c r="BC77" i="1" s="1"/>
  <c r="BA77" i="1"/>
  <c r="AY77" i="1" s="1"/>
  <c r="AR77" i="1"/>
  <c r="AM77" i="1"/>
  <c r="P77" i="1" s="1"/>
  <c r="AE77" i="1"/>
  <c r="AC77" i="1" s="1"/>
  <c r="AD77" i="1"/>
  <c r="V77" i="1"/>
  <c r="O77" i="1"/>
  <c r="N77" i="1" s="1"/>
  <c r="AG77" i="1" s="1"/>
  <c r="BE76" i="1"/>
  <c r="BD76" i="1"/>
  <c r="BB76" i="1"/>
  <c r="BC76" i="1" s="1"/>
  <c r="BA76" i="1"/>
  <c r="AY76" i="1"/>
  <c r="AR76" i="1"/>
  <c r="O76" i="1" s="1"/>
  <c r="N76" i="1" s="1"/>
  <c r="AG76" i="1" s="1"/>
  <c r="AM76" i="1"/>
  <c r="AE76" i="1"/>
  <c r="AD76" i="1"/>
  <c r="AC76" i="1" s="1"/>
  <c r="Y76" i="1"/>
  <c r="V76" i="1"/>
  <c r="Q76" i="1"/>
  <c r="P76" i="1"/>
  <c r="BE75" i="1"/>
  <c r="BD75" i="1"/>
  <c r="BB75" i="1"/>
  <c r="Y75" i="1" s="1"/>
  <c r="BA75" i="1"/>
  <c r="AY75" i="1" s="1"/>
  <c r="AR75" i="1"/>
  <c r="O75" i="1" s="1"/>
  <c r="N75" i="1" s="1"/>
  <c r="AM75" i="1"/>
  <c r="AE75" i="1"/>
  <c r="AD75" i="1"/>
  <c r="AC75" i="1" s="1"/>
  <c r="V75" i="1"/>
  <c r="P75" i="1"/>
  <c r="BE74" i="1"/>
  <c r="BD74" i="1"/>
  <c r="BC74" i="1"/>
  <c r="BB74" i="1"/>
  <c r="Y74" i="1" s="1"/>
  <c r="BA74" i="1"/>
  <c r="AY74" i="1" s="1"/>
  <c r="AR74" i="1"/>
  <c r="O74" i="1" s="1"/>
  <c r="N74" i="1" s="1"/>
  <c r="AM74" i="1"/>
  <c r="AE74" i="1"/>
  <c r="AD74" i="1"/>
  <c r="AC74" i="1"/>
  <c r="V74" i="1"/>
  <c r="P74" i="1"/>
  <c r="BE73" i="1"/>
  <c r="BD73" i="1"/>
  <c r="BB73" i="1"/>
  <c r="BC73" i="1" s="1"/>
  <c r="BA73" i="1"/>
  <c r="AY73" i="1" s="1"/>
  <c r="AR73" i="1"/>
  <c r="AM73" i="1"/>
  <c r="P73" i="1" s="1"/>
  <c r="AE73" i="1"/>
  <c r="AD73" i="1"/>
  <c r="V73" i="1"/>
  <c r="O73" i="1"/>
  <c r="N73" i="1" s="1"/>
  <c r="AG73" i="1" s="1"/>
  <c r="BE72" i="1"/>
  <c r="BD72" i="1"/>
  <c r="BB72" i="1"/>
  <c r="BC72" i="1" s="1"/>
  <c r="BA72" i="1"/>
  <c r="AY72" i="1"/>
  <c r="AR72" i="1"/>
  <c r="O72" i="1" s="1"/>
  <c r="N72" i="1" s="1"/>
  <c r="AG72" i="1" s="1"/>
  <c r="AM72" i="1"/>
  <c r="AE72" i="1"/>
  <c r="AD72" i="1"/>
  <c r="AC72" i="1" s="1"/>
  <c r="Y72" i="1"/>
  <c r="V72" i="1"/>
  <c r="Q72" i="1"/>
  <c r="P72" i="1"/>
  <c r="BE71" i="1"/>
  <c r="BD71" i="1"/>
  <c r="BB71" i="1"/>
  <c r="Y71" i="1" s="1"/>
  <c r="BA71" i="1"/>
  <c r="AY71" i="1" s="1"/>
  <c r="AR71" i="1"/>
  <c r="O71" i="1" s="1"/>
  <c r="N71" i="1" s="1"/>
  <c r="AM71" i="1"/>
  <c r="AE71" i="1"/>
  <c r="AD71" i="1"/>
  <c r="AC71" i="1" s="1"/>
  <c r="V71" i="1"/>
  <c r="P71" i="1"/>
  <c r="BE70" i="1"/>
  <c r="BD70" i="1"/>
  <c r="BC70" i="1"/>
  <c r="BB70" i="1"/>
  <c r="Y70" i="1" s="1"/>
  <c r="BA70" i="1"/>
  <c r="AY70" i="1" s="1"/>
  <c r="AR70" i="1"/>
  <c r="O70" i="1" s="1"/>
  <c r="N70" i="1" s="1"/>
  <c r="AM70" i="1"/>
  <c r="AK70" i="1"/>
  <c r="AE70" i="1"/>
  <c r="AD70" i="1"/>
  <c r="AC70" i="1"/>
  <c r="V70" i="1"/>
  <c r="P70" i="1"/>
  <c r="BE69" i="1"/>
  <c r="BD69" i="1"/>
  <c r="BB69" i="1"/>
  <c r="BC69" i="1" s="1"/>
  <c r="BA69" i="1"/>
  <c r="AY69" i="1" s="1"/>
  <c r="AR69" i="1"/>
  <c r="AM69" i="1"/>
  <c r="P69" i="1" s="1"/>
  <c r="AE69" i="1"/>
  <c r="AD69" i="1"/>
  <c r="AC69" i="1" s="1"/>
  <c r="V69" i="1"/>
  <c r="O69" i="1"/>
  <c r="N69" i="1" s="1"/>
  <c r="AG69" i="1" s="1"/>
  <c r="BE68" i="1"/>
  <c r="BD68" i="1"/>
  <c r="BB68" i="1"/>
  <c r="BC68" i="1" s="1"/>
  <c r="BA68" i="1"/>
  <c r="AY68" i="1"/>
  <c r="AR68" i="1"/>
  <c r="O68" i="1" s="1"/>
  <c r="AM68" i="1"/>
  <c r="AE68" i="1"/>
  <c r="AD68" i="1"/>
  <c r="AC68" i="1" s="1"/>
  <c r="Y68" i="1"/>
  <c r="V68" i="1"/>
  <c r="Q68" i="1"/>
  <c r="P68" i="1"/>
  <c r="N68" i="1"/>
  <c r="BE67" i="1"/>
  <c r="BD67" i="1"/>
  <c r="BB67" i="1"/>
  <c r="Y67" i="1" s="1"/>
  <c r="BA67" i="1"/>
  <c r="AY67" i="1" s="1"/>
  <c r="AR67" i="1"/>
  <c r="O67" i="1" s="1"/>
  <c r="AM67" i="1"/>
  <c r="AE67" i="1"/>
  <c r="AD67" i="1"/>
  <c r="AC67" i="1" s="1"/>
  <c r="V67" i="1"/>
  <c r="P67" i="1"/>
  <c r="N67" i="1"/>
  <c r="BE66" i="1"/>
  <c r="BD66" i="1"/>
  <c r="BC66" i="1"/>
  <c r="BB66" i="1"/>
  <c r="Y66" i="1" s="1"/>
  <c r="BA66" i="1"/>
  <c r="AY66" i="1" s="1"/>
  <c r="AZ66" i="1" s="1"/>
  <c r="AR66" i="1"/>
  <c r="O66" i="1" s="1"/>
  <c r="N66" i="1" s="1"/>
  <c r="AM66" i="1"/>
  <c r="AE66" i="1"/>
  <c r="AD66" i="1"/>
  <c r="AC66" i="1"/>
  <c r="V66" i="1"/>
  <c r="P66" i="1"/>
  <c r="BE65" i="1"/>
  <c r="BD65" i="1"/>
  <c r="BB65" i="1"/>
  <c r="BA65" i="1"/>
  <c r="AY65" i="1" s="1"/>
  <c r="AR65" i="1"/>
  <c r="O65" i="1" s="1"/>
  <c r="N65" i="1" s="1"/>
  <c r="AM65" i="1"/>
  <c r="P65" i="1" s="1"/>
  <c r="AE65" i="1"/>
  <c r="AD65" i="1"/>
  <c r="V65" i="1"/>
  <c r="T65" i="1"/>
  <c r="BE64" i="1"/>
  <c r="BD64" i="1"/>
  <c r="BB64" i="1"/>
  <c r="BA64" i="1"/>
  <c r="AY64" i="1"/>
  <c r="AR64" i="1"/>
  <c r="O64" i="1" s="1"/>
  <c r="AM64" i="1"/>
  <c r="AG64" i="1"/>
  <c r="AE64" i="1"/>
  <c r="AD64" i="1"/>
  <c r="AC64" i="1" s="1"/>
  <c r="V64" i="1"/>
  <c r="P64" i="1"/>
  <c r="N64" i="1"/>
  <c r="BE63" i="1"/>
  <c r="BD63" i="1"/>
  <c r="BB63" i="1"/>
  <c r="BA63" i="1"/>
  <c r="AY63" i="1" s="1"/>
  <c r="AR63" i="1"/>
  <c r="O63" i="1" s="1"/>
  <c r="AM63" i="1"/>
  <c r="AL63" i="1"/>
  <c r="AE63" i="1"/>
  <c r="AD63" i="1"/>
  <c r="AC63" i="1" s="1"/>
  <c r="V63" i="1"/>
  <c r="T63" i="1"/>
  <c r="P63" i="1"/>
  <c r="N63" i="1"/>
  <c r="BE62" i="1"/>
  <c r="BD62" i="1"/>
  <c r="BB62" i="1"/>
  <c r="Y62" i="1" s="1"/>
  <c r="Z62" i="1" s="1"/>
  <c r="AA62" i="1" s="1"/>
  <c r="BA62" i="1"/>
  <c r="AZ62" i="1"/>
  <c r="AY62" i="1"/>
  <c r="AR62" i="1"/>
  <c r="O62" i="1" s="1"/>
  <c r="N62" i="1" s="1"/>
  <c r="AM62" i="1"/>
  <c r="AL62" i="1"/>
  <c r="AK62" i="1"/>
  <c r="AE62" i="1"/>
  <c r="AD62" i="1"/>
  <c r="AC62" i="1" s="1"/>
  <c r="V62" i="1"/>
  <c r="T62" i="1"/>
  <c r="Q62" i="1"/>
  <c r="P62" i="1"/>
  <c r="BE61" i="1"/>
  <c r="BD61" i="1"/>
  <c r="BB61" i="1"/>
  <c r="BA61" i="1"/>
  <c r="AY61" i="1" s="1"/>
  <c r="AZ61" i="1"/>
  <c r="AR61" i="1"/>
  <c r="AM61" i="1"/>
  <c r="AE61" i="1"/>
  <c r="AD61" i="1"/>
  <c r="AC61" i="1" s="1"/>
  <c r="V61" i="1"/>
  <c r="P61" i="1"/>
  <c r="O61" i="1"/>
  <c r="N61" i="1" s="1"/>
  <c r="BE60" i="1"/>
  <c r="BD60" i="1"/>
  <c r="BB60" i="1"/>
  <c r="BA60" i="1"/>
  <c r="AY60" i="1"/>
  <c r="AR60" i="1"/>
  <c r="O60" i="1" s="1"/>
  <c r="AM60" i="1"/>
  <c r="AE60" i="1"/>
  <c r="AD60" i="1"/>
  <c r="AC60" i="1" s="1"/>
  <c r="Y60" i="1"/>
  <c r="Z60" i="1" s="1"/>
  <c r="AA60" i="1" s="1"/>
  <c r="V60" i="1"/>
  <c r="P60" i="1"/>
  <c r="N60" i="1"/>
  <c r="AG60" i="1" s="1"/>
  <c r="BE59" i="1"/>
  <c r="BD59" i="1"/>
  <c r="BB59" i="1"/>
  <c r="BA59" i="1"/>
  <c r="AY59" i="1" s="1"/>
  <c r="AZ59" i="1"/>
  <c r="AR59" i="1"/>
  <c r="O59" i="1" s="1"/>
  <c r="AM59" i="1"/>
  <c r="AE59" i="1"/>
  <c r="AD59" i="1"/>
  <c r="AC59" i="1" s="1"/>
  <c r="V59" i="1"/>
  <c r="T59" i="1"/>
  <c r="P59" i="1"/>
  <c r="N59" i="1"/>
  <c r="BE58" i="1"/>
  <c r="BD58" i="1"/>
  <c r="BC58" i="1" s="1"/>
  <c r="BB58" i="1"/>
  <c r="BA58" i="1"/>
  <c r="AZ58" i="1"/>
  <c r="AY58" i="1"/>
  <c r="AR58" i="1"/>
  <c r="O58" i="1" s="1"/>
  <c r="AM58" i="1"/>
  <c r="AL58" i="1"/>
  <c r="AK58" i="1"/>
  <c r="AH58" i="1"/>
  <c r="AE58" i="1"/>
  <c r="AD58" i="1"/>
  <c r="AC58" i="1"/>
  <c r="Z58" i="1"/>
  <c r="AA58" i="1" s="1"/>
  <c r="AI58" i="1" s="1"/>
  <c r="Y58" i="1"/>
  <c r="V58" i="1"/>
  <c r="T58" i="1"/>
  <c r="Q58" i="1"/>
  <c r="P58" i="1"/>
  <c r="N58" i="1"/>
  <c r="BE57" i="1"/>
  <c r="BD57" i="1"/>
  <c r="BB57" i="1"/>
  <c r="BA57" i="1"/>
  <c r="AY57" i="1" s="1"/>
  <c r="AZ57" i="1"/>
  <c r="AR57" i="1"/>
  <c r="AM57" i="1"/>
  <c r="P57" i="1" s="1"/>
  <c r="AL57" i="1"/>
  <c r="AE57" i="1"/>
  <c r="AD57" i="1"/>
  <c r="AC57" i="1" s="1"/>
  <c r="V57" i="1"/>
  <c r="T57" i="1"/>
  <c r="O57" i="1"/>
  <c r="N57" i="1" s="1"/>
  <c r="BE56" i="1"/>
  <c r="BD56" i="1"/>
  <c r="BB56" i="1"/>
  <c r="BC56" i="1" s="1"/>
  <c r="BA56" i="1"/>
  <c r="AY56" i="1"/>
  <c r="AR56" i="1"/>
  <c r="O56" i="1" s="1"/>
  <c r="AM56" i="1"/>
  <c r="AE56" i="1"/>
  <c r="AD56" i="1"/>
  <c r="AC56" i="1"/>
  <c r="Y56" i="1"/>
  <c r="V56" i="1"/>
  <c r="P56" i="1"/>
  <c r="N56" i="1"/>
  <c r="AG56" i="1" s="1"/>
  <c r="BE55" i="1"/>
  <c r="BD55" i="1"/>
  <c r="BB55" i="1"/>
  <c r="BA55" i="1"/>
  <c r="AY55" i="1" s="1"/>
  <c r="AZ55" i="1"/>
  <c r="AR55" i="1"/>
  <c r="O55" i="1" s="1"/>
  <c r="N55" i="1" s="1"/>
  <c r="AM55" i="1"/>
  <c r="AL55" i="1"/>
  <c r="AE55" i="1"/>
  <c r="AD55" i="1"/>
  <c r="AC55" i="1" s="1"/>
  <c r="V55" i="1"/>
  <c r="T55" i="1"/>
  <c r="P55" i="1"/>
  <c r="BE54" i="1"/>
  <c r="BD54" i="1"/>
  <c r="BB54" i="1"/>
  <c r="BC54" i="1" s="1"/>
  <c r="BA54" i="1"/>
  <c r="AZ54" i="1"/>
  <c r="AY54" i="1"/>
  <c r="AL54" i="1" s="1"/>
  <c r="AR54" i="1"/>
  <c r="O54" i="1" s="1"/>
  <c r="N54" i="1" s="1"/>
  <c r="AM54" i="1"/>
  <c r="AK54" i="1"/>
  <c r="AE54" i="1"/>
  <c r="AD54" i="1"/>
  <c r="AC54" i="1" s="1"/>
  <c r="Y54" i="1"/>
  <c r="V54" i="1"/>
  <c r="Q54" i="1"/>
  <c r="P54" i="1"/>
  <c r="BE53" i="1"/>
  <c r="BD53" i="1"/>
  <c r="BB53" i="1"/>
  <c r="BC53" i="1" s="1"/>
  <c r="BA53" i="1"/>
  <c r="AY53" i="1" s="1"/>
  <c r="AR53" i="1"/>
  <c r="O53" i="1" s="1"/>
  <c r="N53" i="1" s="1"/>
  <c r="AM53" i="1"/>
  <c r="AE53" i="1"/>
  <c r="AC53" i="1" s="1"/>
  <c r="AD53" i="1"/>
  <c r="V53" i="1"/>
  <c r="P53" i="1"/>
  <c r="BE52" i="1"/>
  <c r="BD52" i="1"/>
  <c r="BB52" i="1"/>
  <c r="BC52" i="1" s="1"/>
  <c r="BA52" i="1"/>
  <c r="AZ52" i="1"/>
  <c r="AY52" i="1"/>
  <c r="AR52" i="1"/>
  <c r="AM52" i="1"/>
  <c r="P52" i="1" s="1"/>
  <c r="AL52" i="1"/>
  <c r="AK52" i="1"/>
  <c r="AE52" i="1"/>
  <c r="AD52" i="1"/>
  <c r="AC52" i="1" s="1"/>
  <c r="V52" i="1"/>
  <c r="T52" i="1"/>
  <c r="Q52" i="1"/>
  <c r="O52" i="1"/>
  <c r="N52" i="1"/>
  <c r="BE51" i="1"/>
  <c r="BD51" i="1"/>
  <c r="BB51" i="1"/>
  <c r="BA51" i="1"/>
  <c r="AY51" i="1" s="1"/>
  <c r="AR51" i="1"/>
  <c r="O51" i="1" s="1"/>
  <c r="N51" i="1" s="1"/>
  <c r="AM51" i="1"/>
  <c r="AE51" i="1"/>
  <c r="AD51" i="1"/>
  <c r="AC51" i="1" s="1"/>
  <c r="V51" i="1"/>
  <c r="T51" i="1"/>
  <c r="P51" i="1"/>
  <c r="BE50" i="1"/>
  <c r="BD50" i="1"/>
  <c r="BC50" i="1" s="1"/>
  <c r="BB50" i="1"/>
  <c r="BA50" i="1"/>
  <c r="AZ50" i="1"/>
  <c r="AY50" i="1"/>
  <c r="T50" i="1" s="1"/>
  <c r="AR50" i="1"/>
  <c r="O50" i="1" s="1"/>
  <c r="AM50" i="1"/>
  <c r="AL50" i="1"/>
  <c r="AE50" i="1"/>
  <c r="AD50" i="1"/>
  <c r="AC50" i="1" s="1"/>
  <c r="Y50" i="1"/>
  <c r="V50" i="1"/>
  <c r="Q50" i="1"/>
  <c r="P50" i="1"/>
  <c r="N50" i="1"/>
  <c r="BE49" i="1"/>
  <c r="BD49" i="1"/>
  <c r="BB49" i="1"/>
  <c r="BC49" i="1" s="1"/>
  <c r="BA49" i="1"/>
  <c r="AY49" i="1" s="1"/>
  <c r="AR49" i="1"/>
  <c r="O49" i="1" s="1"/>
  <c r="N49" i="1" s="1"/>
  <c r="AM49" i="1"/>
  <c r="AE49" i="1"/>
  <c r="AC49" i="1" s="1"/>
  <c r="AD49" i="1"/>
  <c r="V49" i="1"/>
  <c r="P49" i="1"/>
  <c r="BE48" i="1"/>
  <c r="BD48" i="1"/>
  <c r="BB48" i="1"/>
  <c r="BC48" i="1" s="1"/>
  <c r="BA48" i="1"/>
  <c r="AZ48" i="1"/>
  <c r="AY48" i="1"/>
  <c r="AR48" i="1"/>
  <c r="AM48" i="1"/>
  <c r="AL48" i="1"/>
  <c r="AK48" i="1"/>
  <c r="AE48" i="1"/>
  <c r="AD48" i="1"/>
  <c r="AC48" i="1" s="1"/>
  <c r="V48" i="1"/>
  <c r="T48" i="1"/>
  <c r="Q48" i="1"/>
  <c r="P48" i="1"/>
  <c r="O48" i="1"/>
  <c r="N48" i="1"/>
  <c r="BE47" i="1"/>
  <c r="BD47" i="1"/>
  <c r="BB47" i="1"/>
  <c r="BA47" i="1"/>
  <c r="AY47" i="1" s="1"/>
  <c r="AR47" i="1"/>
  <c r="O47" i="1" s="1"/>
  <c r="N47" i="1" s="1"/>
  <c r="AM47" i="1"/>
  <c r="AE47" i="1"/>
  <c r="AD47" i="1"/>
  <c r="AC47" i="1" s="1"/>
  <c r="V47" i="1"/>
  <c r="T47" i="1"/>
  <c r="P47" i="1"/>
  <c r="BE46" i="1"/>
  <c r="BD46" i="1"/>
  <c r="BC46" i="1" s="1"/>
  <c r="BB46" i="1"/>
  <c r="BA46" i="1"/>
  <c r="AZ46" i="1"/>
  <c r="AY46" i="1"/>
  <c r="T46" i="1" s="1"/>
  <c r="AR46" i="1"/>
  <c r="O46" i="1" s="1"/>
  <c r="N46" i="1" s="1"/>
  <c r="AM46" i="1"/>
  <c r="AL46" i="1"/>
  <c r="AE46" i="1"/>
  <c r="AD46" i="1"/>
  <c r="AC46" i="1" s="1"/>
  <c r="Y46" i="1"/>
  <c r="V46" i="1"/>
  <c r="Q46" i="1"/>
  <c r="P46" i="1"/>
  <c r="BE45" i="1"/>
  <c r="BD45" i="1"/>
  <c r="BB45" i="1"/>
  <c r="BC45" i="1" s="1"/>
  <c r="BA45" i="1"/>
  <c r="AY45" i="1" s="1"/>
  <c r="AZ45" i="1"/>
  <c r="AR45" i="1"/>
  <c r="O45" i="1" s="1"/>
  <c r="N45" i="1" s="1"/>
  <c r="AM45" i="1"/>
  <c r="AE45" i="1"/>
  <c r="AD45" i="1"/>
  <c r="AC45" i="1" s="1"/>
  <c r="V45" i="1"/>
  <c r="T45" i="1"/>
  <c r="P45" i="1"/>
  <c r="BE44" i="1"/>
  <c r="BD44" i="1"/>
  <c r="BB44" i="1"/>
  <c r="BA44" i="1"/>
  <c r="AZ44" i="1"/>
  <c r="AY44" i="1"/>
  <c r="AR44" i="1"/>
  <c r="O44" i="1" s="1"/>
  <c r="N44" i="1" s="1"/>
  <c r="AM44" i="1"/>
  <c r="AL44" i="1"/>
  <c r="AK44" i="1"/>
  <c r="AE44" i="1"/>
  <c r="AD44" i="1"/>
  <c r="AC44" i="1" s="1"/>
  <c r="V44" i="1"/>
  <c r="T44" i="1"/>
  <c r="Q44" i="1"/>
  <c r="P44" i="1"/>
  <c r="BE43" i="1"/>
  <c r="BD43" i="1"/>
  <c r="BB43" i="1"/>
  <c r="BA43" i="1"/>
  <c r="AY43" i="1" s="1"/>
  <c r="AL43" i="1" s="1"/>
  <c r="AR43" i="1"/>
  <c r="O43" i="1" s="1"/>
  <c r="AM43" i="1"/>
  <c r="AE43" i="1"/>
  <c r="AD43" i="1"/>
  <c r="AC43" i="1" s="1"/>
  <c r="V43" i="1"/>
  <c r="P43" i="1"/>
  <c r="N43" i="1"/>
  <c r="BE42" i="1"/>
  <c r="BD42" i="1"/>
  <c r="BC42" i="1" s="1"/>
  <c r="BB42" i="1"/>
  <c r="BA42" i="1"/>
  <c r="AZ42" i="1"/>
  <c r="AY42" i="1"/>
  <c r="T42" i="1" s="1"/>
  <c r="AR42" i="1"/>
  <c r="O42" i="1" s="1"/>
  <c r="N42" i="1" s="1"/>
  <c r="AM42" i="1"/>
  <c r="AL42" i="1"/>
  <c r="AE42" i="1"/>
  <c r="AD42" i="1"/>
  <c r="AC42" i="1" s="1"/>
  <c r="Y42" i="1"/>
  <c r="V42" i="1"/>
  <c r="Q42" i="1"/>
  <c r="P42" i="1"/>
  <c r="BE41" i="1"/>
  <c r="BD41" i="1"/>
  <c r="BB41" i="1"/>
  <c r="BA41" i="1"/>
  <c r="AY41" i="1" s="1"/>
  <c r="AR41" i="1"/>
  <c r="O41" i="1" s="1"/>
  <c r="N41" i="1" s="1"/>
  <c r="AM41" i="1"/>
  <c r="AE41" i="1"/>
  <c r="AD41" i="1"/>
  <c r="AC41" i="1" s="1"/>
  <c r="V41" i="1"/>
  <c r="P41" i="1"/>
  <c r="BE40" i="1"/>
  <c r="BD40" i="1"/>
  <c r="BB40" i="1"/>
  <c r="BA40" i="1"/>
  <c r="AZ40" i="1"/>
  <c r="AY40" i="1"/>
  <c r="AR40" i="1"/>
  <c r="O40" i="1" s="1"/>
  <c r="AM40" i="1"/>
  <c r="AL40" i="1"/>
  <c r="AK40" i="1"/>
  <c r="AE40" i="1"/>
  <c r="AD40" i="1"/>
  <c r="AC40" i="1" s="1"/>
  <c r="V40" i="1"/>
  <c r="T40" i="1"/>
  <c r="Q40" i="1"/>
  <c r="P40" i="1"/>
  <c r="N40" i="1"/>
  <c r="BE39" i="1"/>
  <c r="BD39" i="1"/>
  <c r="BB39" i="1"/>
  <c r="BA39" i="1"/>
  <c r="AY39" i="1" s="1"/>
  <c r="AL39" i="1" s="1"/>
  <c r="AR39" i="1"/>
  <c r="O39" i="1" s="1"/>
  <c r="N39" i="1" s="1"/>
  <c r="AM39" i="1"/>
  <c r="AE39" i="1"/>
  <c r="AD39" i="1"/>
  <c r="V39" i="1"/>
  <c r="T39" i="1"/>
  <c r="P39" i="1"/>
  <c r="BE38" i="1"/>
  <c r="BD38" i="1"/>
  <c r="BC38" i="1" s="1"/>
  <c r="BB38" i="1"/>
  <c r="BA38" i="1"/>
  <c r="AZ38" i="1"/>
  <c r="AY38" i="1"/>
  <c r="T38" i="1" s="1"/>
  <c r="AR38" i="1"/>
  <c r="O38" i="1" s="1"/>
  <c r="AM38" i="1"/>
  <c r="AL38" i="1"/>
  <c r="AG38" i="1"/>
  <c r="AE38" i="1"/>
  <c r="AD38" i="1"/>
  <c r="AC38" i="1"/>
  <c r="Y38" i="1"/>
  <c r="V38" i="1"/>
  <c r="Q38" i="1"/>
  <c r="P38" i="1"/>
  <c r="N38" i="1"/>
  <c r="BE37" i="1"/>
  <c r="BD37" i="1"/>
  <c r="BB37" i="1"/>
  <c r="BA37" i="1"/>
  <c r="AY37" i="1" s="1"/>
  <c r="AR37" i="1"/>
  <c r="O37" i="1" s="1"/>
  <c r="N37" i="1" s="1"/>
  <c r="AM37" i="1"/>
  <c r="P37" i="1" s="1"/>
  <c r="AE37" i="1"/>
  <c r="AD37" i="1"/>
  <c r="AC37" i="1" s="1"/>
  <c r="V37" i="1"/>
  <c r="BE36" i="1"/>
  <c r="BD36" i="1"/>
  <c r="BB36" i="1"/>
  <c r="BC36" i="1" s="1"/>
  <c r="BA36" i="1"/>
  <c r="AZ36" i="1"/>
  <c r="AY36" i="1"/>
  <c r="AK36" i="1" s="1"/>
  <c r="AR36" i="1"/>
  <c r="AM36" i="1"/>
  <c r="AL36" i="1"/>
  <c r="AE36" i="1"/>
  <c r="AD36" i="1"/>
  <c r="AC36" i="1" s="1"/>
  <c r="V36" i="1"/>
  <c r="T36" i="1"/>
  <c r="Q36" i="1"/>
  <c r="P36" i="1"/>
  <c r="O36" i="1"/>
  <c r="N36" i="1"/>
  <c r="AG36" i="1" s="1"/>
  <c r="BE35" i="1"/>
  <c r="BD35" i="1"/>
  <c r="BB35" i="1"/>
  <c r="BC35" i="1" s="1"/>
  <c r="BA35" i="1"/>
  <c r="AY35" i="1"/>
  <c r="AL35" i="1" s="1"/>
  <c r="AR35" i="1"/>
  <c r="O35" i="1" s="1"/>
  <c r="N35" i="1" s="1"/>
  <c r="AM35" i="1"/>
  <c r="AE35" i="1"/>
  <c r="AC35" i="1" s="1"/>
  <c r="AD35" i="1"/>
  <c r="V35" i="1"/>
  <c r="T35" i="1"/>
  <c r="Q35" i="1"/>
  <c r="P35" i="1"/>
  <c r="BE34" i="1"/>
  <c r="BD34" i="1"/>
  <c r="BC34" i="1" s="1"/>
  <c r="BB34" i="1"/>
  <c r="BA34" i="1"/>
  <c r="AZ34" i="1"/>
  <c r="AY34" i="1"/>
  <c r="AK34" i="1" s="1"/>
  <c r="AR34" i="1"/>
  <c r="O34" i="1" s="1"/>
  <c r="N34" i="1" s="1"/>
  <c r="AM34" i="1"/>
  <c r="AL34" i="1"/>
  <c r="AE34" i="1"/>
  <c r="AD34" i="1"/>
  <c r="AC34" i="1" s="1"/>
  <c r="Y34" i="1"/>
  <c r="V34" i="1"/>
  <c r="Q34" i="1"/>
  <c r="P34" i="1"/>
  <c r="BE33" i="1"/>
  <c r="BD33" i="1"/>
  <c r="BB33" i="1"/>
  <c r="Y33" i="1" s="1"/>
  <c r="BA33" i="1"/>
  <c r="AY33" i="1" s="1"/>
  <c r="AR33" i="1"/>
  <c r="O33" i="1" s="1"/>
  <c r="N33" i="1" s="1"/>
  <c r="AM33" i="1"/>
  <c r="AE33" i="1"/>
  <c r="AD33" i="1"/>
  <c r="AC33" i="1"/>
  <c r="V33" i="1"/>
  <c r="P33" i="1"/>
  <c r="BE32" i="1"/>
  <c r="BD32" i="1"/>
  <c r="BC32" i="1" s="1"/>
  <c r="BB32" i="1"/>
  <c r="Y32" i="1" s="1"/>
  <c r="BA32" i="1"/>
  <c r="AY32" i="1" s="1"/>
  <c r="AR32" i="1"/>
  <c r="AM32" i="1"/>
  <c r="P32" i="1" s="1"/>
  <c r="AE32" i="1"/>
  <c r="AD32" i="1"/>
  <c r="AC32" i="1" s="1"/>
  <c r="V32" i="1"/>
  <c r="O32" i="1"/>
  <c r="N32" i="1"/>
  <c r="AG32" i="1" s="1"/>
  <c r="BE31" i="1"/>
  <c r="BD31" i="1"/>
  <c r="BB31" i="1"/>
  <c r="BC31" i="1" s="1"/>
  <c r="BA31" i="1"/>
  <c r="AY31" i="1"/>
  <c r="AL31" i="1" s="1"/>
  <c r="AR31" i="1"/>
  <c r="O31" i="1" s="1"/>
  <c r="N31" i="1" s="1"/>
  <c r="AM31" i="1"/>
  <c r="AE31" i="1"/>
  <c r="AD31" i="1"/>
  <c r="AC31" i="1" s="1"/>
  <c r="V31" i="1"/>
  <c r="T31" i="1"/>
  <c r="Q31" i="1"/>
  <c r="P31" i="1"/>
  <c r="BE30" i="1"/>
  <c r="BD30" i="1"/>
  <c r="BB30" i="1"/>
  <c r="BC30" i="1" s="1"/>
  <c r="BA30" i="1"/>
  <c r="AZ30" i="1"/>
  <c r="AY30" i="1"/>
  <c r="AK30" i="1" s="1"/>
  <c r="AR30" i="1"/>
  <c r="O30" i="1" s="1"/>
  <c r="N30" i="1" s="1"/>
  <c r="AM30" i="1"/>
  <c r="AL30" i="1"/>
  <c r="AE30" i="1"/>
  <c r="AD30" i="1"/>
  <c r="AC30" i="1" s="1"/>
  <c r="Y30" i="1"/>
  <c r="V30" i="1"/>
  <c r="Q30" i="1"/>
  <c r="P30" i="1"/>
  <c r="BE29" i="1"/>
  <c r="BD29" i="1"/>
  <c r="BB29" i="1"/>
  <c r="Y29" i="1" s="1"/>
  <c r="BA29" i="1"/>
  <c r="AY29" i="1" s="1"/>
  <c r="AR29" i="1"/>
  <c r="O29" i="1" s="1"/>
  <c r="N29" i="1" s="1"/>
  <c r="AM29" i="1"/>
  <c r="AE29" i="1"/>
  <c r="AD29" i="1"/>
  <c r="AC29" i="1"/>
  <c r="V29" i="1"/>
  <c r="P29" i="1"/>
  <c r="BE28" i="1"/>
  <c r="BD28" i="1"/>
  <c r="BC28" i="1" s="1"/>
  <c r="BB28" i="1"/>
  <c r="Y28" i="1" s="1"/>
  <c r="BA28" i="1"/>
  <c r="AY28" i="1" s="1"/>
  <c r="AR28" i="1"/>
  <c r="AM28" i="1"/>
  <c r="P28" i="1" s="1"/>
  <c r="AE28" i="1"/>
  <c r="AD28" i="1"/>
  <c r="AC28" i="1" s="1"/>
  <c r="V28" i="1"/>
  <c r="O28" i="1"/>
  <c r="N28" i="1"/>
  <c r="BE27" i="1"/>
  <c r="BD27" i="1"/>
  <c r="BB27" i="1"/>
  <c r="BC27" i="1" s="1"/>
  <c r="BA27" i="1"/>
  <c r="AY27" i="1"/>
  <c r="AK27" i="1" s="1"/>
  <c r="AR27" i="1"/>
  <c r="O27" i="1" s="1"/>
  <c r="N27" i="1" s="1"/>
  <c r="AM27" i="1"/>
  <c r="AL27" i="1"/>
  <c r="AE27" i="1"/>
  <c r="AD27" i="1"/>
  <c r="AC27" i="1" s="1"/>
  <c r="V27" i="1"/>
  <c r="T27" i="1"/>
  <c r="Q27" i="1"/>
  <c r="P27" i="1"/>
  <c r="BE26" i="1"/>
  <c r="BD26" i="1"/>
  <c r="BB26" i="1"/>
  <c r="BC26" i="1" s="1"/>
  <c r="BA26" i="1"/>
  <c r="AZ26" i="1"/>
  <c r="AY26" i="1"/>
  <c r="AK26" i="1" s="1"/>
  <c r="AR26" i="1"/>
  <c r="O26" i="1" s="1"/>
  <c r="N26" i="1" s="1"/>
  <c r="AM26" i="1"/>
  <c r="AL26" i="1"/>
  <c r="AE26" i="1"/>
  <c r="AD26" i="1"/>
  <c r="AC26" i="1" s="1"/>
  <c r="Y26" i="1"/>
  <c r="V26" i="1"/>
  <c r="Q26" i="1"/>
  <c r="P26" i="1"/>
  <c r="BE25" i="1"/>
  <c r="BD25" i="1"/>
  <c r="BB25" i="1"/>
  <c r="BA25" i="1"/>
  <c r="AY25" i="1" s="1"/>
  <c r="T25" i="1" s="1"/>
  <c r="AR25" i="1"/>
  <c r="O25" i="1" s="1"/>
  <c r="N25" i="1" s="1"/>
  <c r="AM25" i="1"/>
  <c r="AE25" i="1"/>
  <c r="AD25" i="1"/>
  <c r="AC25" i="1"/>
  <c r="V25" i="1"/>
  <c r="P25" i="1"/>
  <c r="BE24" i="1"/>
  <c r="BD24" i="1"/>
  <c r="BC24" i="1" s="1"/>
  <c r="BB24" i="1"/>
  <c r="Y24" i="1" s="1"/>
  <c r="BA24" i="1"/>
  <c r="AY24" i="1" s="1"/>
  <c r="AR24" i="1"/>
  <c r="AM24" i="1"/>
  <c r="AL24" i="1"/>
  <c r="AE24" i="1"/>
  <c r="AD24" i="1"/>
  <c r="AC24" i="1" s="1"/>
  <c r="V24" i="1"/>
  <c r="P24" i="1"/>
  <c r="O24" i="1"/>
  <c r="N24" i="1"/>
  <c r="BE23" i="1"/>
  <c r="BD23" i="1"/>
  <c r="BB23" i="1"/>
  <c r="BA23" i="1"/>
  <c r="AY23" i="1"/>
  <c r="AK23" i="1" s="1"/>
  <c r="AR23" i="1"/>
  <c r="O23" i="1" s="1"/>
  <c r="N23" i="1" s="1"/>
  <c r="AM23" i="1"/>
  <c r="AL23" i="1"/>
  <c r="AE23" i="1"/>
  <c r="AD23" i="1"/>
  <c r="AC23" i="1" s="1"/>
  <c r="V23" i="1"/>
  <c r="T23" i="1"/>
  <c r="Q23" i="1"/>
  <c r="P23" i="1"/>
  <c r="BE22" i="1"/>
  <c r="BD22" i="1"/>
  <c r="BB22" i="1"/>
  <c r="BA22" i="1"/>
  <c r="AZ22" i="1"/>
  <c r="AY22" i="1"/>
  <c r="AK22" i="1" s="1"/>
  <c r="AR22" i="1"/>
  <c r="O22" i="1" s="1"/>
  <c r="AM22" i="1"/>
  <c r="AL22" i="1"/>
  <c r="AE22" i="1"/>
  <c r="AD22" i="1"/>
  <c r="AC22" i="1" s="1"/>
  <c r="Z22" i="1"/>
  <c r="AA22" i="1" s="1"/>
  <c r="Y22" i="1"/>
  <c r="V22" i="1"/>
  <c r="Q22" i="1"/>
  <c r="P22" i="1"/>
  <c r="N22" i="1"/>
  <c r="BE21" i="1"/>
  <c r="BD21" i="1"/>
  <c r="BB21" i="1"/>
  <c r="BA21" i="1"/>
  <c r="AY21" i="1" s="1"/>
  <c r="T21" i="1" s="1"/>
  <c r="AR21" i="1"/>
  <c r="O21" i="1" s="1"/>
  <c r="N21" i="1" s="1"/>
  <c r="AM21" i="1"/>
  <c r="AE21" i="1"/>
  <c r="AD21" i="1"/>
  <c r="AC21" i="1" s="1"/>
  <c r="V21" i="1"/>
  <c r="P21" i="1"/>
  <c r="BE20" i="1"/>
  <c r="BD20" i="1"/>
  <c r="BC20" i="1" s="1"/>
  <c r="BB20" i="1"/>
  <c r="Y20" i="1" s="1"/>
  <c r="BA20" i="1"/>
  <c r="AZ20" i="1"/>
  <c r="AY20" i="1"/>
  <c r="AR20" i="1"/>
  <c r="O20" i="1" s="1"/>
  <c r="N20" i="1" s="1"/>
  <c r="AM20" i="1"/>
  <c r="AL20" i="1"/>
  <c r="AK20" i="1"/>
  <c r="AE20" i="1"/>
  <c r="AD20" i="1"/>
  <c r="AC20" i="1" s="1"/>
  <c r="V20" i="1"/>
  <c r="T20" i="1"/>
  <c r="Q20" i="1"/>
  <c r="P20" i="1"/>
  <c r="BE19" i="1"/>
  <c r="BD19" i="1"/>
  <c r="BB19" i="1"/>
  <c r="BA19" i="1"/>
  <c r="AZ19" i="1"/>
  <c r="AY19" i="1"/>
  <c r="AK19" i="1" s="1"/>
  <c r="AR19" i="1"/>
  <c r="O19" i="1" s="1"/>
  <c r="N19" i="1" s="1"/>
  <c r="AM19" i="1"/>
  <c r="AL19" i="1"/>
  <c r="AE19" i="1"/>
  <c r="AD19" i="1"/>
  <c r="V19" i="1"/>
  <c r="T19" i="1"/>
  <c r="Q19" i="1"/>
  <c r="P19" i="1"/>
  <c r="BE18" i="1"/>
  <c r="BD18" i="1"/>
  <c r="BB18" i="1"/>
  <c r="BA18" i="1"/>
  <c r="AY18" i="1"/>
  <c r="AR18" i="1"/>
  <c r="O18" i="1" s="1"/>
  <c r="N18" i="1" s="1"/>
  <c r="AM18" i="1"/>
  <c r="AL18" i="1"/>
  <c r="AE18" i="1"/>
  <c r="AD18" i="1"/>
  <c r="AC18" i="1" s="1"/>
  <c r="Y18" i="1"/>
  <c r="V18" i="1"/>
  <c r="P18" i="1"/>
  <c r="BE17" i="1"/>
  <c r="BD17" i="1"/>
  <c r="BB17" i="1"/>
  <c r="BA17" i="1"/>
  <c r="AY17" i="1" s="1"/>
  <c r="AR17" i="1"/>
  <c r="O17" i="1" s="1"/>
  <c r="N17" i="1" s="1"/>
  <c r="AM17" i="1"/>
  <c r="AE17" i="1"/>
  <c r="AD17" i="1"/>
  <c r="AC17" i="1" s="1"/>
  <c r="V17" i="1"/>
  <c r="P17" i="1"/>
  <c r="AG19" i="1" l="1"/>
  <c r="AG20" i="1"/>
  <c r="AG18" i="1"/>
  <c r="Z18" i="1"/>
  <c r="AA18" i="1" s="1"/>
  <c r="AB22" i="1"/>
  <c r="AF22" i="1" s="1"/>
  <c r="AI22" i="1"/>
  <c r="AG25" i="1"/>
  <c r="W26" i="1"/>
  <c r="U26" i="1" s="1"/>
  <c r="X26" i="1" s="1"/>
  <c r="R26" i="1" s="1"/>
  <c r="S26" i="1" s="1"/>
  <c r="AG26" i="1"/>
  <c r="AG29" i="1"/>
  <c r="T32" i="1"/>
  <c r="AZ32" i="1"/>
  <c r="Q32" i="1"/>
  <c r="AL32" i="1"/>
  <c r="AK32" i="1"/>
  <c r="AG37" i="1"/>
  <c r="AG44" i="1"/>
  <c r="AG23" i="1"/>
  <c r="AZ25" i="1"/>
  <c r="Q25" i="1"/>
  <c r="AL25" i="1"/>
  <c r="AK25" i="1"/>
  <c r="AG27" i="1"/>
  <c r="AZ29" i="1"/>
  <c r="Q29" i="1"/>
  <c r="AL29" i="1"/>
  <c r="AK29" i="1"/>
  <c r="T29" i="1"/>
  <c r="Z32" i="1"/>
  <c r="AA32" i="1" s="1"/>
  <c r="AC19" i="1"/>
  <c r="W22" i="1"/>
  <c r="U22" i="1" s="1"/>
  <c r="X22" i="1" s="1"/>
  <c r="R22" i="1" s="1"/>
  <c r="S22" i="1" s="1"/>
  <c r="AG22" i="1"/>
  <c r="AJ22" i="1" s="1"/>
  <c r="BC22" i="1"/>
  <c r="Y25" i="1"/>
  <c r="BC25" i="1"/>
  <c r="Z26" i="1"/>
  <c r="AA26" i="1" s="1"/>
  <c r="Z29" i="1"/>
  <c r="AA29" i="1" s="1"/>
  <c r="AG33" i="1"/>
  <c r="Q17" i="1"/>
  <c r="AL17" i="1"/>
  <c r="AK17" i="1"/>
  <c r="T24" i="1"/>
  <c r="AZ24" i="1"/>
  <c r="Q24" i="1"/>
  <c r="AK24" i="1"/>
  <c r="AG31" i="1"/>
  <c r="AZ33" i="1"/>
  <c r="Q33" i="1"/>
  <c r="AL33" i="1"/>
  <c r="AK33" i="1"/>
  <c r="T33" i="1"/>
  <c r="Z46" i="1"/>
  <c r="AA46" i="1" s="1"/>
  <c r="AG46" i="1"/>
  <c r="Y17" i="1"/>
  <c r="BC17" i="1"/>
  <c r="AK18" i="1"/>
  <c r="T18" i="1"/>
  <c r="BC19" i="1"/>
  <c r="Y19" i="1"/>
  <c r="BC23" i="1"/>
  <c r="Y23" i="1"/>
  <c r="Z24" i="1"/>
  <c r="AA24" i="1" s="1"/>
  <c r="AH24" i="1" s="1"/>
  <c r="Z33" i="1"/>
  <c r="AA33" i="1" s="1"/>
  <c r="W33" i="1" s="1"/>
  <c r="U33" i="1" s="1"/>
  <c r="X33" i="1" s="1"/>
  <c r="R33" i="1" s="1"/>
  <c r="S33" i="1" s="1"/>
  <c r="AZ18" i="1"/>
  <c r="Z20" i="1"/>
  <c r="AA20" i="1" s="1"/>
  <c r="AG21" i="1"/>
  <c r="Z30" i="1"/>
  <c r="AA30" i="1" s="1"/>
  <c r="AG30" i="1"/>
  <c r="AG35" i="1"/>
  <c r="AG39" i="1"/>
  <c r="AG42" i="1"/>
  <c r="Z42" i="1"/>
  <c r="AA42" i="1" s="1"/>
  <c r="AG55" i="1"/>
  <c r="T17" i="1"/>
  <c r="AG17" i="1"/>
  <c r="T28" i="1"/>
  <c r="AZ28" i="1"/>
  <c r="Q28" i="1"/>
  <c r="AL28" i="1"/>
  <c r="AK28" i="1"/>
  <c r="AH22" i="1"/>
  <c r="Q18" i="1"/>
  <c r="AZ21" i="1"/>
  <c r="Q21" i="1"/>
  <c r="AL21" i="1"/>
  <c r="AK21" i="1"/>
  <c r="AZ17" i="1"/>
  <c r="BC18" i="1"/>
  <c r="Y21" i="1"/>
  <c r="BC21" i="1"/>
  <c r="AG24" i="1"/>
  <c r="W24" i="1"/>
  <c r="U24" i="1" s="1"/>
  <c r="X24" i="1" s="1"/>
  <c r="R24" i="1" s="1"/>
  <c r="S24" i="1" s="1"/>
  <c r="AG28" i="1"/>
  <c r="Z28" i="1"/>
  <c r="AA28" i="1" s="1"/>
  <c r="Z34" i="1"/>
  <c r="AA34" i="1" s="1"/>
  <c r="AG34" i="1"/>
  <c r="AH42" i="1"/>
  <c r="AG54" i="1"/>
  <c r="AK37" i="1"/>
  <c r="Q37" i="1"/>
  <c r="AL41" i="1"/>
  <c r="AK41" i="1"/>
  <c r="Q41" i="1"/>
  <c r="BC37" i="1"/>
  <c r="Y37" i="1"/>
  <c r="BC41" i="1"/>
  <c r="Y41" i="1"/>
  <c r="AG43" i="1"/>
  <c r="T56" i="1"/>
  <c r="AL56" i="1"/>
  <c r="AK56" i="1"/>
  <c r="Q56" i="1"/>
  <c r="AZ56" i="1"/>
  <c r="AI62" i="1"/>
  <c r="AB62" i="1"/>
  <c r="AF62" i="1" s="1"/>
  <c r="AG66" i="1"/>
  <c r="Z66" i="1"/>
  <c r="AA66" i="1" s="1"/>
  <c r="Z74" i="1"/>
  <c r="AA74" i="1" s="1"/>
  <c r="Y27" i="1"/>
  <c r="BC29" i="1"/>
  <c r="Y31" i="1"/>
  <c r="BC33" i="1"/>
  <c r="Y35" i="1"/>
  <c r="AG40" i="1"/>
  <c r="Z50" i="1"/>
  <c r="AA50" i="1" s="1"/>
  <c r="AG50" i="1"/>
  <c r="W50" i="1"/>
  <c r="U50" i="1" s="1"/>
  <c r="X50" i="1" s="1"/>
  <c r="R50" i="1" s="1"/>
  <c r="S50" i="1" s="1"/>
  <c r="AG51" i="1"/>
  <c r="AG53" i="1"/>
  <c r="AK60" i="1"/>
  <c r="AL60" i="1"/>
  <c r="AZ60" i="1"/>
  <c r="T60" i="1"/>
  <c r="Q60" i="1"/>
  <c r="AK64" i="1"/>
  <c r="AL64" i="1"/>
  <c r="T64" i="1"/>
  <c r="AZ64" i="1"/>
  <c r="Q64" i="1"/>
  <c r="T22" i="1"/>
  <c r="AZ23" i="1"/>
  <c r="T26" i="1"/>
  <c r="AZ27" i="1"/>
  <c r="T30" i="1"/>
  <c r="AZ31" i="1"/>
  <c r="T34" i="1"/>
  <c r="AZ35" i="1"/>
  <c r="AK38" i="1"/>
  <c r="T41" i="1"/>
  <c r="T43" i="1"/>
  <c r="AZ51" i="1"/>
  <c r="Q51" i="1"/>
  <c r="AL51" i="1"/>
  <c r="AK51" i="1"/>
  <c r="AL53" i="1"/>
  <c r="AK53" i="1"/>
  <c r="T53" i="1"/>
  <c r="AZ53" i="1"/>
  <c r="Q53" i="1"/>
  <c r="AJ58" i="1"/>
  <c r="AG68" i="1"/>
  <c r="Y36" i="1"/>
  <c r="AL37" i="1"/>
  <c r="W38" i="1"/>
  <c r="U38" i="1" s="1"/>
  <c r="X38" i="1" s="1"/>
  <c r="R38" i="1" s="1"/>
  <c r="S38" i="1" s="1"/>
  <c r="Z38" i="1"/>
  <c r="AA38" i="1" s="1"/>
  <c r="AG47" i="1"/>
  <c r="Y51" i="1"/>
  <c r="BC51" i="1"/>
  <c r="AG63" i="1"/>
  <c r="BC44" i="1"/>
  <c r="Y44" i="1"/>
  <c r="AG45" i="1"/>
  <c r="AZ47" i="1"/>
  <c r="Q47" i="1"/>
  <c r="AL47" i="1"/>
  <c r="AK47" i="1"/>
  <c r="AG49" i="1"/>
  <c r="AH50" i="1"/>
  <c r="AI60" i="1"/>
  <c r="AB60" i="1"/>
  <c r="AF60" i="1" s="1"/>
  <c r="AH60" i="1"/>
  <c r="AG62" i="1"/>
  <c r="W62" i="1"/>
  <c r="U62" i="1" s="1"/>
  <c r="X62" i="1" s="1"/>
  <c r="R62" i="1" s="1"/>
  <c r="S62" i="1" s="1"/>
  <c r="AG65" i="1"/>
  <c r="AG71" i="1"/>
  <c r="Z72" i="1"/>
  <c r="AA72" i="1" s="1"/>
  <c r="AK31" i="1"/>
  <c r="AK35" i="1"/>
  <c r="AZ39" i="1"/>
  <c r="Q39" i="1"/>
  <c r="AK39" i="1"/>
  <c r="BC40" i="1"/>
  <c r="Y40" i="1"/>
  <c r="AG41" i="1"/>
  <c r="AZ43" i="1"/>
  <c r="Q43" i="1"/>
  <c r="AK43" i="1"/>
  <c r="AH46" i="1"/>
  <c r="Y47" i="1"/>
  <c r="BC47" i="1"/>
  <c r="AL49" i="1"/>
  <c r="AK49" i="1"/>
  <c r="T49" i="1"/>
  <c r="AZ49" i="1"/>
  <c r="Q49" i="1"/>
  <c r="AG57" i="1"/>
  <c r="T37" i="1"/>
  <c r="AZ37" i="1"/>
  <c r="AC39" i="1"/>
  <c r="Y39" i="1"/>
  <c r="BC39" i="1"/>
  <c r="AZ41" i="1"/>
  <c r="Y43" i="1"/>
  <c r="BC43" i="1"/>
  <c r="AL45" i="1"/>
  <c r="AK45" i="1"/>
  <c r="Q45" i="1"/>
  <c r="AG61" i="1"/>
  <c r="AH62" i="1"/>
  <c r="BC65" i="1"/>
  <c r="Y65" i="1"/>
  <c r="AG67" i="1"/>
  <c r="AK42" i="1"/>
  <c r="AK46" i="1"/>
  <c r="Y48" i="1"/>
  <c r="AG48" i="1"/>
  <c r="AK50" i="1"/>
  <c r="Y52" i="1"/>
  <c r="AG52" i="1"/>
  <c r="Y55" i="1"/>
  <c r="BC55" i="1"/>
  <c r="AC65" i="1"/>
  <c r="AK65" i="1"/>
  <c r="Q65" i="1"/>
  <c r="AL65" i="1"/>
  <c r="AK66" i="1"/>
  <c r="AZ74" i="1"/>
  <c r="Q74" i="1"/>
  <c r="AL74" i="1"/>
  <c r="T74" i="1"/>
  <c r="Y45" i="1"/>
  <c r="Y49" i="1"/>
  <c r="Y53" i="1"/>
  <c r="AG58" i="1"/>
  <c r="W58" i="1"/>
  <c r="U58" i="1" s="1"/>
  <c r="X58" i="1" s="1"/>
  <c r="R58" i="1" s="1"/>
  <c r="S58" i="1" s="1"/>
  <c r="Q59" i="1"/>
  <c r="AK59" i="1"/>
  <c r="AK61" i="1"/>
  <c r="Q61" i="1"/>
  <c r="Q71" i="1"/>
  <c r="AL71" i="1"/>
  <c r="AK71" i="1"/>
  <c r="T71" i="1"/>
  <c r="AZ71" i="1"/>
  <c r="W76" i="1"/>
  <c r="U76" i="1" s="1"/>
  <c r="X76" i="1" s="1"/>
  <c r="R76" i="1" s="1"/>
  <c r="S76" i="1" s="1"/>
  <c r="Y59" i="1"/>
  <c r="BC59" i="1"/>
  <c r="T61" i="1"/>
  <c r="BC61" i="1"/>
  <c r="Y61" i="1"/>
  <c r="AL68" i="1"/>
  <c r="AK68" i="1"/>
  <c r="T68" i="1"/>
  <c r="AZ68" i="1"/>
  <c r="AG70" i="1"/>
  <c r="Z71" i="1"/>
  <c r="AA71" i="1" s="1"/>
  <c r="AK73" i="1"/>
  <c r="T73" i="1"/>
  <c r="AZ73" i="1"/>
  <c r="Q73" i="1"/>
  <c r="AL73" i="1"/>
  <c r="AL76" i="1"/>
  <c r="AK76" i="1"/>
  <c r="T76" i="1"/>
  <c r="AZ76" i="1"/>
  <c r="AG79" i="1"/>
  <c r="AL80" i="1"/>
  <c r="AK80" i="1"/>
  <c r="T80" i="1"/>
  <c r="AZ80" i="1"/>
  <c r="Z54" i="1"/>
  <c r="AA54" i="1" s="1"/>
  <c r="W54" i="1" s="1"/>
  <c r="U54" i="1" s="1"/>
  <c r="X54" i="1" s="1"/>
  <c r="R54" i="1" s="1"/>
  <c r="S54" i="1" s="1"/>
  <c r="Z56" i="1"/>
  <c r="AA56" i="1" s="1"/>
  <c r="W56" i="1" s="1"/>
  <c r="U56" i="1" s="1"/>
  <c r="X56" i="1" s="1"/>
  <c r="R56" i="1" s="1"/>
  <c r="S56" i="1" s="1"/>
  <c r="AB58" i="1"/>
  <c r="AF58" i="1" s="1"/>
  <c r="BC60" i="1"/>
  <c r="Q63" i="1"/>
  <c r="AK63" i="1"/>
  <c r="AZ63" i="1"/>
  <c r="BC64" i="1"/>
  <c r="Q66" i="1"/>
  <c r="AL66" i="1"/>
  <c r="T66" i="1"/>
  <c r="AH67" i="1"/>
  <c r="AH68" i="1"/>
  <c r="AZ70" i="1"/>
  <c r="Q70" i="1"/>
  <c r="AL70" i="1"/>
  <c r="T70" i="1"/>
  <c r="AH76" i="1"/>
  <c r="Z78" i="1"/>
  <c r="AA78" i="1" s="1"/>
  <c r="AG78" i="1"/>
  <c r="W78" i="1"/>
  <c r="U78" i="1" s="1"/>
  <c r="X78" i="1" s="1"/>
  <c r="R78" i="1" s="1"/>
  <c r="S78" i="1" s="1"/>
  <c r="Q79" i="1"/>
  <c r="AL79" i="1"/>
  <c r="AK79" i="1"/>
  <c r="T79" i="1"/>
  <c r="AZ79" i="1"/>
  <c r="AJ60" i="1"/>
  <c r="Y63" i="1"/>
  <c r="BC63" i="1"/>
  <c r="Q67" i="1"/>
  <c r="AL67" i="1"/>
  <c r="AK67" i="1"/>
  <c r="T67" i="1"/>
  <c r="AZ67" i="1"/>
  <c r="Z68" i="1"/>
  <c r="AA68" i="1" s="1"/>
  <c r="Z70" i="1"/>
  <c r="AA70" i="1" s="1"/>
  <c r="AK74" i="1"/>
  <c r="AG75" i="1"/>
  <c r="Z76" i="1"/>
  <c r="AA76" i="1" s="1"/>
  <c r="AZ78" i="1"/>
  <c r="Q78" i="1"/>
  <c r="AL78" i="1"/>
  <c r="T78" i="1"/>
  <c r="Z80" i="1"/>
  <c r="AA80" i="1" s="1"/>
  <c r="AK57" i="1"/>
  <c r="Q57" i="1"/>
  <c r="AG59" i="1"/>
  <c r="AL59" i="1"/>
  <c r="W60" i="1"/>
  <c r="U60" i="1" s="1"/>
  <c r="X60" i="1" s="1"/>
  <c r="R60" i="1" s="1"/>
  <c r="S60" i="1" s="1"/>
  <c r="AL61" i="1"/>
  <c r="BC62" i="1"/>
  <c r="Y64" i="1"/>
  <c r="Z67" i="1"/>
  <c r="AA67" i="1" s="1"/>
  <c r="W72" i="1"/>
  <c r="U72" i="1" s="1"/>
  <c r="X72" i="1" s="1"/>
  <c r="R72" i="1" s="1"/>
  <c r="S72" i="1" s="1"/>
  <c r="Q75" i="1"/>
  <c r="AL75" i="1"/>
  <c r="AK75" i="1"/>
  <c r="T75" i="1"/>
  <c r="AZ75" i="1"/>
  <c r="T54" i="1"/>
  <c r="Q55" i="1"/>
  <c r="AK55" i="1"/>
  <c r="BC57" i="1"/>
  <c r="Y57" i="1"/>
  <c r="AZ65" i="1"/>
  <c r="AK69" i="1"/>
  <c r="T69" i="1"/>
  <c r="AZ69" i="1"/>
  <c r="Q69" i="1"/>
  <c r="AL69" i="1"/>
  <c r="AL72" i="1"/>
  <c r="AK72" i="1"/>
  <c r="T72" i="1"/>
  <c r="AZ72" i="1"/>
  <c r="AC73" i="1"/>
  <c r="AG74" i="1"/>
  <c r="W74" i="1"/>
  <c r="U74" i="1" s="1"/>
  <c r="X74" i="1" s="1"/>
  <c r="R74" i="1" s="1"/>
  <c r="S74" i="1" s="1"/>
  <c r="Z75" i="1"/>
  <c r="AA75" i="1" s="1"/>
  <c r="AH75" i="1" s="1"/>
  <c r="AK77" i="1"/>
  <c r="T77" i="1"/>
  <c r="AZ77" i="1"/>
  <c r="Q77" i="1"/>
  <c r="AL77" i="1"/>
  <c r="Z79" i="1"/>
  <c r="AA79" i="1" s="1"/>
  <c r="W79" i="1" s="1"/>
  <c r="U79" i="1" s="1"/>
  <c r="X79" i="1" s="1"/>
  <c r="R79" i="1" s="1"/>
  <c r="S79" i="1" s="1"/>
  <c r="BC67" i="1"/>
  <c r="Y69" i="1"/>
  <c r="BC71" i="1"/>
  <c r="Y73" i="1"/>
  <c r="BC75" i="1"/>
  <c r="Y77" i="1"/>
  <c r="Z65" i="1" l="1"/>
  <c r="AA65" i="1" s="1"/>
  <c r="AI66" i="1"/>
  <c r="AB66" i="1"/>
  <c r="AF66" i="1" s="1"/>
  <c r="AH66" i="1"/>
  <c r="AB32" i="1"/>
  <c r="AF32" i="1" s="1"/>
  <c r="AI32" i="1"/>
  <c r="AB80" i="1"/>
  <c r="AF80" i="1" s="1"/>
  <c r="AI80" i="1"/>
  <c r="Z52" i="1"/>
  <c r="AA52" i="1" s="1"/>
  <c r="AH80" i="1"/>
  <c r="Z59" i="1"/>
  <c r="AA59" i="1" s="1"/>
  <c r="Z45" i="1"/>
  <c r="AA45" i="1" s="1"/>
  <c r="W32" i="1"/>
  <c r="U32" i="1" s="1"/>
  <c r="X32" i="1" s="1"/>
  <c r="R32" i="1" s="1"/>
  <c r="S32" i="1" s="1"/>
  <c r="W66" i="1"/>
  <c r="U66" i="1" s="1"/>
  <c r="X66" i="1" s="1"/>
  <c r="R66" i="1" s="1"/>
  <c r="S66" i="1" s="1"/>
  <c r="Z37" i="1"/>
  <c r="AA37" i="1" s="1"/>
  <c r="AB28" i="1"/>
  <c r="AF28" i="1" s="1"/>
  <c r="AI28" i="1"/>
  <c r="Z21" i="1"/>
  <c r="AA21" i="1" s="1"/>
  <c r="AB20" i="1"/>
  <c r="AF20" i="1" s="1"/>
  <c r="AI20" i="1"/>
  <c r="AJ20" i="1" s="1"/>
  <c r="AH20" i="1"/>
  <c r="Z19" i="1"/>
  <c r="AA19" i="1" s="1"/>
  <c r="AB46" i="1"/>
  <c r="AF46" i="1" s="1"/>
  <c r="AI46" i="1"/>
  <c r="AJ46" i="1" s="1"/>
  <c r="Z25" i="1"/>
  <c r="AA25" i="1" s="1"/>
  <c r="AB18" i="1"/>
  <c r="AF18" i="1" s="1"/>
  <c r="AI18" i="1"/>
  <c r="Z49" i="1"/>
  <c r="AA49" i="1" s="1"/>
  <c r="W75" i="1"/>
  <c r="U75" i="1" s="1"/>
  <c r="X75" i="1" s="1"/>
  <c r="R75" i="1" s="1"/>
  <c r="S75" i="1" s="1"/>
  <c r="AB79" i="1"/>
  <c r="AF79" i="1" s="1"/>
  <c r="AI79" i="1"/>
  <c r="AI78" i="1"/>
  <c r="AJ78" i="1" s="1"/>
  <c r="AH78" i="1"/>
  <c r="AB78" i="1"/>
  <c r="AF78" i="1" s="1"/>
  <c r="AB38" i="1"/>
  <c r="AF38" i="1" s="1"/>
  <c r="AI38" i="1"/>
  <c r="AB50" i="1"/>
  <c r="AF50" i="1" s="1"/>
  <c r="AI50" i="1"/>
  <c r="AJ50" i="1" s="1"/>
  <c r="Z31" i="1"/>
  <c r="AA31" i="1" s="1"/>
  <c r="AB75" i="1"/>
  <c r="AF75" i="1" s="1"/>
  <c r="AI75" i="1"/>
  <c r="AJ75" i="1" s="1"/>
  <c r="AI56" i="1"/>
  <c r="AB56" i="1"/>
  <c r="AF56" i="1" s="1"/>
  <c r="Z48" i="1"/>
  <c r="AA48" i="1" s="1"/>
  <c r="AB72" i="1"/>
  <c r="AF72" i="1" s="1"/>
  <c r="AI72" i="1"/>
  <c r="AH54" i="1"/>
  <c r="AH56" i="1"/>
  <c r="W28" i="1"/>
  <c r="U28" i="1" s="1"/>
  <c r="X28" i="1" s="1"/>
  <c r="R28" i="1" s="1"/>
  <c r="S28" i="1" s="1"/>
  <c r="AH38" i="1"/>
  <c r="W18" i="1"/>
  <c r="U18" i="1" s="1"/>
  <c r="X18" i="1" s="1"/>
  <c r="R18" i="1" s="1"/>
  <c r="S18" i="1" s="1"/>
  <c r="Z69" i="1"/>
  <c r="AA69" i="1" s="1"/>
  <c r="AB71" i="1"/>
  <c r="AF71" i="1" s="1"/>
  <c r="AI71" i="1"/>
  <c r="Z43" i="1"/>
  <c r="AA43" i="1" s="1"/>
  <c r="Z47" i="1"/>
  <c r="AA47" i="1" s="1"/>
  <c r="Z40" i="1"/>
  <c r="AA40" i="1" s="1"/>
  <c r="Z27" i="1"/>
  <c r="AA27" i="1" s="1"/>
  <c r="AJ62" i="1"/>
  <c r="AH33" i="1"/>
  <c r="AB33" i="1"/>
  <c r="AF33" i="1" s="1"/>
  <c r="AI33" i="1"/>
  <c r="AJ33" i="1" s="1"/>
  <c r="W20" i="1"/>
  <c r="U20" i="1" s="1"/>
  <c r="X20" i="1" s="1"/>
  <c r="R20" i="1" s="1"/>
  <c r="S20" i="1" s="1"/>
  <c r="Z61" i="1"/>
  <c r="AA61" i="1" s="1"/>
  <c r="W71" i="1"/>
  <c r="U71" i="1" s="1"/>
  <c r="X71" i="1" s="1"/>
  <c r="R71" i="1" s="1"/>
  <c r="S71" i="1" s="1"/>
  <c r="Z51" i="1"/>
  <c r="AA51" i="1" s="1"/>
  <c r="Z36" i="1"/>
  <c r="AA36" i="1" s="1"/>
  <c r="W80" i="1"/>
  <c r="U80" i="1" s="1"/>
  <c r="X80" i="1" s="1"/>
  <c r="R80" i="1" s="1"/>
  <c r="S80" i="1" s="1"/>
  <c r="AB42" i="1"/>
  <c r="AF42" i="1" s="1"/>
  <c r="AI42" i="1"/>
  <c r="AJ42" i="1" s="1"/>
  <c r="AB30" i="1"/>
  <c r="AF30" i="1" s="1"/>
  <c r="AI30" i="1"/>
  <c r="AH30" i="1"/>
  <c r="AH29" i="1"/>
  <c r="AB29" i="1"/>
  <c r="AF29" i="1" s="1"/>
  <c r="AI29" i="1"/>
  <c r="AJ29" i="1" s="1"/>
  <c r="W29" i="1"/>
  <c r="U29" i="1" s="1"/>
  <c r="X29" i="1" s="1"/>
  <c r="R29" i="1" s="1"/>
  <c r="S29" i="1" s="1"/>
  <c r="Z57" i="1"/>
  <c r="AA57" i="1" s="1"/>
  <c r="AI54" i="1"/>
  <c r="AJ54" i="1" s="1"/>
  <c r="AB54" i="1"/>
  <c r="AF54" i="1" s="1"/>
  <c r="AB67" i="1"/>
  <c r="AF67" i="1" s="1"/>
  <c r="AI67" i="1"/>
  <c r="AJ67" i="1" s="1"/>
  <c r="AB68" i="1"/>
  <c r="AF68" i="1" s="1"/>
  <c r="AI68" i="1"/>
  <c r="AJ68" i="1" s="1"/>
  <c r="AH71" i="1"/>
  <c r="AH72" i="1"/>
  <c r="Z55" i="1"/>
  <c r="AA55" i="1" s="1"/>
  <c r="W67" i="1"/>
  <c r="U67" i="1" s="1"/>
  <c r="X67" i="1" s="1"/>
  <c r="R67" i="1" s="1"/>
  <c r="S67" i="1" s="1"/>
  <c r="AB34" i="1"/>
  <c r="AF34" i="1" s="1"/>
  <c r="AI34" i="1"/>
  <c r="AJ34" i="1" s="1"/>
  <c r="AH34" i="1"/>
  <c r="W42" i="1"/>
  <c r="U42" i="1" s="1"/>
  <c r="X42" i="1" s="1"/>
  <c r="R42" i="1" s="1"/>
  <c r="S42" i="1" s="1"/>
  <c r="W30" i="1"/>
  <c r="U30" i="1" s="1"/>
  <c r="X30" i="1" s="1"/>
  <c r="R30" i="1" s="1"/>
  <c r="S30" i="1" s="1"/>
  <c r="AB24" i="1"/>
  <c r="AF24" i="1" s="1"/>
  <c r="AI24" i="1"/>
  <c r="AJ24" i="1" s="1"/>
  <c r="Z17" i="1"/>
  <c r="AA17" i="1" s="1"/>
  <c r="Z77" i="1"/>
  <c r="AA77" i="1" s="1"/>
  <c r="AI70" i="1"/>
  <c r="AH70" i="1"/>
  <c r="AB70" i="1"/>
  <c r="AF70" i="1" s="1"/>
  <c r="Z73" i="1"/>
  <c r="AA73" i="1" s="1"/>
  <c r="Z64" i="1"/>
  <c r="AA64" i="1" s="1"/>
  <c r="AB76" i="1"/>
  <c r="AF76" i="1" s="1"/>
  <c r="AI76" i="1"/>
  <c r="AJ76" i="1" s="1"/>
  <c r="Z63" i="1"/>
  <c r="AA63" i="1" s="1"/>
  <c r="AH79" i="1"/>
  <c r="W70" i="1"/>
  <c r="U70" i="1" s="1"/>
  <c r="X70" i="1" s="1"/>
  <c r="R70" i="1" s="1"/>
  <c r="S70" i="1" s="1"/>
  <c r="Z53" i="1"/>
  <c r="AA53" i="1" s="1"/>
  <c r="Z39" i="1"/>
  <c r="AA39" i="1" s="1"/>
  <c r="Z44" i="1"/>
  <c r="AA44" i="1" s="1"/>
  <c r="W68" i="1"/>
  <c r="U68" i="1" s="1"/>
  <c r="X68" i="1" s="1"/>
  <c r="R68" i="1" s="1"/>
  <c r="S68" i="1" s="1"/>
  <c r="Z35" i="1"/>
  <c r="AA35" i="1" s="1"/>
  <c r="AI74" i="1"/>
  <c r="AH74" i="1"/>
  <c r="AB74" i="1"/>
  <c r="AF74" i="1" s="1"/>
  <c r="Z41" i="1"/>
  <c r="AA41" i="1" s="1"/>
  <c r="W34" i="1"/>
  <c r="U34" i="1" s="1"/>
  <c r="X34" i="1" s="1"/>
  <c r="R34" i="1" s="1"/>
  <c r="S34" i="1" s="1"/>
  <c r="Z23" i="1"/>
  <c r="AA23" i="1" s="1"/>
  <c r="W46" i="1"/>
  <c r="U46" i="1" s="1"/>
  <c r="X46" i="1" s="1"/>
  <c r="R46" i="1" s="1"/>
  <c r="S46" i="1" s="1"/>
  <c r="AH32" i="1"/>
  <c r="AB26" i="1"/>
  <c r="AF26" i="1" s="1"/>
  <c r="AI26" i="1"/>
  <c r="AJ26" i="1" s="1"/>
  <c r="AH26" i="1"/>
  <c r="AH28" i="1"/>
  <c r="AH18" i="1"/>
  <c r="AI39" i="1" l="1"/>
  <c r="AB39" i="1"/>
  <c r="AF39" i="1" s="1"/>
  <c r="AH39" i="1"/>
  <c r="W39" i="1"/>
  <c r="U39" i="1" s="1"/>
  <c r="X39" i="1" s="1"/>
  <c r="R39" i="1" s="1"/>
  <c r="S39" i="1" s="1"/>
  <c r="AB77" i="1"/>
  <c r="AF77" i="1" s="1"/>
  <c r="AI77" i="1"/>
  <c r="AH77" i="1"/>
  <c r="W77" i="1"/>
  <c r="U77" i="1" s="1"/>
  <c r="X77" i="1" s="1"/>
  <c r="R77" i="1" s="1"/>
  <c r="S77" i="1" s="1"/>
  <c r="AI61" i="1"/>
  <c r="AB61" i="1"/>
  <c r="AF61" i="1" s="1"/>
  <c r="AH61" i="1"/>
  <c r="W61" i="1"/>
  <c r="U61" i="1" s="1"/>
  <c r="X61" i="1" s="1"/>
  <c r="R61" i="1" s="1"/>
  <c r="S61" i="1" s="1"/>
  <c r="AI40" i="1"/>
  <c r="AJ40" i="1" s="1"/>
  <c r="AH40" i="1"/>
  <c r="AB40" i="1"/>
  <c r="AF40" i="1" s="1"/>
  <c r="W40" i="1"/>
  <c r="U40" i="1" s="1"/>
  <c r="X40" i="1" s="1"/>
  <c r="R40" i="1" s="1"/>
  <c r="S40" i="1" s="1"/>
  <c r="AB69" i="1"/>
  <c r="AF69" i="1" s="1"/>
  <c r="AI69" i="1"/>
  <c r="AJ69" i="1" s="1"/>
  <c r="AH69" i="1"/>
  <c r="W69" i="1"/>
  <c r="U69" i="1" s="1"/>
  <c r="X69" i="1" s="1"/>
  <c r="R69" i="1" s="1"/>
  <c r="S69" i="1" s="1"/>
  <c r="AJ79" i="1"/>
  <c r="AH25" i="1"/>
  <c r="AI25" i="1"/>
  <c r="AJ25" i="1" s="1"/>
  <c r="AB25" i="1"/>
  <c r="AF25" i="1" s="1"/>
  <c r="W25" i="1"/>
  <c r="U25" i="1" s="1"/>
  <c r="X25" i="1" s="1"/>
  <c r="R25" i="1" s="1"/>
  <c r="S25" i="1" s="1"/>
  <c r="AB53" i="1"/>
  <c r="AF53" i="1" s="1"/>
  <c r="AI53" i="1"/>
  <c r="AH53" i="1"/>
  <c r="W53" i="1"/>
  <c r="U53" i="1" s="1"/>
  <c r="X53" i="1" s="1"/>
  <c r="R53" i="1" s="1"/>
  <c r="S53" i="1" s="1"/>
  <c r="AB48" i="1"/>
  <c r="AF48" i="1" s="1"/>
  <c r="AI48" i="1"/>
  <c r="AH48" i="1"/>
  <c r="W48" i="1"/>
  <c r="U48" i="1" s="1"/>
  <c r="X48" i="1" s="1"/>
  <c r="R48" i="1" s="1"/>
  <c r="S48" i="1" s="1"/>
  <c r="AH21" i="1"/>
  <c r="AI21" i="1"/>
  <c r="AB21" i="1"/>
  <c r="AF21" i="1" s="1"/>
  <c r="W21" i="1"/>
  <c r="U21" i="1" s="1"/>
  <c r="X21" i="1" s="1"/>
  <c r="R21" i="1" s="1"/>
  <c r="S21" i="1" s="1"/>
  <c r="AI45" i="1"/>
  <c r="AB45" i="1"/>
  <c r="AF45" i="1" s="1"/>
  <c r="AH45" i="1"/>
  <c r="W45" i="1"/>
  <c r="U45" i="1" s="1"/>
  <c r="X45" i="1" s="1"/>
  <c r="R45" i="1" s="1"/>
  <c r="S45" i="1" s="1"/>
  <c r="AJ32" i="1"/>
  <c r="AB17" i="1"/>
  <c r="AF17" i="1" s="1"/>
  <c r="AI17" i="1"/>
  <c r="AJ17" i="1" s="1"/>
  <c r="AH17" i="1"/>
  <c r="W17" i="1"/>
  <c r="U17" i="1" s="1"/>
  <c r="X17" i="1" s="1"/>
  <c r="R17" i="1" s="1"/>
  <c r="S17" i="1" s="1"/>
  <c r="AI36" i="1"/>
  <c r="AB36" i="1"/>
  <c r="AF36" i="1" s="1"/>
  <c r="AH36" i="1"/>
  <c r="W36" i="1"/>
  <c r="U36" i="1" s="1"/>
  <c r="X36" i="1" s="1"/>
  <c r="R36" i="1" s="1"/>
  <c r="S36" i="1" s="1"/>
  <c r="AJ28" i="1"/>
  <c r="AB59" i="1"/>
  <c r="AF59" i="1" s="1"/>
  <c r="AI59" i="1"/>
  <c r="AJ59" i="1" s="1"/>
  <c r="AH59" i="1"/>
  <c r="W59" i="1"/>
  <c r="U59" i="1" s="1"/>
  <c r="X59" i="1" s="1"/>
  <c r="R59" i="1" s="1"/>
  <c r="S59" i="1" s="1"/>
  <c r="AB73" i="1"/>
  <c r="AF73" i="1" s="1"/>
  <c r="AI73" i="1"/>
  <c r="AJ73" i="1" s="1"/>
  <c r="AH73" i="1"/>
  <c r="W73" i="1"/>
  <c r="U73" i="1" s="1"/>
  <c r="X73" i="1" s="1"/>
  <c r="R73" i="1" s="1"/>
  <c r="S73" i="1" s="1"/>
  <c r="AI47" i="1"/>
  <c r="AJ47" i="1" s="1"/>
  <c r="AB47" i="1"/>
  <c r="AF47" i="1" s="1"/>
  <c r="W47" i="1"/>
  <c r="U47" i="1" s="1"/>
  <c r="X47" i="1" s="1"/>
  <c r="R47" i="1" s="1"/>
  <c r="S47" i="1" s="1"/>
  <c r="AH47" i="1"/>
  <c r="AJ38" i="1"/>
  <c r="AB49" i="1"/>
  <c r="AF49" i="1" s="1"/>
  <c r="AI49" i="1"/>
  <c r="AJ49" i="1" s="1"/>
  <c r="AH49" i="1"/>
  <c r="W49" i="1"/>
  <c r="U49" i="1" s="1"/>
  <c r="X49" i="1" s="1"/>
  <c r="R49" i="1" s="1"/>
  <c r="S49" i="1" s="1"/>
  <c r="AJ74" i="1"/>
  <c r="AI64" i="1"/>
  <c r="AB64" i="1"/>
  <c r="AF64" i="1" s="1"/>
  <c r="W64" i="1"/>
  <c r="U64" i="1" s="1"/>
  <c r="X64" i="1" s="1"/>
  <c r="R64" i="1" s="1"/>
  <c r="S64" i="1" s="1"/>
  <c r="AH64" i="1"/>
  <c r="AB55" i="1"/>
  <c r="AF55" i="1" s="1"/>
  <c r="AH55" i="1"/>
  <c r="AI55" i="1"/>
  <c r="AJ55" i="1" s="1"/>
  <c r="W55" i="1"/>
  <c r="U55" i="1" s="1"/>
  <c r="X55" i="1" s="1"/>
  <c r="R55" i="1" s="1"/>
  <c r="S55" i="1" s="1"/>
  <c r="AJ56" i="1"/>
  <c r="AI19" i="1"/>
  <c r="AB19" i="1"/>
  <c r="AF19" i="1" s="1"/>
  <c r="AH19" i="1"/>
  <c r="W19" i="1"/>
  <c r="U19" i="1" s="1"/>
  <c r="X19" i="1" s="1"/>
  <c r="R19" i="1" s="1"/>
  <c r="S19" i="1" s="1"/>
  <c r="AB37" i="1"/>
  <c r="AF37" i="1" s="1"/>
  <c r="AI37" i="1"/>
  <c r="AH37" i="1"/>
  <c r="W37" i="1"/>
  <c r="U37" i="1" s="1"/>
  <c r="X37" i="1" s="1"/>
  <c r="R37" i="1" s="1"/>
  <c r="S37" i="1" s="1"/>
  <c r="AB35" i="1"/>
  <c r="AF35" i="1" s="1"/>
  <c r="AI35" i="1"/>
  <c r="AJ35" i="1" s="1"/>
  <c r="AH35" i="1"/>
  <c r="W35" i="1"/>
  <c r="U35" i="1" s="1"/>
  <c r="X35" i="1" s="1"/>
  <c r="R35" i="1" s="1"/>
  <c r="S35" i="1" s="1"/>
  <c r="AI23" i="1"/>
  <c r="AB23" i="1"/>
  <c r="AF23" i="1" s="1"/>
  <c r="W23" i="1"/>
  <c r="U23" i="1" s="1"/>
  <c r="X23" i="1" s="1"/>
  <c r="R23" i="1" s="1"/>
  <c r="S23" i="1" s="1"/>
  <c r="AH23" i="1"/>
  <c r="AI44" i="1"/>
  <c r="AH44" i="1"/>
  <c r="AB44" i="1"/>
  <c r="AF44" i="1" s="1"/>
  <c r="W44" i="1"/>
  <c r="U44" i="1" s="1"/>
  <c r="X44" i="1" s="1"/>
  <c r="R44" i="1" s="1"/>
  <c r="S44" i="1" s="1"/>
  <c r="AI63" i="1"/>
  <c r="AB63" i="1"/>
  <c r="AF63" i="1" s="1"/>
  <c r="W63" i="1"/>
  <c r="U63" i="1" s="1"/>
  <c r="X63" i="1" s="1"/>
  <c r="R63" i="1" s="1"/>
  <c r="S63" i="1" s="1"/>
  <c r="AH63" i="1"/>
  <c r="AJ30" i="1"/>
  <c r="AI51" i="1"/>
  <c r="AJ51" i="1" s="1"/>
  <c r="AB51" i="1"/>
  <c r="AF51" i="1" s="1"/>
  <c r="W51" i="1"/>
  <c r="U51" i="1" s="1"/>
  <c r="X51" i="1" s="1"/>
  <c r="R51" i="1" s="1"/>
  <c r="S51" i="1" s="1"/>
  <c r="AH51" i="1"/>
  <c r="AI43" i="1"/>
  <c r="AJ43" i="1" s="1"/>
  <c r="AB43" i="1"/>
  <c r="AF43" i="1" s="1"/>
  <c r="W43" i="1"/>
  <c r="U43" i="1" s="1"/>
  <c r="X43" i="1" s="1"/>
  <c r="R43" i="1" s="1"/>
  <c r="S43" i="1" s="1"/>
  <c r="AH43" i="1"/>
  <c r="AJ18" i="1"/>
  <c r="AB52" i="1"/>
  <c r="AF52" i="1" s="1"/>
  <c r="AI52" i="1"/>
  <c r="AJ52" i="1" s="1"/>
  <c r="AH52" i="1"/>
  <c r="W52" i="1"/>
  <c r="U52" i="1" s="1"/>
  <c r="X52" i="1" s="1"/>
  <c r="R52" i="1" s="1"/>
  <c r="S52" i="1" s="1"/>
  <c r="AJ66" i="1"/>
  <c r="AB57" i="1"/>
  <c r="AF57" i="1" s="1"/>
  <c r="AI57" i="1"/>
  <c r="AH57" i="1"/>
  <c r="W57" i="1"/>
  <c r="U57" i="1" s="1"/>
  <c r="X57" i="1" s="1"/>
  <c r="R57" i="1" s="1"/>
  <c r="S57" i="1" s="1"/>
  <c r="AB27" i="1"/>
  <c r="AF27" i="1" s="1"/>
  <c r="AI27" i="1"/>
  <c r="AH27" i="1"/>
  <c r="W27" i="1"/>
  <c r="U27" i="1" s="1"/>
  <c r="X27" i="1" s="1"/>
  <c r="R27" i="1" s="1"/>
  <c r="S27" i="1" s="1"/>
  <c r="AJ71" i="1"/>
  <c r="AI41" i="1"/>
  <c r="AB41" i="1"/>
  <c r="AF41" i="1" s="1"/>
  <c r="AH41" i="1"/>
  <c r="W41" i="1"/>
  <c r="U41" i="1" s="1"/>
  <c r="X41" i="1" s="1"/>
  <c r="R41" i="1" s="1"/>
  <c r="S41" i="1" s="1"/>
  <c r="AJ70" i="1"/>
  <c r="AJ72" i="1"/>
  <c r="AB31" i="1"/>
  <c r="AF31" i="1" s="1"/>
  <c r="AI31" i="1"/>
  <c r="AJ31" i="1" s="1"/>
  <c r="W31" i="1"/>
  <c r="U31" i="1" s="1"/>
  <c r="X31" i="1" s="1"/>
  <c r="R31" i="1" s="1"/>
  <c r="S31" i="1" s="1"/>
  <c r="AH31" i="1"/>
  <c r="AJ80" i="1"/>
  <c r="AI65" i="1"/>
  <c r="AJ65" i="1" s="1"/>
  <c r="AB65" i="1"/>
  <c r="AF65" i="1" s="1"/>
  <c r="AH65" i="1"/>
  <c r="W65" i="1"/>
  <c r="U65" i="1" s="1"/>
  <c r="X65" i="1" s="1"/>
  <c r="R65" i="1" s="1"/>
  <c r="S65" i="1" s="1"/>
  <c r="AJ41" i="1" l="1"/>
  <c r="AJ57" i="1"/>
  <c r="AJ44" i="1"/>
  <c r="AJ19" i="1"/>
  <c r="AJ36" i="1"/>
  <c r="AJ48" i="1"/>
  <c r="AJ64" i="1"/>
  <c r="AJ45" i="1"/>
  <c r="AJ77" i="1"/>
  <c r="AJ37" i="1"/>
  <c r="AJ27" i="1"/>
  <c r="AJ63" i="1"/>
  <c r="AJ23" i="1"/>
  <c r="AJ21" i="1"/>
  <c r="AJ53" i="1"/>
  <c r="AJ61" i="1"/>
  <c r="AJ39" i="1"/>
</calcChain>
</file>

<file path=xl/sharedStrings.xml><?xml version="1.0" encoding="utf-8"?>
<sst xmlns="http://schemas.openxmlformats.org/spreadsheetml/2006/main" count="1876" uniqueCount="569">
  <si>
    <t>File opened</t>
  </si>
  <si>
    <t>2023-08-10 09:21:35</t>
  </si>
  <si>
    <t>Console s/n</t>
  </si>
  <si>
    <t>68C-812061</t>
  </si>
  <si>
    <t>Console ver</t>
  </si>
  <si>
    <t>Bluestem v.2.1.08</t>
  </si>
  <si>
    <t>Scripts ver</t>
  </si>
  <si>
    <t>2022.05  2.1.08, Aug 2022</t>
  </si>
  <si>
    <t>Head s/n</t>
  </si>
  <si>
    <t>68H-712051</t>
  </si>
  <si>
    <t>Head ver</t>
  </si>
  <si>
    <t>1.4.22</t>
  </si>
  <si>
    <t>Head cal</t>
  </si>
  <si>
    <t>{"oxygen": "21", "co2azero": "0.916548", "co2aspan1": "1.00272", "co2aspan2": "-0.0399663", "co2aspan2a": "0.27803", "co2aspan2b": "0.275697", "co2aspanconc1": "2473", "co2aspanconc2": "301.4", "co2bzero": "0.918007", "co2bspan1": "1.00224", "co2bspan2": "-0.0386397", "co2bspan2a": "0.280892", "co2bspan2b": "0.278473", "co2bspanconc1": "2473", "co2bspanconc2": "301.4", "h2oazero": "1.03474", "h2oaspan1": "1.00756", "h2oaspan2": "0", "h2oaspan2a": "0.0682624", "h2oaspan2b": "0.0687785", "h2oaspanconc1": "12.42", "h2oaspanconc2": "0", "h2obzero": "1.03484", "h2obspan1": "1.00339", "h2obspan2": "0", "h2obspan2a": "0.0690504", "h2obspan2b": "0.0692845", "h2obspanconc1": "12.42", "h2obspanconc2": "0", "tazero": "0.100662", "tbzero": "0.178078", "flowmeterzero": "2.48789", "flowazero": "0.319", "flowbzero": "0.27561", "chamberpressurezero": "2.7209", "ssa_ref": "33599.2", "ssb_ref": "34549.6"}</t>
  </si>
  <si>
    <t>CO2 rangematch</t>
  </si>
  <si>
    <t>Tue Jul 11 08:06</t>
  </si>
  <si>
    <t>H2O rangematch</t>
  </si>
  <si>
    <t>Tue Jul 11 08:12</t>
  </si>
  <si>
    <t>Chamber type</t>
  </si>
  <si>
    <t>6800-01A</t>
  </si>
  <si>
    <t>Chamber s/n</t>
  </si>
  <si>
    <t>MPF-281816</t>
  </si>
  <si>
    <t>Chamber rev</t>
  </si>
  <si>
    <t>0</t>
  </si>
  <si>
    <t>Chamber cal</t>
  </si>
  <si>
    <t>Fluorometer</t>
  </si>
  <si>
    <t>Flr. Version</t>
  </si>
  <si>
    <t>09:21:35</t>
  </si>
  <si>
    <t>Stability Definition:	A (GasEx): Slp&lt;1 Std&lt;0.2 Per=30	gsw (GasEx): Slp&lt;0.2 Std&lt;0.02 Per=30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</si>
  <si>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</si>
  <si>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</si>
  <si>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</si>
  <si>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</si>
  <si>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</si>
  <si>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</si>
  <si>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</si>
  <si>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</si>
  <si>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</si>
  <si>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</si>
  <si>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</si>
  <si>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</si>
  <si>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</si>
  <si>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</si>
  <si>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</si>
  <si>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</si>
  <si>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</si>
  <si>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</si>
  <si>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</si>
  <si>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</si>
  <si>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</si>
  <si>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</si>
  <si>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</si>
  <si>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</si>
  <si>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</si>
  <si>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</si>
  <si>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</si>
  <si>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</si>
  <si>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</si>
  <si>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</si>
  <si>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</si>
  <si>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</si>
  <si>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</si>
  <si>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</si>
  <si>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</si>
  <si>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</si>
  <si>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</si>
  <si>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</si>
  <si>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</si>
  <si>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</si>
  <si>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</si>
  <si>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</si>
  <si>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</si>
  <si>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</si>
  <si>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</si>
  <si>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</si>
  <si>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</si>
  <si>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</si>
  <si>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</si>
  <si>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</si>
  <si>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</si>
  <si>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1.82426 195.893 389.601 640.046 886.788 1082.71 1253.35 1373.64</t>
  </si>
  <si>
    <t>Fs_true</t>
  </si>
  <si>
    <t>-1.07395 201.054 387.281 597.628 802.886 1001.45 1200.77 1400.87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</si>
  <si>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</si>
  <si>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</si>
  <si>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</si>
  <si>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</si>
  <si>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</si>
  <si>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</si>
  <si>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</si>
  <si>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</si>
  <si>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</si>
  <si>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</si>
  <si>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</si>
  <si>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</si>
  <si>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</si>
  <si>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</si>
  <si>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</si>
  <si>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</si>
  <si>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</si>
  <si>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</si>
  <si>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</si>
  <si>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</si>
  <si>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</si>
  <si>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</si>
  <si>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</si>
  <si>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</si>
  <si>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</si>
  <si>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leaf</t>
  </si>
  <si>
    <t>spad</t>
  </si>
  <si>
    <t>instrument</t>
  </si>
  <si>
    <t>plot</t>
  </si>
  <si>
    <t>replicate</t>
  </si>
  <si>
    <t>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</si>
  <si>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</si>
  <si>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</si>
  <si>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</si>
  <si>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</si>
  <si>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</si>
  <si>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</si>
  <si>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</si>
  <si>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</si>
  <si>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</si>
  <si>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</si>
  <si>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</si>
  <si>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</si>
  <si>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</si>
  <si>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</si>
  <si>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</si>
  <si>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</si>
  <si>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</si>
  <si>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</si>
  <si>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</si>
  <si>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</si>
  <si>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</si>
  <si>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</si>
  <si>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</si>
  <si>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</si>
  <si>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</si>
  <si>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</si>
  <si>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</si>
  <si>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</si>
  <si>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</si>
  <si>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</si>
  <si>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</si>
  <si>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</si>
  <si>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</si>
  <si>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</si>
  <si>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</si>
  <si>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</si>
  <si>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</si>
  <si>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</si>
  <si>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</si>
  <si>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</si>
  <si>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</si>
  <si>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</si>
  <si>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</si>
  <si>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</si>
  <si>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</si>
  <si>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</si>
  <si>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</si>
  <si>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</si>
  <si>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</si>
  <si>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</si>
  <si>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</si>
  <si>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</si>
  <si>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</si>
  <si>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</si>
  <si>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</si>
  <si>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</si>
  <si>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</si>
  <si>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</si>
  <si>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</si>
  <si>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</si>
  <si>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</si>
  <si>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</si>
  <si>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</si>
  <si>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</si>
  <si>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</si>
  <si>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</si>
  <si>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</si>
  <si>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</si>
  <si>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</si>
  <si>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</si>
  <si>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</si>
  <si>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</si>
  <si>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</si>
  <si>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</si>
  <si>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</si>
  <si>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</si>
  <si>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</si>
  <si>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</si>
  <si>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</si>
  <si>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</si>
  <si>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</si>
  <si>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</si>
  <si>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</si>
  <si>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</si>
  <si>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</si>
  <si>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</si>
  <si>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</si>
  <si>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</si>
  <si>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</si>
  <si>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</si>
  <si>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</si>
  <si>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</si>
  <si>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</si>
  <si>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</si>
  <si>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</si>
  <si>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</si>
  <si>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</si>
  <si>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</si>
  <si>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</si>
  <si>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</si>
  <si>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</si>
  <si>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</si>
  <si>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</si>
  <si>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</si>
  <si>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</si>
  <si>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</si>
  <si>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</si>
  <si>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</si>
  <si>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</si>
  <si>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</si>
  <si>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</si>
  <si>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</si>
  <si>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</si>
  <si>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</si>
  <si>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</si>
  <si>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</si>
  <si>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</si>
  <si>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</si>
  <si>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</si>
  <si>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</si>
  <si>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</si>
  <si>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</si>
  <si>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</si>
  <si>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</si>
  <si>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</si>
  <si>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</si>
  <si>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</si>
  <si>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</si>
  <si>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</si>
  <si>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</si>
  <si>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</si>
  <si>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</si>
  <si>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</si>
  <si>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</si>
  <si>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</si>
  <si>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</si>
  <si>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</si>
  <si>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</si>
  <si>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</si>
  <si>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</si>
  <si>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</si>
  <si>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</si>
  <si>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</si>
  <si>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</si>
  <si>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</si>
  <si>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</si>
  <si>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</si>
  <si>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</si>
  <si>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</si>
  <si>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</si>
  <si>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</si>
  <si>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</si>
  <si>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</si>
  <si>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</si>
  <si>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</si>
  <si>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</si>
  <si>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</si>
  <si>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</si>
  <si>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</si>
  <si>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</si>
  <si>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</si>
  <si>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</si>
  <si>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</si>
  <si>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</si>
  <si>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</si>
  <si>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</si>
  <si>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</si>
  <si>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</si>
  <si>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</si>
  <si>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</si>
  <si>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</si>
  <si>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</si>
  <si>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</si>
  <si>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</si>
  <si>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</si>
  <si>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</si>
  <si>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</si>
  <si>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</si>
  <si>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</si>
  <si>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</si>
  <si>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</si>
  <si>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</si>
  <si>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</si>
  <si>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</si>
  <si>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</si>
  <si>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</si>
  <si>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</si>
  <si>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</si>
  <si>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</si>
  <si>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</si>
  <si>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</si>
  <si>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</si>
  <si>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</si>
  <si>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</si>
  <si>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</si>
  <si>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</si>
  <si>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</si>
  <si>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</si>
  <si>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</si>
  <si>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</si>
  <si>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</si>
  <si>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</si>
  <si>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</si>
  <si>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</si>
  <si>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</si>
  <si>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</si>
  <si>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</si>
  <si>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</si>
  <si>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</si>
  <si>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</si>
  <si>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</si>
  <si>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</si>
  <si>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</si>
  <si>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</si>
  <si>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</si>
  <si>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</si>
  <si>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</si>
  <si>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</si>
  <si>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</si>
  <si>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</si>
  <si>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</si>
  <si>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</si>
  <si>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</si>
  <si>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</si>
  <si>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</si>
  <si>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</si>
  <si>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</si>
  <si>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</si>
  <si>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</si>
  <si>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</si>
  <si>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</si>
  <si>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</si>
  <si>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</si>
  <si>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</si>
  <si>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</si>
  <si>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</si>
  <si>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</si>
  <si>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</si>
  <si>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mg</t>
  </si>
  <si>
    <t>hrs</t>
  </si>
  <si>
    <t>min</t>
  </si>
  <si>
    <t>20230810 10:07:01</t>
  </si>
  <si>
    <t>10:07:01</t>
  </si>
  <si>
    <t>none</t>
  </si>
  <si>
    <t>8</t>
  </si>
  <si>
    <t>50.4</t>
  </si>
  <si>
    <t>ripe9</t>
  </si>
  <si>
    <t>6</t>
  </si>
  <si>
    <t>1</t>
  </si>
  <si>
    <t>soybean ld10</t>
  </si>
  <si>
    <t>0: Broadleaf</t>
  </si>
  <si>
    <t>10:06:22</t>
  </si>
  <si>
    <t>2/2</t>
  </si>
  <si>
    <t>11111111</t>
  </si>
  <si>
    <t>oooooooo</t>
  </si>
  <si>
    <t>off</t>
  </si>
  <si>
    <t>20230810 10:09:00</t>
  </si>
  <si>
    <t>10:09:00</t>
  </si>
  <si>
    <t>10:08:21</t>
  </si>
  <si>
    <t>20230810 10:11:14</t>
  </si>
  <si>
    <t>10:11:14</t>
  </si>
  <si>
    <t>10:10:35</t>
  </si>
  <si>
    <t>20230810 10:13:06</t>
  </si>
  <si>
    <t>10:13:06</t>
  </si>
  <si>
    <t>10:12:27</t>
  </si>
  <si>
    <t>20230810 10:15:05</t>
  </si>
  <si>
    <t>10:15:05</t>
  </si>
  <si>
    <t>10:14:27</t>
  </si>
  <si>
    <t>20230810 10:16:54</t>
  </si>
  <si>
    <t>10:16:54</t>
  </si>
  <si>
    <t>10:16:16</t>
  </si>
  <si>
    <t>20230810 10:18:45</t>
  </si>
  <si>
    <t>10:18:45</t>
  </si>
  <si>
    <t>10:18:07</t>
  </si>
  <si>
    <t>20230810 10:21:03</t>
  </si>
  <si>
    <t>10:21:03</t>
  </si>
  <si>
    <t>10:20:24</t>
  </si>
  <si>
    <t>20230810 10:23:05</t>
  </si>
  <si>
    <t>10:23:05</t>
  </si>
  <si>
    <t>10:22:26</t>
  </si>
  <si>
    <t>20230810 10:24:48</t>
  </si>
  <si>
    <t>10:24:48</t>
  </si>
  <si>
    <t>10:24:10</t>
  </si>
  <si>
    <t>20230810 10:26:51</t>
  </si>
  <si>
    <t>10:26:51</t>
  </si>
  <si>
    <t>10:26:04</t>
  </si>
  <si>
    <t>20230810 10:29:52</t>
  </si>
  <si>
    <t>10:29:52</t>
  </si>
  <si>
    <t>10:28:16</t>
  </si>
  <si>
    <t>1/2</t>
  </si>
  <si>
    <t>20230810 10:32:52</t>
  </si>
  <si>
    <t>10:32:52</t>
  </si>
  <si>
    <t>10:30:52</t>
  </si>
  <si>
    <t>20230810 10:35:53</t>
  </si>
  <si>
    <t>10:35:53</t>
  </si>
  <si>
    <t>10:36:27</t>
  </si>
  <si>
    <t>20230810 10:39:28</t>
  </si>
  <si>
    <t>10:39:28</t>
  </si>
  <si>
    <t>10:38:31</t>
  </si>
  <si>
    <t>20230810 10:42:29</t>
  </si>
  <si>
    <t>10:42:29</t>
  </si>
  <si>
    <t>10:40:42</t>
  </si>
  <si>
    <t>20230810 11:15:43</t>
  </si>
  <si>
    <t>11:15:43</t>
  </si>
  <si>
    <t>12</t>
  </si>
  <si>
    <t>35.7</t>
  </si>
  <si>
    <t>2</t>
  </si>
  <si>
    <t>11:15:04</t>
  </si>
  <si>
    <t>20230810 11:17:25</t>
  </si>
  <si>
    <t>11:17:25</t>
  </si>
  <si>
    <t>11:16:46</t>
  </si>
  <si>
    <t>20230810 11:19:10</t>
  </si>
  <si>
    <t>11:19:10</t>
  </si>
  <si>
    <t>11:18:31</t>
  </si>
  <si>
    <t>20230810 11:20:40</t>
  </si>
  <si>
    <t>11:20:40</t>
  </si>
  <si>
    <t>11:21:12</t>
  </si>
  <si>
    <t>20230810 11:22:43</t>
  </si>
  <si>
    <t>11:22:43</t>
  </si>
  <si>
    <t>11:23:21</t>
  </si>
  <si>
    <t>20230810 11:25:43</t>
  </si>
  <si>
    <t>11:25:43</t>
  </si>
  <si>
    <t>11:25:04</t>
  </si>
  <si>
    <t>20230810 11:27:34</t>
  </si>
  <si>
    <t>11:27:34</t>
  </si>
  <si>
    <t>11:26:56</t>
  </si>
  <si>
    <t>20230810 11:29:28</t>
  </si>
  <si>
    <t>11:29:28</t>
  </si>
  <si>
    <t>11:28:49</t>
  </si>
  <si>
    <t>20230810 11:31:28</t>
  </si>
  <si>
    <t>11:31:28</t>
  </si>
  <si>
    <t>11:30:43</t>
  </si>
  <si>
    <t>20230810 11:33:28</t>
  </si>
  <si>
    <t>11:33:28</t>
  </si>
  <si>
    <t>11:33:56</t>
  </si>
  <si>
    <t>20230810 11:35:38</t>
  </si>
  <si>
    <t>11:35:38</t>
  </si>
  <si>
    <t>11:34:59</t>
  </si>
  <si>
    <t>20230810 11:38:39</t>
  </si>
  <si>
    <t>11:38:39</t>
  </si>
  <si>
    <t>11:36:36</t>
  </si>
  <si>
    <t>20230810 11:40:28</t>
  </si>
  <si>
    <t>11:40:28</t>
  </si>
  <si>
    <t>11:39:51</t>
  </si>
  <si>
    <t>20230810 11:43:29</t>
  </si>
  <si>
    <t>11:43:29</t>
  </si>
  <si>
    <t>11:41:47</t>
  </si>
  <si>
    <t>20230810 11:46:29</t>
  </si>
  <si>
    <t>11:46:29</t>
  </si>
  <si>
    <t>11:44:37</t>
  </si>
  <si>
    <t>20230810 11:49:30</t>
  </si>
  <si>
    <t>11:49:30</t>
  </si>
  <si>
    <t>11:47:38</t>
  </si>
  <si>
    <t>20230810 12:31:12</t>
  </si>
  <si>
    <t>12:31:12</t>
  </si>
  <si>
    <t>48.4</t>
  </si>
  <si>
    <t>5</t>
  </si>
  <si>
    <t>3</t>
  </si>
  <si>
    <t>12:30:33</t>
  </si>
  <si>
    <t>20230810 12:32:58</t>
  </si>
  <si>
    <t>12:32:58</t>
  </si>
  <si>
    <t>12:32:20</t>
  </si>
  <si>
    <t>20230810 12:34:48</t>
  </si>
  <si>
    <t>12:34:48</t>
  </si>
  <si>
    <t>12:34:09</t>
  </si>
  <si>
    <t>20230810 12:36:30</t>
  </si>
  <si>
    <t>12:36:30</t>
  </si>
  <si>
    <t>12:35:52</t>
  </si>
  <si>
    <t>20230810 12:38:15</t>
  </si>
  <si>
    <t>12:38:15</t>
  </si>
  <si>
    <t>12:37:37</t>
  </si>
  <si>
    <t>20230810 12:39:50</t>
  </si>
  <si>
    <t>12:39:50</t>
  </si>
  <si>
    <t>12:39:10</t>
  </si>
  <si>
    <t>20230810 12:41:42</t>
  </si>
  <si>
    <t>12:41:42</t>
  </si>
  <si>
    <t>12:41:04</t>
  </si>
  <si>
    <t>20230810 12:43:42</t>
  </si>
  <si>
    <t>12:43:42</t>
  </si>
  <si>
    <t>12:43:03</t>
  </si>
  <si>
    <t>20230810 12:45:32</t>
  </si>
  <si>
    <t>12:45:32</t>
  </si>
  <si>
    <t>12:44:52</t>
  </si>
  <si>
    <t>20230810 12:47:18</t>
  </si>
  <si>
    <t>12:47:18</t>
  </si>
  <si>
    <t>12:46:38</t>
  </si>
  <si>
    <t>20230810 12:49:57</t>
  </si>
  <si>
    <t>12:49:57</t>
  </si>
  <si>
    <t>12:48:39</t>
  </si>
  <si>
    <t>20230810 12:51:39</t>
  </si>
  <si>
    <t>12:51:39</t>
  </si>
  <si>
    <t>12:50:57</t>
  </si>
  <si>
    <t>20230810 12:53:59</t>
  </si>
  <si>
    <t>12:53:59</t>
  </si>
  <si>
    <t>12:53:16</t>
  </si>
  <si>
    <t>20230810 12:57:00</t>
  </si>
  <si>
    <t>12:57:00</t>
  </si>
  <si>
    <t>12:55:10</t>
  </si>
  <si>
    <t>20230810 13:00:00</t>
  </si>
  <si>
    <t>13:00:00</t>
  </si>
  <si>
    <t>12:58:33</t>
  </si>
  <si>
    <t>20230810 13:03:01</t>
  </si>
  <si>
    <t>13:03:01</t>
  </si>
  <si>
    <t>13:01:16</t>
  </si>
  <si>
    <t>20230810 13:33:48</t>
  </si>
  <si>
    <t>13:33:48</t>
  </si>
  <si>
    <t>11</t>
  </si>
  <si>
    <t>40.2</t>
  </si>
  <si>
    <t>4</t>
  </si>
  <si>
    <t>13:33:09</t>
  </si>
  <si>
    <t>20230810 13:35:50</t>
  </si>
  <si>
    <t>13:35:50</t>
  </si>
  <si>
    <t>13:35:11</t>
  </si>
  <si>
    <t>20230810 13:37:33</t>
  </si>
  <si>
    <t>13:37:33</t>
  </si>
  <si>
    <t>13:36:54</t>
  </si>
  <si>
    <t>20230810 13:39:20</t>
  </si>
  <si>
    <t>13:39:20</t>
  </si>
  <si>
    <t>13:38:41</t>
  </si>
  <si>
    <t>20230810 13:41:33</t>
  </si>
  <si>
    <t>13:41:33</t>
  </si>
  <si>
    <t>13:40:55</t>
  </si>
  <si>
    <t>20230810 13:43:25</t>
  </si>
  <si>
    <t>13:43:25</t>
  </si>
  <si>
    <t>13:42:46</t>
  </si>
  <si>
    <t>20230810 13:45:13</t>
  </si>
  <si>
    <t>13:45:13</t>
  </si>
  <si>
    <t>13:44:35</t>
  </si>
  <si>
    <t>20230810 13:47:09</t>
  </si>
  <si>
    <t>13:47:09</t>
  </si>
  <si>
    <t>13:46:30</t>
  </si>
  <si>
    <t>20230810 13:49:03</t>
  </si>
  <si>
    <t>13:49:03</t>
  </si>
  <si>
    <t>13:48:24</t>
  </si>
  <si>
    <t>20230810 13:51:00</t>
  </si>
  <si>
    <t>13:51:00</t>
  </si>
  <si>
    <t>13:50:21</t>
  </si>
  <si>
    <t>20230810 13:52:55</t>
  </si>
  <si>
    <t>13:52:55</t>
  </si>
  <si>
    <t>13:52:17</t>
  </si>
  <si>
    <t>20230810 13:55:56</t>
  </si>
  <si>
    <t>13:55:56</t>
  </si>
  <si>
    <t>13:54:24</t>
  </si>
  <si>
    <t>20230810 13:58:30</t>
  </si>
  <si>
    <t>13:58:30</t>
  </si>
  <si>
    <t>13:57:37</t>
  </si>
  <si>
    <t>20230810 14:00:37</t>
  </si>
  <si>
    <t>14:00:37</t>
  </si>
  <si>
    <t>13:59:51</t>
  </si>
  <si>
    <t>20230810 14:03:18</t>
  </si>
  <si>
    <t>14:03:18</t>
  </si>
  <si>
    <t>14:01:48</t>
  </si>
  <si>
    <t>20230810 14:06:18</t>
  </si>
  <si>
    <t>14:06:18</t>
  </si>
  <si>
    <t>14:04:17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</si>
</sst>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V80"/>
  <sheetViews>
    <sheetView tabSelected="1" topLeftCell="A14" workbookViewId="0">
      <selection activeCell="L14" sqref="L14"/>
    </sheetView>
  </sheetViews>
  <sheetFormatPr defaultRowHeight="14.4" x14ac:dyDescent="0.3"/>
  <sheetData>
    <row r="2" spans="1:230" x14ac:dyDescent="0.3">
      <c r="A2" t="s">
        <v>29</v>
      </c>
      <c r="B2" t="s">
        <v>30</v>
      </c>
      <c r="C2" t="s">
        <v>31</v>
      </c>
    </row>
    <row r="3" spans="1:230" x14ac:dyDescent="0.3">
      <c r="B3">
        <v>0</v>
      </c>
      <c r="C3">
        <v>21</v>
      </c>
    </row>
    <row r="4" spans="1:230" x14ac:dyDescent="0.3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30" x14ac:dyDescent="0.3">
      <c r="B5" t="s">
        <v>19</v>
      </c>
      <c r="C5" t="s">
        <v>35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30" x14ac:dyDescent="0.3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30" x14ac:dyDescent="0.3">
      <c r="B7">
        <v>0</v>
      </c>
      <c r="C7">
        <v>1</v>
      </c>
      <c r="D7">
        <v>0</v>
      </c>
      <c r="E7">
        <v>0</v>
      </c>
    </row>
    <row r="8" spans="1:230" x14ac:dyDescent="0.3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30" x14ac:dyDescent="0.3">
      <c r="B9" t="s">
        <v>51</v>
      </c>
      <c r="C9" t="s">
        <v>53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230" x14ac:dyDescent="0.3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30" x14ac:dyDescent="0.3">
      <c r="B11">
        <v>0</v>
      </c>
      <c r="C11">
        <v>0</v>
      </c>
      <c r="D11">
        <v>0</v>
      </c>
      <c r="E11">
        <v>0</v>
      </c>
      <c r="F11">
        <v>1</v>
      </c>
    </row>
    <row r="12" spans="1:230" x14ac:dyDescent="0.3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30" x14ac:dyDescent="0.3">
      <c r="B13">
        <v>-6276</v>
      </c>
      <c r="C13">
        <v>6.6</v>
      </c>
      <c r="D13">
        <v>1.7090000000000001E-5</v>
      </c>
      <c r="E13">
        <v>3.11</v>
      </c>
      <c r="F13" t="s">
        <v>80</v>
      </c>
      <c r="G13" t="s">
        <v>82</v>
      </c>
      <c r="H13">
        <v>0</v>
      </c>
    </row>
    <row r="14" spans="1:230" x14ac:dyDescent="0.3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85</v>
      </c>
      <c r="J14" t="s">
        <v>85</v>
      </c>
      <c r="K14" t="s">
        <v>85</v>
      </c>
      <c r="L14" t="s">
        <v>85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86</v>
      </c>
      <c r="AJ14" t="s">
        <v>86</v>
      </c>
      <c r="AK14" t="s">
        <v>86</v>
      </c>
      <c r="AL14" t="s">
        <v>86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87</v>
      </c>
      <c r="AT14" t="s">
        <v>87</v>
      </c>
      <c r="AU14" t="s">
        <v>87</v>
      </c>
      <c r="AV14" t="s">
        <v>87</v>
      </c>
      <c r="AW14" t="s">
        <v>88</v>
      </c>
      <c r="AX14" t="s">
        <v>88</v>
      </c>
      <c r="AY14" t="s">
        <v>88</v>
      </c>
      <c r="AZ14" t="s">
        <v>88</v>
      </c>
      <c r="BA14" t="s">
        <v>88</v>
      </c>
      <c r="BB14" t="s">
        <v>89</v>
      </c>
      <c r="BC14" t="s">
        <v>89</v>
      </c>
      <c r="BD14" t="s">
        <v>89</v>
      </c>
      <c r="BE14" t="s">
        <v>89</v>
      </c>
      <c r="BF14" t="s">
        <v>90</v>
      </c>
      <c r="BG14" t="s">
        <v>90</v>
      </c>
      <c r="BH14" t="s">
        <v>90</v>
      </c>
      <c r="BI14" t="s">
        <v>90</v>
      </c>
      <c r="BJ14" t="s">
        <v>90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91</v>
      </c>
      <c r="BZ14" t="s">
        <v>91</v>
      </c>
      <c r="CA14" t="s">
        <v>91</v>
      </c>
      <c r="CB14" t="s">
        <v>91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92</v>
      </c>
      <c r="CJ14" t="s">
        <v>92</v>
      </c>
      <c r="CK14" t="s">
        <v>92</v>
      </c>
      <c r="CL14" t="s">
        <v>92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93</v>
      </c>
      <c r="DB14" t="s">
        <v>93</v>
      </c>
      <c r="DC14" t="s">
        <v>93</v>
      </c>
      <c r="DD14" t="s">
        <v>93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94</v>
      </c>
      <c r="DO14" t="s">
        <v>94</v>
      </c>
      <c r="DP14" t="s">
        <v>94</v>
      </c>
      <c r="DQ14" t="s">
        <v>94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95</v>
      </c>
      <c r="DZ14" t="s">
        <v>95</v>
      </c>
      <c r="EA14" t="s">
        <v>95</v>
      </c>
      <c r="EB14" t="s">
        <v>95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96</v>
      </c>
      <c r="ER14" t="s">
        <v>96</v>
      </c>
      <c r="ES14" t="s">
        <v>96</v>
      </c>
      <c r="ET14" t="s">
        <v>96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97</v>
      </c>
      <c r="FK14" t="s">
        <v>97</v>
      </c>
      <c r="FL14" t="s">
        <v>97</v>
      </c>
      <c r="FM14" t="s">
        <v>97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98</v>
      </c>
      <c r="GD14" t="s">
        <v>98</v>
      </c>
      <c r="GE14" t="s">
        <v>98</v>
      </c>
      <c r="GF14" t="s">
        <v>98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99</v>
      </c>
      <c r="GV14" t="s">
        <v>99</v>
      </c>
      <c r="GW14" t="s">
        <v>99</v>
      </c>
      <c r="GX14" t="s">
        <v>99</v>
      </c>
      <c r="GY14" t="s">
        <v>100</v>
      </c>
      <c r="GZ14" t="s">
        <v>100</v>
      </c>
      <c r="HA14" t="s">
        <v>100</v>
      </c>
      <c r="HB14" t="s">
        <v>100</v>
      </c>
      <c r="HC14" t="s">
        <v>100</v>
      </c>
      <c r="HD14" t="s">
        <v>100</v>
      </c>
      <c r="HE14" t="s">
        <v>100</v>
      </c>
      <c r="HF14" t="s">
        <v>100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  <c r="HS14" t="s">
        <v>101</v>
      </c>
      <c r="HT14" t="s">
        <v>101</v>
      </c>
      <c r="HU14" t="s">
        <v>101</v>
      </c>
      <c r="HV14" t="s">
        <v>101</v>
      </c>
    </row>
    <row r="15" spans="1:230" x14ac:dyDescent="0.3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146</v>
      </c>
      <c r="AT15" t="s">
        <v>147</v>
      </c>
      <c r="AU15" t="s">
        <v>148</v>
      </c>
      <c r="AV15" t="s">
        <v>149</v>
      </c>
      <c r="AW15" t="s">
        <v>88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159</v>
      </c>
      <c r="BH15" t="s">
        <v>160</v>
      </c>
      <c r="BI15" t="s">
        <v>161</v>
      </c>
      <c r="BJ15" t="s">
        <v>162</v>
      </c>
      <c r="BK15" t="s">
        <v>114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204</v>
      </c>
      <c r="DB15" t="s">
        <v>205</v>
      </c>
      <c r="DC15" t="s">
        <v>206</v>
      </c>
      <c r="DD15" t="s">
        <v>207</v>
      </c>
      <c r="DE15" t="s">
        <v>103</v>
      </c>
      <c r="DF15" t="s">
        <v>106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  <c r="HS15" t="s">
        <v>324</v>
      </c>
      <c r="HT15" t="s">
        <v>325</v>
      </c>
      <c r="HU15" t="s">
        <v>326</v>
      </c>
      <c r="HV15" t="s">
        <v>327</v>
      </c>
    </row>
    <row r="16" spans="1:230" x14ac:dyDescent="0.3">
      <c r="B16" t="s">
        <v>328</v>
      </c>
      <c r="C16" t="s">
        <v>328</v>
      </c>
      <c r="F16" t="s">
        <v>328</v>
      </c>
      <c r="M16" t="s">
        <v>328</v>
      </c>
      <c r="N16" t="s">
        <v>329</v>
      </c>
      <c r="O16" t="s">
        <v>330</v>
      </c>
      <c r="P16" t="s">
        <v>331</v>
      </c>
      <c r="Q16" t="s">
        <v>332</v>
      </c>
      <c r="R16" t="s">
        <v>332</v>
      </c>
      <c r="S16" t="s">
        <v>170</v>
      </c>
      <c r="T16" t="s">
        <v>170</v>
      </c>
      <c r="U16" t="s">
        <v>329</v>
      </c>
      <c r="V16" t="s">
        <v>329</v>
      </c>
      <c r="W16" t="s">
        <v>329</v>
      </c>
      <c r="X16" t="s">
        <v>329</v>
      </c>
      <c r="Y16" t="s">
        <v>333</v>
      </c>
      <c r="Z16" t="s">
        <v>334</v>
      </c>
      <c r="AA16" t="s">
        <v>334</v>
      </c>
      <c r="AB16" t="s">
        <v>335</v>
      </c>
      <c r="AC16" t="s">
        <v>336</v>
      </c>
      <c r="AD16" t="s">
        <v>335</v>
      </c>
      <c r="AE16" t="s">
        <v>335</v>
      </c>
      <c r="AF16" t="s">
        <v>335</v>
      </c>
      <c r="AG16" t="s">
        <v>333</v>
      </c>
      <c r="AH16" t="s">
        <v>333</v>
      </c>
      <c r="AI16" t="s">
        <v>333</v>
      </c>
      <c r="AJ16" t="s">
        <v>333</v>
      </c>
      <c r="AK16" t="s">
        <v>331</v>
      </c>
      <c r="AL16" t="s">
        <v>330</v>
      </c>
      <c r="AM16" t="s">
        <v>331</v>
      </c>
      <c r="AN16" t="s">
        <v>332</v>
      </c>
      <c r="AO16" t="s">
        <v>332</v>
      </c>
      <c r="AP16" t="s">
        <v>337</v>
      </c>
      <c r="AQ16" t="s">
        <v>338</v>
      </c>
      <c r="AR16" t="s">
        <v>330</v>
      </c>
      <c r="AS16" t="s">
        <v>339</v>
      </c>
      <c r="AT16" t="s">
        <v>339</v>
      </c>
      <c r="AU16" t="s">
        <v>340</v>
      </c>
      <c r="AV16" t="s">
        <v>338</v>
      </c>
      <c r="AW16" t="s">
        <v>341</v>
      </c>
      <c r="AX16" t="s">
        <v>336</v>
      </c>
      <c r="AZ16" t="s">
        <v>336</v>
      </c>
      <c r="BA16" t="s">
        <v>341</v>
      </c>
      <c r="BB16" t="s">
        <v>331</v>
      </c>
      <c r="BC16" t="s">
        <v>331</v>
      </c>
      <c r="BE16" t="s">
        <v>342</v>
      </c>
      <c r="BF16" t="s">
        <v>343</v>
      </c>
      <c r="BI16" t="s">
        <v>329</v>
      </c>
      <c r="BK16" t="s">
        <v>328</v>
      </c>
      <c r="BL16" t="s">
        <v>332</v>
      </c>
      <c r="BM16" t="s">
        <v>332</v>
      </c>
      <c r="BN16" t="s">
        <v>339</v>
      </c>
      <c r="BO16" t="s">
        <v>339</v>
      </c>
      <c r="BP16" t="s">
        <v>332</v>
      </c>
      <c r="BQ16" t="s">
        <v>339</v>
      </c>
      <c r="BR16" t="s">
        <v>341</v>
      </c>
      <c r="BS16" t="s">
        <v>335</v>
      </c>
      <c r="BT16" t="s">
        <v>335</v>
      </c>
      <c r="BU16" t="s">
        <v>334</v>
      </c>
      <c r="BV16" t="s">
        <v>334</v>
      </c>
      <c r="BW16" t="s">
        <v>334</v>
      </c>
      <c r="BX16" t="s">
        <v>334</v>
      </c>
      <c r="BY16" t="s">
        <v>334</v>
      </c>
      <c r="BZ16" t="s">
        <v>344</v>
      </c>
      <c r="CA16" t="s">
        <v>331</v>
      </c>
      <c r="CB16" t="s">
        <v>331</v>
      </c>
      <c r="CC16" t="s">
        <v>332</v>
      </c>
      <c r="CD16" t="s">
        <v>332</v>
      </c>
      <c r="CE16" t="s">
        <v>332</v>
      </c>
      <c r="CF16" t="s">
        <v>339</v>
      </c>
      <c r="CG16" t="s">
        <v>332</v>
      </c>
      <c r="CH16" t="s">
        <v>339</v>
      </c>
      <c r="CI16" t="s">
        <v>335</v>
      </c>
      <c r="CJ16" t="s">
        <v>335</v>
      </c>
      <c r="CK16" t="s">
        <v>334</v>
      </c>
      <c r="CL16" t="s">
        <v>334</v>
      </c>
      <c r="CM16" t="s">
        <v>331</v>
      </c>
      <c r="CR16" t="s">
        <v>331</v>
      </c>
      <c r="CU16" t="s">
        <v>334</v>
      </c>
      <c r="CV16" t="s">
        <v>334</v>
      </c>
      <c r="CW16" t="s">
        <v>334</v>
      </c>
      <c r="CX16" t="s">
        <v>334</v>
      </c>
      <c r="CY16" t="s">
        <v>334</v>
      </c>
      <c r="CZ16" t="s">
        <v>331</v>
      </c>
      <c r="DA16" t="s">
        <v>331</v>
      </c>
      <c r="DB16" t="s">
        <v>331</v>
      </c>
      <c r="DC16" t="s">
        <v>328</v>
      </c>
      <c r="DE16" t="s">
        <v>345</v>
      </c>
      <c r="DG16" t="s">
        <v>328</v>
      </c>
      <c r="DH16" t="s">
        <v>328</v>
      </c>
      <c r="DJ16" t="s">
        <v>346</v>
      </c>
      <c r="DK16" t="s">
        <v>347</v>
      </c>
      <c r="DL16" t="s">
        <v>346</v>
      </c>
      <c r="DM16" t="s">
        <v>347</v>
      </c>
      <c r="DN16" t="s">
        <v>346</v>
      </c>
      <c r="DO16" t="s">
        <v>347</v>
      </c>
      <c r="DP16" t="s">
        <v>336</v>
      </c>
      <c r="DQ16" t="s">
        <v>336</v>
      </c>
      <c r="DR16" t="s">
        <v>331</v>
      </c>
      <c r="DS16" t="s">
        <v>348</v>
      </c>
      <c r="DT16" t="s">
        <v>331</v>
      </c>
      <c r="DV16" t="s">
        <v>329</v>
      </c>
      <c r="DW16" t="s">
        <v>349</v>
      </c>
      <c r="DX16" t="s">
        <v>329</v>
      </c>
      <c r="EC16" t="s">
        <v>350</v>
      </c>
      <c r="ED16" t="s">
        <v>350</v>
      </c>
      <c r="EQ16" t="s">
        <v>350</v>
      </c>
      <c r="ER16" t="s">
        <v>350</v>
      </c>
      <c r="ES16" t="s">
        <v>351</v>
      </c>
      <c r="ET16" t="s">
        <v>351</v>
      </c>
      <c r="EU16" t="s">
        <v>334</v>
      </c>
      <c r="EV16" t="s">
        <v>334</v>
      </c>
      <c r="EW16" t="s">
        <v>336</v>
      </c>
      <c r="EX16" t="s">
        <v>334</v>
      </c>
      <c r="EY16" t="s">
        <v>339</v>
      </c>
      <c r="EZ16" t="s">
        <v>336</v>
      </c>
      <c r="FA16" t="s">
        <v>336</v>
      </c>
      <c r="FC16" t="s">
        <v>350</v>
      </c>
      <c r="FD16" t="s">
        <v>350</v>
      </c>
      <c r="FE16" t="s">
        <v>350</v>
      </c>
      <c r="FF16" t="s">
        <v>350</v>
      </c>
      <c r="FG16" t="s">
        <v>350</v>
      </c>
      <c r="FH16" t="s">
        <v>350</v>
      </c>
      <c r="FI16" t="s">
        <v>350</v>
      </c>
      <c r="FJ16" t="s">
        <v>352</v>
      </c>
      <c r="FK16" t="s">
        <v>352</v>
      </c>
      <c r="FL16" t="s">
        <v>352</v>
      </c>
      <c r="FM16" t="s">
        <v>353</v>
      </c>
      <c r="FN16" t="s">
        <v>350</v>
      </c>
      <c r="FO16" t="s">
        <v>350</v>
      </c>
      <c r="FP16" t="s">
        <v>350</v>
      </c>
      <c r="FQ16" t="s">
        <v>350</v>
      </c>
      <c r="FR16" t="s">
        <v>350</v>
      </c>
      <c r="FS16" t="s">
        <v>350</v>
      </c>
      <c r="FT16" t="s">
        <v>350</v>
      </c>
      <c r="FU16" t="s">
        <v>350</v>
      </c>
      <c r="FV16" t="s">
        <v>350</v>
      </c>
      <c r="FW16" t="s">
        <v>350</v>
      </c>
      <c r="FX16" t="s">
        <v>350</v>
      </c>
      <c r="FY16" t="s">
        <v>350</v>
      </c>
      <c r="GF16" t="s">
        <v>350</v>
      </c>
      <c r="GG16" t="s">
        <v>336</v>
      </c>
      <c r="GH16" t="s">
        <v>336</v>
      </c>
      <c r="GI16" t="s">
        <v>346</v>
      </c>
      <c r="GJ16" t="s">
        <v>347</v>
      </c>
      <c r="GK16" t="s">
        <v>347</v>
      </c>
      <c r="GO16" t="s">
        <v>347</v>
      </c>
      <c r="GS16" t="s">
        <v>332</v>
      </c>
      <c r="GT16" t="s">
        <v>332</v>
      </c>
      <c r="GU16" t="s">
        <v>339</v>
      </c>
      <c r="GV16" t="s">
        <v>339</v>
      </c>
      <c r="GW16" t="s">
        <v>354</v>
      </c>
      <c r="GX16" t="s">
        <v>354</v>
      </c>
      <c r="GY16" t="s">
        <v>350</v>
      </c>
      <c r="GZ16" t="s">
        <v>350</v>
      </c>
      <c r="HA16" t="s">
        <v>350</v>
      </c>
      <c r="HB16" t="s">
        <v>350</v>
      </c>
      <c r="HC16" t="s">
        <v>350</v>
      </c>
      <c r="HD16" t="s">
        <v>350</v>
      </c>
      <c r="HE16" t="s">
        <v>334</v>
      </c>
      <c r="HF16" t="s">
        <v>350</v>
      </c>
      <c r="HH16" t="s">
        <v>341</v>
      </c>
      <c r="HI16" t="s">
        <v>341</v>
      </c>
      <c r="HJ16" t="s">
        <v>334</v>
      </c>
      <c r="HK16" t="s">
        <v>334</v>
      </c>
      <c r="HL16" t="s">
        <v>334</v>
      </c>
      <c r="HM16" t="s">
        <v>334</v>
      </c>
      <c r="HN16" t="s">
        <v>334</v>
      </c>
      <c r="HO16" t="s">
        <v>336</v>
      </c>
      <c r="HP16" t="s">
        <v>336</v>
      </c>
      <c r="HQ16" t="s">
        <v>336</v>
      </c>
      <c r="HR16" t="s">
        <v>334</v>
      </c>
      <c r="HS16" t="s">
        <v>332</v>
      </c>
      <c r="HT16" t="s">
        <v>339</v>
      </c>
      <c r="HU16" t="s">
        <v>336</v>
      </c>
      <c r="HV16" t="s">
        <v>336</v>
      </c>
    </row>
    <row r="17" spans="1:230" x14ac:dyDescent="0.3">
      <c r="A17">
        <v>1</v>
      </c>
      <c r="B17">
        <v>1691680021.5999999</v>
      </c>
      <c r="C17">
        <v>0</v>
      </c>
      <c r="D17" t="s">
        <v>355</v>
      </c>
      <c r="E17" t="s">
        <v>356</v>
      </c>
      <c r="F17" t="s">
        <v>357</v>
      </c>
      <c r="G17" t="s">
        <v>358</v>
      </c>
      <c r="H17" t="s">
        <v>359</v>
      </c>
      <c r="I17" t="s">
        <v>360</v>
      </c>
      <c r="J17" t="s">
        <v>361</v>
      </c>
      <c r="K17" t="s">
        <v>362</v>
      </c>
      <c r="L17" t="s">
        <v>363</v>
      </c>
      <c r="M17">
        <v>1691680021.5999999</v>
      </c>
      <c r="N17">
        <f t="shared" ref="N17:N48" si="0">(O17)/1000</f>
        <v>9.1976962921763526E-3</v>
      </c>
      <c r="O17">
        <f t="shared" ref="O17:O48" si="1">IF(BJ17, AR17, AL17)</f>
        <v>9.197696292176353</v>
      </c>
      <c r="P17">
        <f t="shared" ref="P17:P48" si="2">IF(BJ17, AM17, AK17)</f>
        <v>34.792583156690014</v>
      </c>
      <c r="Q17">
        <f t="shared" ref="Q17:Q48" si="3">BL17 - IF(AY17&gt;1, P17*BF17*100/(BA17*BZ17), 0)</f>
        <v>354.23599999999999</v>
      </c>
      <c r="R17">
        <f t="shared" ref="R17:R48" si="4">((X17-N17/2)*Q17-P17)/(X17+N17/2)</f>
        <v>236.62373033326264</v>
      </c>
      <c r="S17">
        <f t="shared" ref="S17:S48" si="5">R17*(BS17+BT17)/1000</f>
        <v>23.381906238494469</v>
      </c>
      <c r="T17">
        <f t="shared" ref="T17:T48" si="6">(BL17 - IF(AY17&gt;1, P17*BF17*100/(BA17*BZ17), 0))*(BS17+BT17)/1000</f>
        <v>35.003729028503997</v>
      </c>
      <c r="U17">
        <f t="shared" ref="U17:U48" si="7">2/((1/W17-1/V17)+SIGN(W17)*SQRT((1/W17-1/V17)*(1/W17-1/V17) + 4*BG17/((BG17+1)*(BG17+1))*(2*1/W17*1/V17-1/V17*1/V17)))</f>
        <v>0.5565550686494255</v>
      </c>
      <c r="V17">
        <f t="shared" ref="V17:V48" si="8">IF(LEFT(BH17,1)&lt;&gt;"0",IF(LEFT(BH17,1)="1",3,BI17),$D$5+$E$5*(BZ17*BS17/($K$5*1000))+$F$5*(BZ17*BS17/($K$5*1000))*MAX(MIN(BF17,$J$5),$I$5)*MAX(MIN(BF17,$J$5),$I$5)+$G$5*MAX(MIN(BF17,$J$5),$I$5)*(BZ17*BS17/($K$5*1000))+$H$5*(BZ17*BS17/($K$5*1000))*(BZ17*BS17/($K$5*1000)))</f>
        <v>2.8998948536509119</v>
      </c>
      <c r="W17">
        <f t="shared" ref="W17:W48" si="9">N17*(1000-(1000*0.61365*EXP(17.502*AA17/(240.97+AA17))/(BS17+BT17)+BN17)/2)/(1000*0.61365*EXP(17.502*AA17/(240.97+AA17))/(BS17+BT17)-BN17)</f>
        <v>0.50331191369882666</v>
      </c>
      <c r="X17">
        <f t="shared" ref="X17:X48" si="10">1/((BG17+1)/(U17/1.6)+1/(V17/1.37)) + BG17/((BG17+1)/(U17/1.6) + BG17/(V17/1.37))</f>
        <v>0.31892809685943591</v>
      </c>
      <c r="Y17">
        <f t="shared" ref="Y17:Y48" si="11">(BB17*BE17)</f>
        <v>344.31299876212768</v>
      </c>
      <c r="Z17">
        <f t="shared" ref="Z17:Z48" si="12">(BU17+(Y17+2*0.95*0.0000000567*(((BU17+$B$7)+273)^4-(BU17+273)^4)-44100*N17)/(1.84*29.3*V17+8*0.95*0.0000000567*(BU17+273)^3))</f>
        <v>32.669579719391123</v>
      </c>
      <c r="AA17">
        <f t="shared" ref="AA17:AA48" si="13">($C$7*BV17+$D$7*BW17+$E$7*Z17)</f>
        <v>32.033799999999999</v>
      </c>
      <c r="AB17">
        <f t="shared" ref="AB17:AB48" si="14">0.61365*EXP(17.502*AA17/(240.97+AA17))</f>
        <v>4.7842260471581417</v>
      </c>
      <c r="AC17">
        <f t="shared" ref="AC17:AC48" si="15">(AD17/AE17*100)</f>
        <v>60.259714464284805</v>
      </c>
      <c r="AD17">
        <f t="shared" ref="AD17:AD48" si="16">BN17*(BS17+BT17)/1000</f>
        <v>3.0500347252667996</v>
      </c>
      <c r="AE17">
        <f t="shared" ref="AE17:AE48" si="17">0.61365*EXP(17.502*BU17/(240.97+BU17))</f>
        <v>5.0614822064490825</v>
      </c>
      <c r="AF17">
        <f t="shared" ref="AF17:AF48" si="18">(AB17-BN17*(BS17+BT17)/1000)</f>
        <v>1.7341913218913421</v>
      </c>
      <c r="AG17">
        <f t="shared" ref="AG17:AG48" si="19">(-N17*44100)</f>
        <v>-405.61840648497713</v>
      </c>
      <c r="AH17">
        <f t="shared" ref="AH17:AH48" si="20">2*29.3*V17*0.92*(BU17-AA17)</f>
        <v>156.21406004494827</v>
      </c>
      <c r="AI17">
        <f t="shared" ref="AI17:AI48" si="21">2*0.95*0.0000000567*(((BU17+$B$7)+273)^4-(AA17+273)^4)</f>
        <v>12.280790326826065</v>
      </c>
      <c r="AJ17">
        <f t="shared" ref="AJ17:AJ48" si="22">Y17+AI17+AG17+AH17</f>
        <v>107.18944264892485</v>
      </c>
      <c r="AK17">
        <f t="shared" ref="AK17:AK48" si="23">BR17*AY17*(BM17-BL17*(1000-AY17*BO17)/(1000-AY17*BN17))/(100*BF17)</f>
        <v>34.595158601342661</v>
      </c>
      <c r="AL17">
        <f t="shared" ref="AL17:AL48" si="24">1000*BR17*AY17*(BN17-BO17)/(100*BF17*(1000-AY17*BN17))</f>
        <v>9.2693906472632221</v>
      </c>
      <c r="AM17">
        <f t="shared" ref="AM17:AM48" si="25">(AN17 - AO17 - BS17*1000/(8.314*(BU17+273.15)) * AQ17/BR17 * AP17) * BR17/(100*BF17) * (1000 - BO17)/1000</f>
        <v>34.792583156690014</v>
      </c>
      <c r="AN17">
        <v>408.16008915074451</v>
      </c>
      <c r="AO17">
        <v>365.55089090909092</v>
      </c>
      <c r="AP17">
        <v>-1.291224069660004E-3</v>
      </c>
      <c r="AQ17">
        <v>65.553976282518306</v>
      </c>
      <c r="AR17">
        <f t="shared" ref="AR17:AR48" si="26">(AT17 - AS17 + BS17*1000/(8.314*(BU17+273.15)) * AV17/BR17 * AU17) * BR17/(100*BF17) * 1000/(1000 - AT17)</f>
        <v>9.197696292176353</v>
      </c>
      <c r="AS17">
        <v>20.082487208636991</v>
      </c>
      <c r="AT17">
        <v>30.867559393939391</v>
      </c>
      <c r="AU17">
        <v>-1.168937324127497E-2</v>
      </c>
      <c r="AV17">
        <v>95.152935675865905</v>
      </c>
      <c r="AW17">
        <v>0</v>
      </c>
      <c r="AX17">
        <v>0</v>
      </c>
      <c r="AY17">
        <f t="shared" ref="AY17:AY48" si="27">IF(AW17*$H$13&gt;=BA17,1,(BA17/(BA17-AW17*$H$13)))</f>
        <v>1</v>
      </c>
      <c r="AZ17">
        <f t="shared" ref="AZ17:AZ48" si="28">(AY17-1)*100</f>
        <v>0</v>
      </c>
      <c r="BA17">
        <f t="shared" ref="BA17:BA48" si="29">MAX(0,($B$13+$C$13*BZ17)/(1+$D$13*BZ17)*BS17/(BU17+273)*$E$13)</f>
        <v>50971.75704336194</v>
      </c>
      <c r="BB17">
        <f t="shared" ref="BB17:BB48" si="30">$B$11*CA17+$C$11*CB17+$F$11*CM17*(1-CP17)</f>
        <v>1799.7</v>
      </c>
      <c r="BC17">
        <f t="shared" ref="BC17:BC48" si="31">BB17*BD17</f>
        <v>1512.9329993810641</v>
      </c>
      <c r="BD17">
        <f t="shared" ref="BD17:BD48" si="32">($B$11*$D$9+$C$11*$D$9+$F$11*((CZ17+CR17)/MAX(CZ17+CR17+DA17, 0.1)*$I$9+DA17/MAX(CZ17+CR17+DA17, 0.1)*$J$9))/($B$11+$C$11+$F$11)</f>
        <v>0.84065844272993495</v>
      </c>
      <c r="BE17">
        <f t="shared" ref="BE17:BE48" si="33">($B$11*$K$9+$C$11*$K$9+$F$11*((CZ17+CR17)/MAX(CZ17+CR17+DA17, 0.1)*$P$9+DA17/MAX(CZ17+CR17+DA17, 0.1)*$Q$9))/($B$11+$C$11+$F$11)</f>
        <v>0.1913168854598698</v>
      </c>
      <c r="BF17">
        <v>6</v>
      </c>
      <c r="BG17">
        <v>0.5</v>
      </c>
      <c r="BH17" t="s">
        <v>364</v>
      </c>
      <c r="BI17">
        <v>2</v>
      </c>
      <c r="BJ17" t="b">
        <v>1</v>
      </c>
      <c r="BK17">
        <v>1691680021.5999999</v>
      </c>
      <c r="BL17">
        <v>354.23599999999999</v>
      </c>
      <c r="BM17">
        <v>399.7</v>
      </c>
      <c r="BN17">
        <v>30.866199999999999</v>
      </c>
      <c r="BO17">
        <v>20.084</v>
      </c>
      <c r="BP17">
        <v>358.05500000000001</v>
      </c>
      <c r="BQ17">
        <v>30.807700000000001</v>
      </c>
      <c r="BR17">
        <v>499.89499999999998</v>
      </c>
      <c r="BS17">
        <v>98.713999999999999</v>
      </c>
      <c r="BT17">
        <v>0.100714</v>
      </c>
      <c r="BU17">
        <v>33.033000000000001</v>
      </c>
      <c r="BV17">
        <v>32.033799999999999</v>
      </c>
      <c r="BW17">
        <v>999.9</v>
      </c>
      <c r="BX17">
        <v>0</v>
      </c>
      <c r="BY17">
        <v>0</v>
      </c>
      <c r="BZ17">
        <v>9960</v>
      </c>
      <c r="CA17">
        <v>0</v>
      </c>
      <c r="CB17">
        <v>1606.5</v>
      </c>
      <c r="CC17">
        <v>-45.464399999999998</v>
      </c>
      <c r="CD17">
        <v>365.51799999999997</v>
      </c>
      <c r="CE17">
        <v>407.892</v>
      </c>
      <c r="CF17">
        <v>10.7822</v>
      </c>
      <c r="CG17">
        <v>399.7</v>
      </c>
      <c r="CH17">
        <v>20.084</v>
      </c>
      <c r="CI17">
        <v>3.0469300000000001</v>
      </c>
      <c r="CJ17">
        <v>1.9825699999999999</v>
      </c>
      <c r="CK17">
        <v>24.2866</v>
      </c>
      <c r="CL17">
        <v>17.305800000000001</v>
      </c>
      <c r="CM17">
        <v>1799.7</v>
      </c>
      <c r="CN17">
        <v>0.97799000000000003</v>
      </c>
      <c r="CO17">
        <v>2.2010100000000001E-2</v>
      </c>
      <c r="CP17">
        <v>0</v>
      </c>
      <c r="CQ17">
        <v>791.75300000000004</v>
      </c>
      <c r="CR17">
        <v>5.0009399999999999</v>
      </c>
      <c r="CS17">
        <v>18503.8</v>
      </c>
      <c r="CT17">
        <v>13857.8</v>
      </c>
      <c r="CU17">
        <v>48.25</v>
      </c>
      <c r="CV17">
        <v>49.686999999999998</v>
      </c>
      <c r="CW17">
        <v>49.311999999999998</v>
      </c>
      <c r="CX17">
        <v>49.686999999999998</v>
      </c>
      <c r="CY17">
        <v>50.061999999999998</v>
      </c>
      <c r="CZ17">
        <v>1755.2</v>
      </c>
      <c r="DA17">
        <v>39.5</v>
      </c>
      <c r="DB17">
        <v>0</v>
      </c>
      <c r="DC17">
        <v>1691680020.5999999</v>
      </c>
      <c r="DD17">
        <v>0</v>
      </c>
      <c r="DE17">
        <v>1691679982.5999999</v>
      </c>
      <c r="DF17" t="s">
        <v>365</v>
      </c>
      <c r="DG17">
        <v>1691679971.0999999</v>
      </c>
      <c r="DH17">
        <v>1691679982.5999999</v>
      </c>
      <c r="DI17">
        <v>2</v>
      </c>
      <c r="DJ17">
        <v>0.26800000000000002</v>
      </c>
      <c r="DK17">
        <v>-7.9000000000000001E-2</v>
      </c>
      <c r="DL17">
        <v>-3.82</v>
      </c>
      <c r="DM17">
        <v>5.8999999999999997E-2</v>
      </c>
      <c r="DN17">
        <v>400</v>
      </c>
      <c r="DO17">
        <v>20</v>
      </c>
      <c r="DP17">
        <v>0.14000000000000001</v>
      </c>
      <c r="DQ17">
        <v>0.03</v>
      </c>
      <c r="DR17">
        <v>34.910644427712349</v>
      </c>
      <c r="DS17">
        <v>-0.29470441159920518</v>
      </c>
      <c r="DT17">
        <v>0.138742445294845</v>
      </c>
      <c r="DU17">
        <v>1</v>
      </c>
      <c r="DV17">
        <v>0.55715351879734398</v>
      </c>
      <c r="DW17">
        <v>5.7950531951230146E-3</v>
      </c>
      <c r="DX17">
        <v>7.6539230065190041E-3</v>
      </c>
      <c r="DY17">
        <v>1</v>
      </c>
      <c r="DZ17">
        <v>2</v>
      </c>
      <c r="EA17">
        <v>2</v>
      </c>
      <c r="EB17" t="s">
        <v>366</v>
      </c>
      <c r="EC17">
        <v>3.1229200000000001</v>
      </c>
      <c r="ED17">
        <v>2.8696999999999999</v>
      </c>
      <c r="EE17">
        <v>8.0403299999999997E-2</v>
      </c>
      <c r="EF17">
        <v>8.8686100000000004E-2</v>
      </c>
      <c r="EG17">
        <v>0.13541</v>
      </c>
      <c r="EH17">
        <v>0.10061100000000001</v>
      </c>
      <c r="EI17">
        <v>27041.1</v>
      </c>
      <c r="EJ17">
        <v>27564.400000000001</v>
      </c>
      <c r="EK17">
        <v>27065.1</v>
      </c>
      <c r="EL17">
        <v>27910</v>
      </c>
      <c r="EM17">
        <v>33430.9</v>
      </c>
      <c r="EN17">
        <v>35054</v>
      </c>
      <c r="EO17">
        <v>40088.300000000003</v>
      </c>
      <c r="EP17">
        <v>40400.199999999997</v>
      </c>
      <c r="EQ17">
        <v>2.0621999999999998</v>
      </c>
      <c r="ER17">
        <v>1.8395999999999999</v>
      </c>
      <c r="ES17">
        <v>8.2999500000000004E-2</v>
      </c>
      <c r="ET17">
        <v>0</v>
      </c>
      <c r="EU17">
        <v>30.686</v>
      </c>
      <c r="EV17">
        <v>999.9</v>
      </c>
      <c r="EW17">
        <v>61.1</v>
      </c>
      <c r="EX17">
        <v>34.700000000000003</v>
      </c>
      <c r="EY17">
        <v>34.383000000000003</v>
      </c>
      <c r="EZ17">
        <v>62.566499999999998</v>
      </c>
      <c r="FA17">
        <v>29.647400000000001</v>
      </c>
      <c r="FB17">
        <v>1</v>
      </c>
      <c r="FC17">
        <v>8.3394300000000005E-2</v>
      </c>
      <c r="FD17">
        <v>-0.199434</v>
      </c>
      <c r="FE17">
        <v>20.313700000000001</v>
      </c>
      <c r="FF17">
        <v>5.2172900000000002</v>
      </c>
      <c r="FG17">
        <v>11.902100000000001</v>
      </c>
      <c r="FH17">
        <v>4.9992000000000001</v>
      </c>
      <c r="FI17">
        <v>3.302</v>
      </c>
      <c r="FJ17">
        <v>9999</v>
      </c>
      <c r="FK17">
        <v>9999</v>
      </c>
      <c r="FL17">
        <v>9999</v>
      </c>
      <c r="FM17">
        <v>999.9</v>
      </c>
      <c r="FN17">
        <v>1.8843700000000001</v>
      </c>
      <c r="FO17">
        <v>1.8849199999999999</v>
      </c>
      <c r="FP17">
        <v>1.8809499999999999</v>
      </c>
      <c r="FQ17">
        <v>1.8824799999999999</v>
      </c>
      <c r="FR17">
        <v>1.87961</v>
      </c>
      <c r="FS17">
        <v>1.8830899999999999</v>
      </c>
      <c r="FT17">
        <v>1.879</v>
      </c>
      <c r="FU17">
        <v>1.8813800000000001</v>
      </c>
      <c r="FV17">
        <v>5</v>
      </c>
      <c r="FW17">
        <v>0</v>
      </c>
      <c r="FX17">
        <v>0</v>
      </c>
      <c r="FY17">
        <v>0</v>
      </c>
      <c r="FZ17" t="s">
        <v>367</v>
      </c>
      <c r="GA17" t="s">
        <v>368</v>
      </c>
      <c r="GB17" t="s">
        <v>369</v>
      </c>
      <c r="GC17" t="s">
        <v>369</v>
      </c>
      <c r="GD17" t="s">
        <v>369</v>
      </c>
      <c r="GE17" t="s">
        <v>369</v>
      </c>
      <c r="GF17">
        <v>0</v>
      </c>
      <c r="GG17">
        <v>100</v>
      </c>
      <c r="GH17">
        <v>100</v>
      </c>
      <c r="GI17">
        <v>-3.819</v>
      </c>
      <c r="GJ17">
        <v>5.8500000000000003E-2</v>
      </c>
      <c r="GK17">
        <v>-3.819549999999992</v>
      </c>
      <c r="GL17">
        <v>0</v>
      </c>
      <c r="GM17">
        <v>0</v>
      </c>
      <c r="GN17">
        <v>0</v>
      </c>
      <c r="GO17">
        <v>5.8509523809519237E-2</v>
      </c>
      <c r="GP17">
        <v>0</v>
      </c>
      <c r="GQ17">
        <v>0</v>
      </c>
      <c r="GR17">
        <v>0</v>
      </c>
      <c r="GS17">
        <v>-1</v>
      </c>
      <c r="GT17">
        <v>-1</v>
      </c>
      <c r="GU17">
        <v>-1</v>
      </c>
      <c r="GV17">
        <v>-1</v>
      </c>
      <c r="GW17">
        <v>0.8</v>
      </c>
      <c r="GX17">
        <v>0.7</v>
      </c>
      <c r="GY17">
        <v>0.98266600000000004</v>
      </c>
      <c r="GZ17">
        <v>2.5366200000000001</v>
      </c>
      <c r="HA17">
        <v>1.5966800000000001</v>
      </c>
      <c r="HB17">
        <v>2.3120099999999999</v>
      </c>
      <c r="HC17">
        <v>1.6003400000000001</v>
      </c>
      <c r="HD17">
        <v>2.4352999999999998</v>
      </c>
      <c r="HE17">
        <v>37.650399999999998</v>
      </c>
      <c r="HF17">
        <v>23.745999999999999</v>
      </c>
      <c r="HG17">
        <v>18</v>
      </c>
      <c r="HH17">
        <v>531.66999999999996</v>
      </c>
      <c r="HI17">
        <v>465.661</v>
      </c>
      <c r="HJ17">
        <v>30.558299999999999</v>
      </c>
      <c r="HK17">
        <v>28.524100000000001</v>
      </c>
      <c r="HL17">
        <v>30.001200000000001</v>
      </c>
      <c r="HM17">
        <v>28.384799999999998</v>
      </c>
      <c r="HN17">
        <v>28.3443</v>
      </c>
      <c r="HO17">
        <v>19.6995</v>
      </c>
      <c r="HP17">
        <v>47.180300000000003</v>
      </c>
      <c r="HQ17">
        <v>0</v>
      </c>
      <c r="HR17">
        <v>30.5656</v>
      </c>
      <c r="HS17">
        <v>400</v>
      </c>
      <c r="HT17">
        <v>20.050899999999999</v>
      </c>
      <c r="HU17">
        <v>99.933000000000007</v>
      </c>
      <c r="HV17">
        <v>98.858099999999993</v>
      </c>
    </row>
    <row r="18" spans="1:230" x14ac:dyDescent="0.3">
      <c r="A18">
        <v>2</v>
      </c>
      <c r="B18">
        <v>1691680140.5999999</v>
      </c>
      <c r="C18">
        <v>119</v>
      </c>
      <c r="D18" t="s">
        <v>370</v>
      </c>
      <c r="E18" t="s">
        <v>371</v>
      </c>
      <c r="F18" t="s">
        <v>357</v>
      </c>
      <c r="G18" t="s">
        <v>358</v>
      </c>
      <c r="H18" t="s">
        <v>359</v>
      </c>
      <c r="I18" t="s">
        <v>360</v>
      </c>
      <c r="J18" t="s">
        <v>361</v>
      </c>
      <c r="K18" t="s">
        <v>362</v>
      </c>
      <c r="L18" t="s">
        <v>363</v>
      </c>
      <c r="M18">
        <v>1691680140.5999999</v>
      </c>
      <c r="N18">
        <f t="shared" si="0"/>
        <v>9.0567417658570584E-3</v>
      </c>
      <c r="O18">
        <f t="shared" si="1"/>
        <v>9.0567417658570584</v>
      </c>
      <c r="P18">
        <f t="shared" si="2"/>
        <v>24.712918888351911</v>
      </c>
      <c r="Q18">
        <f t="shared" si="3"/>
        <v>267.32900000000001</v>
      </c>
      <c r="R18">
        <f t="shared" si="4"/>
        <v>180.83934492516485</v>
      </c>
      <c r="S18">
        <f t="shared" si="5"/>
        <v>17.869407472138001</v>
      </c>
      <c r="T18">
        <f t="shared" si="6"/>
        <v>26.4157715905021</v>
      </c>
      <c r="U18">
        <f t="shared" si="7"/>
        <v>0.53762254450486979</v>
      </c>
      <c r="V18">
        <f t="shared" si="8"/>
        <v>2.929509144237179</v>
      </c>
      <c r="W18">
        <f t="shared" si="9"/>
        <v>0.4882211581190628</v>
      </c>
      <c r="X18">
        <f t="shared" si="10"/>
        <v>0.30919757223014044</v>
      </c>
      <c r="Y18">
        <f t="shared" si="11"/>
        <v>344.35991192637135</v>
      </c>
      <c r="Z18">
        <f t="shared" si="12"/>
        <v>32.627447347522157</v>
      </c>
      <c r="AA18">
        <f t="shared" si="13"/>
        <v>32.066299999999998</v>
      </c>
      <c r="AB18">
        <f t="shared" si="14"/>
        <v>4.7930315870375981</v>
      </c>
      <c r="AC18">
        <f t="shared" si="15"/>
        <v>60.192445904199623</v>
      </c>
      <c r="AD18">
        <f t="shared" si="16"/>
        <v>3.0325731475380198</v>
      </c>
      <c r="AE18">
        <f t="shared" si="17"/>
        <v>5.0381291239843726</v>
      </c>
      <c r="AF18">
        <f t="shared" si="18"/>
        <v>1.7604584394995784</v>
      </c>
      <c r="AG18">
        <f t="shared" si="19"/>
        <v>-399.40231187429629</v>
      </c>
      <c r="AH18">
        <f t="shared" si="20"/>
        <v>139.67833041275102</v>
      </c>
      <c r="AI18">
        <f t="shared" si="21"/>
        <v>10.86716318473068</v>
      </c>
      <c r="AJ18">
        <f t="shared" si="22"/>
        <v>95.503093649556746</v>
      </c>
      <c r="AK18">
        <f t="shared" si="23"/>
        <v>24.703769599642886</v>
      </c>
      <c r="AL18">
        <f t="shared" si="24"/>
        <v>9.1009720245730783</v>
      </c>
      <c r="AM18">
        <f t="shared" si="25"/>
        <v>24.712918888351911</v>
      </c>
      <c r="AN18">
        <v>306.20246314062592</v>
      </c>
      <c r="AO18">
        <v>275.8434666666667</v>
      </c>
      <c r="AP18">
        <v>2.068974921660633E-2</v>
      </c>
      <c r="AQ18">
        <v>65.595558446495673</v>
      </c>
      <c r="AR18">
        <f t="shared" si="26"/>
        <v>9.0567417658570584</v>
      </c>
      <c r="AS18">
        <v>20.10960457052915</v>
      </c>
      <c r="AT18">
        <v>30.691630303030291</v>
      </c>
      <c r="AU18">
        <v>-6.8841269693846654E-3</v>
      </c>
      <c r="AV18">
        <v>95.669955545223317</v>
      </c>
      <c r="AW18">
        <v>0</v>
      </c>
      <c r="AX18">
        <v>0</v>
      </c>
      <c r="AY18">
        <f t="shared" si="27"/>
        <v>1</v>
      </c>
      <c r="AZ18">
        <f t="shared" si="28"/>
        <v>0</v>
      </c>
      <c r="BA18">
        <f t="shared" si="29"/>
        <v>51819.114380180086</v>
      </c>
      <c r="BB18">
        <f t="shared" si="30"/>
        <v>1799.95</v>
      </c>
      <c r="BC18">
        <f t="shared" si="31"/>
        <v>1513.1427059631856</v>
      </c>
      <c r="BD18">
        <f t="shared" si="32"/>
        <v>0.84065818826255478</v>
      </c>
      <c r="BE18">
        <f t="shared" si="33"/>
        <v>0.19131637652510977</v>
      </c>
      <c r="BF18">
        <v>6</v>
      </c>
      <c r="BG18">
        <v>0.5</v>
      </c>
      <c r="BH18" t="s">
        <v>364</v>
      </c>
      <c r="BI18">
        <v>2</v>
      </c>
      <c r="BJ18" t="b">
        <v>1</v>
      </c>
      <c r="BK18">
        <v>1691680140.5999999</v>
      </c>
      <c r="BL18">
        <v>267.32900000000001</v>
      </c>
      <c r="BM18">
        <v>299.88200000000001</v>
      </c>
      <c r="BN18">
        <v>30.689800000000002</v>
      </c>
      <c r="BO18">
        <v>20.107399999999998</v>
      </c>
      <c r="BP18">
        <v>270.73</v>
      </c>
      <c r="BQ18">
        <v>30.640699999999999</v>
      </c>
      <c r="BR18">
        <v>500.17</v>
      </c>
      <c r="BS18">
        <v>98.714399999999998</v>
      </c>
      <c r="BT18">
        <v>9.9314899999999998E-2</v>
      </c>
      <c r="BU18">
        <v>32.950699999999998</v>
      </c>
      <c r="BV18">
        <v>32.066299999999998</v>
      </c>
      <c r="BW18">
        <v>999.9</v>
      </c>
      <c r="BX18">
        <v>0</v>
      </c>
      <c r="BY18">
        <v>0</v>
      </c>
      <c r="BZ18">
        <v>10130</v>
      </c>
      <c r="CA18">
        <v>0</v>
      </c>
      <c r="CB18">
        <v>1430.54</v>
      </c>
      <c r="CC18">
        <v>-32.552199999999999</v>
      </c>
      <c r="CD18">
        <v>275.79300000000001</v>
      </c>
      <c r="CE18">
        <v>306.03500000000003</v>
      </c>
      <c r="CF18">
        <v>10.5824</v>
      </c>
      <c r="CG18">
        <v>299.88200000000001</v>
      </c>
      <c r="CH18">
        <v>20.107399999999998</v>
      </c>
      <c r="CI18">
        <v>3.0295299999999998</v>
      </c>
      <c r="CJ18">
        <v>1.98489</v>
      </c>
      <c r="CK18">
        <v>24.191099999999999</v>
      </c>
      <c r="CL18">
        <v>17.324400000000001</v>
      </c>
      <c r="CM18">
        <v>1799.95</v>
      </c>
      <c r="CN18">
        <v>0.97799700000000001</v>
      </c>
      <c r="CO18">
        <v>2.2002600000000001E-2</v>
      </c>
      <c r="CP18">
        <v>0</v>
      </c>
      <c r="CQ18">
        <v>759.48299999999995</v>
      </c>
      <c r="CR18">
        <v>5.0009399999999999</v>
      </c>
      <c r="CS18">
        <v>17631</v>
      </c>
      <c r="CT18">
        <v>13859.7</v>
      </c>
      <c r="CU18">
        <v>48.625</v>
      </c>
      <c r="CV18">
        <v>50.125</v>
      </c>
      <c r="CW18">
        <v>49.625</v>
      </c>
      <c r="CX18">
        <v>50.25</v>
      </c>
      <c r="CY18">
        <v>50.375</v>
      </c>
      <c r="CZ18">
        <v>1755.45</v>
      </c>
      <c r="DA18">
        <v>39.49</v>
      </c>
      <c r="DB18">
        <v>0</v>
      </c>
      <c r="DC18">
        <v>1691680139.4000001</v>
      </c>
      <c r="DD18">
        <v>0</v>
      </c>
      <c r="DE18">
        <v>1691680101.0999999</v>
      </c>
      <c r="DF18" t="s">
        <v>372</v>
      </c>
      <c r="DG18">
        <v>1691680084.0999999</v>
      </c>
      <c r="DH18">
        <v>1691680101.0999999</v>
      </c>
      <c r="DI18">
        <v>3</v>
      </c>
      <c r="DJ18">
        <v>0.41899999999999998</v>
      </c>
      <c r="DK18">
        <v>-8.9999999999999993E-3</v>
      </c>
      <c r="DL18">
        <v>-3.4009999999999998</v>
      </c>
      <c r="DM18">
        <v>4.9000000000000002E-2</v>
      </c>
      <c r="DN18">
        <v>300</v>
      </c>
      <c r="DO18">
        <v>20</v>
      </c>
      <c r="DP18">
        <v>0.18</v>
      </c>
      <c r="DQ18">
        <v>0.03</v>
      </c>
      <c r="DR18">
        <v>24.805126636591119</v>
      </c>
      <c r="DS18">
        <v>-0.42644361390390861</v>
      </c>
      <c r="DT18">
        <v>0.1131227752110614</v>
      </c>
      <c r="DU18">
        <v>1</v>
      </c>
      <c r="DV18">
        <v>0.54086906616832242</v>
      </c>
      <c r="DW18">
        <v>-1.1721877745468781E-2</v>
      </c>
      <c r="DX18">
        <v>7.0978223798190167E-3</v>
      </c>
      <c r="DY18">
        <v>1</v>
      </c>
      <c r="DZ18">
        <v>2</v>
      </c>
      <c r="EA18">
        <v>2</v>
      </c>
      <c r="EB18" t="s">
        <v>366</v>
      </c>
      <c r="EC18">
        <v>3.1232199999999999</v>
      </c>
      <c r="ED18">
        <v>2.8697900000000001</v>
      </c>
      <c r="EE18">
        <v>6.4071400000000001E-2</v>
      </c>
      <c r="EF18">
        <v>7.0638599999999996E-2</v>
      </c>
      <c r="EG18">
        <v>0.13481000000000001</v>
      </c>
      <c r="EH18">
        <v>0.100631</v>
      </c>
      <c r="EI18">
        <v>27508</v>
      </c>
      <c r="EJ18">
        <v>28097.3</v>
      </c>
      <c r="EK18">
        <v>27053.3</v>
      </c>
      <c r="EL18">
        <v>27898.799999999999</v>
      </c>
      <c r="EM18">
        <v>33441.599999999999</v>
      </c>
      <c r="EN18">
        <v>35041.300000000003</v>
      </c>
      <c r="EO18">
        <v>40072.199999999997</v>
      </c>
      <c r="EP18">
        <v>40387.5</v>
      </c>
      <c r="EQ18">
        <v>2.0579999999999998</v>
      </c>
      <c r="ER18">
        <v>1.8320000000000001</v>
      </c>
      <c r="ES18">
        <v>7.8082100000000002E-2</v>
      </c>
      <c r="ET18">
        <v>0</v>
      </c>
      <c r="EU18">
        <v>30.7986</v>
      </c>
      <c r="EV18">
        <v>999.9</v>
      </c>
      <c r="EW18">
        <v>61</v>
      </c>
      <c r="EX18">
        <v>35</v>
      </c>
      <c r="EY18">
        <v>34.903199999999998</v>
      </c>
      <c r="EZ18">
        <v>62.186500000000002</v>
      </c>
      <c r="FA18">
        <v>29.431100000000001</v>
      </c>
      <c r="FB18">
        <v>1</v>
      </c>
      <c r="FC18">
        <v>0.107236</v>
      </c>
      <c r="FD18">
        <v>0.15917200000000001</v>
      </c>
      <c r="FE18">
        <v>20.312799999999999</v>
      </c>
      <c r="FF18">
        <v>5.2137000000000002</v>
      </c>
      <c r="FG18">
        <v>11.902100000000001</v>
      </c>
      <c r="FH18">
        <v>5</v>
      </c>
      <c r="FI18">
        <v>3.3024</v>
      </c>
      <c r="FJ18">
        <v>9999</v>
      </c>
      <c r="FK18">
        <v>9999</v>
      </c>
      <c r="FL18">
        <v>9999</v>
      </c>
      <c r="FM18">
        <v>999.9</v>
      </c>
      <c r="FN18">
        <v>1.88446</v>
      </c>
      <c r="FO18">
        <v>1.8849499999999999</v>
      </c>
      <c r="FP18">
        <v>1.8811</v>
      </c>
      <c r="FQ18">
        <v>1.88263</v>
      </c>
      <c r="FR18">
        <v>1.8797299999999999</v>
      </c>
      <c r="FS18">
        <v>1.88324</v>
      </c>
      <c r="FT18">
        <v>1.8791199999999999</v>
      </c>
      <c r="FU18">
        <v>1.88141</v>
      </c>
      <c r="FV18">
        <v>5</v>
      </c>
      <c r="FW18">
        <v>0</v>
      </c>
      <c r="FX18">
        <v>0</v>
      </c>
      <c r="FY18">
        <v>0</v>
      </c>
      <c r="FZ18" t="s">
        <v>367</v>
      </c>
      <c r="GA18" t="s">
        <v>368</v>
      </c>
      <c r="GB18" t="s">
        <v>369</v>
      </c>
      <c r="GC18" t="s">
        <v>369</v>
      </c>
      <c r="GD18" t="s">
        <v>369</v>
      </c>
      <c r="GE18" t="s">
        <v>369</v>
      </c>
      <c r="GF18">
        <v>0</v>
      </c>
      <c r="GG18">
        <v>100</v>
      </c>
      <c r="GH18">
        <v>100</v>
      </c>
      <c r="GI18">
        <v>-3.4009999999999998</v>
      </c>
      <c r="GJ18">
        <v>4.9099999999999998E-2</v>
      </c>
      <c r="GK18">
        <v>-3.4011000000000422</v>
      </c>
      <c r="GL18">
        <v>0</v>
      </c>
      <c r="GM18">
        <v>0</v>
      </c>
      <c r="GN18">
        <v>0</v>
      </c>
      <c r="GO18">
        <v>4.9179999999999779E-2</v>
      </c>
      <c r="GP18">
        <v>0</v>
      </c>
      <c r="GQ18">
        <v>0</v>
      </c>
      <c r="GR18">
        <v>0</v>
      </c>
      <c r="GS18">
        <v>-1</v>
      </c>
      <c r="GT18">
        <v>-1</v>
      </c>
      <c r="GU18">
        <v>-1</v>
      </c>
      <c r="GV18">
        <v>-1</v>
      </c>
      <c r="GW18">
        <v>0.9</v>
      </c>
      <c r="GX18">
        <v>0.7</v>
      </c>
      <c r="GY18">
        <v>0.78247100000000003</v>
      </c>
      <c r="GZ18">
        <v>2.5354000000000001</v>
      </c>
      <c r="HA18">
        <v>1.5966800000000001</v>
      </c>
      <c r="HB18">
        <v>2.3107899999999999</v>
      </c>
      <c r="HC18">
        <v>1.6003400000000001</v>
      </c>
      <c r="HD18">
        <v>2.50244</v>
      </c>
      <c r="HE18">
        <v>38.403399999999998</v>
      </c>
      <c r="HF18">
        <v>23.737300000000001</v>
      </c>
      <c r="HG18">
        <v>18</v>
      </c>
      <c r="HH18">
        <v>531.56700000000001</v>
      </c>
      <c r="HI18">
        <v>462.88</v>
      </c>
      <c r="HJ18">
        <v>30.294</v>
      </c>
      <c r="HK18">
        <v>28.867599999999999</v>
      </c>
      <c r="HL18">
        <v>30.000499999999999</v>
      </c>
      <c r="HM18">
        <v>28.668600000000001</v>
      </c>
      <c r="HN18">
        <v>28.617000000000001</v>
      </c>
      <c r="HO18">
        <v>15.6816</v>
      </c>
      <c r="HP18">
        <v>47.870899999999999</v>
      </c>
      <c r="HQ18">
        <v>0</v>
      </c>
      <c r="HR18">
        <v>30.286000000000001</v>
      </c>
      <c r="HS18">
        <v>300</v>
      </c>
      <c r="HT18">
        <v>20.113900000000001</v>
      </c>
      <c r="HU18">
        <v>99.891499999999994</v>
      </c>
      <c r="HV18">
        <v>98.823499999999996</v>
      </c>
    </row>
    <row r="19" spans="1:230" x14ac:dyDescent="0.3">
      <c r="A19">
        <v>3</v>
      </c>
      <c r="B19">
        <v>1691680274.0999999</v>
      </c>
      <c r="C19">
        <v>252.5</v>
      </c>
      <c r="D19" t="s">
        <v>373</v>
      </c>
      <c r="E19" t="s">
        <v>374</v>
      </c>
      <c r="F19" t="s">
        <v>357</v>
      </c>
      <c r="G19" t="s">
        <v>358</v>
      </c>
      <c r="H19" t="s">
        <v>359</v>
      </c>
      <c r="I19" t="s">
        <v>360</v>
      </c>
      <c r="J19" t="s">
        <v>361</v>
      </c>
      <c r="K19" t="s">
        <v>362</v>
      </c>
      <c r="L19" t="s">
        <v>363</v>
      </c>
      <c r="M19">
        <v>1691680274.0999999</v>
      </c>
      <c r="N19">
        <f t="shared" si="0"/>
        <v>8.9419273549429992E-3</v>
      </c>
      <c r="O19">
        <f t="shared" si="1"/>
        <v>8.9419273549429992</v>
      </c>
      <c r="P19">
        <f t="shared" si="2"/>
        <v>14.45728562100296</v>
      </c>
      <c r="Q19">
        <f t="shared" si="3"/>
        <v>180.68899999999999</v>
      </c>
      <c r="R19">
        <f t="shared" si="4"/>
        <v>128.75138460071449</v>
      </c>
      <c r="S19">
        <f t="shared" si="5"/>
        <v>12.72178125673317</v>
      </c>
      <c r="T19">
        <f t="shared" si="6"/>
        <v>17.853679326452099</v>
      </c>
      <c r="U19">
        <f t="shared" si="7"/>
        <v>0.52950051356323991</v>
      </c>
      <c r="V19">
        <f t="shared" si="8"/>
        <v>2.9424000766835738</v>
      </c>
      <c r="W19">
        <f t="shared" si="9"/>
        <v>0.48169919736343109</v>
      </c>
      <c r="X19">
        <f t="shared" si="10"/>
        <v>0.3049963349128556</v>
      </c>
      <c r="Y19">
        <f t="shared" si="11"/>
        <v>344.39029876272292</v>
      </c>
      <c r="Z19">
        <f t="shared" si="12"/>
        <v>32.585238835683072</v>
      </c>
      <c r="AA19">
        <f t="shared" si="13"/>
        <v>32.028100000000002</v>
      </c>
      <c r="AB19">
        <f t="shared" si="14"/>
        <v>4.7826831433588746</v>
      </c>
      <c r="AC19">
        <f t="shared" si="15"/>
        <v>60.208249755124989</v>
      </c>
      <c r="AD19">
        <f t="shared" si="16"/>
        <v>3.0208940412285901</v>
      </c>
      <c r="AE19">
        <f t="shared" si="17"/>
        <v>5.0174088327014497</v>
      </c>
      <c r="AF19">
        <f t="shared" si="18"/>
        <v>1.7617891021302845</v>
      </c>
      <c r="AG19">
        <f t="shared" si="19"/>
        <v>-394.33899635298627</v>
      </c>
      <c r="AH19">
        <f t="shared" si="20"/>
        <v>134.72503052298615</v>
      </c>
      <c r="AI19">
        <f t="shared" si="21"/>
        <v>10.430154293262294</v>
      </c>
      <c r="AJ19">
        <f t="shared" si="22"/>
        <v>95.206487225985114</v>
      </c>
      <c r="AK19">
        <f t="shared" si="23"/>
        <v>14.29147574414506</v>
      </c>
      <c r="AL19">
        <f t="shared" si="24"/>
        <v>8.9838940713322479</v>
      </c>
      <c r="AM19">
        <f t="shared" si="25"/>
        <v>14.45728562100296</v>
      </c>
      <c r="AN19">
        <v>204.20108627229911</v>
      </c>
      <c r="AO19">
        <v>186.35952727272729</v>
      </c>
      <c r="AP19">
        <v>2.494801080203177E-2</v>
      </c>
      <c r="AQ19">
        <v>65.636263595874965</v>
      </c>
      <c r="AR19">
        <f t="shared" si="26"/>
        <v>8.9419273549429992</v>
      </c>
      <c r="AS19">
        <v>20.11529045021646</v>
      </c>
      <c r="AT19">
        <v>30.57459212121212</v>
      </c>
      <c r="AU19">
        <v>-6.9283116883066213E-3</v>
      </c>
      <c r="AV19">
        <v>95.68</v>
      </c>
      <c r="AW19">
        <v>0</v>
      </c>
      <c r="AX19">
        <v>0</v>
      </c>
      <c r="AY19">
        <f t="shared" si="27"/>
        <v>1</v>
      </c>
      <c r="AZ19">
        <f t="shared" si="28"/>
        <v>0</v>
      </c>
      <c r="BA19">
        <f t="shared" si="29"/>
        <v>52196.099389046045</v>
      </c>
      <c r="BB19">
        <f t="shared" si="30"/>
        <v>1800.11</v>
      </c>
      <c r="BC19">
        <f t="shared" si="31"/>
        <v>1513.2770993813615</v>
      </c>
      <c r="BD19">
        <f t="shared" si="32"/>
        <v>0.84065812610416113</v>
      </c>
      <c r="BE19">
        <f t="shared" si="33"/>
        <v>0.19131625220832224</v>
      </c>
      <c r="BF19">
        <v>6</v>
      </c>
      <c r="BG19">
        <v>0.5</v>
      </c>
      <c r="BH19" t="s">
        <v>364</v>
      </c>
      <c r="BI19">
        <v>2</v>
      </c>
      <c r="BJ19" t="b">
        <v>1</v>
      </c>
      <c r="BK19">
        <v>1691680274.0999999</v>
      </c>
      <c r="BL19">
        <v>180.68899999999999</v>
      </c>
      <c r="BM19">
        <v>199.797</v>
      </c>
      <c r="BN19">
        <v>30.5731</v>
      </c>
      <c r="BO19">
        <v>20.116399999999999</v>
      </c>
      <c r="BP19">
        <v>183.87200000000001</v>
      </c>
      <c r="BQ19">
        <v>30.523900000000001</v>
      </c>
      <c r="BR19">
        <v>499.73099999999999</v>
      </c>
      <c r="BS19">
        <v>98.710800000000006</v>
      </c>
      <c r="BT19">
        <v>9.8088900000000007E-2</v>
      </c>
      <c r="BU19">
        <v>32.877400000000002</v>
      </c>
      <c r="BV19">
        <v>32.028100000000002</v>
      </c>
      <c r="BW19">
        <v>999.9</v>
      </c>
      <c r="BX19">
        <v>0</v>
      </c>
      <c r="BY19">
        <v>0</v>
      </c>
      <c r="BZ19">
        <v>10205</v>
      </c>
      <c r="CA19">
        <v>0</v>
      </c>
      <c r="CB19">
        <v>1809.09</v>
      </c>
      <c r="CC19">
        <v>-19.107800000000001</v>
      </c>
      <c r="CD19">
        <v>186.38800000000001</v>
      </c>
      <c r="CE19">
        <v>203.899</v>
      </c>
      <c r="CF19">
        <v>10.4566</v>
      </c>
      <c r="CG19">
        <v>199.797</v>
      </c>
      <c r="CH19">
        <v>20.116399999999999</v>
      </c>
      <c r="CI19">
        <v>3.01789</v>
      </c>
      <c r="CJ19">
        <v>1.9857100000000001</v>
      </c>
      <c r="CK19">
        <v>24.126899999999999</v>
      </c>
      <c r="CL19">
        <v>17.3308</v>
      </c>
      <c r="CM19">
        <v>1800.11</v>
      </c>
      <c r="CN19">
        <v>0.97800100000000001</v>
      </c>
      <c r="CO19">
        <v>2.1998799999999999E-2</v>
      </c>
      <c r="CP19">
        <v>0</v>
      </c>
      <c r="CQ19">
        <v>739.18799999999999</v>
      </c>
      <c r="CR19">
        <v>5.0009399999999999</v>
      </c>
      <c r="CS19">
        <v>18357.400000000001</v>
      </c>
      <c r="CT19">
        <v>13861</v>
      </c>
      <c r="CU19">
        <v>48.936999999999998</v>
      </c>
      <c r="CV19">
        <v>50.686999999999998</v>
      </c>
      <c r="CW19">
        <v>50.061999999999998</v>
      </c>
      <c r="CX19">
        <v>50.75</v>
      </c>
      <c r="CY19">
        <v>50.75</v>
      </c>
      <c r="CZ19">
        <v>1755.62</v>
      </c>
      <c r="DA19">
        <v>39.49</v>
      </c>
      <c r="DB19">
        <v>0</v>
      </c>
      <c r="DC19">
        <v>1691680272.5999999</v>
      </c>
      <c r="DD19">
        <v>0</v>
      </c>
      <c r="DE19">
        <v>1691680235.0999999</v>
      </c>
      <c r="DF19" t="s">
        <v>375</v>
      </c>
      <c r="DG19">
        <v>1691680210.5999999</v>
      </c>
      <c r="DH19">
        <v>1691680235.0999999</v>
      </c>
      <c r="DI19">
        <v>4</v>
      </c>
      <c r="DJ19">
        <v>0.218</v>
      </c>
      <c r="DK19">
        <v>0</v>
      </c>
      <c r="DL19">
        <v>-3.1829999999999998</v>
      </c>
      <c r="DM19">
        <v>4.9000000000000002E-2</v>
      </c>
      <c r="DN19">
        <v>200</v>
      </c>
      <c r="DO19">
        <v>20</v>
      </c>
      <c r="DP19">
        <v>0.35</v>
      </c>
      <c r="DQ19">
        <v>0.03</v>
      </c>
      <c r="DR19">
        <v>14.51409522728065</v>
      </c>
      <c r="DS19">
        <v>9.4710762438117255E-2</v>
      </c>
      <c r="DT19">
        <v>8.6246185219841009E-2</v>
      </c>
      <c r="DU19">
        <v>1</v>
      </c>
      <c r="DV19">
        <v>0.52666245263646005</v>
      </c>
      <c r="DW19">
        <v>-1.7959607482814621E-3</v>
      </c>
      <c r="DX19">
        <v>7.9152664713099362E-3</v>
      </c>
      <c r="DY19">
        <v>1</v>
      </c>
      <c r="DZ19">
        <v>2</v>
      </c>
      <c r="EA19">
        <v>2</v>
      </c>
      <c r="EB19" t="s">
        <v>366</v>
      </c>
      <c r="EC19">
        <v>3.12269</v>
      </c>
      <c r="ED19">
        <v>2.8692099999999998</v>
      </c>
      <c r="EE19">
        <v>4.5844999999999997E-2</v>
      </c>
      <c r="EF19">
        <v>5.0061899999999999E-2</v>
      </c>
      <c r="EG19">
        <v>0.13434099999999999</v>
      </c>
      <c r="EH19">
        <v>0.100579</v>
      </c>
      <c r="EI19">
        <v>28024.799999999999</v>
      </c>
      <c r="EJ19">
        <v>28702.3</v>
      </c>
      <c r="EK19">
        <v>27036.6</v>
      </c>
      <c r="EL19">
        <v>27884.1</v>
      </c>
      <c r="EM19">
        <v>33440.400000000001</v>
      </c>
      <c r="EN19">
        <v>35027.4</v>
      </c>
      <c r="EO19">
        <v>40048</v>
      </c>
      <c r="EP19">
        <v>40370.5</v>
      </c>
      <c r="EQ19">
        <v>2.0528</v>
      </c>
      <c r="ER19">
        <v>1.8236000000000001</v>
      </c>
      <c r="ES19">
        <v>7.5399900000000006E-2</v>
      </c>
      <c r="ET19">
        <v>0</v>
      </c>
      <c r="EU19">
        <v>30.803899999999999</v>
      </c>
      <c r="EV19">
        <v>999.9</v>
      </c>
      <c r="EW19">
        <v>60.6</v>
      </c>
      <c r="EX19">
        <v>35.4</v>
      </c>
      <c r="EY19">
        <v>35.454500000000003</v>
      </c>
      <c r="EZ19">
        <v>62.046500000000002</v>
      </c>
      <c r="FA19">
        <v>29.5032</v>
      </c>
      <c r="FB19">
        <v>1</v>
      </c>
      <c r="FC19">
        <v>0.136768</v>
      </c>
      <c r="FD19">
        <v>0.33642699999999998</v>
      </c>
      <c r="FE19">
        <v>20.311399999999999</v>
      </c>
      <c r="FF19">
        <v>5.2160900000000003</v>
      </c>
      <c r="FG19">
        <v>11.902100000000001</v>
      </c>
      <c r="FH19">
        <v>4.9980000000000002</v>
      </c>
      <c r="FI19">
        <v>3.3022</v>
      </c>
      <c r="FJ19">
        <v>9999</v>
      </c>
      <c r="FK19">
        <v>9999</v>
      </c>
      <c r="FL19">
        <v>9999</v>
      </c>
      <c r="FM19">
        <v>999.9</v>
      </c>
      <c r="FN19">
        <v>1.88449</v>
      </c>
      <c r="FO19">
        <v>1.88504</v>
      </c>
      <c r="FP19">
        <v>1.88113</v>
      </c>
      <c r="FQ19">
        <v>1.88263</v>
      </c>
      <c r="FR19">
        <v>1.8797299999999999</v>
      </c>
      <c r="FS19">
        <v>1.88324</v>
      </c>
      <c r="FT19">
        <v>1.8791199999999999</v>
      </c>
      <c r="FU19">
        <v>1.8815</v>
      </c>
      <c r="FV19">
        <v>5</v>
      </c>
      <c r="FW19">
        <v>0</v>
      </c>
      <c r="FX19">
        <v>0</v>
      </c>
      <c r="FY19">
        <v>0</v>
      </c>
      <c r="FZ19" t="s">
        <v>367</v>
      </c>
      <c r="GA19" t="s">
        <v>368</v>
      </c>
      <c r="GB19" t="s">
        <v>369</v>
      </c>
      <c r="GC19" t="s">
        <v>369</v>
      </c>
      <c r="GD19" t="s">
        <v>369</v>
      </c>
      <c r="GE19" t="s">
        <v>369</v>
      </c>
      <c r="GF19">
        <v>0</v>
      </c>
      <c r="GG19">
        <v>100</v>
      </c>
      <c r="GH19">
        <v>100</v>
      </c>
      <c r="GI19">
        <v>-3.1829999999999998</v>
      </c>
      <c r="GJ19">
        <v>4.9200000000000001E-2</v>
      </c>
      <c r="GK19">
        <v>-3.182549999999992</v>
      </c>
      <c r="GL19">
        <v>0</v>
      </c>
      <c r="GM19">
        <v>0</v>
      </c>
      <c r="GN19">
        <v>0</v>
      </c>
      <c r="GO19">
        <v>4.9142857142857821E-2</v>
      </c>
      <c r="GP19">
        <v>0</v>
      </c>
      <c r="GQ19">
        <v>0</v>
      </c>
      <c r="GR19">
        <v>0</v>
      </c>
      <c r="GS19">
        <v>-1</v>
      </c>
      <c r="GT19">
        <v>-1</v>
      </c>
      <c r="GU19">
        <v>-1</v>
      </c>
      <c r="GV19">
        <v>-1</v>
      </c>
      <c r="GW19">
        <v>1.1000000000000001</v>
      </c>
      <c r="GX19">
        <v>0.7</v>
      </c>
      <c r="GY19">
        <v>0.57372999999999996</v>
      </c>
      <c r="GZ19">
        <v>2.5537100000000001</v>
      </c>
      <c r="HA19">
        <v>1.5979000000000001</v>
      </c>
      <c r="HB19">
        <v>2.3107899999999999</v>
      </c>
      <c r="HC19">
        <v>1.6003400000000001</v>
      </c>
      <c r="HD19">
        <v>2.4365199999999998</v>
      </c>
      <c r="HE19">
        <v>39.1676</v>
      </c>
      <c r="HF19">
        <v>23.710999999999999</v>
      </c>
      <c r="HG19">
        <v>18</v>
      </c>
      <c r="HH19">
        <v>531.322</v>
      </c>
      <c r="HI19">
        <v>460.03699999999998</v>
      </c>
      <c r="HJ19">
        <v>29.8734</v>
      </c>
      <c r="HK19">
        <v>29.248799999999999</v>
      </c>
      <c r="HL19">
        <v>30.001000000000001</v>
      </c>
      <c r="HM19">
        <v>29.010300000000001</v>
      </c>
      <c r="HN19">
        <v>28.95</v>
      </c>
      <c r="HO19">
        <v>11.494999999999999</v>
      </c>
      <c r="HP19">
        <v>48.461100000000002</v>
      </c>
      <c r="HQ19">
        <v>0</v>
      </c>
      <c r="HR19">
        <v>29.846599999999999</v>
      </c>
      <c r="HS19">
        <v>200</v>
      </c>
      <c r="HT19">
        <v>20.154800000000002</v>
      </c>
      <c r="HU19">
        <v>99.830600000000004</v>
      </c>
      <c r="HV19">
        <v>98.777699999999996</v>
      </c>
    </row>
    <row r="20" spans="1:230" x14ac:dyDescent="0.3">
      <c r="A20">
        <v>4</v>
      </c>
      <c r="B20">
        <v>1691680386.5999999</v>
      </c>
      <c r="C20">
        <v>365</v>
      </c>
      <c r="D20" t="s">
        <v>376</v>
      </c>
      <c r="E20" t="s">
        <v>377</v>
      </c>
      <c r="F20" t="s">
        <v>357</v>
      </c>
      <c r="G20" t="s">
        <v>358</v>
      </c>
      <c r="H20" t="s">
        <v>359</v>
      </c>
      <c r="I20" t="s">
        <v>360</v>
      </c>
      <c r="J20" t="s">
        <v>361</v>
      </c>
      <c r="K20" t="s">
        <v>362</v>
      </c>
      <c r="L20" t="s">
        <v>363</v>
      </c>
      <c r="M20">
        <v>1691680386.5999999</v>
      </c>
      <c r="N20">
        <f t="shared" si="0"/>
        <v>9.0148897547723834E-3</v>
      </c>
      <c r="O20">
        <f t="shared" si="1"/>
        <v>9.0148897547723834</v>
      </c>
      <c r="P20">
        <f t="shared" si="2"/>
        <v>9.6238592704065944</v>
      </c>
      <c r="Q20">
        <f t="shared" si="3"/>
        <v>137.16</v>
      </c>
      <c r="R20">
        <f t="shared" si="4"/>
        <v>102.46985561599394</v>
      </c>
      <c r="S20">
        <f t="shared" si="5"/>
        <v>10.125128255596069</v>
      </c>
      <c r="T20">
        <f t="shared" si="6"/>
        <v>13.552889122259998</v>
      </c>
      <c r="U20">
        <f t="shared" si="7"/>
        <v>0.53689008967152618</v>
      </c>
      <c r="V20">
        <f t="shared" si="8"/>
        <v>2.8998400694388149</v>
      </c>
      <c r="W20">
        <f t="shared" si="9"/>
        <v>0.48716242646128799</v>
      </c>
      <c r="X20">
        <f t="shared" si="10"/>
        <v>0.30855961615734229</v>
      </c>
      <c r="Y20">
        <f t="shared" si="11"/>
        <v>344.34979876289196</v>
      </c>
      <c r="Z20">
        <f t="shared" si="12"/>
        <v>32.48312971649694</v>
      </c>
      <c r="AA20">
        <f t="shared" si="13"/>
        <v>31.9741</v>
      </c>
      <c r="AB20">
        <f t="shared" si="14"/>
        <v>4.7680876368860732</v>
      </c>
      <c r="AC20">
        <f t="shared" si="15"/>
        <v>60.289381386627028</v>
      </c>
      <c r="AD20">
        <f t="shared" si="16"/>
        <v>3.0115851599225496</v>
      </c>
      <c r="AE20">
        <f t="shared" si="17"/>
        <v>4.9952165549845207</v>
      </c>
      <c r="AF20">
        <f t="shared" si="18"/>
        <v>1.7565024769635236</v>
      </c>
      <c r="AG20">
        <f t="shared" si="19"/>
        <v>-397.55663818546213</v>
      </c>
      <c r="AH20">
        <f t="shared" si="20"/>
        <v>128.89917861554625</v>
      </c>
      <c r="AI20">
        <f t="shared" si="21"/>
        <v>10.118985333229121</v>
      </c>
      <c r="AJ20">
        <f t="shared" si="22"/>
        <v>85.811324526205226</v>
      </c>
      <c r="AK20">
        <f t="shared" si="23"/>
        <v>9.4102861586695212</v>
      </c>
      <c r="AL20">
        <f t="shared" si="24"/>
        <v>9.0647054631852662</v>
      </c>
      <c r="AM20">
        <f t="shared" si="25"/>
        <v>9.6238592704065944</v>
      </c>
      <c r="AN20">
        <v>153.1494465322933</v>
      </c>
      <c r="AO20">
        <v>141.3716969696969</v>
      </c>
      <c r="AP20">
        <v>7.1888918426398808E-4</v>
      </c>
      <c r="AQ20">
        <v>65.62435510163732</v>
      </c>
      <c r="AR20">
        <f t="shared" si="26"/>
        <v>9.0148897547723834</v>
      </c>
      <c r="AS20">
        <v>19.932445956099169</v>
      </c>
      <c r="AT20">
        <v>30.490164848484842</v>
      </c>
      <c r="AU20">
        <v>-1.0532906938596331E-2</v>
      </c>
      <c r="AV20">
        <v>95.683076483996132</v>
      </c>
      <c r="AW20">
        <v>0</v>
      </c>
      <c r="AX20">
        <v>0</v>
      </c>
      <c r="AY20">
        <f t="shared" si="27"/>
        <v>1</v>
      </c>
      <c r="AZ20">
        <f t="shared" si="28"/>
        <v>0</v>
      </c>
      <c r="BA20">
        <f t="shared" si="29"/>
        <v>51009.225854180135</v>
      </c>
      <c r="BB20">
        <f t="shared" si="30"/>
        <v>1799.9</v>
      </c>
      <c r="BC20">
        <f t="shared" si="31"/>
        <v>1513.1003993814461</v>
      </c>
      <c r="BD20">
        <f t="shared" si="32"/>
        <v>0.84065803621392632</v>
      </c>
      <c r="BE20">
        <f t="shared" si="33"/>
        <v>0.19131607242785262</v>
      </c>
      <c r="BF20">
        <v>6</v>
      </c>
      <c r="BG20">
        <v>0.5</v>
      </c>
      <c r="BH20" t="s">
        <v>364</v>
      </c>
      <c r="BI20">
        <v>2</v>
      </c>
      <c r="BJ20" t="b">
        <v>1</v>
      </c>
      <c r="BK20">
        <v>1691680386.5999999</v>
      </c>
      <c r="BL20">
        <v>137.16</v>
      </c>
      <c r="BM20">
        <v>149.934</v>
      </c>
      <c r="BN20">
        <v>30.478300000000001</v>
      </c>
      <c r="BO20">
        <v>19.9407</v>
      </c>
      <c r="BP20">
        <v>140.24199999999999</v>
      </c>
      <c r="BQ20">
        <v>30.429400000000001</v>
      </c>
      <c r="BR20">
        <v>500.404</v>
      </c>
      <c r="BS20">
        <v>98.710899999999995</v>
      </c>
      <c r="BT20">
        <v>9.9898500000000001E-2</v>
      </c>
      <c r="BU20">
        <v>32.7986</v>
      </c>
      <c r="BV20">
        <v>31.9741</v>
      </c>
      <c r="BW20">
        <v>999.9</v>
      </c>
      <c r="BX20">
        <v>0</v>
      </c>
      <c r="BY20">
        <v>0</v>
      </c>
      <c r="BZ20">
        <v>9960</v>
      </c>
      <c r="CA20">
        <v>0</v>
      </c>
      <c r="CB20">
        <v>1424.47</v>
      </c>
      <c r="CC20">
        <v>-12.7737</v>
      </c>
      <c r="CD20">
        <v>141.47200000000001</v>
      </c>
      <c r="CE20">
        <v>152.98400000000001</v>
      </c>
      <c r="CF20">
        <v>10.537699999999999</v>
      </c>
      <c r="CG20">
        <v>149.934</v>
      </c>
      <c r="CH20">
        <v>19.9407</v>
      </c>
      <c r="CI20">
        <v>3.00854</v>
      </c>
      <c r="CJ20">
        <v>1.9683600000000001</v>
      </c>
      <c r="CK20">
        <v>24.075299999999999</v>
      </c>
      <c r="CL20">
        <v>17.1921</v>
      </c>
      <c r="CM20">
        <v>1799.9</v>
      </c>
      <c r="CN20">
        <v>0.97800500000000001</v>
      </c>
      <c r="CO20">
        <v>2.1995000000000001E-2</v>
      </c>
      <c r="CP20">
        <v>0</v>
      </c>
      <c r="CQ20">
        <v>734.16099999999994</v>
      </c>
      <c r="CR20">
        <v>5.0009399999999999</v>
      </c>
      <c r="CS20">
        <v>17362.5</v>
      </c>
      <c r="CT20">
        <v>13859.4</v>
      </c>
      <c r="CU20">
        <v>49.311999999999998</v>
      </c>
      <c r="CV20">
        <v>51.186999999999998</v>
      </c>
      <c r="CW20">
        <v>50.436999999999998</v>
      </c>
      <c r="CX20">
        <v>51.186999999999998</v>
      </c>
      <c r="CY20">
        <v>51.125</v>
      </c>
      <c r="CZ20">
        <v>1755.42</v>
      </c>
      <c r="DA20">
        <v>39.479999999999997</v>
      </c>
      <c r="DB20">
        <v>0</v>
      </c>
      <c r="DC20">
        <v>1691680385.4000001</v>
      </c>
      <c r="DD20">
        <v>0</v>
      </c>
      <c r="DE20">
        <v>1691680347.0999999</v>
      </c>
      <c r="DF20" t="s">
        <v>378</v>
      </c>
      <c r="DG20">
        <v>1691680324.5999999</v>
      </c>
      <c r="DH20">
        <v>1691680347.0999999</v>
      </c>
      <c r="DI20">
        <v>5</v>
      </c>
      <c r="DJ20">
        <v>0.1</v>
      </c>
      <c r="DK20">
        <v>0</v>
      </c>
      <c r="DL20">
        <v>-3.0819999999999999</v>
      </c>
      <c r="DM20">
        <v>4.9000000000000002E-2</v>
      </c>
      <c r="DN20">
        <v>150</v>
      </c>
      <c r="DO20">
        <v>20</v>
      </c>
      <c r="DP20">
        <v>0.53</v>
      </c>
      <c r="DQ20">
        <v>0.03</v>
      </c>
      <c r="DR20">
        <v>9.533547705014108</v>
      </c>
      <c r="DS20">
        <v>-7.2001121724528605E-2</v>
      </c>
      <c r="DT20">
        <v>8.9043073203396397E-2</v>
      </c>
      <c r="DU20">
        <v>1</v>
      </c>
      <c r="DV20">
        <v>0.53692526114454975</v>
      </c>
      <c r="DW20">
        <v>-1.5156115628816131E-2</v>
      </c>
      <c r="DX20">
        <v>7.5668021218302647E-3</v>
      </c>
      <c r="DY20">
        <v>1</v>
      </c>
      <c r="DZ20">
        <v>2</v>
      </c>
      <c r="EA20">
        <v>2</v>
      </c>
      <c r="EB20" t="s">
        <v>366</v>
      </c>
      <c r="EC20">
        <v>3.1234000000000002</v>
      </c>
      <c r="ED20">
        <v>2.8688899999999999</v>
      </c>
      <c r="EE20">
        <v>3.58184E-2</v>
      </c>
      <c r="EF20">
        <v>3.8677700000000002E-2</v>
      </c>
      <c r="EG20">
        <v>0.13395799999999999</v>
      </c>
      <c r="EH20">
        <v>9.9867800000000007E-2</v>
      </c>
      <c r="EI20">
        <v>28303</v>
      </c>
      <c r="EJ20">
        <v>29029</v>
      </c>
      <c r="EK20">
        <v>27022.2</v>
      </c>
      <c r="EL20">
        <v>27869.1</v>
      </c>
      <c r="EM20">
        <v>33440.199999999997</v>
      </c>
      <c r="EN20">
        <v>35038.1</v>
      </c>
      <c r="EO20">
        <v>40028.6</v>
      </c>
      <c r="EP20">
        <v>40351.199999999997</v>
      </c>
      <c r="EQ20">
        <v>2.0503999999999998</v>
      </c>
      <c r="ER20">
        <v>1.8149999999999999</v>
      </c>
      <c r="ES20">
        <v>6.9588399999999995E-2</v>
      </c>
      <c r="ET20">
        <v>0</v>
      </c>
      <c r="EU20">
        <v>30.844200000000001</v>
      </c>
      <c r="EV20">
        <v>999.9</v>
      </c>
      <c r="EW20">
        <v>60.3</v>
      </c>
      <c r="EX20">
        <v>35.700000000000003</v>
      </c>
      <c r="EY20">
        <v>35.862400000000001</v>
      </c>
      <c r="EZ20">
        <v>62.546500000000002</v>
      </c>
      <c r="FA20">
        <v>29.375</v>
      </c>
      <c r="FB20">
        <v>1</v>
      </c>
      <c r="FC20">
        <v>0.15959300000000001</v>
      </c>
      <c r="FD20">
        <v>-0.102549</v>
      </c>
      <c r="FE20">
        <v>20.311299999999999</v>
      </c>
      <c r="FF20">
        <v>5.2160900000000003</v>
      </c>
      <c r="FG20">
        <v>11.9033</v>
      </c>
      <c r="FH20">
        <v>4.9972000000000003</v>
      </c>
      <c r="FI20">
        <v>3.3026</v>
      </c>
      <c r="FJ20">
        <v>9999</v>
      </c>
      <c r="FK20">
        <v>9999</v>
      </c>
      <c r="FL20">
        <v>9999</v>
      </c>
      <c r="FM20">
        <v>999.9</v>
      </c>
      <c r="FN20">
        <v>1.88446</v>
      </c>
      <c r="FO20">
        <v>1.88507</v>
      </c>
      <c r="FP20">
        <v>1.8812</v>
      </c>
      <c r="FQ20">
        <v>1.88266</v>
      </c>
      <c r="FR20">
        <v>1.8797299999999999</v>
      </c>
      <c r="FS20">
        <v>1.88324</v>
      </c>
      <c r="FT20">
        <v>1.8791199999999999</v>
      </c>
      <c r="FU20">
        <v>1.8815599999999999</v>
      </c>
      <c r="FV20">
        <v>5</v>
      </c>
      <c r="FW20">
        <v>0</v>
      </c>
      <c r="FX20">
        <v>0</v>
      </c>
      <c r="FY20">
        <v>0</v>
      </c>
      <c r="FZ20" t="s">
        <v>367</v>
      </c>
      <c r="GA20" t="s">
        <v>368</v>
      </c>
      <c r="GB20" t="s">
        <v>369</v>
      </c>
      <c r="GC20" t="s">
        <v>369</v>
      </c>
      <c r="GD20" t="s">
        <v>369</v>
      </c>
      <c r="GE20" t="s">
        <v>369</v>
      </c>
      <c r="GF20">
        <v>0</v>
      </c>
      <c r="GG20">
        <v>100</v>
      </c>
      <c r="GH20">
        <v>100</v>
      </c>
      <c r="GI20">
        <v>-3.0819999999999999</v>
      </c>
      <c r="GJ20">
        <v>4.8899999999999999E-2</v>
      </c>
      <c r="GK20">
        <v>-3.082399999999978</v>
      </c>
      <c r="GL20">
        <v>0</v>
      </c>
      <c r="GM20">
        <v>0</v>
      </c>
      <c r="GN20">
        <v>0</v>
      </c>
      <c r="GO20">
        <v>4.8971428571427111E-2</v>
      </c>
      <c r="GP20">
        <v>0</v>
      </c>
      <c r="GQ20">
        <v>0</v>
      </c>
      <c r="GR20">
        <v>0</v>
      </c>
      <c r="GS20">
        <v>-1</v>
      </c>
      <c r="GT20">
        <v>-1</v>
      </c>
      <c r="GU20">
        <v>-1</v>
      </c>
      <c r="GV20">
        <v>-1</v>
      </c>
      <c r="GW20">
        <v>1</v>
      </c>
      <c r="GX20">
        <v>0.7</v>
      </c>
      <c r="GY20">
        <v>0.46630899999999997</v>
      </c>
      <c r="GZ20">
        <v>2.5634800000000002</v>
      </c>
      <c r="HA20">
        <v>1.5979000000000001</v>
      </c>
      <c r="HB20">
        <v>2.3107899999999999</v>
      </c>
      <c r="HC20">
        <v>1.6003400000000001</v>
      </c>
      <c r="HD20">
        <v>2.47925</v>
      </c>
      <c r="HE20">
        <v>39.767299999999999</v>
      </c>
      <c r="HF20">
        <v>23.710999999999999</v>
      </c>
      <c r="HG20">
        <v>18</v>
      </c>
      <c r="HH20">
        <v>532.49099999999999</v>
      </c>
      <c r="HI20">
        <v>456.79700000000003</v>
      </c>
      <c r="HJ20">
        <v>29.944500000000001</v>
      </c>
      <c r="HK20">
        <v>29.559699999999999</v>
      </c>
      <c r="HL20">
        <v>30.000399999999999</v>
      </c>
      <c r="HM20">
        <v>29.311800000000002</v>
      </c>
      <c r="HN20">
        <v>29.249199999999998</v>
      </c>
      <c r="HO20">
        <v>9.3378999999999994</v>
      </c>
      <c r="HP20">
        <v>49.573700000000002</v>
      </c>
      <c r="HQ20">
        <v>0</v>
      </c>
      <c r="HR20">
        <v>29.991499999999998</v>
      </c>
      <c r="HS20">
        <v>150</v>
      </c>
      <c r="HT20">
        <v>19.932099999999998</v>
      </c>
      <c r="HU20">
        <v>99.7804</v>
      </c>
      <c r="HV20">
        <v>98.728099999999998</v>
      </c>
    </row>
    <row r="21" spans="1:230" x14ac:dyDescent="0.3">
      <c r="A21">
        <v>5</v>
      </c>
      <c r="B21">
        <v>1691680505.5</v>
      </c>
      <c r="C21">
        <v>483.90000009536737</v>
      </c>
      <c r="D21" t="s">
        <v>379</v>
      </c>
      <c r="E21" t="s">
        <v>380</v>
      </c>
      <c r="F21" t="s">
        <v>357</v>
      </c>
      <c r="G21" t="s">
        <v>358</v>
      </c>
      <c r="H21" t="s">
        <v>359</v>
      </c>
      <c r="I21" t="s">
        <v>360</v>
      </c>
      <c r="J21" t="s">
        <v>361</v>
      </c>
      <c r="K21" t="s">
        <v>362</v>
      </c>
      <c r="L21" t="s">
        <v>363</v>
      </c>
      <c r="M21">
        <v>1691680505.5</v>
      </c>
      <c r="N21">
        <f t="shared" si="0"/>
        <v>8.7887303219031324E-3</v>
      </c>
      <c r="O21">
        <f t="shared" si="1"/>
        <v>8.7887303219031327</v>
      </c>
      <c r="P21">
        <f t="shared" si="2"/>
        <v>4.2160270312724242</v>
      </c>
      <c r="Q21">
        <f t="shared" si="3"/>
        <v>93.912700000000001</v>
      </c>
      <c r="R21">
        <f t="shared" si="4"/>
        <v>77.38422419429034</v>
      </c>
      <c r="S21">
        <f t="shared" si="5"/>
        <v>7.6470819349244596</v>
      </c>
      <c r="T21">
        <f t="shared" si="6"/>
        <v>9.2804201257724621</v>
      </c>
      <c r="U21">
        <f t="shared" si="7"/>
        <v>0.52175735468965589</v>
      </c>
      <c r="V21">
        <f t="shared" si="8"/>
        <v>2.909613148516053</v>
      </c>
      <c r="W21">
        <f t="shared" si="9"/>
        <v>0.47480489489237626</v>
      </c>
      <c r="X21">
        <f t="shared" si="10"/>
        <v>0.3006186611238249</v>
      </c>
      <c r="Y21">
        <f t="shared" si="11"/>
        <v>344.36619876232032</v>
      </c>
      <c r="Z21">
        <f t="shared" si="12"/>
        <v>32.438440796012401</v>
      </c>
      <c r="AA21">
        <f t="shared" si="13"/>
        <v>31.917000000000002</v>
      </c>
      <c r="AB21">
        <f t="shared" si="14"/>
        <v>4.7526964344936298</v>
      </c>
      <c r="AC21">
        <f t="shared" si="15"/>
        <v>60.316482753894753</v>
      </c>
      <c r="AD21">
        <f t="shared" si="16"/>
        <v>2.9952334674029801</v>
      </c>
      <c r="AE21">
        <f t="shared" si="17"/>
        <v>4.9658622828261185</v>
      </c>
      <c r="AF21">
        <f t="shared" si="18"/>
        <v>1.7574629670906496</v>
      </c>
      <c r="AG21">
        <f t="shared" si="19"/>
        <v>-387.58300719592813</v>
      </c>
      <c r="AH21">
        <f t="shared" si="20"/>
        <v>121.86691447038699</v>
      </c>
      <c r="AI21">
        <f t="shared" si="21"/>
        <v>9.5272189594929166</v>
      </c>
      <c r="AJ21">
        <f t="shared" si="22"/>
        <v>88.177324996272105</v>
      </c>
      <c r="AK21">
        <f t="shared" si="23"/>
        <v>4.3646173200731919</v>
      </c>
      <c r="AL21">
        <f t="shared" si="24"/>
        <v>8.8261446633609353</v>
      </c>
      <c r="AM21">
        <f t="shared" si="25"/>
        <v>4.2160270312724242</v>
      </c>
      <c r="AN21">
        <v>102.0246499008249</v>
      </c>
      <c r="AO21">
        <v>96.843423030303015</v>
      </c>
      <c r="AP21">
        <v>3.299985644120788E-3</v>
      </c>
      <c r="AQ21">
        <v>65.614557931924296</v>
      </c>
      <c r="AR21">
        <f t="shared" si="26"/>
        <v>8.7887303219031327</v>
      </c>
      <c r="AS21">
        <v>20.037974951144559</v>
      </c>
      <c r="AT21">
        <v>30.317854545454558</v>
      </c>
      <c r="AU21">
        <v>-6.6888062199409277E-3</v>
      </c>
      <c r="AV21">
        <v>95.685433119338981</v>
      </c>
      <c r="AW21">
        <v>0</v>
      </c>
      <c r="AX21">
        <v>0</v>
      </c>
      <c r="AY21">
        <f t="shared" si="27"/>
        <v>1</v>
      </c>
      <c r="AZ21">
        <f t="shared" si="28"/>
        <v>0</v>
      </c>
      <c r="BA21">
        <f t="shared" si="29"/>
        <v>51301.633524494435</v>
      </c>
      <c r="BB21">
        <f t="shared" si="30"/>
        <v>1799.98</v>
      </c>
      <c r="BC21">
        <f t="shared" si="31"/>
        <v>1513.1681993811601</v>
      </c>
      <c r="BD21">
        <f t="shared" si="32"/>
        <v>0.84065834030442566</v>
      </c>
      <c r="BE21">
        <f t="shared" si="33"/>
        <v>0.19131668060885137</v>
      </c>
      <c r="BF21">
        <v>6</v>
      </c>
      <c r="BG21">
        <v>0.5</v>
      </c>
      <c r="BH21" t="s">
        <v>364</v>
      </c>
      <c r="BI21">
        <v>2</v>
      </c>
      <c r="BJ21" t="b">
        <v>1</v>
      </c>
      <c r="BK21">
        <v>1691680505.5</v>
      </c>
      <c r="BL21">
        <v>93.912700000000001</v>
      </c>
      <c r="BM21">
        <v>100.14700000000001</v>
      </c>
      <c r="BN21">
        <v>30.310099999999998</v>
      </c>
      <c r="BO21">
        <v>20.036300000000001</v>
      </c>
      <c r="BP21">
        <v>96.912700000000001</v>
      </c>
      <c r="BQ21">
        <v>30.2638</v>
      </c>
      <c r="BR21">
        <v>499.83199999999999</v>
      </c>
      <c r="BS21">
        <v>98.719800000000006</v>
      </c>
      <c r="BT21">
        <v>9.9849800000000002E-2</v>
      </c>
      <c r="BU21">
        <v>32.693899999999999</v>
      </c>
      <c r="BV21">
        <v>31.917000000000002</v>
      </c>
      <c r="BW21">
        <v>999.9</v>
      </c>
      <c r="BX21">
        <v>0</v>
      </c>
      <c r="BY21">
        <v>0</v>
      </c>
      <c r="BZ21">
        <v>10015</v>
      </c>
      <c r="CA21">
        <v>0</v>
      </c>
      <c r="CB21">
        <v>630.93899999999996</v>
      </c>
      <c r="CC21">
        <v>-6.2348299999999997</v>
      </c>
      <c r="CD21">
        <v>96.848100000000002</v>
      </c>
      <c r="CE21">
        <v>102.19499999999999</v>
      </c>
      <c r="CF21">
        <v>10.2738</v>
      </c>
      <c r="CG21">
        <v>100.14700000000001</v>
      </c>
      <c r="CH21">
        <v>20.036300000000001</v>
      </c>
      <c r="CI21">
        <v>2.99221</v>
      </c>
      <c r="CJ21">
        <v>1.9779800000000001</v>
      </c>
      <c r="CK21">
        <v>23.9846</v>
      </c>
      <c r="CL21">
        <v>17.269200000000001</v>
      </c>
      <c r="CM21">
        <v>1799.98</v>
      </c>
      <c r="CN21">
        <v>0.97799499999999995</v>
      </c>
      <c r="CO21">
        <v>2.2004599999999999E-2</v>
      </c>
      <c r="CP21">
        <v>0</v>
      </c>
      <c r="CQ21">
        <v>734.09799999999996</v>
      </c>
      <c r="CR21">
        <v>5.0009399999999999</v>
      </c>
      <c r="CS21">
        <v>15757.4</v>
      </c>
      <c r="CT21">
        <v>13860</v>
      </c>
      <c r="CU21">
        <v>49.561999999999998</v>
      </c>
      <c r="CV21">
        <v>51.311999999999998</v>
      </c>
      <c r="CW21">
        <v>50.686999999999998</v>
      </c>
      <c r="CX21">
        <v>51.311999999999998</v>
      </c>
      <c r="CY21">
        <v>51.25</v>
      </c>
      <c r="CZ21">
        <v>1755.48</v>
      </c>
      <c r="DA21">
        <v>39.5</v>
      </c>
      <c r="DB21">
        <v>0</v>
      </c>
      <c r="DC21">
        <v>1691680504.2</v>
      </c>
      <c r="DD21">
        <v>0</v>
      </c>
      <c r="DE21">
        <v>1691680467.0999999</v>
      </c>
      <c r="DF21" t="s">
        <v>381</v>
      </c>
      <c r="DG21">
        <v>1691680445.0999999</v>
      </c>
      <c r="DH21">
        <v>1691680467.0999999</v>
      </c>
      <c r="DI21">
        <v>6</v>
      </c>
      <c r="DJ21">
        <v>8.2000000000000003E-2</v>
      </c>
      <c r="DK21">
        <v>-3.0000000000000001E-3</v>
      </c>
      <c r="DL21">
        <v>-3</v>
      </c>
      <c r="DM21">
        <v>4.5999999999999999E-2</v>
      </c>
      <c r="DN21">
        <v>100</v>
      </c>
      <c r="DO21">
        <v>20</v>
      </c>
      <c r="DP21">
        <v>1.02</v>
      </c>
      <c r="DQ21">
        <v>0.02</v>
      </c>
      <c r="DR21">
        <v>4.2620853224496136</v>
      </c>
      <c r="DS21">
        <v>6.5008209876489337E-2</v>
      </c>
      <c r="DT21">
        <v>9.0085606080089614E-2</v>
      </c>
      <c r="DU21">
        <v>1</v>
      </c>
      <c r="DV21">
        <v>0.52299068866191234</v>
      </c>
      <c r="DW21">
        <v>-2.2528956325589641E-2</v>
      </c>
      <c r="DX21">
        <v>1.0053186417095E-2</v>
      </c>
      <c r="DY21">
        <v>1</v>
      </c>
      <c r="DZ21">
        <v>2</v>
      </c>
      <c r="EA21">
        <v>2</v>
      </c>
      <c r="EB21" t="s">
        <v>366</v>
      </c>
      <c r="EC21">
        <v>3.1227499999999999</v>
      </c>
      <c r="ED21">
        <v>2.86931</v>
      </c>
      <c r="EE21">
        <v>2.5283900000000002E-2</v>
      </c>
      <c r="EF21">
        <v>2.6522199999999999E-2</v>
      </c>
      <c r="EG21">
        <v>0.13338900000000001</v>
      </c>
      <c r="EH21">
        <v>0.100171</v>
      </c>
      <c r="EI21">
        <v>28601.200000000001</v>
      </c>
      <c r="EJ21">
        <v>29387.8</v>
      </c>
      <c r="EK21">
        <v>27012.799999999999</v>
      </c>
      <c r="EL21">
        <v>27862.3</v>
      </c>
      <c r="EM21">
        <v>33452.199999999997</v>
      </c>
      <c r="EN21">
        <v>35019.699999999997</v>
      </c>
      <c r="EO21">
        <v>40015.9</v>
      </c>
      <c r="EP21">
        <v>40344.5</v>
      </c>
      <c r="EQ21">
        <v>2.0466000000000002</v>
      </c>
      <c r="ER21">
        <v>1.8098000000000001</v>
      </c>
      <c r="ES21">
        <v>8.4489599999999998E-2</v>
      </c>
      <c r="ET21">
        <v>0</v>
      </c>
      <c r="EU21">
        <v>30.544799999999999</v>
      </c>
      <c r="EV21">
        <v>999.9</v>
      </c>
      <c r="EW21">
        <v>59.9</v>
      </c>
      <c r="EX21">
        <v>36.1</v>
      </c>
      <c r="EY21">
        <v>36.417999999999999</v>
      </c>
      <c r="EZ21">
        <v>62.5565</v>
      </c>
      <c r="FA21">
        <v>29.4832</v>
      </c>
      <c r="FB21">
        <v>1</v>
      </c>
      <c r="FC21">
        <v>0.17554900000000001</v>
      </c>
      <c r="FD21">
        <v>-0.36801699999999998</v>
      </c>
      <c r="FE21">
        <v>20.310400000000001</v>
      </c>
      <c r="FF21">
        <v>5.2172900000000002</v>
      </c>
      <c r="FG21">
        <v>11.9033</v>
      </c>
      <c r="FH21">
        <v>4.9984000000000002</v>
      </c>
      <c r="FI21">
        <v>3.3028</v>
      </c>
      <c r="FJ21">
        <v>9999</v>
      </c>
      <c r="FK21">
        <v>9999</v>
      </c>
      <c r="FL21">
        <v>9999</v>
      </c>
      <c r="FM21">
        <v>999.9</v>
      </c>
      <c r="FN21">
        <v>1.8845499999999999</v>
      </c>
      <c r="FO21">
        <v>1.88507</v>
      </c>
      <c r="FP21">
        <v>1.8812599999999999</v>
      </c>
      <c r="FQ21">
        <v>1.8827799999999999</v>
      </c>
      <c r="FR21">
        <v>1.8797600000000001</v>
      </c>
      <c r="FS21">
        <v>1.88327</v>
      </c>
      <c r="FT21">
        <v>1.8791800000000001</v>
      </c>
      <c r="FU21">
        <v>1.8815599999999999</v>
      </c>
      <c r="FV21">
        <v>5</v>
      </c>
      <c r="FW21">
        <v>0</v>
      </c>
      <c r="FX21">
        <v>0</v>
      </c>
      <c r="FY21">
        <v>0</v>
      </c>
      <c r="FZ21" t="s">
        <v>367</v>
      </c>
      <c r="GA21" t="s">
        <v>368</v>
      </c>
      <c r="GB21" t="s">
        <v>369</v>
      </c>
      <c r="GC21" t="s">
        <v>369</v>
      </c>
      <c r="GD21" t="s">
        <v>369</v>
      </c>
      <c r="GE21" t="s">
        <v>369</v>
      </c>
      <c r="GF21">
        <v>0</v>
      </c>
      <c r="GG21">
        <v>100</v>
      </c>
      <c r="GH21">
        <v>100</v>
      </c>
      <c r="GI21">
        <v>-3</v>
      </c>
      <c r="GJ21">
        <v>4.6300000000000001E-2</v>
      </c>
      <c r="GK21">
        <v>-3.0000500000000159</v>
      </c>
      <c r="GL21">
        <v>0</v>
      </c>
      <c r="GM21">
        <v>0</v>
      </c>
      <c r="GN21">
        <v>0</v>
      </c>
      <c r="GO21">
        <v>4.631000000000185E-2</v>
      </c>
      <c r="GP21">
        <v>0</v>
      </c>
      <c r="GQ21">
        <v>0</v>
      </c>
      <c r="GR21">
        <v>0</v>
      </c>
      <c r="GS21">
        <v>-1</v>
      </c>
      <c r="GT21">
        <v>-1</v>
      </c>
      <c r="GU21">
        <v>-1</v>
      </c>
      <c r="GV21">
        <v>-1</v>
      </c>
      <c r="GW21">
        <v>1</v>
      </c>
      <c r="GX21">
        <v>0.6</v>
      </c>
      <c r="GY21">
        <v>0.35766599999999998</v>
      </c>
      <c r="GZ21">
        <v>2.5769000000000002</v>
      </c>
      <c r="HA21">
        <v>1.5979000000000001</v>
      </c>
      <c r="HB21">
        <v>2.3107899999999999</v>
      </c>
      <c r="HC21">
        <v>1.6003400000000001</v>
      </c>
      <c r="HD21">
        <v>2.47803</v>
      </c>
      <c r="HE21">
        <v>40.323700000000002</v>
      </c>
      <c r="HF21">
        <v>23.710999999999999</v>
      </c>
      <c r="HG21">
        <v>18</v>
      </c>
      <c r="HH21">
        <v>532.14800000000002</v>
      </c>
      <c r="HI21">
        <v>455.17399999999998</v>
      </c>
      <c r="HJ21">
        <v>30.246600000000001</v>
      </c>
      <c r="HK21">
        <v>29.7744</v>
      </c>
      <c r="HL21">
        <v>30.000299999999999</v>
      </c>
      <c r="HM21">
        <v>29.546199999999999</v>
      </c>
      <c r="HN21">
        <v>29.474599999999999</v>
      </c>
      <c r="HO21">
        <v>7.1589400000000003</v>
      </c>
      <c r="HP21">
        <v>49.912999999999997</v>
      </c>
      <c r="HQ21">
        <v>0</v>
      </c>
      <c r="HR21">
        <v>30.2822</v>
      </c>
      <c r="HS21">
        <v>100</v>
      </c>
      <c r="HT21">
        <v>20.027000000000001</v>
      </c>
      <c r="HU21">
        <v>99.747500000000002</v>
      </c>
      <c r="HV21">
        <v>98.708500000000001</v>
      </c>
    </row>
    <row r="22" spans="1:230" x14ac:dyDescent="0.3">
      <c r="A22">
        <v>6</v>
      </c>
      <c r="B22">
        <v>1691680614.5</v>
      </c>
      <c r="C22">
        <v>592.90000009536743</v>
      </c>
      <c r="D22" t="s">
        <v>382</v>
      </c>
      <c r="E22" t="s">
        <v>383</v>
      </c>
      <c r="F22" t="s">
        <v>357</v>
      </c>
      <c r="G22" t="s">
        <v>358</v>
      </c>
      <c r="H22" t="s">
        <v>359</v>
      </c>
      <c r="I22" t="s">
        <v>360</v>
      </c>
      <c r="J22" t="s">
        <v>361</v>
      </c>
      <c r="K22" t="s">
        <v>362</v>
      </c>
      <c r="L22" t="s">
        <v>363</v>
      </c>
      <c r="M22">
        <v>1691680614.5</v>
      </c>
      <c r="N22">
        <f t="shared" si="0"/>
        <v>8.486199409813466E-3</v>
      </c>
      <c r="O22">
        <f t="shared" si="1"/>
        <v>8.4861994098134659</v>
      </c>
      <c r="P22">
        <f t="shared" si="2"/>
        <v>1.7117735592085024</v>
      </c>
      <c r="Q22">
        <f t="shared" si="3"/>
        <v>72.207499999999996</v>
      </c>
      <c r="R22">
        <f t="shared" si="4"/>
        <v>64.232682391548252</v>
      </c>
      <c r="S22">
        <f t="shared" si="5"/>
        <v>6.3471216146006109</v>
      </c>
      <c r="T22">
        <f t="shared" si="6"/>
        <v>7.1351493806924999</v>
      </c>
      <c r="U22">
        <f t="shared" si="7"/>
        <v>0.49682459221861147</v>
      </c>
      <c r="V22">
        <f t="shared" si="8"/>
        <v>2.8990348633768486</v>
      </c>
      <c r="W22">
        <f t="shared" si="9"/>
        <v>0.45391386376605319</v>
      </c>
      <c r="X22">
        <f t="shared" si="10"/>
        <v>0.28724203728795039</v>
      </c>
      <c r="Y22">
        <f t="shared" si="11"/>
        <v>344.39601192511253</v>
      </c>
      <c r="Z22">
        <f t="shared" si="12"/>
        <v>32.481979573943228</v>
      </c>
      <c r="AA22">
        <f t="shared" si="13"/>
        <v>31.931799999999999</v>
      </c>
      <c r="AB22">
        <f t="shared" si="14"/>
        <v>4.7566815894830938</v>
      </c>
      <c r="AC22">
        <f t="shared" si="15"/>
        <v>60.160465536945672</v>
      </c>
      <c r="AD22">
        <f t="shared" si="16"/>
        <v>2.9816194148540998</v>
      </c>
      <c r="AE22">
        <f t="shared" si="17"/>
        <v>4.9561109413673519</v>
      </c>
      <c r="AF22">
        <f t="shared" si="18"/>
        <v>1.7750621746289941</v>
      </c>
      <c r="AG22">
        <f t="shared" si="19"/>
        <v>-374.24139397277384</v>
      </c>
      <c r="AH22">
        <f t="shared" si="20"/>
        <v>113.65610056553979</v>
      </c>
      <c r="AI22">
        <f t="shared" si="21"/>
        <v>8.9168594127925971</v>
      </c>
      <c r="AJ22">
        <f t="shared" si="22"/>
        <v>92.72757793067106</v>
      </c>
      <c r="AK22">
        <f t="shared" si="23"/>
        <v>1.6956209660534325</v>
      </c>
      <c r="AL22">
        <f t="shared" si="24"/>
        <v>8.495445218477828</v>
      </c>
      <c r="AM22">
        <f t="shared" si="25"/>
        <v>1.7117735592085024</v>
      </c>
      <c r="AN22">
        <v>76.549980593717208</v>
      </c>
      <c r="AO22">
        <v>74.450370303030297</v>
      </c>
      <c r="AP22">
        <v>5.5888623076294692E-4</v>
      </c>
      <c r="AQ22">
        <v>65.608100250359598</v>
      </c>
      <c r="AR22">
        <f t="shared" si="26"/>
        <v>8.4861994098134659</v>
      </c>
      <c r="AS22">
        <v>20.288699646462589</v>
      </c>
      <c r="AT22">
        <v>30.17641818181816</v>
      </c>
      <c r="AU22">
        <v>-1.494503518027619E-3</v>
      </c>
      <c r="AV22">
        <v>95.685030553994835</v>
      </c>
      <c r="AW22">
        <v>0</v>
      </c>
      <c r="AX22">
        <v>0</v>
      </c>
      <c r="AY22">
        <f t="shared" si="27"/>
        <v>1</v>
      </c>
      <c r="AZ22">
        <f t="shared" si="28"/>
        <v>0</v>
      </c>
      <c r="BA22">
        <f t="shared" si="29"/>
        <v>51009.991494304573</v>
      </c>
      <c r="BB22">
        <f t="shared" si="30"/>
        <v>1800.14</v>
      </c>
      <c r="BC22">
        <f t="shared" si="31"/>
        <v>1513.3023059625564</v>
      </c>
      <c r="BD22">
        <f t="shared" si="32"/>
        <v>0.84065811879218078</v>
      </c>
      <c r="BE22">
        <f t="shared" si="33"/>
        <v>0.1913162375843615</v>
      </c>
      <c r="BF22">
        <v>6</v>
      </c>
      <c r="BG22">
        <v>0.5</v>
      </c>
      <c r="BH22" t="s">
        <v>364</v>
      </c>
      <c r="BI22">
        <v>2</v>
      </c>
      <c r="BJ22" t="b">
        <v>1</v>
      </c>
      <c r="BK22">
        <v>1691680614.5</v>
      </c>
      <c r="BL22">
        <v>72.207499999999996</v>
      </c>
      <c r="BM22">
        <v>74.978499999999997</v>
      </c>
      <c r="BN22">
        <v>30.1739</v>
      </c>
      <c r="BO22">
        <v>20.2865</v>
      </c>
      <c r="BP22">
        <v>75.134900000000002</v>
      </c>
      <c r="BQ22">
        <v>30.126999999999999</v>
      </c>
      <c r="BR22">
        <v>499.976</v>
      </c>
      <c r="BS22">
        <v>98.7149</v>
      </c>
      <c r="BT22">
        <v>9.9618999999999999E-2</v>
      </c>
      <c r="BU22">
        <v>32.658999999999999</v>
      </c>
      <c r="BV22">
        <v>31.931799999999999</v>
      </c>
      <c r="BW22">
        <v>999.9</v>
      </c>
      <c r="BX22">
        <v>0</v>
      </c>
      <c r="BY22">
        <v>0</v>
      </c>
      <c r="BZ22">
        <v>9955</v>
      </c>
      <c r="CA22">
        <v>0</v>
      </c>
      <c r="CB22">
        <v>450.67899999999997</v>
      </c>
      <c r="CC22">
        <v>-2.7709999999999999</v>
      </c>
      <c r="CD22">
        <v>74.453999999999994</v>
      </c>
      <c r="CE22">
        <v>76.531000000000006</v>
      </c>
      <c r="CF22">
        <v>9.8874200000000005</v>
      </c>
      <c r="CG22">
        <v>74.978499999999997</v>
      </c>
      <c r="CH22">
        <v>20.2865</v>
      </c>
      <c r="CI22">
        <v>2.9786100000000002</v>
      </c>
      <c r="CJ22">
        <v>2.00258</v>
      </c>
      <c r="CK22">
        <v>23.908799999999999</v>
      </c>
      <c r="CL22">
        <v>17.464700000000001</v>
      </c>
      <c r="CM22">
        <v>1800.14</v>
      </c>
      <c r="CN22">
        <v>0.97799899999999995</v>
      </c>
      <c r="CO22">
        <v>2.2000800000000001E-2</v>
      </c>
      <c r="CP22">
        <v>0</v>
      </c>
      <c r="CQ22">
        <v>736.21900000000005</v>
      </c>
      <c r="CR22">
        <v>5.0009399999999999</v>
      </c>
      <c r="CS22">
        <v>15507.3</v>
      </c>
      <c r="CT22">
        <v>13861.2</v>
      </c>
      <c r="CU22">
        <v>49.625</v>
      </c>
      <c r="CV22">
        <v>51.25</v>
      </c>
      <c r="CW22">
        <v>50.75</v>
      </c>
      <c r="CX22">
        <v>51.061999999999998</v>
      </c>
      <c r="CY22">
        <v>51.311999999999998</v>
      </c>
      <c r="CZ22">
        <v>1755.64</v>
      </c>
      <c r="DA22">
        <v>39.49</v>
      </c>
      <c r="DB22">
        <v>0</v>
      </c>
      <c r="DC22">
        <v>1691680613.4000001</v>
      </c>
      <c r="DD22">
        <v>0</v>
      </c>
      <c r="DE22">
        <v>1691680576</v>
      </c>
      <c r="DF22" t="s">
        <v>384</v>
      </c>
      <c r="DG22">
        <v>1691680558</v>
      </c>
      <c r="DH22">
        <v>1691680576</v>
      </c>
      <c r="DI22">
        <v>7</v>
      </c>
      <c r="DJ22">
        <v>7.2999999999999995E-2</v>
      </c>
      <c r="DK22">
        <v>1E-3</v>
      </c>
      <c r="DL22">
        <v>-2.927</v>
      </c>
      <c r="DM22">
        <v>4.7E-2</v>
      </c>
      <c r="DN22">
        <v>75</v>
      </c>
      <c r="DO22">
        <v>20</v>
      </c>
      <c r="DP22">
        <v>1.2</v>
      </c>
      <c r="DQ22">
        <v>0.03</v>
      </c>
      <c r="DR22">
        <v>1.6764717511222309</v>
      </c>
      <c r="DS22">
        <v>0.12103887422448741</v>
      </c>
      <c r="DT22">
        <v>6.4773192137160887E-2</v>
      </c>
      <c r="DU22">
        <v>1</v>
      </c>
      <c r="DV22">
        <v>0.49602127778531108</v>
      </c>
      <c r="DW22">
        <v>-2.2981902860419821E-2</v>
      </c>
      <c r="DX22">
        <v>9.3618891071971019E-3</v>
      </c>
      <c r="DY22">
        <v>1</v>
      </c>
      <c r="DZ22">
        <v>2</v>
      </c>
      <c r="EA22">
        <v>2</v>
      </c>
      <c r="EB22" t="s">
        <v>366</v>
      </c>
      <c r="EC22">
        <v>3.1229800000000001</v>
      </c>
      <c r="ED22">
        <v>2.86856</v>
      </c>
      <c r="EE22">
        <v>1.9781699999999999E-2</v>
      </c>
      <c r="EF22">
        <v>2.00831E-2</v>
      </c>
      <c r="EG22">
        <v>0.13294400000000001</v>
      </c>
      <c r="EH22">
        <v>0.101058</v>
      </c>
      <c r="EI22">
        <v>28765.5</v>
      </c>
      <c r="EJ22">
        <v>29585.3</v>
      </c>
      <c r="EK22">
        <v>27015.5</v>
      </c>
      <c r="EL22">
        <v>27865.3</v>
      </c>
      <c r="EM22">
        <v>33472.400000000001</v>
      </c>
      <c r="EN22">
        <v>34988.1</v>
      </c>
      <c r="EO22">
        <v>40019.800000000003</v>
      </c>
      <c r="EP22">
        <v>40348.699999999997</v>
      </c>
      <c r="EQ22">
        <v>2.0468000000000002</v>
      </c>
      <c r="ER22">
        <v>1.8080000000000001</v>
      </c>
      <c r="ES22">
        <v>0.111461</v>
      </c>
      <c r="ET22">
        <v>0</v>
      </c>
      <c r="EU22">
        <v>30.120899999999999</v>
      </c>
      <c r="EV22">
        <v>999.9</v>
      </c>
      <c r="EW22">
        <v>59.5</v>
      </c>
      <c r="EX22">
        <v>36.299999999999997</v>
      </c>
      <c r="EY22">
        <v>36.574100000000001</v>
      </c>
      <c r="EZ22">
        <v>62.906500000000001</v>
      </c>
      <c r="FA22">
        <v>29.475200000000001</v>
      </c>
      <c r="FB22">
        <v>1</v>
      </c>
      <c r="FC22">
        <v>0.174146</v>
      </c>
      <c r="FD22">
        <v>-0.563137</v>
      </c>
      <c r="FE22">
        <v>20.310400000000001</v>
      </c>
      <c r="FF22">
        <v>5.2137000000000002</v>
      </c>
      <c r="FG22">
        <v>11.9033</v>
      </c>
      <c r="FH22">
        <v>4.9988000000000001</v>
      </c>
      <c r="FI22">
        <v>3.3026</v>
      </c>
      <c r="FJ22">
        <v>9999</v>
      </c>
      <c r="FK22">
        <v>9999</v>
      </c>
      <c r="FL22">
        <v>9999</v>
      </c>
      <c r="FM22">
        <v>999.9</v>
      </c>
      <c r="FN22">
        <v>1.88449</v>
      </c>
      <c r="FO22">
        <v>1.88507</v>
      </c>
      <c r="FP22">
        <v>1.8812599999999999</v>
      </c>
      <c r="FQ22">
        <v>1.8827799999999999</v>
      </c>
      <c r="FR22">
        <v>1.87985</v>
      </c>
      <c r="FS22">
        <v>1.8833</v>
      </c>
      <c r="FT22">
        <v>1.8791500000000001</v>
      </c>
      <c r="FU22">
        <v>1.8815599999999999</v>
      </c>
      <c r="FV22">
        <v>5</v>
      </c>
      <c r="FW22">
        <v>0</v>
      </c>
      <c r="FX22">
        <v>0</v>
      </c>
      <c r="FY22">
        <v>0</v>
      </c>
      <c r="FZ22" t="s">
        <v>367</v>
      </c>
      <c r="GA22" t="s">
        <v>368</v>
      </c>
      <c r="GB22" t="s">
        <v>369</v>
      </c>
      <c r="GC22" t="s">
        <v>369</v>
      </c>
      <c r="GD22" t="s">
        <v>369</v>
      </c>
      <c r="GE22" t="s">
        <v>369</v>
      </c>
      <c r="GF22">
        <v>0</v>
      </c>
      <c r="GG22">
        <v>100</v>
      </c>
      <c r="GH22">
        <v>100</v>
      </c>
      <c r="GI22">
        <v>-2.927</v>
      </c>
      <c r="GJ22">
        <v>4.6899999999999997E-2</v>
      </c>
      <c r="GK22">
        <v>-2.9273999999999769</v>
      </c>
      <c r="GL22">
        <v>0</v>
      </c>
      <c r="GM22">
        <v>0</v>
      </c>
      <c r="GN22">
        <v>0</v>
      </c>
      <c r="GO22">
        <v>4.6904999999995312E-2</v>
      </c>
      <c r="GP22">
        <v>0</v>
      </c>
      <c r="GQ22">
        <v>0</v>
      </c>
      <c r="GR22">
        <v>0</v>
      </c>
      <c r="GS22">
        <v>-1</v>
      </c>
      <c r="GT22">
        <v>-1</v>
      </c>
      <c r="GU22">
        <v>-1</v>
      </c>
      <c r="GV22">
        <v>-1</v>
      </c>
      <c r="GW22">
        <v>0.9</v>
      </c>
      <c r="GX22">
        <v>0.6</v>
      </c>
      <c r="GY22">
        <v>0.302734</v>
      </c>
      <c r="GZ22">
        <v>2.5878899999999998</v>
      </c>
      <c r="HA22">
        <v>1.5979000000000001</v>
      </c>
      <c r="HB22">
        <v>2.3095699999999999</v>
      </c>
      <c r="HC22">
        <v>1.6003400000000001</v>
      </c>
      <c r="HD22">
        <v>2.4572799999999999</v>
      </c>
      <c r="HE22">
        <v>40.6554</v>
      </c>
      <c r="HF22">
        <v>23.702200000000001</v>
      </c>
      <c r="HG22">
        <v>18</v>
      </c>
      <c r="HH22">
        <v>532.77099999999996</v>
      </c>
      <c r="HI22">
        <v>454.45400000000001</v>
      </c>
      <c r="HJ22">
        <v>30.4284</v>
      </c>
      <c r="HK22">
        <v>29.7744</v>
      </c>
      <c r="HL22">
        <v>29.999700000000001</v>
      </c>
      <c r="HM22">
        <v>29.601900000000001</v>
      </c>
      <c r="HN22">
        <v>29.532599999999999</v>
      </c>
      <c r="HO22">
        <v>6.0753399999999997</v>
      </c>
      <c r="HP22">
        <v>49.419499999999999</v>
      </c>
      <c r="HQ22">
        <v>0</v>
      </c>
      <c r="HR22">
        <v>30.504300000000001</v>
      </c>
      <c r="HS22">
        <v>75</v>
      </c>
      <c r="HT22">
        <v>20.375699999999998</v>
      </c>
      <c r="HU22">
        <v>99.757300000000001</v>
      </c>
      <c r="HV22">
        <v>98.718999999999994</v>
      </c>
    </row>
    <row r="23" spans="1:230" x14ac:dyDescent="0.3">
      <c r="A23">
        <v>7</v>
      </c>
      <c r="B23">
        <v>1691680725.5</v>
      </c>
      <c r="C23">
        <v>703.90000009536743</v>
      </c>
      <c r="D23" t="s">
        <v>385</v>
      </c>
      <c r="E23" t="s">
        <v>386</v>
      </c>
      <c r="F23" t="s">
        <v>357</v>
      </c>
      <c r="G23" t="s">
        <v>358</v>
      </c>
      <c r="H23" t="s">
        <v>359</v>
      </c>
      <c r="I23" t="s">
        <v>360</v>
      </c>
      <c r="J23" t="s">
        <v>361</v>
      </c>
      <c r="K23" t="s">
        <v>362</v>
      </c>
      <c r="L23" t="s">
        <v>363</v>
      </c>
      <c r="M23">
        <v>1691680725.5</v>
      </c>
      <c r="N23">
        <f t="shared" si="0"/>
        <v>8.2050525689710014E-3</v>
      </c>
      <c r="O23">
        <f t="shared" si="1"/>
        <v>8.2050525689710021</v>
      </c>
      <c r="P23">
        <f t="shared" si="2"/>
        <v>-0.91316972219302739</v>
      </c>
      <c r="Q23">
        <f t="shared" si="3"/>
        <v>50.459899999999998</v>
      </c>
      <c r="R23">
        <f t="shared" si="4"/>
        <v>52.23987644932982</v>
      </c>
      <c r="S23">
        <f t="shared" si="5"/>
        <v>5.1625014670717499</v>
      </c>
      <c r="T23">
        <f t="shared" si="6"/>
        <v>4.9865988490796997</v>
      </c>
      <c r="U23">
        <f t="shared" si="7"/>
        <v>0.47644840103718716</v>
      </c>
      <c r="V23">
        <f t="shared" si="8"/>
        <v>2.900920689469749</v>
      </c>
      <c r="W23">
        <f t="shared" si="9"/>
        <v>0.43685855909111571</v>
      </c>
      <c r="X23">
        <f t="shared" si="10"/>
        <v>0.27631893112071815</v>
      </c>
      <c r="Y23">
        <f t="shared" si="11"/>
        <v>344.34529876224457</v>
      </c>
      <c r="Z23">
        <f t="shared" si="12"/>
        <v>32.616284910693366</v>
      </c>
      <c r="AA23">
        <f t="shared" si="13"/>
        <v>31.962900000000001</v>
      </c>
      <c r="AB23">
        <f t="shared" si="14"/>
        <v>4.7650652808147651</v>
      </c>
      <c r="AC23">
        <f t="shared" si="15"/>
        <v>59.956320195687809</v>
      </c>
      <c r="AD23">
        <f t="shared" si="16"/>
        <v>2.9817271757171997</v>
      </c>
      <c r="AE23">
        <f t="shared" si="17"/>
        <v>4.9731657413018686</v>
      </c>
      <c r="AF23">
        <f t="shared" si="18"/>
        <v>1.7833381050975654</v>
      </c>
      <c r="AG23">
        <f t="shared" si="19"/>
        <v>-361.84281829162114</v>
      </c>
      <c r="AH23">
        <f t="shared" si="20"/>
        <v>118.4062276551154</v>
      </c>
      <c r="AI23">
        <f t="shared" si="21"/>
        <v>9.2876930894293306</v>
      </c>
      <c r="AJ23">
        <f t="shared" si="22"/>
        <v>110.19640121516818</v>
      </c>
      <c r="AK23">
        <f t="shared" si="23"/>
        <v>-0.79345762434563827</v>
      </c>
      <c r="AL23">
        <f t="shared" si="24"/>
        <v>8.3057324135066199</v>
      </c>
      <c r="AM23">
        <f t="shared" si="25"/>
        <v>-0.91316972219302739</v>
      </c>
      <c r="AN23">
        <v>50.966573906767138</v>
      </c>
      <c r="AO23">
        <v>52.083621212121209</v>
      </c>
      <c r="AP23">
        <v>5.1637864259826535E-4</v>
      </c>
      <c r="AQ23">
        <v>65.56945288919546</v>
      </c>
      <c r="AR23">
        <f t="shared" si="26"/>
        <v>8.2050525689710021</v>
      </c>
      <c r="AS23">
        <v>20.5700100934761</v>
      </c>
      <c r="AT23">
        <v>30.174440606060589</v>
      </c>
      <c r="AU23">
        <v>-6.3859224198705537E-3</v>
      </c>
      <c r="AV23">
        <v>95.559017794492192</v>
      </c>
      <c r="AW23">
        <v>0</v>
      </c>
      <c r="AX23">
        <v>0</v>
      </c>
      <c r="AY23">
        <f t="shared" si="27"/>
        <v>1</v>
      </c>
      <c r="AZ23">
        <f t="shared" si="28"/>
        <v>0</v>
      </c>
      <c r="BA23">
        <f t="shared" si="29"/>
        <v>51052.928657843207</v>
      </c>
      <c r="BB23">
        <f t="shared" si="30"/>
        <v>1799.87</v>
      </c>
      <c r="BC23">
        <f t="shared" si="31"/>
        <v>1513.0757993811224</v>
      </c>
      <c r="BD23">
        <f t="shared" si="32"/>
        <v>0.84065838053921804</v>
      </c>
      <c r="BE23">
        <f t="shared" si="33"/>
        <v>0.19131676107843598</v>
      </c>
      <c r="BF23">
        <v>6</v>
      </c>
      <c r="BG23">
        <v>0.5</v>
      </c>
      <c r="BH23" t="s">
        <v>364</v>
      </c>
      <c r="BI23">
        <v>2</v>
      </c>
      <c r="BJ23" t="b">
        <v>1</v>
      </c>
      <c r="BK23">
        <v>1691680725.5</v>
      </c>
      <c r="BL23">
        <v>50.459899999999998</v>
      </c>
      <c r="BM23">
        <v>50.010300000000001</v>
      </c>
      <c r="BN23">
        <v>30.1724</v>
      </c>
      <c r="BO23">
        <v>20.498100000000001</v>
      </c>
      <c r="BP23">
        <v>53.310699999999997</v>
      </c>
      <c r="BQ23">
        <v>30.117899999999999</v>
      </c>
      <c r="BR23">
        <v>499.57900000000001</v>
      </c>
      <c r="BS23">
        <v>98.722499999999997</v>
      </c>
      <c r="BT23">
        <v>0.100503</v>
      </c>
      <c r="BU23">
        <v>32.72</v>
      </c>
      <c r="BV23">
        <v>31.962900000000001</v>
      </c>
      <c r="BW23">
        <v>999.9</v>
      </c>
      <c r="BX23">
        <v>0</v>
      </c>
      <c r="BY23">
        <v>0</v>
      </c>
      <c r="BZ23">
        <v>9965</v>
      </c>
      <c r="CA23">
        <v>0</v>
      </c>
      <c r="CB23">
        <v>426.93799999999999</v>
      </c>
      <c r="CC23">
        <v>0.44954300000000003</v>
      </c>
      <c r="CD23">
        <v>52.029699999999998</v>
      </c>
      <c r="CE23">
        <v>51.056899999999999</v>
      </c>
      <c r="CF23">
        <v>9.6742699999999999</v>
      </c>
      <c r="CG23">
        <v>50.010300000000001</v>
      </c>
      <c r="CH23">
        <v>20.498100000000001</v>
      </c>
      <c r="CI23">
        <v>2.9786899999999998</v>
      </c>
      <c r="CJ23">
        <v>2.0236200000000002</v>
      </c>
      <c r="CK23">
        <v>23.909300000000002</v>
      </c>
      <c r="CL23">
        <v>17.630400000000002</v>
      </c>
      <c r="CM23">
        <v>1799.87</v>
      </c>
      <c r="CN23">
        <v>0.97799499999999995</v>
      </c>
      <c r="CO23">
        <v>2.2004599999999999E-2</v>
      </c>
      <c r="CP23">
        <v>0</v>
      </c>
      <c r="CQ23">
        <v>741.33299999999997</v>
      </c>
      <c r="CR23">
        <v>5.0009399999999999</v>
      </c>
      <c r="CS23">
        <v>15473.5</v>
      </c>
      <c r="CT23">
        <v>13859.1</v>
      </c>
      <c r="CU23">
        <v>49.561999999999998</v>
      </c>
      <c r="CV23">
        <v>50.936999999999998</v>
      </c>
      <c r="CW23">
        <v>50.686999999999998</v>
      </c>
      <c r="CX23">
        <v>50.686999999999998</v>
      </c>
      <c r="CY23">
        <v>51.186999999999998</v>
      </c>
      <c r="CZ23">
        <v>1755.37</v>
      </c>
      <c r="DA23">
        <v>39.5</v>
      </c>
      <c r="DB23">
        <v>0</v>
      </c>
      <c r="DC23">
        <v>1691680724.4000001</v>
      </c>
      <c r="DD23">
        <v>0</v>
      </c>
      <c r="DE23">
        <v>1691680687.5</v>
      </c>
      <c r="DF23" t="s">
        <v>387</v>
      </c>
      <c r="DG23">
        <v>1691680673</v>
      </c>
      <c r="DH23">
        <v>1691680687.5</v>
      </c>
      <c r="DI23">
        <v>8</v>
      </c>
      <c r="DJ23">
        <v>7.6999999999999999E-2</v>
      </c>
      <c r="DK23">
        <v>8.0000000000000002E-3</v>
      </c>
      <c r="DL23">
        <v>-2.851</v>
      </c>
      <c r="DM23">
        <v>5.3999999999999999E-2</v>
      </c>
      <c r="DN23">
        <v>50</v>
      </c>
      <c r="DO23">
        <v>20</v>
      </c>
      <c r="DP23">
        <v>0.81</v>
      </c>
      <c r="DQ23">
        <v>0.03</v>
      </c>
      <c r="DR23">
        <v>-0.86900365705256177</v>
      </c>
      <c r="DS23">
        <v>0.10466529395315879</v>
      </c>
      <c r="DT23">
        <v>7.2217094418725258E-2</v>
      </c>
      <c r="DU23">
        <v>1</v>
      </c>
      <c r="DV23">
        <v>0.4794726471817764</v>
      </c>
      <c r="DW23">
        <v>-1.823873528749536E-2</v>
      </c>
      <c r="DX23">
        <v>9.051401017461656E-3</v>
      </c>
      <c r="DY23">
        <v>1</v>
      </c>
      <c r="DZ23">
        <v>2</v>
      </c>
      <c r="EA23">
        <v>2</v>
      </c>
      <c r="EB23" t="s">
        <v>366</v>
      </c>
      <c r="EC23">
        <v>3.1225900000000002</v>
      </c>
      <c r="ED23">
        <v>2.8695300000000001</v>
      </c>
      <c r="EE23">
        <v>1.4151800000000001E-2</v>
      </c>
      <c r="EF23">
        <v>1.35289E-2</v>
      </c>
      <c r="EG23">
        <v>0.13295299999999999</v>
      </c>
      <c r="EH23">
        <v>0.101849</v>
      </c>
      <c r="EI23">
        <v>28940.400000000001</v>
      </c>
      <c r="EJ23">
        <v>29793.9</v>
      </c>
      <c r="EK23">
        <v>27024</v>
      </c>
      <c r="EL23">
        <v>27874.6</v>
      </c>
      <c r="EM23">
        <v>33480.300000000003</v>
      </c>
      <c r="EN23">
        <v>34966.699999999997</v>
      </c>
      <c r="EO23">
        <v>40031.300000000003</v>
      </c>
      <c r="EP23">
        <v>40360.699999999997</v>
      </c>
      <c r="EQ23">
        <v>2.048</v>
      </c>
      <c r="ER23">
        <v>1.8093999999999999</v>
      </c>
      <c r="ES23">
        <v>0.140071</v>
      </c>
      <c r="ET23">
        <v>0</v>
      </c>
      <c r="EU23">
        <v>29.686499999999999</v>
      </c>
      <c r="EV23">
        <v>999.9</v>
      </c>
      <c r="EW23">
        <v>59.1</v>
      </c>
      <c r="EX23">
        <v>36.5</v>
      </c>
      <c r="EY23">
        <v>36.725299999999997</v>
      </c>
      <c r="EZ23">
        <v>63.086599999999997</v>
      </c>
      <c r="FA23">
        <v>29.647400000000001</v>
      </c>
      <c r="FB23">
        <v>1</v>
      </c>
      <c r="FC23">
        <v>0.15945100000000001</v>
      </c>
      <c r="FD23">
        <v>-1.33863</v>
      </c>
      <c r="FE23">
        <v>20.305800000000001</v>
      </c>
      <c r="FF23">
        <v>5.2160900000000003</v>
      </c>
      <c r="FG23">
        <v>11.902100000000001</v>
      </c>
      <c r="FH23">
        <v>4.9988000000000001</v>
      </c>
      <c r="FI23">
        <v>3.302</v>
      </c>
      <c r="FJ23">
        <v>9999</v>
      </c>
      <c r="FK23">
        <v>9999</v>
      </c>
      <c r="FL23">
        <v>9999</v>
      </c>
      <c r="FM23">
        <v>999.9</v>
      </c>
      <c r="FN23">
        <v>1.8845799999999999</v>
      </c>
      <c r="FO23">
        <v>1.8851</v>
      </c>
      <c r="FP23">
        <v>1.8812599999999999</v>
      </c>
      <c r="FQ23">
        <v>1.8827799999999999</v>
      </c>
      <c r="FR23">
        <v>1.87985</v>
      </c>
      <c r="FS23">
        <v>1.8833599999999999</v>
      </c>
      <c r="FT23">
        <v>1.87927</v>
      </c>
      <c r="FU23">
        <v>1.8815599999999999</v>
      </c>
      <c r="FV23">
        <v>5</v>
      </c>
      <c r="FW23">
        <v>0</v>
      </c>
      <c r="FX23">
        <v>0</v>
      </c>
      <c r="FY23">
        <v>0</v>
      </c>
      <c r="FZ23" t="s">
        <v>367</v>
      </c>
      <c r="GA23" t="s">
        <v>368</v>
      </c>
      <c r="GB23" t="s">
        <v>369</v>
      </c>
      <c r="GC23" t="s">
        <v>369</v>
      </c>
      <c r="GD23" t="s">
        <v>369</v>
      </c>
      <c r="GE23" t="s">
        <v>369</v>
      </c>
      <c r="GF23">
        <v>0</v>
      </c>
      <c r="GG23">
        <v>100</v>
      </c>
      <c r="GH23">
        <v>100</v>
      </c>
      <c r="GI23">
        <v>-2.851</v>
      </c>
      <c r="GJ23">
        <v>5.45E-2</v>
      </c>
      <c r="GK23">
        <v>-2.8508450000000138</v>
      </c>
      <c r="GL23">
        <v>0</v>
      </c>
      <c r="GM23">
        <v>0</v>
      </c>
      <c r="GN23">
        <v>0</v>
      </c>
      <c r="GO23">
        <v>5.4428571428573491E-2</v>
      </c>
      <c r="GP23">
        <v>0</v>
      </c>
      <c r="GQ23">
        <v>0</v>
      </c>
      <c r="GR23">
        <v>0</v>
      </c>
      <c r="GS23">
        <v>-1</v>
      </c>
      <c r="GT23">
        <v>-1</v>
      </c>
      <c r="GU23">
        <v>-1</v>
      </c>
      <c r="GV23">
        <v>-1</v>
      </c>
      <c r="GW23">
        <v>0.9</v>
      </c>
      <c r="GX23">
        <v>0.6</v>
      </c>
      <c r="GY23">
        <v>0.24902299999999999</v>
      </c>
      <c r="GZ23">
        <v>2.6098599999999998</v>
      </c>
      <c r="HA23">
        <v>1.5979000000000001</v>
      </c>
      <c r="HB23">
        <v>2.3095699999999999</v>
      </c>
      <c r="HC23">
        <v>1.6003400000000001</v>
      </c>
      <c r="HD23">
        <v>2.4194300000000002</v>
      </c>
      <c r="HE23">
        <v>40.860799999999998</v>
      </c>
      <c r="HF23">
        <v>23.702200000000001</v>
      </c>
      <c r="HG23">
        <v>18</v>
      </c>
      <c r="HH23">
        <v>532.75099999999998</v>
      </c>
      <c r="HI23">
        <v>454.738</v>
      </c>
      <c r="HJ23">
        <v>31.779800000000002</v>
      </c>
      <c r="HK23">
        <v>29.605599999999999</v>
      </c>
      <c r="HL23">
        <v>29.999099999999999</v>
      </c>
      <c r="HM23">
        <v>29.513300000000001</v>
      </c>
      <c r="HN23">
        <v>29.452000000000002</v>
      </c>
      <c r="HO23">
        <v>4.9963300000000004</v>
      </c>
      <c r="HP23">
        <v>49.101100000000002</v>
      </c>
      <c r="HQ23">
        <v>0</v>
      </c>
      <c r="HR23">
        <v>31.784500000000001</v>
      </c>
      <c r="HS23">
        <v>50</v>
      </c>
      <c r="HT23">
        <v>20.494399999999999</v>
      </c>
      <c r="HU23">
        <v>99.786900000000003</v>
      </c>
      <c r="HV23">
        <v>98.749700000000004</v>
      </c>
    </row>
    <row r="24" spans="1:230" x14ac:dyDescent="0.3">
      <c r="A24">
        <v>8</v>
      </c>
      <c r="B24">
        <v>1691680863</v>
      </c>
      <c r="C24">
        <v>841.40000009536743</v>
      </c>
      <c r="D24" t="s">
        <v>388</v>
      </c>
      <c r="E24" t="s">
        <v>389</v>
      </c>
      <c r="F24" t="s">
        <v>357</v>
      </c>
      <c r="G24" t="s">
        <v>358</v>
      </c>
      <c r="H24" t="s">
        <v>359</v>
      </c>
      <c r="I24" t="s">
        <v>360</v>
      </c>
      <c r="J24" t="s">
        <v>361</v>
      </c>
      <c r="K24" t="s">
        <v>362</v>
      </c>
      <c r="L24" t="s">
        <v>363</v>
      </c>
      <c r="M24">
        <v>1691680863</v>
      </c>
      <c r="N24">
        <f t="shared" si="0"/>
        <v>8.0607130549694636E-3</v>
      </c>
      <c r="O24">
        <f t="shared" si="1"/>
        <v>8.0607130549694634</v>
      </c>
      <c r="P24">
        <f t="shared" si="2"/>
        <v>-3.7521265070207579</v>
      </c>
      <c r="Q24">
        <f t="shared" si="3"/>
        <v>24.214400000000001</v>
      </c>
      <c r="R24">
        <f t="shared" si="4"/>
        <v>37.148601122865394</v>
      </c>
      <c r="S24">
        <f t="shared" si="5"/>
        <v>3.6710635052376692</v>
      </c>
      <c r="T24">
        <f t="shared" si="6"/>
        <v>2.3928922611977601</v>
      </c>
      <c r="U24">
        <f t="shared" si="7"/>
        <v>0.46631147502985887</v>
      </c>
      <c r="V24">
        <f t="shared" si="8"/>
        <v>2.9192256531160132</v>
      </c>
      <c r="W24">
        <f t="shared" si="9"/>
        <v>0.42853401371388261</v>
      </c>
      <c r="X24">
        <f t="shared" si="10"/>
        <v>0.27097241658808552</v>
      </c>
      <c r="Y24">
        <f t="shared" si="11"/>
        <v>344.40419876245772</v>
      </c>
      <c r="Z24">
        <f t="shared" si="12"/>
        <v>32.689047549387787</v>
      </c>
      <c r="AA24">
        <f t="shared" si="13"/>
        <v>32.003700000000002</v>
      </c>
      <c r="AB24">
        <f t="shared" si="14"/>
        <v>4.7760833271809169</v>
      </c>
      <c r="AC24">
        <f t="shared" si="15"/>
        <v>60.012808169154667</v>
      </c>
      <c r="AD24">
        <f t="shared" si="16"/>
        <v>2.9903049939454194</v>
      </c>
      <c r="AE24">
        <f t="shared" si="17"/>
        <v>4.9827779855207206</v>
      </c>
      <c r="AF24">
        <f t="shared" si="18"/>
        <v>1.7857783332354975</v>
      </c>
      <c r="AG24">
        <f t="shared" si="19"/>
        <v>-355.47744572415337</v>
      </c>
      <c r="AH24">
        <f t="shared" si="20"/>
        <v>118.13039883413913</v>
      </c>
      <c r="AI24">
        <f t="shared" si="21"/>
        <v>9.2113518813756823</v>
      </c>
      <c r="AJ24">
        <f t="shared" si="22"/>
        <v>116.26850375381915</v>
      </c>
      <c r="AK24">
        <f t="shared" si="23"/>
        <v>-3.7494198260314282</v>
      </c>
      <c r="AL24">
        <f t="shared" si="24"/>
        <v>8.1206482932232777</v>
      </c>
      <c r="AM24">
        <f t="shared" si="25"/>
        <v>-3.7521265070207579</v>
      </c>
      <c r="AN24">
        <v>20.390219281000618</v>
      </c>
      <c r="AO24">
        <v>24.985848484848489</v>
      </c>
      <c r="AP24">
        <v>-1.879574046159246E-4</v>
      </c>
      <c r="AQ24">
        <v>65.563855340110848</v>
      </c>
      <c r="AR24">
        <f t="shared" si="26"/>
        <v>8.0607130549694634</v>
      </c>
      <c r="AS24">
        <v>20.825208308976059</v>
      </c>
      <c r="AT24">
        <v>30.261792727272731</v>
      </c>
      <c r="AU24">
        <v>-8.6112911835736512E-3</v>
      </c>
      <c r="AV24">
        <v>95.501887287937592</v>
      </c>
      <c r="AW24">
        <v>0</v>
      </c>
      <c r="AX24">
        <v>0</v>
      </c>
      <c r="AY24">
        <f t="shared" si="27"/>
        <v>1</v>
      </c>
      <c r="AZ24">
        <f t="shared" si="28"/>
        <v>0</v>
      </c>
      <c r="BA24">
        <f t="shared" si="29"/>
        <v>51562.288771869957</v>
      </c>
      <c r="BB24">
        <f t="shared" si="30"/>
        <v>1800.18</v>
      </c>
      <c r="BC24">
        <f t="shared" si="31"/>
        <v>1513.3361993812289</v>
      </c>
      <c r="BD24">
        <f t="shared" si="32"/>
        <v>0.8406582671628553</v>
      </c>
      <c r="BE24">
        <f t="shared" si="33"/>
        <v>0.19131653432571061</v>
      </c>
      <c r="BF24">
        <v>6</v>
      </c>
      <c r="BG24">
        <v>0.5</v>
      </c>
      <c r="BH24" t="s">
        <v>364</v>
      </c>
      <c r="BI24">
        <v>2</v>
      </c>
      <c r="BJ24" t="b">
        <v>1</v>
      </c>
      <c r="BK24">
        <v>1691680863</v>
      </c>
      <c r="BL24">
        <v>24.214400000000001</v>
      </c>
      <c r="BM24">
        <v>19.9544</v>
      </c>
      <c r="BN24">
        <v>30.259799999999998</v>
      </c>
      <c r="BO24">
        <v>20.817299999999999</v>
      </c>
      <c r="BP24">
        <v>27.012699999999999</v>
      </c>
      <c r="BQ24">
        <v>30.1981</v>
      </c>
      <c r="BR24">
        <v>500.392</v>
      </c>
      <c r="BS24">
        <v>98.721599999999995</v>
      </c>
      <c r="BT24">
        <v>9.9442900000000001E-2</v>
      </c>
      <c r="BU24">
        <v>32.754300000000001</v>
      </c>
      <c r="BV24">
        <v>32.003700000000002</v>
      </c>
      <c r="BW24">
        <v>999.9</v>
      </c>
      <c r="BX24">
        <v>0</v>
      </c>
      <c r="BY24">
        <v>0</v>
      </c>
      <c r="BZ24">
        <v>10070</v>
      </c>
      <c r="CA24">
        <v>0</v>
      </c>
      <c r="CB24">
        <v>466.34699999999998</v>
      </c>
      <c r="CC24">
        <v>4.2599900000000002</v>
      </c>
      <c r="CD24">
        <v>24.969899999999999</v>
      </c>
      <c r="CE24">
        <v>20.378599999999999</v>
      </c>
      <c r="CF24">
        <v>9.4425000000000008</v>
      </c>
      <c r="CG24">
        <v>19.9544</v>
      </c>
      <c r="CH24">
        <v>20.817299999999999</v>
      </c>
      <c r="CI24">
        <v>2.9872999999999998</v>
      </c>
      <c r="CJ24">
        <v>2.0551200000000001</v>
      </c>
      <c r="CK24">
        <v>23.9573</v>
      </c>
      <c r="CL24">
        <v>17.875499999999999</v>
      </c>
      <c r="CM24">
        <v>1800.18</v>
      </c>
      <c r="CN24">
        <v>0.97799499999999995</v>
      </c>
      <c r="CO24">
        <v>2.2004599999999999E-2</v>
      </c>
      <c r="CP24">
        <v>0</v>
      </c>
      <c r="CQ24">
        <v>754.37699999999995</v>
      </c>
      <c r="CR24">
        <v>5.0009399999999999</v>
      </c>
      <c r="CS24">
        <v>15513.8</v>
      </c>
      <c r="CT24">
        <v>13861.5</v>
      </c>
      <c r="CU24">
        <v>49.25</v>
      </c>
      <c r="CV24">
        <v>50.436999999999998</v>
      </c>
      <c r="CW24">
        <v>50.375</v>
      </c>
      <c r="CX24">
        <v>50.125</v>
      </c>
      <c r="CY24">
        <v>50.875</v>
      </c>
      <c r="CZ24">
        <v>1755.68</v>
      </c>
      <c r="DA24">
        <v>39.5</v>
      </c>
      <c r="DB24">
        <v>0</v>
      </c>
      <c r="DC24">
        <v>1691680861.8</v>
      </c>
      <c r="DD24">
        <v>0</v>
      </c>
      <c r="DE24">
        <v>1691680824.5</v>
      </c>
      <c r="DF24" t="s">
        <v>390</v>
      </c>
      <c r="DG24">
        <v>1691680808.5</v>
      </c>
      <c r="DH24">
        <v>1691680824.5</v>
      </c>
      <c r="DI24">
        <v>9</v>
      </c>
      <c r="DJ24">
        <v>5.1999999999999998E-2</v>
      </c>
      <c r="DK24">
        <v>7.0000000000000001E-3</v>
      </c>
      <c r="DL24">
        <v>-2.798</v>
      </c>
      <c r="DM24">
        <v>6.2E-2</v>
      </c>
      <c r="DN24">
        <v>20</v>
      </c>
      <c r="DO24">
        <v>21</v>
      </c>
      <c r="DP24">
        <v>0.93</v>
      </c>
      <c r="DQ24">
        <v>0.03</v>
      </c>
      <c r="DR24">
        <v>-3.7824367273476511</v>
      </c>
      <c r="DS24">
        <v>0.1368931363188155</v>
      </c>
      <c r="DT24">
        <v>6.4232227146122839E-2</v>
      </c>
      <c r="DU24">
        <v>1</v>
      </c>
      <c r="DV24">
        <v>0.46861633568281991</v>
      </c>
      <c r="DW24">
        <v>-6.808058520321395E-3</v>
      </c>
      <c r="DX24">
        <v>9.1624930312169256E-3</v>
      </c>
      <c r="DY24">
        <v>1</v>
      </c>
      <c r="DZ24">
        <v>2</v>
      </c>
      <c r="EA24">
        <v>2</v>
      </c>
      <c r="EB24" t="s">
        <v>366</v>
      </c>
      <c r="EC24">
        <v>3.1236100000000002</v>
      </c>
      <c r="ED24">
        <v>2.8693900000000001</v>
      </c>
      <c r="EE24">
        <v>7.2266500000000003E-3</v>
      </c>
      <c r="EF24">
        <v>5.4469999999999996E-3</v>
      </c>
      <c r="EG24">
        <v>0.13326399999999999</v>
      </c>
      <c r="EH24">
        <v>0.10304199999999999</v>
      </c>
      <c r="EI24">
        <v>29159.5</v>
      </c>
      <c r="EJ24">
        <v>30052.2</v>
      </c>
      <c r="EK24">
        <v>27037.4</v>
      </c>
      <c r="EL24">
        <v>27886.3</v>
      </c>
      <c r="EM24">
        <v>33482.9</v>
      </c>
      <c r="EN24">
        <v>34931.599999999999</v>
      </c>
      <c r="EO24">
        <v>40051.5</v>
      </c>
      <c r="EP24">
        <v>40375.5</v>
      </c>
      <c r="EQ24">
        <v>2.0518000000000001</v>
      </c>
      <c r="ER24">
        <v>1.8122</v>
      </c>
      <c r="ES24">
        <v>0.15652199999999999</v>
      </c>
      <c r="ET24">
        <v>0</v>
      </c>
      <c r="EU24">
        <v>29.459499999999998</v>
      </c>
      <c r="EV24">
        <v>999.9</v>
      </c>
      <c r="EW24">
        <v>58.5</v>
      </c>
      <c r="EX24">
        <v>36.700000000000003</v>
      </c>
      <c r="EY24">
        <v>36.756500000000003</v>
      </c>
      <c r="EZ24">
        <v>61.406599999999997</v>
      </c>
      <c r="FA24">
        <v>29.567299999999999</v>
      </c>
      <c r="FB24">
        <v>1</v>
      </c>
      <c r="FC24">
        <v>0.13788600000000001</v>
      </c>
      <c r="FD24">
        <v>-1.5575399999999999</v>
      </c>
      <c r="FE24">
        <v>20.304600000000001</v>
      </c>
      <c r="FF24">
        <v>5.2160900000000003</v>
      </c>
      <c r="FG24">
        <v>11.902100000000001</v>
      </c>
      <c r="FH24">
        <v>4.9996</v>
      </c>
      <c r="FI24">
        <v>3.3024</v>
      </c>
      <c r="FJ24">
        <v>9999</v>
      </c>
      <c r="FK24">
        <v>9999</v>
      </c>
      <c r="FL24">
        <v>9999</v>
      </c>
      <c r="FM24">
        <v>999.9</v>
      </c>
      <c r="FN24">
        <v>1.8845499999999999</v>
      </c>
      <c r="FO24">
        <v>1.88507</v>
      </c>
      <c r="FP24">
        <v>1.88123</v>
      </c>
      <c r="FQ24">
        <v>1.8827799999999999</v>
      </c>
      <c r="FR24">
        <v>1.8797900000000001</v>
      </c>
      <c r="FS24">
        <v>1.88324</v>
      </c>
      <c r="FT24">
        <v>1.87921</v>
      </c>
      <c r="FU24">
        <v>1.8815599999999999</v>
      </c>
      <c r="FV24">
        <v>5</v>
      </c>
      <c r="FW24">
        <v>0</v>
      </c>
      <c r="FX24">
        <v>0</v>
      </c>
      <c r="FY24">
        <v>0</v>
      </c>
      <c r="FZ24" t="s">
        <v>367</v>
      </c>
      <c r="GA24" t="s">
        <v>368</v>
      </c>
      <c r="GB24" t="s">
        <v>369</v>
      </c>
      <c r="GC24" t="s">
        <v>369</v>
      </c>
      <c r="GD24" t="s">
        <v>369</v>
      </c>
      <c r="GE24" t="s">
        <v>369</v>
      </c>
      <c r="GF24">
        <v>0</v>
      </c>
      <c r="GG24">
        <v>100</v>
      </c>
      <c r="GH24">
        <v>100</v>
      </c>
      <c r="GI24">
        <v>-2.798</v>
      </c>
      <c r="GJ24">
        <v>6.1699999999999998E-2</v>
      </c>
      <c r="GK24">
        <v>-2.7983523809523838</v>
      </c>
      <c r="GL24">
        <v>0</v>
      </c>
      <c r="GM24">
        <v>0</v>
      </c>
      <c r="GN24">
        <v>0</v>
      </c>
      <c r="GO24">
        <v>6.170952380952599E-2</v>
      </c>
      <c r="GP24">
        <v>0</v>
      </c>
      <c r="GQ24">
        <v>0</v>
      </c>
      <c r="GR24">
        <v>0</v>
      </c>
      <c r="GS24">
        <v>-1</v>
      </c>
      <c r="GT24">
        <v>-1</v>
      </c>
      <c r="GU24">
        <v>-1</v>
      </c>
      <c r="GV24">
        <v>-1</v>
      </c>
      <c r="GW24">
        <v>0.9</v>
      </c>
      <c r="GX24">
        <v>0.6</v>
      </c>
      <c r="GY24">
        <v>0.18554699999999999</v>
      </c>
      <c r="GZ24">
        <v>2.6257299999999999</v>
      </c>
      <c r="HA24">
        <v>1.5966800000000001</v>
      </c>
      <c r="HB24">
        <v>2.3095699999999999</v>
      </c>
      <c r="HC24">
        <v>1.6003400000000001</v>
      </c>
      <c r="HD24">
        <v>2.4706999999999999</v>
      </c>
      <c r="HE24">
        <v>40.860799999999998</v>
      </c>
      <c r="HF24">
        <v>23.702200000000001</v>
      </c>
      <c r="HG24">
        <v>18</v>
      </c>
      <c r="HH24">
        <v>533.28399999999999</v>
      </c>
      <c r="HI24">
        <v>455.03199999999998</v>
      </c>
      <c r="HJ24">
        <v>32.115099999999998</v>
      </c>
      <c r="HK24">
        <v>29.309699999999999</v>
      </c>
      <c r="HL24">
        <v>29.999400000000001</v>
      </c>
      <c r="HM24">
        <v>29.299800000000001</v>
      </c>
      <c r="HN24">
        <v>29.255700000000001</v>
      </c>
      <c r="HO24">
        <v>3.7257400000000001</v>
      </c>
      <c r="HP24">
        <v>47.720199999999998</v>
      </c>
      <c r="HQ24">
        <v>0</v>
      </c>
      <c r="HR24">
        <v>32.111699999999999</v>
      </c>
      <c r="HS24">
        <v>20</v>
      </c>
      <c r="HT24">
        <v>20.827000000000002</v>
      </c>
      <c r="HU24">
        <v>99.837199999999996</v>
      </c>
      <c r="HV24">
        <v>98.788200000000003</v>
      </c>
    </row>
    <row r="25" spans="1:230" x14ac:dyDescent="0.3">
      <c r="A25">
        <v>9</v>
      </c>
      <c r="B25">
        <v>1691680985</v>
      </c>
      <c r="C25">
        <v>963.40000009536743</v>
      </c>
      <c r="D25" t="s">
        <v>391</v>
      </c>
      <c r="E25" t="s">
        <v>392</v>
      </c>
      <c r="F25" t="s">
        <v>357</v>
      </c>
      <c r="G25" t="s">
        <v>358</v>
      </c>
      <c r="H25" t="s">
        <v>359</v>
      </c>
      <c r="I25" t="s">
        <v>360</v>
      </c>
      <c r="J25" t="s">
        <v>361</v>
      </c>
      <c r="K25" t="s">
        <v>362</v>
      </c>
      <c r="L25" t="s">
        <v>363</v>
      </c>
      <c r="M25">
        <v>1691680985</v>
      </c>
      <c r="N25">
        <f t="shared" si="0"/>
        <v>7.8705857350154663E-3</v>
      </c>
      <c r="O25">
        <f t="shared" si="1"/>
        <v>7.8705857350154655</v>
      </c>
      <c r="P25">
        <f t="shared" si="2"/>
        <v>31.463566111163832</v>
      </c>
      <c r="Q25">
        <f t="shared" si="3"/>
        <v>358.85199999999998</v>
      </c>
      <c r="R25">
        <f t="shared" si="4"/>
        <v>232.91423997992021</v>
      </c>
      <c r="S25">
        <f t="shared" si="5"/>
        <v>23.017095044087029</v>
      </c>
      <c r="T25">
        <f t="shared" si="6"/>
        <v>35.462540167027996</v>
      </c>
      <c r="U25">
        <f t="shared" si="7"/>
        <v>0.46187768004584745</v>
      </c>
      <c r="V25">
        <f t="shared" si="8"/>
        <v>2.8806759416135339</v>
      </c>
      <c r="W25">
        <f t="shared" si="9"/>
        <v>0.42433142190390216</v>
      </c>
      <c r="X25">
        <f t="shared" si="10"/>
        <v>0.26832571556934748</v>
      </c>
      <c r="Y25">
        <f t="shared" si="11"/>
        <v>344.3839987630156</v>
      </c>
      <c r="Z25">
        <f t="shared" si="12"/>
        <v>32.776639920019385</v>
      </c>
      <c r="AA25">
        <f t="shared" si="13"/>
        <v>31.964200000000002</v>
      </c>
      <c r="AB25">
        <f t="shared" si="14"/>
        <v>4.7654160044213247</v>
      </c>
      <c r="AC25">
        <f t="shared" si="15"/>
        <v>60.167194428315852</v>
      </c>
      <c r="AD25">
        <f t="shared" si="16"/>
        <v>3.0045008943858997</v>
      </c>
      <c r="AE25">
        <f t="shared" si="17"/>
        <v>4.993586493326541</v>
      </c>
      <c r="AF25">
        <f t="shared" si="18"/>
        <v>1.760915110035425</v>
      </c>
      <c r="AG25">
        <f t="shared" si="19"/>
        <v>-347.09283091418206</v>
      </c>
      <c r="AH25">
        <f t="shared" si="20"/>
        <v>128.68406693043286</v>
      </c>
      <c r="AI25">
        <f t="shared" si="21"/>
        <v>10.168520115808816</v>
      </c>
      <c r="AJ25">
        <f t="shared" si="22"/>
        <v>136.1437548950752</v>
      </c>
      <c r="AK25">
        <f t="shared" si="23"/>
        <v>31.729195185356463</v>
      </c>
      <c r="AL25">
        <f t="shared" si="24"/>
        <v>7.9246702019502457</v>
      </c>
      <c r="AM25">
        <f t="shared" si="25"/>
        <v>31.463566111163832</v>
      </c>
      <c r="AN25">
        <v>408.61198778002529</v>
      </c>
      <c r="AO25">
        <v>370.0677454545455</v>
      </c>
      <c r="AP25">
        <v>-9.2329613573867517E-3</v>
      </c>
      <c r="AQ25">
        <v>65.566205168954369</v>
      </c>
      <c r="AR25">
        <f t="shared" si="26"/>
        <v>7.8705857350154655</v>
      </c>
      <c r="AS25">
        <v>21.182162887329561</v>
      </c>
      <c r="AT25">
        <v>30.410278787878781</v>
      </c>
      <c r="AU25">
        <v>-8.9425039594178794E-3</v>
      </c>
      <c r="AV25">
        <v>95.528715777391326</v>
      </c>
      <c r="AW25">
        <v>0</v>
      </c>
      <c r="AX25">
        <v>0</v>
      </c>
      <c r="AY25">
        <f t="shared" si="27"/>
        <v>1</v>
      </c>
      <c r="AZ25">
        <f t="shared" si="28"/>
        <v>0</v>
      </c>
      <c r="BA25">
        <f t="shared" si="29"/>
        <v>50473.450327597304</v>
      </c>
      <c r="BB25">
        <f t="shared" si="30"/>
        <v>1800.08</v>
      </c>
      <c r="BC25">
        <f t="shared" si="31"/>
        <v>1513.2515993815077</v>
      </c>
      <c r="BD25">
        <f t="shared" si="32"/>
        <v>0.84065797041326373</v>
      </c>
      <c r="BE25">
        <f t="shared" si="33"/>
        <v>0.1913159408265275</v>
      </c>
      <c r="BF25">
        <v>6</v>
      </c>
      <c r="BG25">
        <v>0.5</v>
      </c>
      <c r="BH25" t="s">
        <v>364</v>
      </c>
      <c r="BI25">
        <v>2</v>
      </c>
      <c r="BJ25" t="b">
        <v>1</v>
      </c>
      <c r="BK25">
        <v>1691680985</v>
      </c>
      <c r="BL25">
        <v>358.85199999999998</v>
      </c>
      <c r="BM25">
        <v>400.35899999999998</v>
      </c>
      <c r="BN25">
        <v>30.403099999999998</v>
      </c>
      <c r="BO25">
        <v>21.1783</v>
      </c>
      <c r="BP25">
        <v>362.524</v>
      </c>
      <c r="BQ25">
        <v>30.334900000000001</v>
      </c>
      <c r="BR25">
        <v>499.76600000000002</v>
      </c>
      <c r="BS25">
        <v>98.720699999999994</v>
      </c>
      <c r="BT25">
        <v>0.101489</v>
      </c>
      <c r="BU25">
        <v>32.7928</v>
      </c>
      <c r="BV25">
        <v>31.964200000000002</v>
      </c>
      <c r="BW25">
        <v>999.9</v>
      </c>
      <c r="BX25">
        <v>0</v>
      </c>
      <c r="BY25">
        <v>0</v>
      </c>
      <c r="BZ25">
        <v>9850</v>
      </c>
      <c r="CA25">
        <v>0</v>
      </c>
      <c r="CB25">
        <v>505.88799999999998</v>
      </c>
      <c r="CC25">
        <v>-41.506300000000003</v>
      </c>
      <c r="CD25">
        <v>370.10500000000002</v>
      </c>
      <c r="CE25">
        <v>409.02100000000002</v>
      </c>
      <c r="CF25">
        <v>9.2247699999999995</v>
      </c>
      <c r="CG25">
        <v>400.35899999999998</v>
      </c>
      <c r="CH25">
        <v>21.1783</v>
      </c>
      <c r="CI25">
        <v>3.0014099999999999</v>
      </c>
      <c r="CJ25">
        <v>2.0907399999999998</v>
      </c>
      <c r="CK25">
        <v>24.035799999999998</v>
      </c>
      <c r="CL25">
        <v>18.148800000000001</v>
      </c>
      <c r="CM25">
        <v>1800.08</v>
      </c>
      <c r="CN25">
        <v>0.97800900000000002</v>
      </c>
      <c r="CO25">
        <v>2.1991199999999999E-2</v>
      </c>
      <c r="CP25">
        <v>0</v>
      </c>
      <c r="CQ25">
        <v>748.24199999999996</v>
      </c>
      <c r="CR25">
        <v>5.0009399999999999</v>
      </c>
      <c r="CS25">
        <v>15308.2</v>
      </c>
      <c r="CT25">
        <v>13860.8</v>
      </c>
      <c r="CU25">
        <v>49</v>
      </c>
      <c r="CV25">
        <v>50.125</v>
      </c>
      <c r="CW25">
        <v>50.061999999999998</v>
      </c>
      <c r="CX25">
        <v>49.686999999999998</v>
      </c>
      <c r="CY25">
        <v>50.561999999999998</v>
      </c>
      <c r="CZ25">
        <v>1755.6</v>
      </c>
      <c r="DA25">
        <v>39.479999999999997</v>
      </c>
      <c r="DB25">
        <v>0</v>
      </c>
      <c r="DC25">
        <v>1691680983.5999999</v>
      </c>
      <c r="DD25">
        <v>0</v>
      </c>
      <c r="DE25">
        <v>1691680946</v>
      </c>
      <c r="DF25" t="s">
        <v>393</v>
      </c>
      <c r="DG25">
        <v>1691680929</v>
      </c>
      <c r="DH25">
        <v>1691680946</v>
      </c>
      <c r="DI25">
        <v>10</v>
      </c>
      <c r="DJ25">
        <v>-0.873</v>
      </c>
      <c r="DK25">
        <v>6.0000000000000001E-3</v>
      </c>
      <c r="DL25">
        <v>-3.6709999999999998</v>
      </c>
      <c r="DM25">
        <v>6.8000000000000005E-2</v>
      </c>
      <c r="DN25">
        <v>400</v>
      </c>
      <c r="DO25">
        <v>21</v>
      </c>
      <c r="DP25">
        <v>0.24</v>
      </c>
      <c r="DQ25">
        <v>0.03</v>
      </c>
      <c r="DR25">
        <v>31.2704077950388</v>
      </c>
      <c r="DS25">
        <v>0.64647977701284665</v>
      </c>
      <c r="DT25">
        <v>0.15730966500029331</v>
      </c>
      <c r="DU25">
        <v>1</v>
      </c>
      <c r="DV25">
        <v>0.46090468096080922</v>
      </c>
      <c r="DW25">
        <v>3.9276525558378959E-3</v>
      </c>
      <c r="DX25">
        <v>6.6127767247251747E-3</v>
      </c>
      <c r="DY25">
        <v>1</v>
      </c>
      <c r="DZ25">
        <v>2</v>
      </c>
      <c r="EA25">
        <v>2</v>
      </c>
      <c r="EB25" t="s">
        <v>366</v>
      </c>
      <c r="EC25">
        <v>3.1230000000000002</v>
      </c>
      <c r="ED25">
        <v>2.8695300000000001</v>
      </c>
      <c r="EE25">
        <v>8.1044500000000005E-2</v>
      </c>
      <c r="EF25">
        <v>8.8654200000000002E-2</v>
      </c>
      <c r="EG25">
        <v>0.13375100000000001</v>
      </c>
      <c r="EH25">
        <v>0.104381</v>
      </c>
      <c r="EI25">
        <v>27005</v>
      </c>
      <c r="EJ25">
        <v>27550.2</v>
      </c>
      <c r="EK25">
        <v>27049.8</v>
      </c>
      <c r="EL25">
        <v>27897</v>
      </c>
      <c r="EM25">
        <v>33482.199999999997</v>
      </c>
      <c r="EN25">
        <v>34897.1</v>
      </c>
      <c r="EO25">
        <v>40068</v>
      </c>
      <c r="EP25">
        <v>40389</v>
      </c>
      <c r="EQ25">
        <v>2.0548000000000002</v>
      </c>
      <c r="ER25">
        <v>1.8182</v>
      </c>
      <c r="ES25">
        <v>0.15378</v>
      </c>
      <c r="ET25">
        <v>0</v>
      </c>
      <c r="EU25">
        <v>29.464500000000001</v>
      </c>
      <c r="EV25">
        <v>999.9</v>
      </c>
      <c r="EW25">
        <v>57.9</v>
      </c>
      <c r="EX25">
        <v>36.700000000000003</v>
      </c>
      <c r="EY25">
        <v>36.375599999999999</v>
      </c>
      <c r="EZ25">
        <v>62.3765</v>
      </c>
      <c r="FA25">
        <v>29.683499999999999</v>
      </c>
      <c r="FB25">
        <v>1</v>
      </c>
      <c r="FC25">
        <v>0.117683</v>
      </c>
      <c r="FD25">
        <v>-1.4836800000000001</v>
      </c>
      <c r="FE25">
        <v>20.305399999999999</v>
      </c>
      <c r="FF25">
        <v>5.2148899999999996</v>
      </c>
      <c r="FG25">
        <v>11.902100000000001</v>
      </c>
      <c r="FH25">
        <v>4.9992000000000001</v>
      </c>
      <c r="FI25">
        <v>3.3022</v>
      </c>
      <c r="FJ25">
        <v>9999</v>
      </c>
      <c r="FK25">
        <v>9999</v>
      </c>
      <c r="FL25">
        <v>9999</v>
      </c>
      <c r="FM25">
        <v>999.9</v>
      </c>
      <c r="FN25">
        <v>1.88449</v>
      </c>
      <c r="FO25">
        <v>1.88507</v>
      </c>
      <c r="FP25">
        <v>1.8812</v>
      </c>
      <c r="FQ25">
        <v>1.8827499999999999</v>
      </c>
      <c r="FR25">
        <v>1.8797900000000001</v>
      </c>
      <c r="FS25">
        <v>1.88324</v>
      </c>
      <c r="FT25">
        <v>1.8791500000000001</v>
      </c>
      <c r="FU25">
        <v>1.8815</v>
      </c>
      <c r="FV25">
        <v>5</v>
      </c>
      <c r="FW25">
        <v>0</v>
      </c>
      <c r="FX25">
        <v>0</v>
      </c>
      <c r="FY25">
        <v>0</v>
      </c>
      <c r="FZ25" t="s">
        <v>367</v>
      </c>
      <c r="GA25" t="s">
        <v>368</v>
      </c>
      <c r="GB25" t="s">
        <v>369</v>
      </c>
      <c r="GC25" t="s">
        <v>369</v>
      </c>
      <c r="GD25" t="s">
        <v>369</v>
      </c>
      <c r="GE25" t="s">
        <v>369</v>
      </c>
      <c r="GF25">
        <v>0</v>
      </c>
      <c r="GG25">
        <v>100</v>
      </c>
      <c r="GH25">
        <v>100</v>
      </c>
      <c r="GI25">
        <v>-3.6720000000000002</v>
      </c>
      <c r="GJ25">
        <v>6.8199999999999997E-2</v>
      </c>
      <c r="GK25">
        <v>-3.6714500000000498</v>
      </c>
      <c r="GL25">
        <v>0</v>
      </c>
      <c r="GM25">
        <v>0</v>
      </c>
      <c r="GN25">
        <v>0</v>
      </c>
      <c r="GO25">
        <v>6.8185000000003271E-2</v>
      </c>
      <c r="GP25">
        <v>0</v>
      </c>
      <c r="GQ25">
        <v>0</v>
      </c>
      <c r="GR25">
        <v>0</v>
      </c>
      <c r="GS25">
        <v>-1</v>
      </c>
      <c r="GT25">
        <v>-1</v>
      </c>
      <c r="GU25">
        <v>-1</v>
      </c>
      <c r="GV25">
        <v>-1</v>
      </c>
      <c r="GW25">
        <v>0.9</v>
      </c>
      <c r="GX25">
        <v>0.7</v>
      </c>
      <c r="GY25">
        <v>0.98266600000000004</v>
      </c>
      <c r="GZ25">
        <v>2.5732400000000002</v>
      </c>
      <c r="HA25">
        <v>1.5979000000000001</v>
      </c>
      <c r="HB25">
        <v>2.3083499999999999</v>
      </c>
      <c r="HC25">
        <v>1.6003400000000001</v>
      </c>
      <c r="HD25">
        <v>2.4060100000000002</v>
      </c>
      <c r="HE25">
        <v>40.6554</v>
      </c>
      <c r="HF25">
        <v>23.702200000000001</v>
      </c>
      <c r="HG25">
        <v>18</v>
      </c>
      <c r="HH25">
        <v>533.27200000000005</v>
      </c>
      <c r="HI25">
        <v>457.32</v>
      </c>
      <c r="HJ25">
        <v>31.723299999999998</v>
      </c>
      <c r="HK25">
        <v>29.0517</v>
      </c>
      <c r="HL25">
        <v>29.999199999999998</v>
      </c>
      <c r="HM25">
        <v>29.084700000000002</v>
      </c>
      <c r="HN25">
        <v>29.050599999999999</v>
      </c>
      <c r="HO25">
        <v>19.677199999999999</v>
      </c>
      <c r="HP25">
        <v>46.1676</v>
      </c>
      <c r="HQ25">
        <v>0</v>
      </c>
      <c r="HR25">
        <v>31.747499999999999</v>
      </c>
      <c r="HS25">
        <v>400</v>
      </c>
      <c r="HT25">
        <v>21.3096</v>
      </c>
      <c r="HU25">
        <v>99.880099999999999</v>
      </c>
      <c r="HV25">
        <v>98.823099999999997</v>
      </c>
    </row>
    <row r="26" spans="1:230" x14ac:dyDescent="0.3">
      <c r="A26">
        <v>10</v>
      </c>
      <c r="B26">
        <v>1691681088.5</v>
      </c>
      <c r="C26">
        <v>1066.900000095367</v>
      </c>
      <c r="D26" t="s">
        <v>394</v>
      </c>
      <c r="E26" t="s">
        <v>395</v>
      </c>
      <c r="F26" t="s">
        <v>357</v>
      </c>
      <c r="G26" t="s">
        <v>358</v>
      </c>
      <c r="H26" t="s">
        <v>359</v>
      </c>
      <c r="I26" t="s">
        <v>360</v>
      </c>
      <c r="J26" t="s">
        <v>361</v>
      </c>
      <c r="K26" t="s">
        <v>362</v>
      </c>
      <c r="L26" t="s">
        <v>363</v>
      </c>
      <c r="M26">
        <v>1691681088.5</v>
      </c>
      <c r="N26">
        <f t="shared" si="0"/>
        <v>7.7721927137780721E-3</v>
      </c>
      <c r="O26">
        <f t="shared" si="1"/>
        <v>7.7721927137780717</v>
      </c>
      <c r="P26">
        <f t="shared" si="2"/>
        <v>32.351877228547849</v>
      </c>
      <c r="Q26">
        <f t="shared" si="3"/>
        <v>357.97800000000001</v>
      </c>
      <c r="R26">
        <f t="shared" si="4"/>
        <v>226.95128729209065</v>
      </c>
      <c r="S26">
        <f t="shared" si="5"/>
        <v>22.427285585923972</v>
      </c>
      <c r="T26">
        <f t="shared" si="6"/>
        <v>35.375321881938</v>
      </c>
      <c r="U26">
        <f t="shared" si="7"/>
        <v>0.4538839774209163</v>
      </c>
      <c r="V26">
        <f t="shared" si="8"/>
        <v>2.9218164717703727</v>
      </c>
      <c r="W26">
        <f t="shared" si="9"/>
        <v>0.41803945427680766</v>
      </c>
      <c r="X26">
        <f t="shared" si="10"/>
        <v>0.26425885291130574</v>
      </c>
      <c r="Y26">
        <f t="shared" si="11"/>
        <v>344.37259876297441</v>
      </c>
      <c r="Z26">
        <f t="shared" si="12"/>
        <v>32.787731849712003</v>
      </c>
      <c r="AA26">
        <f t="shared" si="13"/>
        <v>31.974299999999999</v>
      </c>
      <c r="AB26">
        <f t="shared" si="14"/>
        <v>4.7681416226933946</v>
      </c>
      <c r="AC26">
        <f t="shared" si="15"/>
        <v>60.189063751472958</v>
      </c>
      <c r="AD26">
        <f t="shared" si="16"/>
        <v>3.0031244782078996</v>
      </c>
      <c r="AE26">
        <f t="shared" si="17"/>
        <v>4.9894852835859345</v>
      </c>
      <c r="AF26">
        <f t="shared" si="18"/>
        <v>1.765017144485495</v>
      </c>
      <c r="AG26">
        <f t="shared" si="19"/>
        <v>-342.75369867761299</v>
      </c>
      <c r="AH26">
        <f t="shared" si="20"/>
        <v>126.63110748240899</v>
      </c>
      <c r="AI26">
        <f t="shared" si="21"/>
        <v>9.8651843504444692</v>
      </c>
      <c r="AJ26">
        <f t="shared" si="22"/>
        <v>138.11519191821486</v>
      </c>
      <c r="AK26">
        <f t="shared" si="23"/>
        <v>32.020429367710037</v>
      </c>
      <c r="AL26">
        <f t="shared" si="24"/>
        <v>7.7912424337714024</v>
      </c>
      <c r="AM26">
        <f t="shared" si="25"/>
        <v>32.351877228547849</v>
      </c>
      <c r="AN26">
        <v>408.67359135482349</v>
      </c>
      <c r="AO26">
        <v>369.15750909090912</v>
      </c>
      <c r="AP26">
        <v>-2.9064558859415019E-2</v>
      </c>
      <c r="AQ26">
        <v>65.56493096307409</v>
      </c>
      <c r="AR26">
        <f t="shared" si="26"/>
        <v>7.7721927137780717</v>
      </c>
      <c r="AS26">
        <v>21.330835321608031</v>
      </c>
      <c r="AT26">
        <v>30.392824848484821</v>
      </c>
      <c r="AU26">
        <v>-2.6679792139911829E-3</v>
      </c>
      <c r="AV26">
        <v>95.514287333262388</v>
      </c>
      <c r="AW26">
        <v>0</v>
      </c>
      <c r="AX26">
        <v>0</v>
      </c>
      <c r="AY26">
        <f t="shared" si="27"/>
        <v>1</v>
      </c>
      <c r="AZ26">
        <f t="shared" si="28"/>
        <v>0</v>
      </c>
      <c r="BA26">
        <f t="shared" si="29"/>
        <v>51631.303696334209</v>
      </c>
      <c r="BB26">
        <f t="shared" si="30"/>
        <v>1800.02</v>
      </c>
      <c r="BC26">
        <f t="shared" si="31"/>
        <v>1513.201199381487</v>
      </c>
      <c r="BD26">
        <f t="shared" si="32"/>
        <v>0.84065799234535565</v>
      </c>
      <c r="BE26">
        <f t="shared" si="33"/>
        <v>0.19131598469071143</v>
      </c>
      <c r="BF26">
        <v>6</v>
      </c>
      <c r="BG26">
        <v>0.5</v>
      </c>
      <c r="BH26" t="s">
        <v>364</v>
      </c>
      <c r="BI26">
        <v>2</v>
      </c>
      <c r="BJ26" t="b">
        <v>1</v>
      </c>
      <c r="BK26">
        <v>1691681088.5</v>
      </c>
      <c r="BL26">
        <v>357.97800000000001</v>
      </c>
      <c r="BM26">
        <v>399.745</v>
      </c>
      <c r="BN26">
        <v>30.389900000000001</v>
      </c>
      <c r="BO26">
        <v>21.325500000000002</v>
      </c>
      <c r="BP26">
        <v>361.745</v>
      </c>
      <c r="BQ26">
        <v>30.310300000000002</v>
      </c>
      <c r="BR26">
        <v>500.053</v>
      </c>
      <c r="BS26">
        <v>98.720699999999994</v>
      </c>
      <c r="BT26">
        <v>9.9121000000000001E-2</v>
      </c>
      <c r="BU26">
        <v>32.778199999999998</v>
      </c>
      <c r="BV26">
        <v>31.974299999999999</v>
      </c>
      <c r="BW26">
        <v>999.9</v>
      </c>
      <c r="BX26">
        <v>0</v>
      </c>
      <c r="BY26">
        <v>0</v>
      </c>
      <c r="BZ26">
        <v>10085</v>
      </c>
      <c r="CA26">
        <v>0</v>
      </c>
      <c r="CB26">
        <v>517.04100000000005</v>
      </c>
      <c r="CC26">
        <v>-41.766399999999997</v>
      </c>
      <c r="CD26">
        <v>369.19799999999998</v>
      </c>
      <c r="CE26">
        <v>408.45499999999998</v>
      </c>
      <c r="CF26">
        <v>9.0644100000000005</v>
      </c>
      <c r="CG26">
        <v>399.745</v>
      </c>
      <c r="CH26">
        <v>21.325500000000002</v>
      </c>
      <c r="CI26">
        <v>3.0001099999999998</v>
      </c>
      <c r="CJ26">
        <v>2.10527</v>
      </c>
      <c r="CK26">
        <v>24.028500000000001</v>
      </c>
      <c r="CL26">
        <v>18.2591</v>
      </c>
      <c r="CM26">
        <v>1800.02</v>
      </c>
      <c r="CN26">
        <v>0.97800500000000001</v>
      </c>
      <c r="CO26">
        <v>2.1995000000000001E-2</v>
      </c>
      <c r="CP26">
        <v>0</v>
      </c>
      <c r="CQ26">
        <v>763.62800000000004</v>
      </c>
      <c r="CR26">
        <v>5.0009399999999999</v>
      </c>
      <c r="CS26">
        <v>15486.4</v>
      </c>
      <c r="CT26">
        <v>13860.3</v>
      </c>
      <c r="CU26">
        <v>48.811999999999998</v>
      </c>
      <c r="CV26">
        <v>49.875</v>
      </c>
      <c r="CW26">
        <v>49.811999999999998</v>
      </c>
      <c r="CX26">
        <v>49.5</v>
      </c>
      <c r="CY26">
        <v>50.436999999999998</v>
      </c>
      <c r="CZ26">
        <v>1755.54</v>
      </c>
      <c r="DA26">
        <v>39.479999999999997</v>
      </c>
      <c r="DB26">
        <v>0</v>
      </c>
      <c r="DC26">
        <v>1691681087.4000001</v>
      </c>
      <c r="DD26">
        <v>0</v>
      </c>
      <c r="DE26">
        <v>1691681050</v>
      </c>
      <c r="DF26" t="s">
        <v>396</v>
      </c>
      <c r="DG26">
        <v>1691681040.5</v>
      </c>
      <c r="DH26">
        <v>1691681050</v>
      </c>
      <c r="DI26">
        <v>11</v>
      </c>
      <c r="DJ26">
        <v>-9.5000000000000001E-2</v>
      </c>
      <c r="DK26">
        <v>1.0999999999999999E-2</v>
      </c>
      <c r="DL26">
        <v>-3.7669999999999999</v>
      </c>
      <c r="DM26">
        <v>0.08</v>
      </c>
      <c r="DN26">
        <v>400</v>
      </c>
      <c r="DO26">
        <v>21</v>
      </c>
      <c r="DP26">
        <v>0.16</v>
      </c>
      <c r="DQ26">
        <v>0.03</v>
      </c>
      <c r="DR26">
        <v>32.162093252337492</v>
      </c>
      <c r="DS26">
        <v>-7.209101893861123E-3</v>
      </c>
      <c r="DT26">
        <v>0.1230105697442839</v>
      </c>
      <c r="DU26">
        <v>1</v>
      </c>
      <c r="DV26">
        <v>0.45091738385100177</v>
      </c>
      <c r="DW26">
        <v>-3.4760175142980881E-3</v>
      </c>
      <c r="DX26">
        <v>7.5589784798620486E-3</v>
      </c>
      <c r="DY26">
        <v>1</v>
      </c>
      <c r="DZ26">
        <v>2</v>
      </c>
      <c r="EA26">
        <v>2</v>
      </c>
      <c r="EB26" t="s">
        <v>366</v>
      </c>
      <c r="EC26">
        <v>3.12338</v>
      </c>
      <c r="ED26">
        <v>2.8692000000000002</v>
      </c>
      <c r="EE26">
        <v>8.09478E-2</v>
      </c>
      <c r="EF26">
        <v>8.85933E-2</v>
      </c>
      <c r="EG26">
        <v>0.13373399999999999</v>
      </c>
      <c r="EH26">
        <v>0.10495</v>
      </c>
      <c r="EI26">
        <v>27018.5</v>
      </c>
      <c r="EJ26">
        <v>27560.799999999999</v>
      </c>
      <c r="EK26">
        <v>27059.7</v>
      </c>
      <c r="EL26">
        <v>27905</v>
      </c>
      <c r="EM26">
        <v>33493.199999999997</v>
      </c>
      <c r="EN26">
        <v>34881.300000000003</v>
      </c>
      <c r="EO26">
        <v>40081.800000000003</v>
      </c>
      <c r="EP26">
        <v>40397</v>
      </c>
      <c r="EQ26">
        <v>2.0573999999999999</v>
      </c>
      <c r="ER26">
        <v>1.8206</v>
      </c>
      <c r="ES26">
        <v>0.16093299999999999</v>
      </c>
      <c r="ET26">
        <v>0</v>
      </c>
      <c r="EU26">
        <v>29.3582</v>
      </c>
      <c r="EV26">
        <v>999.9</v>
      </c>
      <c r="EW26">
        <v>57.8</v>
      </c>
      <c r="EX26">
        <v>36.700000000000003</v>
      </c>
      <c r="EY26">
        <v>36.316099999999999</v>
      </c>
      <c r="EZ26">
        <v>62.366599999999998</v>
      </c>
      <c r="FA26">
        <v>29.8277</v>
      </c>
      <c r="FB26">
        <v>1</v>
      </c>
      <c r="FC26">
        <v>0.101829</v>
      </c>
      <c r="FD26">
        <v>-1.4905900000000001</v>
      </c>
      <c r="FE26">
        <v>20.305499999999999</v>
      </c>
      <c r="FF26">
        <v>5.2137000000000002</v>
      </c>
      <c r="FG26">
        <v>11.902100000000001</v>
      </c>
      <c r="FH26">
        <v>4.9984000000000002</v>
      </c>
      <c r="FI26">
        <v>3.3022</v>
      </c>
      <c r="FJ26">
        <v>9999</v>
      </c>
      <c r="FK26">
        <v>9999</v>
      </c>
      <c r="FL26">
        <v>9999</v>
      </c>
      <c r="FM26">
        <v>999.9</v>
      </c>
      <c r="FN26">
        <v>1.88452</v>
      </c>
      <c r="FO26">
        <v>1.88507</v>
      </c>
      <c r="FP26">
        <v>1.88123</v>
      </c>
      <c r="FQ26">
        <v>1.8827499999999999</v>
      </c>
      <c r="FR26">
        <v>1.8797600000000001</v>
      </c>
      <c r="FS26">
        <v>1.88324</v>
      </c>
      <c r="FT26">
        <v>1.87921</v>
      </c>
      <c r="FU26">
        <v>1.8815599999999999</v>
      </c>
      <c r="FV26">
        <v>5</v>
      </c>
      <c r="FW26">
        <v>0</v>
      </c>
      <c r="FX26">
        <v>0</v>
      </c>
      <c r="FY26">
        <v>0</v>
      </c>
      <c r="FZ26" t="s">
        <v>367</v>
      </c>
      <c r="GA26" t="s">
        <v>368</v>
      </c>
      <c r="GB26" t="s">
        <v>369</v>
      </c>
      <c r="GC26" t="s">
        <v>369</v>
      </c>
      <c r="GD26" t="s">
        <v>369</v>
      </c>
      <c r="GE26" t="s">
        <v>369</v>
      </c>
      <c r="GF26">
        <v>0</v>
      </c>
      <c r="GG26">
        <v>100</v>
      </c>
      <c r="GH26">
        <v>100</v>
      </c>
      <c r="GI26">
        <v>-3.7669999999999999</v>
      </c>
      <c r="GJ26">
        <v>7.9600000000000004E-2</v>
      </c>
      <c r="GK26">
        <v>-3.7665999999999258</v>
      </c>
      <c r="GL26">
        <v>0</v>
      </c>
      <c r="GM26">
        <v>0</v>
      </c>
      <c r="GN26">
        <v>0</v>
      </c>
      <c r="GO26">
        <v>7.9561904761906277E-2</v>
      </c>
      <c r="GP26">
        <v>0</v>
      </c>
      <c r="GQ26">
        <v>0</v>
      </c>
      <c r="GR26">
        <v>0</v>
      </c>
      <c r="GS26">
        <v>-1</v>
      </c>
      <c r="GT26">
        <v>-1</v>
      </c>
      <c r="GU26">
        <v>-1</v>
      </c>
      <c r="GV26">
        <v>-1</v>
      </c>
      <c r="GW26">
        <v>0.8</v>
      </c>
      <c r="GX26">
        <v>0.6</v>
      </c>
      <c r="GY26">
        <v>0.98266600000000004</v>
      </c>
      <c r="GZ26">
        <v>2.5720200000000002</v>
      </c>
      <c r="HA26">
        <v>1.5979000000000001</v>
      </c>
      <c r="HB26">
        <v>2.3083499999999999</v>
      </c>
      <c r="HC26">
        <v>1.6003400000000001</v>
      </c>
      <c r="HD26">
        <v>2.3730500000000001</v>
      </c>
      <c r="HE26">
        <v>40.527500000000003</v>
      </c>
      <c r="HF26">
        <v>23.702200000000001</v>
      </c>
      <c r="HG26">
        <v>18</v>
      </c>
      <c r="HH26">
        <v>533.21900000000005</v>
      </c>
      <c r="HI26">
        <v>457.40499999999997</v>
      </c>
      <c r="HJ26">
        <v>31.818899999999999</v>
      </c>
      <c r="HK26">
        <v>28.845400000000001</v>
      </c>
      <c r="HL26">
        <v>29.999400000000001</v>
      </c>
      <c r="HM26">
        <v>28.894200000000001</v>
      </c>
      <c r="HN26">
        <v>28.863499999999998</v>
      </c>
      <c r="HO26">
        <v>19.6873</v>
      </c>
      <c r="HP26">
        <v>46.2181</v>
      </c>
      <c r="HQ26">
        <v>0</v>
      </c>
      <c r="HR26">
        <v>31.828399999999998</v>
      </c>
      <c r="HS26">
        <v>400</v>
      </c>
      <c r="HT26">
        <v>21.4191</v>
      </c>
      <c r="HU26">
        <v>99.915300000000002</v>
      </c>
      <c r="HV26">
        <v>98.846199999999996</v>
      </c>
    </row>
    <row r="27" spans="1:230" x14ac:dyDescent="0.3">
      <c r="A27">
        <v>11</v>
      </c>
      <c r="B27">
        <v>1691681211.5</v>
      </c>
      <c r="C27">
        <v>1189.900000095367</v>
      </c>
      <c r="D27" t="s">
        <v>397</v>
      </c>
      <c r="E27" t="s">
        <v>398</v>
      </c>
      <c r="F27" t="s">
        <v>357</v>
      </c>
      <c r="G27" t="s">
        <v>358</v>
      </c>
      <c r="H27" t="s">
        <v>359</v>
      </c>
      <c r="I27" t="s">
        <v>360</v>
      </c>
      <c r="J27" t="s">
        <v>361</v>
      </c>
      <c r="K27" t="s">
        <v>362</v>
      </c>
      <c r="L27" t="s">
        <v>363</v>
      </c>
      <c r="M27">
        <v>1691681211.5</v>
      </c>
      <c r="N27">
        <f t="shared" si="0"/>
        <v>7.5667165317330233E-3</v>
      </c>
      <c r="O27">
        <f t="shared" si="1"/>
        <v>7.5667165317330234</v>
      </c>
      <c r="P27">
        <f t="shared" si="2"/>
        <v>47.22056662560648</v>
      </c>
      <c r="Q27">
        <f t="shared" si="3"/>
        <v>538.59199999999998</v>
      </c>
      <c r="R27">
        <f t="shared" si="4"/>
        <v>339.43003872999992</v>
      </c>
      <c r="S27">
        <f t="shared" si="5"/>
        <v>33.540650395519236</v>
      </c>
      <c r="T27">
        <f t="shared" si="6"/>
        <v>53.220763976617597</v>
      </c>
      <c r="U27">
        <f t="shared" si="7"/>
        <v>0.43471918276024635</v>
      </c>
      <c r="V27">
        <f t="shared" si="8"/>
        <v>2.9121427322996687</v>
      </c>
      <c r="W27">
        <f t="shared" si="9"/>
        <v>0.40161921336288864</v>
      </c>
      <c r="X27">
        <f t="shared" si="10"/>
        <v>0.25377556156383285</v>
      </c>
      <c r="Y27">
        <f t="shared" si="11"/>
        <v>344.34909876225834</v>
      </c>
      <c r="Z27">
        <f t="shared" si="12"/>
        <v>32.972533647561711</v>
      </c>
      <c r="AA27">
        <f t="shared" si="13"/>
        <v>32.088799999999999</v>
      </c>
      <c r="AB27">
        <f t="shared" si="14"/>
        <v>4.7991359916391021</v>
      </c>
      <c r="AC27">
        <f t="shared" si="15"/>
        <v>59.902298450592596</v>
      </c>
      <c r="AD27">
        <f t="shared" si="16"/>
        <v>3.0109901766233302</v>
      </c>
      <c r="AE27">
        <f t="shared" si="17"/>
        <v>5.0265019114530212</v>
      </c>
      <c r="AF27">
        <f t="shared" si="18"/>
        <v>1.7881458150157719</v>
      </c>
      <c r="AG27">
        <f t="shared" si="19"/>
        <v>-333.69219904942634</v>
      </c>
      <c r="AH27">
        <f t="shared" si="20"/>
        <v>128.86513951785332</v>
      </c>
      <c r="AI27">
        <f t="shared" si="21"/>
        <v>10.084747168321689</v>
      </c>
      <c r="AJ27">
        <f t="shared" si="22"/>
        <v>149.60678639900704</v>
      </c>
      <c r="AK27">
        <f t="shared" si="23"/>
        <v>46.927245427298722</v>
      </c>
      <c r="AL27">
        <f t="shared" si="24"/>
        <v>7.5693018079880536</v>
      </c>
      <c r="AM27">
        <f t="shared" si="25"/>
        <v>47.22056662560648</v>
      </c>
      <c r="AN27">
        <v>613.37669174105827</v>
      </c>
      <c r="AO27">
        <v>555.63806060606055</v>
      </c>
      <c r="AP27">
        <v>-4.0543880724551437E-2</v>
      </c>
      <c r="AQ27">
        <v>65.568868660375074</v>
      </c>
      <c r="AR27">
        <f t="shared" si="26"/>
        <v>7.5667165317330234</v>
      </c>
      <c r="AS27">
        <v>21.661381092170402</v>
      </c>
      <c r="AT27">
        <v>30.471121818181821</v>
      </c>
      <c r="AU27">
        <v>-3.3032230775467382E-4</v>
      </c>
      <c r="AV27">
        <v>95.554099451218846</v>
      </c>
      <c r="AW27">
        <v>0</v>
      </c>
      <c r="AX27">
        <v>0</v>
      </c>
      <c r="AY27">
        <f t="shared" si="27"/>
        <v>1</v>
      </c>
      <c r="AZ27">
        <f t="shared" si="28"/>
        <v>0</v>
      </c>
      <c r="BA27">
        <f t="shared" si="29"/>
        <v>51336.512848098013</v>
      </c>
      <c r="BB27">
        <f t="shared" si="30"/>
        <v>1799.89</v>
      </c>
      <c r="BC27">
        <f t="shared" si="31"/>
        <v>1513.0925993811293</v>
      </c>
      <c r="BD27">
        <f t="shared" si="32"/>
        <v>0.8406583732234354</v>
      </c>
      <c r="BE27">
        <f t="shared" si="33"/>
        <v>0.19131674644687083</v>
      </c>
      <c r="BF27">
        <v>6</v>
      </c>
      <c r="BG27">
        <v>0.5</v>
      </c>
      <c r="BH27" t="s">
        <v>364</v>
      </c>
      <c r="BI27">
        <v>2</v>
      </c>
      <c r="BJ27" t="b">
        <v>1</v>
      </c>
      <c r="BK27">
        <v>1691681211.5</v>
      </c>
      <c r="BL27">
        <v>538.59199999999998</v>
      </c>
      <c r="BM27">
        <v>599.82399999999996</v>
      </c>
      <c r="BN27">
        <v>30.4711</v>
      </c>
      <c r="BO27">
        <v>21.660799999999998</v>
      </c>
      <c r="BP27">
        <v>542.81399999999996</v>
      </c>
      <c r="BQ27">
        <v>30.385300000000001</v>
      </c>
      <c r="BR27">
        <v>499.77800000000002</v>
      </c>
      <c r="BS27">
        <v>98.7149</v>
      </c>
      <c r="BT27">
        <v>9.9720299999999998E-2</v>
      </c>
      <c r="BU27">
        <v>32.909599999999998</v>
      </c>
      <c r="BV27">
        <v>32.088799999999999</v>
      </c>
      <c r="BW27">
        <v>999.9</v>
      </c>
      <c r="BX27">
        <v>0</v>
      </c>
      <c r="BY27">
        <v>0</v>
      </c>
      <c r="BZ27">
        <v>10030</v>
      </c>
      <c r="CA27">
        <v>0</v>
      </c>
      <c r="CB27">
        <v>1711.95</v>
      </c>
      <c r="CC27">
        <v>-61.231999999999999</v>
      </c>
      <c r="CD27">
        <v>555.51900000000001</v>
      </c>
      <c r="CE27">
        <v>613.10400000000004</v>
      </c>
      <c r="CF27">
        <v>8.8102900000000002</v>
      </c>
      <c r="CG27">
        <v>599.82399999999996</v>
      </c>
      <c r="CH27">
        <v>21.660799999999998</v>
      </c>
      <c r="CI27">
        <v>3.0079500000000001</v>
      </c>
      <c r="CJ27">
        <v>2.1382400000000001</v>
      </c>
      <c r="CK27">
        <v>24.071999999999999</v>
      </c>
      <c r="CL27">
        <v>18.507000000000001</v>
      </c>
      <c r="CM27">
        <v>1799.89</v>
      </c>
      <c r="CN27">
        <v>0.97799400000000003</v>
      </c>
      <c r="CO27">
        <v>2.2006299999999999E-2</v>
      </c>
      <c r="CP27">
        <v>0</v>
      </c>
      <c r="CQ27">
        <v>814.52099999999996</v>
      </c>
      <c r="CR27">
        <v>5.0009399999999999</v>
      </c>
      <c r="CS27">
        <v>19164.099999999999</v>
      </c>
      <c r="CT27">
        <v>13859.3</v>
      </c>
      <c r="CU27">
        <v>48.625</v>
      </c>
      <c r="CV27">
        <v>49.936999999999998</v>
      </c>
      <c r="CW27">
        <v>49.686999999999998</v>
      </c>
      <c r="CX27">
        <v>49.375</v>
      </c>
      <c r="CY27">
        <v>50.25</v>
      </c>
      <c r="CZ27">
        <v>1755.39</v>
      </c>
      <c r="DA27">
        <v>39.5</v>
      </c>
      <c r="DB27">
        <v>0</v>
      </c>
      <c r="DC27">
        <v>1691681210.4000001</v>
      </c>
      <c r="DD27">
        <v>0</v>
      </c>
      <c r="DE27">
        <v>1691681164.5</v>
      </c>
      <c r="DF27" t="s">
        <v>399</v>
      </c>
      <c r="DG27">
        <v>1691681148.5</v>
      </c>
      <c r="DH27">
        <v>1691681164.5</v>
      </c>
      <c r="DI27">
        <v>12</v>
      </c>
      <c r="DJ27">
        <v>-0.45600000000000002</v>
      </c>
      <c r="DK27">
        <v>6.0000000000000001E-3</v>
      </c>
      <c r="DL27">
        <v>-4.2220000000000004</v>
      </c>
      <c r="DM27">
        <v>8.5999999999999993E-2</v>
      </c>
      <c r="DN27">
        <v>600</v>
      </c>
      <c r="DO27">
        <v>21</v>
      </c>
      <c r="DP27">
        <v>0.14000000000000001</v>
      </c>
      <c r="DQ27">
        <v>0.03</v>
      </c>
      <c r="DR27">
        <v>46.853590594348731</v>
      </c>
      <c r="DS27">
        <v>0.67664897552187064</v>
      </c>
      <c r="DT27">
        <v>0.18012288474767149</v>
      </c>
      <c r="DU27">
        <v>1</v>
      </c>
      <c r="DV27">
        <v>0.43277879568255428</v>
      </c>
      <c r="DW27">
        <v>1.6953671692350479E-2</v>
      </c>
      <c r="DX27">
        <v>2.846814473395862E-3</v>
      </c>
      <c r="DY27">
        <v>1</v>
      </c>
      <c r="DZ27">
        <v>2</v>
      </c>
      <c r="EA27">
        <v>2</v>
      </c>
      <c r="EB27" t="s">
        <v>366</v>
      </c>
      <c r="EC27">
        <v>3.1231599999999999</v>
      </c>
      <c r="ED27">
        <v>2.86931</v>
      </c>
      <c r="EE27">
        <v>0.10988100000000001</v>
      </c>
      <c r="EF27">
        <v>0.119405</v>
      </c>
      <c r="EG27">
        <v>0.13402</v>
      </c>
      <c r="EH27">
        <v>0.106179</v>
      </c>
      <c r="EI27">
        <v>26177.9</v>
      </c>
      <c r="EJ27">
        <v>26636.5</v>
      </c>
      <c r="EK27">
        <v>27069.200000000001</v>
      </c>
      <c r="EL27">
        <v>27911.7</v>
      </c>
      <c r="EM27">
        <v>33494.699999999997</v>
      </c>
      <c r="EN27">
        <v>34841.199999999997</v>
      </c>
      <c r="EO27">
        <v>40095.599999999999</v>
      </c>
      <c r="EP27">
        <v>40403.9</v>
      </c>
      <c r="EQ27">
        <v>2.0590000000000002</v>
      </c>
      <c r="ER27">
        <v>1.8255999999999999</v>
      </c>
      <c r="ES27">
        <v>0.15973999999999999</v>
      </c>
      <c r="ET27">
        <v>0</v>
      </c>
      <c r="EU27">
        <v>29.4925</v>
      </c>
      <c r="EV27">
        <v>999.9</v>
      </c>
      <c r="EW27">
        <v>57.8</v>
      </c>
      <c r="EX27">
        <v>36.700000000000003</v>
      </c>
      <c r="EY27">
        <v>36.3123</v>
      </c>
      <c r="EZ27">
        <v>62.696599999999997</v>
      </c>
      <c r="FA27">
        <v>29.571300000000001</v>
      </c>
      <c r="FB27">
        <v>1</v>
      </c>
      <c r="FC27">
        <v>8.5365899999999995E-2</v>
      </c>
      <c r="FD27">
        <v>-0.80093700000000001</v>
      </c>
      <c r="FE27">
        <v>20.3096</v>
      </c>
      <c r="FF27">
        <v>5.2148899999999996</v>
      </c>
      <c r="FG27">
        <v>11.902100000000001</v>
      </c>
      <c r="FH27">
        <v>4.9984000000000002</v>
      </c>
      <c r="FI27">
        <v>3.302</v>
      </c>
      <c r="FJ27">
        <v>9999</v>
      </c>
      <c r="FK27">
        <v>9999</v>
      </c>
      <c r="FL27">
        <v>9999</v>
      </c>
      <c r="FM27">
        <v>999.9</v>
      </c>
      <c r="FN27">
        <v>1.88449</v>
      </c>
      <c r="FO27">
        <v>1.88507</v>
      </c>
      <c r="FP27">
        <v>1.8811599999999999</v>
      </c>
      <c r="FQ27">
        <v>1.88266</v>
      </c>
      <c r="FR27">
        <v>1.8797299999999999</v>
      </c>
      <c r="FS27">
        <v>1.88327</v>
      </c>
      <c r="FT27">
        <v>1.8791800000000001</v>
      </c>
      <c r="FU27">
        <v>1.8815299999999999</v>
      </c>
      <c r="FV27">
        <v>5</v>
      </c>
      <c r="FW27">
        <v>0</v>
      </c>
      <c r="FX27">
        <v>0</v>
      </c>
      <c r="FY27">
        <v>0</v>
      </c>
      <c r="FZ27" t="s">
        <v>367</v>
      </c>
      <c r="GA27" t="s">
        <v>368</v>
      </c>
      <c r="GB27" t="s">
        <v>369</v>
      </c>
      <c r="GC27" t="s">
        <v>369</v>
      </c>
      <c r="GD27" t="s">
        <v>369</v>
      </c>
      <c r="GE27" t="s">
        <v>369</v>
      </c>
      <c r="GF27">
        <v>0</v>
      </c>
      <c r="GG27">
        <v>100</v>
      </c>
      <c r="GH27">
        <v>100</v>
      </c>
      <c r="GI27">
        <v>-4.2220000000000004</v>
      </c>
      <c r="GJ27">
        <v>8.5800000000000001E-2</v>
      </c>
      <c r="GK27">
        <v>-4.2222857142858166</v>
      </c>
      <c r="GL27">
        <v>0</v>
      </c>
      <c r="GM27">
        <v>0</v>
      </c>
      <c r="GN27">
        <v>0</v>
      </c>
      <c r="GO27">
        <v>8.5785714285719905E-2</v>
      </c>
      <c r="GP27">
        <v>0</v>
      </c>
      <c r="GQ27">
        <v>0</v>
      </c>
      <c r="GR27">
        <v>0</v>
      </c>
      <c r="GS27">
        <v>-1</v>
      </c>
      <c r="GT27">
        <v>-1</v>
      </c>
      <c r="GU27">
        <v>-1</v>
      </c>
      <c r="GV27">
        <v>-1</v>
      </c>
      <c r="GW27">
        <v>1.1000000000000001</v>
      </c>
      <c r="GX27">
        <v>0.8</v>
      </c>
      <c r="GY27">
        <v>1.3659699999999999</v>
      </c>
      <c r="GZ27">
        <v>2.5512700000000001</v>
      </c>
      <c r="HA27">
        <v>1.5979000000000001</v>
      </c>
      <c r="HB27">
        <v>2.3083499999999999</v>
      </c>
      <c r="HC27">
        <v>1.6003400000000001</v>
      </c>
      <c r="HD27">
        <v>2.5122100000000001</v>
      </c>
      <c r="HE27">
        <v>40.476500000000001</v>
      </c>
      <c r="HF27">
        <v>23.702200000000001</v>
      </c>
      <c r="HG27">
        <v>18</v>
      </c>
      <c r="HH27">
        <v>532.38</v>
      </c>
      <c r="HI27">
        <v>459.12700000000001</v>
      </c>
      <c r="HJ27">
        <v>31.397400000000001</v>
      </c>
      <c r="HK27">
        <v>28.641300000000001</v>
      </c>
      <c r="HL27">
        <v>29.9999</v>
      </c>
      <c r="HM27">
        <v>28.688199999999998</v>
      </c>
      <c r="HN27">
        <v>28.670500000000001</v>
      </c>
      <c r="HO27">
        <v>27.3521</v>
      </c>
      <c r="HP27">
        <v>45.699599999999997</v>
      </c>
      <c r="HQ27">
        <v>0</v>
      </c>
      <c r="HR27">
        <v>31.389399999999998</v>
      </c>
      <c r="HS27">
        <v>600</v>
      </c>
      <c r="HT27">
        <v>21.654</v>
      </c>
      <c r="HU27">
        <v>99.950100000000006</v>
      </c>
      <c r="HV27">
        <v>98.866</v>
      </c>
    </row>
    <row r="28" spans="1:230" x14ac:dyDescent="0.3">
      <c r="A28">
        <v>12</v>
      </c>
      <c r="B28">
        <v>1691681392</v>
      </c>
      <c r="C28">
        <v>1370.400000095367</v>
      </c>
      <c r="D28" t="s">
        <v>400</v>
      </c>
      <c r="E28" t="s">
        <v>401</v>
      </c>
      <c r="F28" t="s">
        <v>357</v>
      </c>
      <c r="G28" t="s">
        <v>358</v>
      </c>
      <c r="H28" t="s">
        <v>359</v>
      </c>
      <c r="I28" t="s">
        <v>360</v>
      </c>
      <c r="J28" t="s">
        <v>361</v>
      </c>
      <c r="K28" t="s">
        <v>362</v>
      </c>
      <c r="L28" t="s">
        <v>363</v>
      </c>
      <c r="M28">
        <v>1691681392</v>
      </c>
      <c r="N28">
        <f t="shared" si="0"/>
        <v>6.272426690081454E-3</v>
      </c>
      <c r="O28">
        <f t="shared" si="1"/>
        <v>6.2724266900814536</v>
      </c>
      <c r="P28">
        <f t="shared" si="2"/>
        <v>53.68632663979534</v>
      </c>
      <c r="Q28">
        <f t="shared" si="3"/>
        <v>729.78300000000002</v>
      </c>
      <c r="R28">
        <f t="shared" si="4"/>
        <v>451.57208592266301</v>
      </c>
      <c r="S28">
        <f t="shared" si="5"/>
        <v>44.622355324397354</v>
      </c>
      <c r="T28">
        <f t="shared" si="6"/>
        <v>72.113926770224992</v>
      </c>
      <c r="U28">
        <f t="shared" si="7"/>
        <v>0.3487523218730556</v>
      </c>
      <c r="V28">
        <f t="shared" si="8"/>
        <v>2.9165045614924741</v>
      </c>
      <c r="W28">
        <f t="shared" si="9"/>
        <v>0.32712986887556156</v>
      </c>
      <c r="X28">
        <f t="shared" si="10"/>
        <v>0.20628704814054882</v>
      </c>
      <c r="Y28">
        <f t="shared" si="11"/>
        <v>344.41369876249212</v>
      </c>
      <c r="Z28">
        <f t="shared" si="12"/>
        <v>33.049105721847297</v>
      </c>
      <c r="AA28">
        <f t="shared" si="13"/>
        <v>32.059600000000003</v>
      </c>
      <c r="AB28">
        <f t="shared" si="14"/>
        <v>4.7912151375673036</v>
      </c>
      <c r="AC28">
        <f t="shared" si="15"/>
        <v>59.977880623692194</v>
      </c>
      <c r="AD28">
        <f t="shared" si="16"/>
        <v>2.9709297886049999</v>
      </c>
      <c r="AE28">
        <f t="shared" si="17"/>
        <v>4.9533757407083776</v>
      </c>
      <c r="AF28">
        <f t="shared" si="18"/>
        <v>1.8202853489623037</v>
      </c>
      <c r="AG28">
        <f t="shared" si="19"/>
        <v>-276.61401703259213</v>
      </c>
      <c r="AH28">
        <f t="shared" si="20"/>
        <v>92.705516574749424</v>
      </c>
      <c r="AI28">
        <f t="shared" si="21"/>
        <v>7.2338096707949395</v>
      </c>
      <c r="AJ28">
        <f t="shared" si="22"/>
        <v>167.73900797544434</v>
      </c>
      <c r="AK28">
        <f t="shared" si="23"/>
        <v>53.937649780167604</v>
      </c>
      <c r="AL28">
        <f t="shared" si="24"/>
        <v>6.227798913968015</v>
      </c>
      <c r="AM28">
        <f t="shared" si="25"/>
        <v>53.68632663979534</v>
      </c>
      <c r="AN28">
        <v>818.45730953554857</v>
      </c>
      <c r="AO28">
        <v>752.39585454545431</v>
      </c>
      <c r="AP28">
        <v>3.5069020002599038E-2</v>
      </c>
      <c r="AQ28">
        <v>65.578327790580147</v>
      </c>
      <c r="AR28">
        <f t="shared" si="26"/>
        <v>6.2724266900814536</v>
      </c>
      <c r="AS28">
        <v>22.761043201991441</v>
      </c>
      <c r="AT28">
        <v>30.063671515151508</v>
      </c>
      <c r="AU28">
        <v>-9.4443912860928895E-4</v>
      </c>
      <c r="AV28">
        <v>95.616034721344931</v>
      </c>
      <c r="AW28">
        <v>0</v>
      </c>
      <c r="AX28">
        <v>0</v>
      </c>
      <c r="AY28">
        <f t="shared" si="27"/>
        <v>1</v>
      </c>
      <c r="AZ28">
        <f t="shared" si="28"/>
        <v>0</v>
      </c>
      <c r="BA28">
        <f t="shared" si="29"/>
        <v>51503.152959345323</v>
      </c>
      <c r="BB28">
        <f t="shared" si="30"/>
        <v>1800.23</v>
      </c>
      <c r="BC28">
        <f t="shared" si="31"/>
        <v>1513.3781993812461</v>
      </c>
      <c r="BD28">
        <f t="shared" si="32"/>
        <v>0.84065824888000207</v>
      </c>
      <c r="BE28">
        <f t="shared" si="33"/>
        <v>0.19131649776000406</v>
      </c>
      <c r="BF28">
        <v>6</v>
      </c>
      <c r="BG28">
        <v>0.5</v>
      </c>
      <c r="BH28" t="s">
        <v>364</v>
      </c>
      <c r="BI28">
        <v>2</v>
      </c>
      <c r="BJ28" t="b">
        <v>1</v>
      </c>
      <c r="BK28">
        <v>1691681392</v>
      </c>
      <c r="BL28">
        <v>729.78300000000002</v>
      </c>
      <c r="BM28">
        <v>799.91399999999999</v>
      </c>
      <c r="BN28">
        <v>30.0654</v>
      </c>
      <c r="BO28">
        <v>22.8217</v>
      </c>
      <c r="BP28">
        <v>734.61900000000003</v>
      </c>
      <c r="BQ28">
        <v>29.974299999999999</v>
      </c>
      <c r="BR28">
        <v>500.34300000000002</v>
      </c>
      <c r="BS28">
        <v>98.715299999999999</v>
      </c>
      <c r="BT28">
        <v>0.100275</v>
      </c>
      <c r="BU28">
        <v>32.6492</v>
      </c>
      <c r="BV28">
        <v>32.059600000000003</v>
      </c>
      <c r="BW28">
        <v>999.9</v>
      </c>
      <c r="BX28">
        <v>0</v>
      </c>
      <c r="BY28">
        <v>0</v>
      </c>
      <c r="BZ28">
        <v>10055</v>
      </c>
      <c r="CA28">
        <v>0</v>
      </c>
      <c r="CB28">
        <v>1756.92</v>
      </c>
      <c r="CC28">
        <v>-70.131100000000004</v>
      </c>
      <c r="CD28">
        <v>752.404</v>
      </c>
      <c r="CE28">
        <v>818.59500000000003</v>
      </c>
      <c r="CF28">
        <v>7.2436499999999997</v>
      </c>
      <c r="CG28">
        <v>799.91399999999999</v>
      </c>
      <c r="CH28">
        <v>22.8217</v>
      </c>
      <c r="CI28">
        <v>2.9679099999999998</v>
      </c>
      <c r="CJ28">
        <v>2.25285</v>
      </c>
      <c r="CK28">
        <v>23.849</v>
      </c>
      <c r="CL28">
        <v>19.3432</v>
      </c>
      <c r="CM28">
        <v>1800.23</v>
      </c>
      <c r="CN28">
        <v>0.97799700000000001</v>
      </c>
      <c r="CO28">
        <v>2.2002600000000001E-2</v>
      </c>
      <c r="CP28">
        <v>0</v>
      </c>
      <c r="CQ28">
        <v>821.38800000000003</v>
      </c>
      <c r="CR28">
        <v>5.0009399999999999</v>
      </c>
      <c r="CS28">
        <v>19528.2</v>
      </c>
      <c r="CT28">
        <v>13861.9</v>
      </c>
      <c r="CU28">
        <v>48.875</v>
      </c>
      <c r="CV28">
        <v>50.811999999999998</v>
      </c>
      <c r="CW28">
        <v>49.936999999999998</v>
      </c>
      <c r="CX28">
        <v>50.311999999999998</v>
      </c>
      <c r="CY28">
        <v>50.625</v>
      </c>
      <c r="CZ28">
        <v>1755.73</v>
      </c>
      <c r="DA28">
        <v>39.5</v>
      </c>
      <c r="DB28">
        <v>0</v>
      </c>
      <c r="DC28">
        <v>1691681391</v>
      </c>
      <c r="DD28">
        <v>0</v>
      </c>
      <c r="DE28">
        <v>1691681296.5</v>
      </c>
      <c r="DF28" t="s">
        <v>402</v>
      </c>
      <c r="DG28">
        <v>1691681293</v>
      </c>
      <c r="DH28">
        <v>1691681296.5</v>
      </c>
      <c r="DI28">
        <v>13</v>
      </c>
      <c r="DJ28">
        <v>-0.61399999999999999</v>
      </c>
      <c r="DK28">
        <v>5.0000000000000001E-3</v>
      </c>
      <c r="DL28">
        <v>-4.8360000000000003</v>
      </c>
      <c r="DM28">
        <v>9.0999999999999998E-2</v>
      </c>
      <c r="DN28">
        <v>800</v>
      </c>
      <c r="DO28">
        <v>22</v>
      </c>
      <c r="DP28">
        <v>0.15</v>
      </c>
      <c r="DQ28">
        <v>0.04</v>
      </c>
      <c r="DR28">
        <v>54.125888631451197</v>
      </c>
      <c r="DS28">
        <v>-1.5874019206129379</v>
      </c>
      <c r="DT28">
        <v>0.2782425478378055</v>
      </c>
      <c r="DU28">
        <v>0</v>
      </c>
      <c r="DV28">
        <v>0.36072894852650372</v>
      </c>
      <c r="DW28">
        <v>-4.949094014996084E-2</v>
      </c>
      <c r="DX28">
        <v>7.3323981760652244E-3</v>
      </c>
      <c r="DY28">
        <v>1</v>
      </c>
      <c r="DZ28">
        <v>1</v>
      </c>
      <c r="EA28">
        <v>2</v>
      </c>
      <c r="EB28" t="s">
        <v>403</v>
      </c>
      <c r="EC28">
        <v>3.1240700000000001</v>
      </c>
      <c r="ED28">
        <v>2.8700999999999999</v>
      </c>
      <c r="EE28">
        <v>0.135717</v>
      </c>
      <c r="EF28">
        <v>0.14540600000000001</v>
      </c>
      <c r="EG28">
        <v>0.132714</v>
      </c>
      <c r="EH28">
        <v>0.11020000000000001</v>
      </c>
      <c r="EI28">
        <v>25403.7</v>
      </c>
      <c r="EJ28">
        <v>25833.9</v>
      </c>
      <c r="EK28">
        <v>27054.7</v>
      </c>
      <c r="EL28">
        <v>27895.4</v>
      </c>
      <c r="EM28">
        <v>33530.800000000003</v>
      </c>
      <c r="EN28">
        <v>34667.9</v>
      </c>
      <c r="EO28">
        <v>40073.300000000003</v>
      </c>
      <c r="EP28">
        <v>40383.1</v>
      </c>
      <c r="EQ28">
        <v>2.0562</v>
      </c>
      <c r="ER28">
        <v>1.8206</v>
      </c>
      <c r="ES28">
        <v>0.117093</v>
      </c>
      <c r="ET28">
        <v>0</v>
      </c>
      <c r="EU28">
        <v>30.157499999999999</v>
      </c>
      <c r="EV28">
        <v>999.9</v>
      </c>
      <c r="EW28">
        <v>57.7</v>
      </c>
      <c r="EX28">
        <v>36.9</v>
      </c>
      <c r="EY28">
        <v>36.650399999999998</v>
      </c>
      <c r="EZ28">
        <v>61.846600000000002</v>
      </c>
      <c r="FA28">
        <v>29.595400000000001</v>
      </c>
      <c r="FB28">
        <v>1</v>
      </c>
      <c r="FC28">
        <v>0.107805</v>
      </c>
      <c r="FD28">
        <v>0.91596900000000003</v>
      </c>
      <c r="FE28">
        <v>20.3079</v>
      </c>
      <c r="FF28">
        <v>5.2148899999999996</v>
      </c>
      <c r="FG28">
        <v>11.902100000000001</v>
      </c>
      <c r="FH28">
        <v>5</v>
      </c>
      <c r="FI28">
        <v>3.302</v>
      </c>
      <c r="FJ28">
        <v>9999</v>
      </c>
      <c r="FK28">
        <v>9999</v>
      </c>
      <c r="FL28">
        <v>9999</v>
      </c>
      <c r="FM28">
        <v>999.9</v>
      </c>
      <c r="FN28">
        <v>1.88449</v>
      </c>
      <c r="FO28">
        <v>1.88507</v>
      </c>
      <c r="FP28">
        <v>1.8811599999999999</v>
      </c>
      <c r="FQ28">
        <v>1.8827799999999999</v>
      </c>
      <c r="FR28">
        <v>1.8797600000000001</v>
      </c>
      <c r="FS28">
        <v>1.8833299999999999</v>
      </c>
      <c r="FT28">
        <v>1.8791500000000001</v>
      </c>
      <c r="FU28">
        <v>1.8815599999999999</v>
      </c>
      <c r="FV28">
        <v>5</v>
      </c>
      <c r="FW28">
        <v>0</v>
      </c>
      <c r="FX28">
        <v>0</v>
      </c>
      <c r="FY28">
        <v>0</v>
      </c>
      <c r="FZ28" t="s">
        <v>367</v>
      </c>
      <c r="GA28" t="s">
        <v>368</v>
      </c>
      <c r="GB28" t="s">
        <v>369</v>
      </c>
      <c r="GC28" t="s">
        <v>369</v>
      </c>
      <c r="GD28" t="s">
        <v>369</v>
      </c>
      <c r="GE28" t="s">
        <v>369</v>
      </c>
      <c r="GF28">
        <v>0</v>
      </c>
      <c r="GG28">
        <v>100</v>
      </c>
      <c r="GH28">
        <v>100</v>
      </c>
      <c r="GI28">
        <v>-4.8360000000000003</v>
      </c>
      <c r="GJ28">
        <v>9.11E-2</v>
      </c>
      <c r="GK28">
        <v>-4.8361999999999634</v>
      </c>
      <c r="GL28">
        <v>0</v>
      </c>
      <c r="GM28">
        <v>0</v>
      </c>
      <c r="GN28">
        <v>0</v>
      </c>
      <c r="GO28">
        <v>9.1099999999997294E-2</v>
      </c>
      <c r="GP28">
        <v>0</v>
      </c>
      <c r="GQ28">
        <v>0</v>
      </c>
      <c r="GR28">
        <v>0</v>
      </c>
      <c r="GS28">
        <v>-1</v>
      </c>
      <c r="GT28">
        <v>-1</v>
      </c>
      <c r="GU28">
        <v>-1</v>
      </c>
      <c r="GV28">
        <v>-1</v>
      </c>
      <c r="GW28">
        <v>1.6</v>
      </c>
      <c r="GX28">
        <v>1.6</v>
      </c>
      <c r="GY28">
        <v>1.7309600000000001</v>
      </c>
      <c r="GZ28">
        <v>2.5439500000000002</v>
      </c>
      <c r="HA28">
        <v>1.5966800000000001</v>
      </c>
      <c r="HB28">
        <v>2.3083499999999999</v>
      </c>
      <c r="HC28">
        <v>1.6003400000000001</v>
      </c>
      <c r="HD28">
        <v>2.50122</v>
      </c>
      <c r="HE28">
        <v>40.680999999999997</v>
      </c>
      <c r="HF28">
        <v>23.6935</v>
      </c>
      <c r="HG28">
        <v>18</v>
      </c>
      <c r="HH28">
        <v>531.73500000000001</v>
      </c>
      <c r="HI28">
        <v>456.88600000000002</v>
      </c>
      <c r="HJ28">
        <v>28.851299999999998</v>
      </c>
      <c r="HK28">
        <v>28.884399999999999</v>
      </c>
      <c r="HL28">
        <v>30.001200000000001</v>
      </c>
      <c r="HM28">
        <v>28.815000000000001</v>
      </c>
      <c r="HN28">
        <v>28.798300000000001</v>
      </c>
      <c r="HO28">
        <v>34.6661</v>
      </c>
      <c r="HP28">
        <v>42.866900000000001</v>
      </c>
      <c r="HQ28">
        <v>0</v>
      </c>
      <c r="HR28">
        <v>28.861599999999999</v>
      </c>
      <c r="HS28">
        <v>800</v>
      </c>
      <c r="HT28">
        <v>22.720199999999998</v>
      </c>
      <c r="HU28">
        <v>99.895300000000006</v>
      </c>
      <c r="HV28">
        <v>98.812200000000004</v>
      </c>
    </row>
    <row r="29" spans="1:230" x14ac:dyDescent="0.3">
      <c r="A29">
        <v>13</v>
      </c>
      <c r="B29">
        <v>1691681572.5</v>
      </c>
      <c r="C29">
        <v>1550.900000095367</v>
      </c>
      <c r="D29" t="s">
        <v>404</v>
      </c>
      <c r="E29" t="s">
        <v>405</v>
      </c>
      <c r="F29" t="s">
        <v>357</v>
      </c>
      <c r="G29" t="s">
        <v>358</v>
      </c>
      <c r="H29" t="s">
        <v>359</v>
      </c>
      <c r="I29" t="s">
        <v>360</v>
      </c>
      <c r="J29" t="s">
        <v>361</v>
      </c>
      <c r="K29" t="s">
        <v>362</v>
      </c>
      <c r="L29" t="s">
        <v>363</v>
      </c>
      <c r="M29">
        <v>1691681572.5</v>
      </c>
      <c r="N29">
        <f t="shared" si="0"/>
        <v>4.3633672039421123E-3</v>
      </c>
      <c r="O29">
        <f t="shared" si="1"/>
        <v>4.3633672039421123</v>
      </c>
      <c r="P29">
        <f t="shared" si="2"/>
        <v>51.535325568271233</v>
      </c>
      <c r="Q29">
        <f t="shared" si="3"/>
        <v>933.077</v>
      </c>
      <c r="R29">
        <f t="shared" si="4"/>
        <v>520.11943581285072</v>
      </c>
      <c r="S29">
        <f t="shared" si="5"/>
        <v>51.393201802674454</v>
      </c>
      <c r="T29">
        <f t="shared" si="6"/>
        <v>92.19769779126041</v>
      </c>
      <c r="U29">
        <f t="shared" si="7"/>
        <v>0.21953212649454129</v>
      </c>
      <c r="V29">
        <f t="shared" si="8"/>
        <v>2.9138217104896196</v>
      </c>
      <c r="W29">
        <f t="shared" si="9"/>
        <v>0.21073987867760149</v>
      </c>
      <c r="X29">
        <f t="shared" si="10"/>
        <v>0.13247303148546921</v>
      </c>
      <c r="Y29">
        <f t="shared" si="11"/>
        <v>344.35799876260609</v>
      </c>
      <c r="Z29">
        <f t="shared" si="12"/>
        <v>33.265100673607918</v>
      </c>
      <c r="AA29">
        <f t="shared" si="13"/>
        <v>32.269399999999997</v>
      </c>
      <c r="AB29">
        <f t="shared" si="14"/>
        <v>4.8483796861488075</v>
      </c>
      <c r="AC29">
        <f t="shared" si="15"/>
        <v>59.123692515975748</v>
      </c>
      <c r="AD29">
        <f t="shared" si="16"/>
        <v>2.8825459622469998</v>
      </c>
      <c r="AE29">
        <f t="shared" si="17"/>
        <v>4.8754498232127679</v>
      </c>
      <c r="AF29">
        <f t="shared" si="18"/>
        <v>1.9658337239018078</v>
      </c>
      <c r="AG29">
        <f t="shared" si="19"/>
        <v>-192.42449369384715</v>
      </c>
      <c r="AH29">
        <f t="shared" si="20"/>
        <v>15.489069667114093</v>
      </c>
      <c r="AI29">
        <f t="shared" si="21"/>
        <v>1.2092992710942452</v>
      </c>
      <c r="AJ29">
        <f t="shared" si="22"/>
        <v>168.63187400696728</v>
      </c>
      <c r="AK29">
        <f t="shared" si="23"/>
        <v>51.56696084974439</v>
      </c>
      <c r="AL29">
        <f t="shared" si="24"/>
        <v>4.3576787877695411</v>
      </c>
      <c r="AM29">
        <f t="shared" si="25"/>
        <v>51.535325568271233</v>
      </c>
      <c r="AN29">
        <v>1024.3781252499259</v>
      </c>
      <c r="AO29">
        <v>961.00646060606016</v>
      </c>
      <c r="AP29">
        <v>-4.9846419508032423E-3</v>
      </c>
      <c r="AQ29">
        <v>65.564989861997034</v>
      </c>
      <c r="AR29">
        <f t="shared" si="26"/>
        <v>4.3633672039421123</v>
      </c>
      <c r="AS29">
        <v>23.991751235135428</v>
      </c>
      <c r="AT29">
        <v>29.170107272727261</v>
      </c>
      <c r="AU29">
        <v>-1.249679713457892E-2</v>
      </c>
      <c r="AV29">
        <v>95.515053368084267</v>
      </c>
      <c r="AW29">
        <v>0</v>
      </c>
      <c r="AX29">
        <v>0</v>
      </c>
      <c r="AY29">
        <f t="shared" si="27"/>
        <v>1</v>
      </c>
      <c r="AZ29">
        <f t="shared" si="28"/>
        <v>0</v>
      </c>
      <c r="BA29">
        <f t="shared" si="29"/>
        <v>51474.819793051523</v>
      </c>
      <c r="BB29">
        <f t="shared" si="30"/>
        <v>1799.94</v>
      </c>
      <c r="BC29">
        <f t="shared" si="31"/>
        <v>1513.134299381303</v>
      </c>
      <c r="BD29">
        <f t="shared" si="32"/>
        <v>0.84065818826255478</v>
      </c>
      <c r="BE29">
        <f t="shared" si="33"/>
        <v>0.19131637652510977</v>
      </c>
      <c r="BF29">
        <v>6</v>
      </c>
      <c r="BG29">
        <v>0.5</v>
      </c>
      <c r="BH29" t="s">
        <v>364</v>
      </c>
      <c r="BI29">
        <v>2</v>
      </c>
      <c r="BJ29" t="b">
        <v>1</v>
      </c>
      <c r="BK29">
        <v>1691681572.5</v>
      </c>
      <c r="BL29">
        <v>933.077</v>
      </c>
      <c r="BM29">
        <v>999.86599999999999</v>
      </c>
      <c r="BN29">
        <v>29.172499999999999</v>
      </c>
      <c r="BO29">
        <v>24.093599999999999</v>
      </c>
      <c r="BP29">
        <v>938.40099999999995</v>
      </c>
      <c r="BQ29">
        <v>29.061399999999999</v>
      </c>
      <c r="BR29">
        <v>499.78</v>
      </c>
      <c r="BS29">
        <v>98.711299999999994</v>
      </c>
      <c r="BT29">
        <v>9.9085199999999998E-2</v>
      </c>
      <c r="BU29">
        <v>32.368000000000002</v>
      </c>
      <c r="BV29">
        <v>32.269399999999997</v>
      </c>
      <c r="BW29">
        <v>999.9</v>
      </c>
      <c r="BX29">
        <v>0</v>
      </c>
      <c r="BY29">
        <v>0</v>
      </c>
      <c r="BZ29">
        <v>10040</v>
      </c>
      <c r="CA29">
        <v>0</v>
      </c>
      <c r="CB29">
        <v>1924.73</v>
      </c>
      <c r="CC29">
        <v>-66.7898</v>
      </c>
      <c r="CD29">
        <v>961.11500000000001</v>
      </c>
      <c r="CE29">
        <v>1024.55</v>
      </c>
      <c r="CF29">
        <v>5.0789299999999997</v>
      </c>
      <c r="CG29">
        <v>999.86599999999999</v>
      </c>
      <c r="CH29">
        <v>24.093599999999999</v>
      </c>
      <c r="CI29">
        <v>2.8796499999999998</v>
      </c>
      <c r="CJ29">
        <v>2.3783099999999999</v>
      </c>
      <c r="CK29">
        <v>23.347899999999999</v>
      </c>
      <c r="CL29">
        <v>20.216799999999999</v>
      </c>
      <c r="CM29">
        <v>1799.94</v>
      </c>
      <c r="CN29">
        <v>0.97799700000000001</v>
      </c>
      <c r="CO29">
        <v>2.2002600000000001E-2</v>
      </c>
      <c r="CP29">
        <v>0</v>
      </c>
      <c r="CQ29">
        <v>819.04100000000005</v>
      </c>
      <c r="CR29">
        <v>5.0009399999999999</v>
      </c>
      <c r="CS29">
        <v>20112.900000000001</v>
      </c>
      <c r="CT29">
        <v>13859.7</v>
      </c>
      <c r="CU29">
        <v>49.375</v>
      </c>
      <c r="CV29">
        <v>51.686999999999998</v>
      </c>
      <c r="CW29">
        <v>50.561999999999998</v>
      </c>
      <c r="CX29">
        <v>51.186999999999998</v>
      </c>
      <c r="CY29">
        <v>51.061999999999998</v>
      </c>
      <c r="CZ29">
        <v>1755.45</v>
      </c>
      <c r="DA29">
        <v>39.49</v>
      </c>
      <c r="DB29">
        <v>0</v>
      </c>
      <c r="DC29">
        <v>1691681571.5999999</v>
      </c>
      <c r="DD29">
        <v>0</v>
      </c>
      <c r="DE29">
        <v>1691681452</v>
      </c>
      <c r="DF29" t="s">
        <v>406</v>
      </c>
      <c r="DG29">
        <v>1691681448.5</v>
      </c>
      <c r="DH29">
        <v>1691681452</v>
      </c>
      <c r="DI29">
        <v>14</v>
      </c>
      <c r="DJ29">
        <v>-0.48799999999999999</v>
      </c>
      <c r="DK29">
        <v>0.02</v>
      </c>
      <c r="DL29">
        <v>-5.3250000000000002</v>
      </c>
      <c r="DM29">
        <v>0.111</v>
      </c>
      <c r="DN29">
        <v>1000</v>
      </c>
      <c r="DO29">
        <v>23</v>
      </c>
      <c r="DP29">
        <v>0.11</v>
      </c>
      <c r="DQ29">
        <v>0.04</v>
      </c>
      <c r="DR29">
        <v>52.01511883300418</v>
      </c>
      <c r="DS29">
        <v>-2.9219715234880939</v>
      </c>
      <c r="DT29">
        <v>0.48005215604115892</v>
      </c>
      <c r="DU29">
        <v>0</v>
      </c>
      <c r="DV29">
        <v>0.23750389294269461</v>
      </c>
      <c r="DW29">
        <v>-3.2019650514407291E-2</v>
      </c>
      <c r="DX29">
        <v>9.4654506046317841E-3</v>
      </c>
      <c r="DY29">
        <v>1</v>
      </c>
      <c r="DZ29">
        <v>1</v>
      </c>
      <c r="EA29">
        <v>2</v>
      </c>
      <c r="EB29" t="s">
        <v>403</v>
      </c>
      <c r="EC29">
        <v>3.1236899999999999</v>
      </c>
      <c r="ED29">
        <v>2.86876</v>
      </c>
      <c r="EE29">
        <v>0.159494</v>
      </c>
      <c r="EF29">
        <v>0.1681</v>
      </c>
      <c r="EG29">
        <v>0.12973799999999999</v>
      </c>
      <c r="EH29">
        <v>0.114429</v>
      </c>
      <c r="EI29">
        <v>24677.599999999999</v>
      </c>
      <c r="EJ29">
        <v>25118.799999999999</v>
      </c>
      <c r="EK29">
        <v>27027</v>
      </c>
      <c r="EL29">
        <v>27865.7</v>
      </c>
      <c r="EM29">
        <v>33618.9</v>
      </c>
      <c r="EN29">
        <v>34472.800000000003</v>
      </c>
      <c r="EO29">
        <v>40033.4</v>
      </c>
      <c r="EP29">
        <v>40345.5</v>
      </c>
      <c r="EQ29">
        <v>2.0482</v>
      </c>
      <c r="ER29">
        <v>1.8128</v>
      </c>
      <c r="ES29">
        <v>0.124723</v>
      </c>
      <c r="ET29">
        <v>0</v>
      </c>
      <c r="EU29">
        <v>30.2439</v>
      </c>
      <c r="EV29">
        <v>999.9</v>
      </c>
      <c r="EW29">
        <v>56.9</v>
      </c>
      <c r="EX29">
        <v>37.299999999999997</v>
      </c>
      <c r="EY29">
        <v>36.943399999999997</v>
      </c>
      <c r="EZ29">
        <v>62.7166</v>
      </c>
      <c r="FA29">
        <v>29.679500000000001</v>
      </c>
      <c r="FB29">
        <v>1</v>
      </c>
      <c r="FC29">
        <v>0.15231700000000001</v>
      </c>
      <c r="FD29">
        <v>1.2346200000000001</v>
      </c>
      <c r="FE29">
        <v>20.304500000000001</v>
      </c>
      <c r="FF29">
        <v>5.2160900000000003</v>
      </c>
      <c r="FG29">
        <v>11.904500000000001</v>
      </c>
      <c r="FH29">
        <v>4.9992000000000001</v>
      </c>
      <c r="FI29">
        <v>3.302</v>
      </c>
      <c r="FJ29">
        <v>9999</v>
      </c>
      <c r="FK29">
        <v>9999</v>
      </c>
      <c r="FL29">
        <v>9999</v>
      </c>
      <c r="FM29">
        <v>999.9</v>
      </c>
      <c r="FN29">
        <v>1.88446</v>
      </c>
      <c r="FO29">
        <v>1.88507</v>
      </c>
      <c r="FP29">
        <v>1.88123</v>
      </c>
      <c r="FQ29">
        <v>1.8827199999999999</v>
      </c>
      <c r="FR29">
        <v>1.8797600000000001</v>
      </c>
      <c r="FS29">
        <v>1.88324</v>
      </c>
      <c r="FT29">
        <v>1.8791800000000001</v>
      </c>
      <c r="FU29">
        <v>1.8815599999999999</v>
      </c>
      <c r="FV29">
        <v>5</v>
      </c>
      <c r="FW29">
        <v>0</v>
      </c>
      <c r="FX29">
        <v>0</v>
      </c>
      <c r="FY29">
        <v>0</v>
      </c>
      <c r="FZ29" t="s">
        <v>367</v>
      </c>
      <c r="GA29" t="s">
        <v>368</v>
      </c>
      <c r="GB29" t="s">
        <v>369</v>
      </c>
      <c r="GC29" t="s">
        <v>369</v>
      </c>
      <c r="GD29" t="s">
        <v>369</v>
      </c>
      <c r="GE29" t="s">
        <v>369</v>
      </c>
      <c r="GF29">
        <v>0</v>
      </c>
      <c r="GG29">
        <v>100</v>
      </c>
      <c r="GH29">
        <v>100</v>
      </c>
      <c r="GI29">
        <v>-5.3239999999999998</v>
      </c>
      <c r="GJ29">
        <v>0.1111</v>
      </c>
      <c r="GK29">
        <v>-5.324950000000058</v>
      </c>
      <c r="GL29">
        <v>0</v>
      </c>
      <c r="GM29">
        <v>0</v>
      </c>
      <c r="GN29">
        <v>0</v>
      </c>
      <c r="GO29">
        <v>0.1111095238095245</v>
      </c>
      <c r="GP29">
        <v>0</v>
      </c>
      <c r="GQ29">
        <v>0</v>
      </c>
      <c r="GR29">
        <v>0</v>
      </c>
      <c r="GS29">
        <v>-1</v>
      </c>
      <c r="GT29">
        <v>-1</v>
      </c>
      <c r="GU29">
        <v>-1</v>
      </c>
      <c r="GV29">
        <v>-1</v>
      </c>
      <c r="GW29">
        <v>2.1</v>
      </c>
      <c r="GX29">
        <v>2</v>
      </c>
      <c r="GY29">
        <v>2.0837400000000001</v>
      </c>
      <c r="GZ29">
        <v>2.5476100000000002</v>
      </c>
      <c r="HA29">
        <v>1.5979000000000001</v>
      </c>
      <c r="HB29">
        <v>2.3071299999999999</v>
      </c>
      <c r="HC29">
        <v>1.6003400000000001</v>
      </c>
      <c r="HD29">
        <v>2.4133300000000002</v>
      </c>
      <c r="HE29">
        <v>41.092799999999997</v>
      </c>
      <c r="HF29">
        <v>23.675999999999998</v>
      </c>
      <c r="HG29">
        <v>18</v>
      </c>
      <c r="HH29">
        <v>530.46100000000001</v>
      </c>
      <c r="HI29">
        <v>455.07499999999999</v>
      </c>
      <c r="HJ29">
        <v>29.470199999999998</v>
      </c>
      <c r="HK29">
        <v>29.4177</v>
      </c>
      <c r="HL29">
        <v>30.002600000000001</v>
      </c>
      <c r="HM29">
        <v>29.241700000000002</v>
      </c>
      <c r="HN29">
        <v>29.2119</v>
      </c>
      <c r="HO29">
        <v>41.7395</v>
      </c>
      <c r="HP29">
        <v>39.687199999999997</v>
      </c>
      <c r="HQ29">
        <v>0</v>
      </c>
      <c r="HR29">
        <v>29.3935</v>
      </c>
      <c r="HS29">
        <v>1000</v>
      </c>
      <c r="HT29">
        <v>24.2803</v>
      </c>
      <c r="HU29">
        <v>99.794700000000006</v>
      </c>
      <c r="HV29">
        <v>98.7149</v>
      </c>
    </row>
    <row r="30" spans="1:230" x14ac:dyDescent="0.3">
      <c r="A30">
        <v>14</v>
      </c>
      <c r="B30">
        <v>1691681753</v>
      </c>
      <c r="C30">
        <v>1731.400000095367</v>
      </c>
      <c r="D30" t="s">
        <v>407</v>
      </c>
      <c r="E30" t="s">
        <v>408</v>
      </c>
      <c r="F30" t="s">
        <v>357</v>
      </c>
      <c r="G30" t="s">
        <v>358</v>
      </c>
      <c r="H30" t="s">
        <v>359</v>
      </c>
      <c r="I30" t="s">
        <v>360</v>
      </c>
      <c r="J30" t="s">
        <v>361</v>
      </c>
      <c r="K30" t="s">
        <v>362</v>
      </c>
      <c r="L30" t="s">
        <v>363</v>
      </c>
      <c r="M30">
        <v>1691681753</v>
      </c>
      <c r="N30">
        <f t="shared" si="0"/>
        <v>2.9918111033884567E-3</v>
      </c>
      <c r="O30">
        <f t="shared" si="1"/>
        <v>2.9918111033884567</v>
      </c>
      <c r="P30">
        <f t="shared" si="2"/>
        <v>47.778759186102072</v>
      </c>
      <c r="Q30">
        <f t="shared" si="3"/>
        <v>1136.384</v>
      </c>
      <c r="R30">
        <f t="shared" si="4"/>
        <v>593.37741992618623</v>
      </c>
      <c r="S30">
        <f t="shared" si="5"/>
        <v>58.641500223438563</v>
      </c>
      <c r="T30">
        <f t="shared" si="6"/>
        <v>112.30501928806402</v>
      </c>
      <c r="U30">
        <f t="shared" si="7"/>
        <v>0.15209008577438476</v>
      </c>
      <c r="V30">
        <f t="shared" si="8"/>
        <v>2.909733533473569</v>
      </c>
      <c r="W30">
        <f t="shared" si="9"/>
        <v>0.14780770638784524</v>
      </c>
      <c r="X30">
        <f t="shared" si="10"/>
        <v>9.2754527745187859E-2</v>
      </c>
      <c r="Y30">
        <f t="shared" si="11"/>
        <v>344.38709876239585</v>
      </c>
      <c r="Z30">
        <f t="shared" si="12"/>
        <v>33.079335539920031</v>
      </c>
      <c r="AA30">
        <f t="shared" si="13"/>
        <v>31.946899999999999</v>
      </c>
      <c r="AB30">
        <f t="shared" si="14"/>
        <v>4.7607505224971911</v>
      </c>
      <c r="AC30">
        <f t="shared" si="15"/>
        <v>60.017636815395377</v>
      </c>
      <c r="AD30">
        <f t="shared" si="16"/>
        <v>2.8372734760016001</v>
      </c>
      <c r="AE30">
        <f t="shared" si="17"/>
        <v>4.7273995221248013</v>
      </c>
      <c r="AF30">
        <f t="shared" si="18"/>
        <v>1.923477046495591</v>
      </c>
      <c r="AG30">
        <f t="shared" si="19"/>
        <v>-131.93886965943094</v>
      </c>
      <c r="AH30">
        <f t="shared" si="20"/>
        <v>-19.467511683247189</v>
      </c>
      <c r="AI30">
        <f t="shared" si="21"/>
        <v>-1.5155699437943426</v>
      </c>
      <c r="AJ30">
        <f t="shared" si="22"/>
        <v>191.4651474759234</v>
      </c>
      <c r="AK30">
        <f t="shared" si="23"/>
        <v>49.648838489717761</v>
      </c>
      <c r="AL30">
        <f t="shared" si="24"/>
        <v>3.093263005241961</v>
      </c>
      <c r="AM30">
        <f t="shared" si="25"/>
        <v>47.778759186102072</v>
      </c>
      <c r="AN30">
        <v>1230.9070101316961</v>
      </c>
      <c r="AO30">
        <v>1170.934484848485</v>
      </c>
      <c r="AP30">
        <v>0.22214720665586271</v>
      </c>
      <c r="AQ30">
        <v>65.564989861997034</v>
      </c>
      <c r="AR30">
        <f t="shared" si="26"/>
        <v>2.9918111033884567</v>
      </c>
      <c r="AS30">
        <v>25.103392494264771</v>
      </c>
      <c r="AT30">
        <v>28.684653939393929</v>
      </c>
      <c r="AU30">
        <v>-1.242658396885101E-2</v>
      </c>
      <c r="AV30">
        <v>95.515053368084267</v>
      </c>
      <c r="AW30">
        <v>0</v>
      </c>
      <c r="AX30">
        <v>0</v>
      </c>
      <c r="AY30">
        <f t="shared" si="27"/>
        <v>1</v>
      </c>
      <c r="AZ30">
        <f t="shared" si="28"/>
        <v>0</v>
      </c>
      <c r="BA30">
        <f t="shared" si="29"/>
        <v>51451.783378205779</v>
      </c>
      <c r="BB30">
        <f t="shared" si="30"/>
        <v>1800.09</v>
      </c>
      <c r="BC30">
        <f t="shared" si="31"/>
        <v>1513.2605993811976</v>
      </c>
      <c r="BD30">
        <f t="shared" si="32"/>
        <v>0.84065830007455056</v>
      </c>
      <c r="BE30">
        <f t="shared" si="33"/>
        <v>0.19131660014910135</v>
      </c>
      <c r="BF30">
        <v>6</v>
      </c>
      <c r="BG30">
        <v>0.5</v>
      </c>
      <c r="BH30" t="s">
        <v>364</v>
      </c>
      <c r="BI30">
        <v>2</v>
      </c>
      <c r="BJ30" t="b">
        <v>1</v>
      </c>
      <c r="BK30">
        <v>1691681753</v>
      </c>
      <c r="BL30">
        <v>1136.384</v>
      </c>
      <c r="BM30">
        <v>1200.21</v>
      </c>
      <c r="BN30">
        <v>28.709599999999998</v>
      </c>
      <c r="BO30">
        <v>25.102599999999999</v>
      </c>
      <c r="BP30">
        <v>1142.33</v>
      </c>
      <c r="BQ30">
        <v>28.5656</v>
      </c>
      <c r="BR30">
        <v>499.77100000000002</v>
      </c>
      <c r="BS30">
        <v>98.726600000000005</v>
      </c>
      <c r="BT30">
        <v>0.100046</v>
      </c>
      <c r="BU30">
        <v>31.822800000000001</v>
      </c>
      <c r="BV30">
        <v>31.946899999999999</v>
      </c>
      <c r="BW30">
        <v>999.9</v>
      </c>
      <c r="BX30">
        <v>0</v>
      </c>
      <c r="BY30">
        <v>0</v>
      </c>
      <c r="BZ30">
        <v>10015</v>
      </c>
      <c r="CA30">
        <v>0</v>
      </c>
      <c r="CB30">
        <v>704.13599999999997</v>
      </c>
      <c r="CC30">
        <v>-63.2119</v>
      </c>
      <c r="CD30">
        <v>1170.57</v>
      </c>
      <c r="CE30">
        <v>1231.1199999999999</v>
      </c>
      <c r="CF30">
        <v>3.5741000000000001</v>
      </c>
      <c r="CG30">
        <v>1200.21</v>
      </c>
      <c r="CH30">
        <v>25.102599999999999</v>
      </c>
      <c r="CI30">
        <v>2.8311600000000001</v>
      </c>
      <c r="CJ30">
        <v>2.4782999999999999</v>
      </c>
      <c r="CK30">
        <v>23.0669</v>
      </c>
      <c r="CL30">
        <v>20.884699999999999</v>
      </c>
      <c r="CM30">
        <v>1800.09</v>
      </c>
      <c r="CN30">
        <v>0.97799700000000001</v>
      </c>
      <c r="CO30">
        <v>2.2002600000000001E-2</v>
      </c>
      <c r="CP30">
        <v>0</v>
      </c>
      <c r="CQ30">
        <v>820.59400000000005</v>
      </c>
      <c r="CR30">
        <v>5.0009399999999999</v>
      </c>
      <c r="CS30">
        <v>17262</v>
      </c>
      <c r="CT30">
        <v>13860.8</v>
      </c>
      <c r="CU30">
        <v>48.936999999999998</v>
      </c>
      <c r="CV30">
        <v>51.25</v>
      </c>
      <c r="CW30">
        <v>50</v>
      </c>
      <c r="CX30">
        <v>50.75</v>
      </c>
      <c r="CY30">
        <v>50.686999999999998</v>
      </c>
      <c r="CZ30">
        <v>1755.59</v>
      </c>
      <c r="DA30">
        <v>39.5</v>
      </c>
      <c r="DB30">
        <v>0</v>
      </c>
      <c r="DC30">
        <v>1691681751.5999999</v>
      </c>
      <c r="DD30">
        <v>0</v>
      </c>
      <c r="DE30">
        <v>1691681787.5</v>
      </c>
      <c r="DF30" t="s">
        <v>409</v>
      </c>
      <c r="DG30">
        <v>1691681787.5</v>
      </c>
      <c r="DH30">
        <v>1691681776</v>
      </c>
      <c r="DI30">
        <v>15</v>
      </c>
      <c r="DJ30">
        <v>-0.621</v>
      </c>
      <c r="DK30">
        <v>3.3000000000000002E-2</v>
      </c>
      <c r="DL30">
        <v>-5.9459999999999997</v>
      </c>
      <c r="DM30">
        <v>0.14399999999999999</v>
      </c>
      <c r="DN30">
        <v>1200</v>
      </c>
      <c r="DO30">
        <v>25</v>
      </c>
      <c r="DP30">
        <v>0.24</v>
      </c>
      <c r="DQ30">
        <v>0.08</v>
      </c>
      <c r="DR30">
        <v>50.25125211538181</v>
      </c>
      <c r="DS30">
        <v>-6.4359060600982154</v>
      </c>
      <c r="DT30">
        <v>0.96745106885948073</v>
      </c>
      <c r="DU30">
        <v>0</v>
      </c>
      <c r="DV30">
        <v>0.16172361097152041</v>
      </c>
      <c r="DW30">
        <v>-2.35433944656625E-2</v>
      </c>
      <c r="DX30">
        <v>3.7211707781501032E-3</v>
      </c>
      <c r="DY30">
        <v>1</v>
      </c>
      <c r="DZ30">
        <v>1</v>
      </c>
      <c r="EA30">
        <v>2</v>
      </c>
      <c r="EB30" t="s">
        <v>403</v>
      </c>
      <c r="EC30">
        <v>3.1238800000000002</v>
      </c>
      <c r="ED30">
        <v>2.8694999999999999</v>
      </c>
      <c r="EE30">
        <v>0.180646</v>
      </c>
      <c r="EF30">
        <v>0.188468</v>
      </c>
      <c r="EG30">
        <v>0.12803800000000001</v>
      </c>
      <c r="EH30">
        <v>0.11768199999999999</v>
      </c>
      <c r="EI30">
        <v>24026.7</v>
      </c>
      <c r="EJ30">
        <v>24474.1</v>
      </c>
      <c r="EK30">
        <v>26996.1</v>
      </c>
      <c r="EL30">
        <v>27835.200000000001</v>
      </c>
      <c r="EM30">
        <v>33653.4</v>
      </c>
      <c r="EN30">
        <v>34316.300000000003</v>
      </c>
      <c r="EO30">
        <v>39989.800000000003</v>
      </c>
      <c r="EP30">
        <v>40307.9</v>
      </c>
      <c r="EQ30">
        <v>2.0394000000000001</v>
      </c>
      <c r="ER30">
        <v>1.8036000000000001</v>
      </c>
      <c r="ES30">
        <v>0.113487</v>
      </c>
      <c r="ET30">
        <v>0</v>
      </c>
      <c r="EU30">
        <v>30.103100000000001</v>
      </c>
      <c r="EV30">
        <v>999.9</v>
      </c>
      <c r="EW30">
        <v>56</v>
      </c>
      <c r="EX30">
        <v>37.700000000000003</v>
      </c>
      <c r="EY30">
        <v>37.150599999999997</v>
      </c>
      <c r="EZ30">
        <v>63.126600000000003</v>
      </c>
      <c r="FA30">
        <v>29.6234</v>
      </c>
      <c r="FB30">
        <v>1</v>
      </c>
      <c r="FC30">
        <v>0.200102</v>
      </c>
      <c r="FD30">
        <v>0.95337700000000003</v>
      </c>
      <c r="FE30">
        <v>20.3064</v>
      </c>
      <c r="FF30">
        <v>5.2172900000000002</v>
      </c>
      <c r="FG30">
        <v>11.908099999999999</v>
      </c>
      <c r="FH30">
        <v>4.9992000000000001</v>
      </c>
      <c r="FI30">
        <v>3.3029999999999999</v>
      </c>
      <c r="FJ30">
        <v>9999</v>
      </c>
      <c r="FK30">
        <v>9999</v>
      </c>
      <c r="FL30">
        <v>9999</v>
      </c>
      <c r="FM30">
        <v>999.9</v>
      </c>
      <c r="FN30">
        <v>1.8845799999999999</v>
      </c>
      <c r="FO30">
        <v>1.88513</v>
      </c>
      <c r="FP30">
        <v>1.8812599999999999</v>
      </c>
      <c r="FQ30">
        <v>1.8827799999999999</v>
      </c>
      <c r="FR30">
        <v>1.87988</v>
      </c>
      <c r="FS30">
        <v>1.8833599999999999</v>
      </c>
      <c r="FT30">
        <v>1.87924</v>
      </c>
      <c r="FU30">
        <v>1.8815599999999999</v>
      </c>
      <c r="FV30">
        <v>5</v>
      </c>
      <c r="FW30">
        <v>0</v>
      </c>
      <c r="FX30">
        <v>0</v>
      </c>
      <c r="FY30">
        <v>0</v>
      </c>
      <c r="FZ30" t="s">
        <v>367</v>
      </c>
      <c r="GA30" t="s">
        <v>368</v>
      </c>
      <c r="GB30" t="s">
        <v>369</v>
      </c>
      <c r="GC30" t="s">
        <v>369</v>
      </c>
      <c r="GD30" t="s">
        <v>369</v>
      </c>
      <c r="GE30" t="s">
        <v>369</v>
      </c>
      <c r="GF30">
        <v>0</v>
      </c>
      <c r="GG30">
        <v>100</v>
      </c>
      <c r="GH30">
        <v>100</v>
      </c>
      <c r="GI30">
        <v>-5.9459999999999997</v>
      </c>
      <c r="GJ30">
        <v>0.14399999999999999</v>
      </c>
      <c r="GK30">
        <v>-5.324950000000058</v>
      </c>
      <c r="GL30">
        <v>0</v>
      </c>
      <c r="GM30">
        <v>0</v>
      </c>
      <c r="GN30">
        <v>0</v>
      </c>
      <c r="GO30">
        <v>0.1111095238095245</v>
      </c>
      <c r="GP30">
        <v>0</v>
      </c>
      <c r="GQ30">
        <v>0</v>
      </c>
      <c r="GR30">
        <v>0</v>
      </c>
      <c r="GS30">
        <v>-1</v>
      </c>
      <c r="GT30">
        <v>-1</v>
      </c>
      <c r="GU30">
        <v>-1</v>
      </c>
      <c r="GV30">
        <v>-1</v>
      </c>
      <c r="GW30">
        <v>5.0999999999999996</v>
      </c>
      <c r="GX30">
        <v>5</v>
      </c>
      <c r="GY30">
        <v>2.4243199999999998</v>
      </c>
      <c r="GZ30">
        <v>2.5439500000000002</v>
      </c>
      <c r="HA30">
        <v>1.5979000000000001</v>
      </c>
      <c r="HB30">
        <v>2.3083499999999999</v>
      </c>
      <c r="HC30">
        <v>1.6003400000000001</v>
      </c>
      <c r="HD30">
        <v>2.3877000000000002</v>
      </c>
      <c r="HE30">
        <v>41.586599999999997</v>
      </c>
      <c r="HF30">
        <v>23.667200000000001</v>
      </c>
      <c r="HG30">
        <v>18</v>
      </c>
      <c r="HH30">
        <v>529.67200000000003</v>
      </c>
      <c r="HI30">
        <v>453.16699999999997</v>
      </c>
      <c r="HJ30">
        <v>28.124300000000002</v>
      </c>
      <c r="HK30">
        <v>30.022200000000002</v>
      </c>
      <c r="HL30">
        <v>30.001200000000001</v>
      </c>
      <c r="HM30">
        <v>29.787400000000002</v>
      </c>
      <c r="HN30">
        <v>29.7362</v>
      </c>
      <c r="HO30">
        <v>48.570500000000003</v>
      </c>
      <c r="HP30">
        <v>37.951999999999998</v>
      </c>
      <c r="HQ30">
        <v>0</v>
      </c>
      <c r="HR30">
        <v>28.095300000000002</v>
      </c>
      <c r="HS30">
        <v>1200</v>
      </c>
      <c r="HT30">
        <v>25.159700000000001</v>
      </c>
      <c r="HU30">
        <v>99.683700000000002</v>
      </c>
      <c r="HV30">
        <v>98.616200000000006</v>
      </c>
    </row>
    <row r="31" spans="1:230" x14ac:dyDescent="0.3">
      <c r="A31">
        <v>15</v>
      </c>
      <c r="B31">
        <v>1691681968.5</v>
      </c>
      <c r="C31">
        <v>1946.900000095367</v>
      </c>
      <c r="D31" t="s">
        <v>410</v>
      </c>
      <c r="E31" t="s">
        <v>411</v>
      </c>
      <c r="F31" t="s">
        <v>357</v>
      </c>
      <c r="G31" t="s">
        <v>358</v>
      </c>
      <c r="H31" t="s">
        <v>359</v>
      </c>
      <c r="I31" t="s">
        <v>360</v>
      </c>
      <c r="J31" t="s">
        <v>361</v>
      </c>
      <c r="K31" t="s">
        <v>362</v>
      </c>
      <c r="L31" t="s">
        <v>363</v>
      </c>
      <c r="M31">
        <v>1691681968.5</v>
      </c>
      <c r="N31">
        <f t="shared" si="0"/>
        <v>1.7300073266565002E-3</v>
      </c>
      <c r="O31">
        <f t="shared" si="1"/>
        <v>1.7300073266565001</v>
      </c>
      <c r="P31">
        <f t="shared" si="2"/>
        <v>39.36620979481561</v>
      </c>
      <c r="Q31">
        <f t="shared" si="3"/>
        <v>1449.92</v>
      </c>
      <c r="R31">
        <f t="shared" si="4"/>
        <v>677.17651096872044</v>
      </c>
      <c r="S31">
        <f t="shared" si="5"/>
        <v>66.918254247885841</v>
      </c>
      <c r="T31">
        <f t="shared" si="6"/>
        <v>143.28039089881602</v>
      </c>
      <c r="U31">
        <f t="shared" si="7"/>
        <v>8.6522935998784523E-2</v>
      </c>
      <c r="V31">
        <f t="shared" si="8"/>
        <v>2.913977639130557</v>
      </c>
      <c r="W31">
        <f t="shared" si="9"/>
        <v>8.5120634638112966E-2</v>
      </c>
      <c r="X31">
        <f t="shared" si="10"/>
        <v>5.3324494678968846E-2</v>
      </c>
      <c r="Y31">
        <f t="shared" si="11"/>
        <v>344.37819876204816</v>
      </c>
      <c r="Z31">
        <f t="shared" si="12"/>
        <v>33.265816242525311</v>
      </c>
      <c r="AA31">
        <f t="shared" si="13"/>
        <v>31.911999999999999</v>
      </c>
      <c r="AB31">
        <f t="shared" si="14"/>
        <v>4.7513507553835348</v>
      </c>
      <c r="AC31">
        <f t="shared" si="15"/>
        <v>60.12682977413052</v>
      </c>
      <c r="AD31">
        <f t="shared" si="16"/>
        <v>2.8198642645754002</v>
      </c>
      <c r="AE31">
        <f t="shared" si="17"/>
        <v>4.6898602091085841</v>
      </c>
      <c r="AF31">
        <f t="shared" si="18"/>
        <v>1.9314864908081346</v>
      </c>
      <c r="AG31">
        <f t="shared" si="19"/>
        <v>-76.293323105551664</v>
      </c>
      <c r="AH31">
        <f t="shared" si="20"/>
        <v>-36.101203698088938</v>
      </c>
      <c r="AI31">
        <f t="shared" si="21"/>
        <v>-2.8040078748825432</v>
      </c>
      <c r="AJ31">
        <f t="shared" si="22"/>
        <v>229.17966408352501</v>
      </c>
      <c r="AK31">
        <f t="shared" si="23"/>
        <v>39.23809606680453</v>
      </c>
      <c r="AL31">
        <f t="shared" si="24"/>
        <v>1.7361745359712069</v>
      </c>
      <c r="AM31">
        <f t="shared" si="25"/>
        <v>39.36620979481561</v>
      </c>
      <c r="AN31">
        <v>1540.921859718427</v>
      </c>
      <c r="AO31">
        <v>1492.219696969697</v>
      </c>
      <c r="AP31">
        <v>3.3832624836576057E-2</v>
      </c>
      <c r="AQ31">
        <v>65.564900267345195</v>
      </c>
      <c r="AR31">
        <f t="shared" si="26"/>
        <v>1.7300073266565001</v>
      </c>
      <c r="AS31">
        <v>26.510829983934968</v>
      </c>
      <c r="AT31">
        <v>28.532119999999999</v>
      </c>
      <c r="AU31">
        <v>-5.8764383765201361E-4</v>
      </c>
      <c r="AV31">
        <v>95.514074721750546</v>
      </c>
      <c r="AW31">
        <v>0</v>
      </c>
      <c r="AX31">
        <v>0</v>
      </c>
      <c r="AY31">
        <f t="shared" si="27"/>
        <v>1</v>
      </c>
      <c r="AZ31">
        <f t="shared" si="28"/>
        <v>0</v>
      </c>
      <c r="BA31">
        <f t="shared" si="29"/>
        <v>51595.282167346188</v>
      </c>
      <c r="BB31">
        <f t="shared" si="30"/>
        <v>1800.04</v>
      </c>
      <c r="BC31">
        <f t="shared" si="31"/>
        <v>1513.2188993810241</v>
      </c>
      <c r="BD31">
        <f t="shared" si="32"/>
        <v>0.84065848502312401</v>
      </c>
      <c r="BE31">
        <f t="shared" si="33"/>
        <v>0.19131697004624795</v>
      </c>
      <c r="BF31">
        <v>6</v>
      </c>
      <c r="BG31">
        <v>0.5</v>
      </c>
      <c r="BH31" t="s">
        <v>364</v>
      </c>
      <c r="BI31">
        <v>2</v>
      </c>
      <c r="BJ31" t="b">
        <v>1</v>
      </c>
      <c r="BK31">
        <v>1691681968.5</v>
      </c>
      <c r="BL31">
        <v>1449.92</v>
      </c>
      <c r="BM31">
        <v>1500.03</v>
      </c>
      <c r="BN31">
        <v>28.535499999999999</v>
      </c>
      <c r="BO31">
        <v>26.511399999999998</v>
      </c>
      <c r="BP31">
        <v>1456.7</v>
      </c>
      <c r="BQ31">
        <v>28.364999999999998</v>
      </c>
      <c r="BR31">
        <v>499.96499999999997</v>
      </c>
      <c r="BS31">
        <v>98.720100000000002</v>
      </c>
      <c r="BT31">
        <v>9.9414799999999998E-2</v>
      </c>
      <c r="BU31">
        <v>31.682200000000002</v>
      </c>
      <c r="BV31">
        <v>31.911999999999999</v>
      </c>
      <c r="BW31">
        <v>999.9</v>
      </c>
      <c r="BX31">
        <v>0</v>
      </c>
      <c r="BY31">
        <v>0</v>
      </c>
      <c r="BZ31">
        <v>10040</v>
      </c>
      <c r="CA31">
        <v>0</v>
      </c>
      <c r="CB31">
        <v>1458.2</v>
      </c>
      <c r="CC31">
        <v>-50.115600000000001</v>
      </c>
      <c r="CD31">
        <v>1492.51</v>
      </c>
      <c r="CE31">
        <v>1540.88</v>
      </c>
      <c r="CF31">
        <v>2.0241199999999999</v>
      </c>
      <c r="CG31">
        <v>1500.03</v>
      </c>
      <c r="CH31">
        <v>26.511399999999998</v>
      </c>
      <c r="CI31">
        <v>2.8170299999999999</v>
      </c>
      <c r="CJ31">
        <v>2.61721</v>
      </c>
      <c r="CK31">
        <v>22.984200000000001</v>
      </c>
      <c r="CL31">
        <v>21.7743</v>
      </c>
      <c r="CM31">
        <v>1800.04</v>
      </c>
      <c r="CN31">
        <v>0.97799199999999997</v>
      </c>
      <c r="CO31">
        <v>2.2008099999999999E-2</v>
      </c>
      <c r="CP31">
        <v>0</v>
      </c>
      <c r="CQ31">
        <v>808.05700000000002</v>
      </c>
      <c r="CR31">
        <v>5.0009399999999999</v>
      </c>
      <c r="CS31">
        <v>18315</v>
      </c>
      <c r="CT31">
        <v>13860.4</v>
      </c>
      <c r="CU31">
        <v>47.311999999999998</v>
      </c>
      <c r="CV31">
        <v>49</v>
      </c>
      <c r="CW31">
        <v>48.311999999999998</v>
      </c>
      <c r="CX31">
        <v>48.561999999999998</v>
      </c>
      <c r="CY31">
        <v>49.061999999999998</v>
      </c>
      <c r="CZ31">
        <v>1755.53</v>
      </c>
      <c r="DA31">
        <v>39.51</v>
      </c>
      <c r="DB31">
        <v>0</v>
      </c>
      <c r="DC31">
        <v>1691681967.5999999</v>
      </c>
      <c r="DD31">
        <v>0</v>
      </c>
      <c r="DE31">
        <v>1691681911</v>
      </c>
      <c r="DF31" t="s">
        <v>412</v>
      </c>
      <c r="DG31">
        <v>1691681911</v>
      </c>
      <c r="DH31">
        <v>1691681897</v>
      </c>
      <c r="DI31">
        <v>16</v>
      </c>
      <c r="DJ31">
        <v>-0.83799999999999997</v>
      </c>
      <c r="DK31">
        <v>2.5999999999999999E-2</v>
      </c>
      <c r="DL31">
        <v>-6.7839999999999998</v>
      </c>
      <c r="DM31">
        <v>0.17100000000000001</v>
      </c>
      <c r="DN31">
        <v>1500</v>
      </c>
      <c r="DO31">
        <v>26</v>
      </c>
      <c r="DP31">
        <v>0.23</v>
      </c>
      <c r="DQ31">
        <v>0.09</v>
      </c>
      <c r="DR31">
        <v>39.722048831205662</v>
      </c>
      <c r="DS31">
        <v>-1.916073095807497</v>
      </c>
      <c r="DT31">
        <v>0.36614034052597572</v>
      </c>
      <c r="DU31">
        <v>0</v>
      </c>
      <c r="DV31">
        <v>8.5769401828455938E-2</v>
      </c>
      <c r="DW31">
        <v>7.9669380278396644E-3</v>
      </c>
      <c r="DX31">
        <v>1.352285073355379E-3</v>
      </c>
      <c r="DY31">
        <v>1</v>
      </c>
      <c r="DZ31">
        <v>1</v>
      </c>
      <c r="EA31">
        <v>2</v>
      </c>
      <c r="EB31" t="s">
        <v>403</v>
      </c>
      <c r="EC31">
        <v>3.1244499999999999</v>
      </c>
      <c r="ED31">
        <v>2.8691</v>
      </c>
      <c r="EE31">
        <v>0.20970900000000001</v>
      </c>
      <c r="EF31">
        <v>0.21584</v>
      </c>
      <c r="EG31">
        <v>0.12737699999999999</v>
      </c>
      <c r="EH31">
        <v>0.122279</v>
      </c>
      <c r="EI31">
        <v>23180.3</v>
      </c>
      <c r="EJ31">
        <v>23649.3</v>
      </c>
      <c r="EK31">
        <v>27003.200000000001</v>
      </c>
      <c r="EL31">
        <v>27836.1</v>
      </c>
      <c r="EM31">
        <v>33689</v>
      </c>
      <c r="EN31">
        <v>34139.9</v>
      </c>
      <c r="EO31">
        <v>39999</v>
      </c>
      <c r="EP31">
        <v>40309.599999999999</v>
      </c>
      <c r="EQ31">
        <v>2.0390000000000001</v>
      </c>
      <c r="ER31">
        <v>1.8073999999999999</v>
      </c>
      <c r="ES31">
        <v>0.17374800000000001</v>
      </c>
      <c r="ET31">
        <v>0</v>
      </c>
      <c r="EU31">
        <v>29.0868</v>
      </c>
      <c r="EV31">
        <v>999.9</v>
      </c>
      <c r="EW31">
        <v>55.1</v>
      </c>
      <c r="EX31">
        <v>38.1</v>
      </c>
      <c r="EY31">
        <v>37.356699999999996</v>
      </c>
      <c r="EZ31">
        <v>62.806600000000003</v>
      </c>
      <c r="FA31">
        <v>29.527200000000001</v>
      </c>
      <c r="FB31">
        <v>1</v>
      </c>
      <c r="FC31">
        <v>0.190305</v>
      </c>
      <c r="FD31">
        <v>-0.19278899999999999</v>
      </c>
      <c r="FE31">
        <v>20.309799999999999</v>
      </c>
      <c r="FF31">
        <v>5.2160900000000003</v>
      </c>
      <c r="FG31">
        <v>11.9057</v>
      </c>
      <c r="FH31">
        <v>4.9988000000000001</v>
      </c>
      <c r="FI31">
        <v>3.3029999999999999</v>
      </c>
      <c r="FJ31">
        <v>9999</v>
      </c>
      <c r="FK31">
        <v>9999</v>
      </c>
      <c r="FL31">
        <v>9999</v>
      </c>
      <c r="FM31">
        <v>999.9</v>
      </c>
      <c r="FN31">
        <v>1.8845499999999999</v>
      </c>
      <c r="FO31">
        <v>1.8851599999999999</v>
      </c>
      <c r="FP31">
        <v>1.8812599999999999</v>
      </c>
      <c r="FQ31">
        <v>1.8827799999999999</v>
      </c>
      <c r="FR31">
        <v>1.87985</v>
      </c>
      <c r="FS31">
        <v>1.8833899999999999</v>
      </c>
      <c r="FT31">
        <v>1.87927</v>
      </c>
      <c r="FU31">
        <v>1.8815599999999999</v>
      </c>
      <c r="FV31">
        <v>5</v>
      </c>
      <c r="FW31">
        <v>0</v>
      </c>
      <c r="FX31">
        <v>0</v>
      </c>
      <c r="FY31">
        <v>0</v>
      </c>
      <c r="FZ31" t="s">
        <v>367</v>
      </c>
      <c r="GA31" t="s">
        <v>368</v>
      </c>
      <c r="GB31" t="s">
        <v>369</v>
      </c>
      <c r="GC31" t="s">
        <v>369</v>
      </c>
      <c r="GD31" t="s">
        <v>369</v>
      </c>
      <c r="GE31" t="s">
        <v>369</v>
      </c>
      <c r="GF31">
        <v>0</v>
      </c>
      <c r="GG31">
        <v>100</v>
      </c>
      <c r="GH31">
        <v>100</v>
      </c>
      <c r="GI31">
        <v>-6.78</v>
      </c>
      <c r="GJ31">
        <v>0.17050000000000001</v>
      </c>
      <c r="GK31">
        <v>-6.7838095238091682</v>
      </c>
      <c r="GL31">
        <v>0</v>
      </c>
      <c r="GM31">
        <v>0</v>
      </c>
      <c r="GN31">
        <v>0</v>
      </c>
      <c r="GO31">
        <v>0.17050476190475911</v>
      </c>
      <c r="GP31">
        <v>0</v>
      </c>
      <c r="GQ31">
        <v>0</v>
      </c>
      <c r="GR31">
        <v>0</v>
      </c>
      <c r="GS31">
        <v>-1</v>
      </c>
      <c r="GT31">
        <v>-1</v>
      </c>
      <c r="GU31">
        <v>-1</v>
      </c>
      <c r="GV31">
        <v>-1</v>
      </c>
      <c r="GW31">
        <v>1</v>
      </c>
      <c r="GX31">
        <v>1.2</v>
      </c>
      <c r="GY31">
        <v>2.9162599999999999</v>
      </c>
      <c r="GZ31">
        <v>2.5402800000000001</v>
      </c>
      <c r="HA31">
        <v>1.5979000000000001</v>
      </c>
      <c r="HB31">
        <v>2.3059099999999999</v>
      </c>
      <c r="HC31">
        <v>1.6003400000000001</v>
      </c>
      <c r="HD31">
        <v>2.3803700000000001</v>
      </c>
      <c r="HE31">
        <v>41.927500000000002</v>
      </c>
      <c r="HF31">
        <v>23.667200000000001</v>
      </c>
      <c r="HG31">
        <v>18</v>
      </c>
      <c r="HH31">
        <v>530.01199999999994</v>
      </c>
      <c r="HI31">
        <v>456.10599999999999</v>
      </c>
      <c r="HJ31">
        <v>29.320399999999999</v>
      </c>
      <c r="HK31">
        <v>29.962599999999998</v>
      </c>
      <c r="HL31">
        <v>29.999500000000001</v>
      </c>
      <c r="HM31">
        <v>29.854600000000001</v>
      </c>
      <c r="HN31">
        <v>29.796399999999998</v>
      </c>
      <c r="HO31">
        <v>58.425600000000003</v>
      </c>
      <c r="HP31">
        <v>34.412500000000001</v>
      </c>
      <c r="HQ31">
        <v>0</v>
      </c>
      <c r="HR31">
        <v>29.3005</v>
      </c>
      <c r="HS31">
        <v>1500</v>
      </c>
      <c r="HT31">
        <v>26.4269</v>
      </c>
      <c r="HU31">
        <v>99.707999999999998</v>
      </c>
      <c r="HV31">
        <v>98.62</v>
      </c>
    </row>
    <row r="32" spans="1:230" x14ac:dyDescent="0.3">
      <c r="A32">
        <v>16</v>
      </c>
      <c r="B32">
        <v>1691682149</v>
      </c>
      <c r="C32">
        <v>2127.400000095367</v>
      </c>
      <c r="D32" t="s">
        <v>413</v>
      </c>
      <c r="E32" t="s">
        <v>414</v>
      </c>
      <c r="F32" t="s">
        <v>357</v>
      </c>
      <c r="G32" t="s">
        <v>358</v>
      </c>
      <c r="H32" t="s">
        <v>359</v>
      </c>
      <c r="I32" t="s">
        <v>360</v>
      </c>
      <c r="J32" t="s">
        <v>361</v>
      </c>
      <c r="K32" t="s">
        <v>362</v>
      </c>
      <c r="L32" t="s">
        <v>363</v>
      </c>
      <c r="M32">
        <v>1691682149</v>
      </c>
      <c r="N32">
        <f t="shared" si="0"/>
        <v>1.7710615816945807E-3</v>
      </c>
      <c r="O32">
        <f t="shared" si="1"/>
        <v>1.7710615816945807</v>
      </c>
      <c r="P32">
        <f t="shared" si="2"/>
        <v>48.960932546348474</v>
      </c>
      <c r="Q32">
        <f t="shared" si="3"/>
        <v>1737.71</v>
      </c>
      <c r="R32">
        <f t="shared" si="4"/>
        <v>789.94256971313791</v>
      </c>
      <c r="S32">
        <f t="shared" si="5"/>
        <v>78.060217264729189</v>
      </c>
      <c r="T32">
        <f t="shared" si="6"/>
        <v>171.71630615166299</v>
      </c>
      <c r="U32">
        <f t="shared" si="7"/>
        <v>8.7671304680866757E-2</v>
      </c>
      <c r="V32">
        <f t="shared" si="8"/>
        <v>2.9087050378062611</v>
      </c>
      <c r="W32">
        <f t="shared" si="9"/>
        <v>8.6229303261002782E-2</v>
      </c>
      <c r="X32">
        <f t="shared" si="10"/>
        <v>5.4020896993576983E-2</v>
      </c>
      <c r="Y32">
        <f t="shared" si="11"/>
        <v>344.39279876241648</v>
      </c>
      <c r="Z32">
        <f t="shared" si="12"/>
        <v>33.364234201093801</v>
      </c>
      <c r="AA32">
        <f t="shared" si="13"/>
        <v>32.033999999999999</v>
      </c>
      <c r="AB32">
        <f t="shared" si="14"/>
        <v>4.784280192001189</v>
      </c>
      <c r="AC32">
        <f t="shared" si="15"/>
        <v>60.040904804653294</v>
      </c>
      <c r="AD32">
        <f t="shared" si="16"/>
        <v>2.8328926536218697</v>
      </c>
      <c r="AE32">
        <f t="shared" si="17"/>
        <v>4.718271090082431</v>
      </c>
      <c r="AF32">
        <f t="shared" si="18"/>
        <v>1.9513875383793193</v>
      </c>
      <c r="AG32">
        <f t="shared" si="19"/>
        <v>-78.103815752731009</v>
      </c>
      <c r="AH32">
        <f t="shared" si="20"/>
        <v>-38.466500201361249</v>
      </c>
      <c r="AI32">
        <f t="shared" si="21"/>
        <v>-2.9965052442171287</v>
      </c>
      <c r="AJ32">
        <f t="shared" si="22"/>
        <v>224.82597756410709</v>
      </c>
      <c r="AK32">
        <f t="shared" si="23"/>
        <v>49.068023914799525</v>
      </c>
      <c r="AL32">
        <f t="shared" si="24"/>
        <v>1.7500267220655013</v>
      </c>
      <c r="AM32">
        <f t="shared" si="25"/>
        <v>48.960932546348474</v>
      </c>
      <c r="AN32">
        <v>1849.01532178302</v>
      </c>
      <c r="AO32">
        <v>1788.993515151514</v>
      </c>
      <c r="AP32">
        <v>-6.6147565939233599E-2</v>
      </c>
      <c r="AQ32">
        <v>65.56694327725009</v>
      </c>
      <c r="AR32">
        <f t="shared" si="26"/>
        <v>1.7710615816945807</v>
      </c>
      <c r="AS32">
        <v>26.61896964727514</v>
      </c>
      <c r="AT32">
        <v>28.66148181818183</v>
      </c>
      <c r="AU32">
        <v>2.9327644824379451E-3</v>
      </c>
      <c r="AV32">
        <v>95.53606508854206</v>
      </c>
      <c r="AW32">
        <v>0</v>
      </c>
      <c r="AX32">
        <v>0</v>
      </c>
      <c r="AY32">
        <f t="shared" si="27"/>
        <v>1</v>
      </c>
      <c r="AZ32">
        <f t="shared" si="28"/>
        <v>0</v>
      </c>
      <c r="BA32">
        <f t="shared" si="29"/>
        <v>51428.322637703393</v>
      </c>
      <c r="BB32">
        <f t="shared" si="30"/>
        <v>1800.12</v>
      </c>
      <c r="BC32">
        <f t="shared" si="31"/>
        <v>1513.2857993812081</v>
      </c>
      <c r="BD32">
        <f t="shared" si="32"/>
        <v>0.84065828910361984</v>
      </c>
      <c r="BE32">
        <f t="shared" si="33"/>
        <v>0.1913165782072398</v>
      </c>
      <c r="BF32">
        <v>6</v>
      </c>
      <c r="BG32">
        <v>0.5</v>
      </c>
      <c r="BH32" t="s">
        <v>364</v>
      </c>
      <c r="BI32">
        <v>2</v>
      </c>
      <c r="BJ32" t="b">
        <v>1</v>
      </c>
      <c r="BK32">
        <v>1691682149</v>
      </c>
      <c r="BL32">
        <v>1737.71</v>
      </c>
      <c r="BM32">
        <v>1800.24</v>
      </c>
      <c r="BN32">
        <v>28.667899999999999</v>
      </c>
      <c r="BO32">
        <v>26.6281</v>
      </c>
      <c r="BP32">
        <v>1744.61</v>
      </c>
      <c r="BQ32">
        <v>28.488</v>
      </c>
      <c r="BR32">
        <v>500.00700000000001</v>
      </c>
      <c r="BS32">
        <v>98.717799999999997</v>
      </c>
      <c r="BT32">
        <v>9.9785299999999993E-2</v>
      </c>
      <c r="BU32">
        <v>31.788699999999999</v>
      </c>
      <c r="BV32">
        <v>32.033999999999999</v>
      </c>
      <c r="BW32">
        <v>999.9</v>
      </c>
      <c r="BX32">
        <v>0</v>
      </c>
      <c r="BY32">
        <v>0</v>
      </c>
      <c r="BZ32">
        <v>10010</v>
      </c>
      <c r="CA32">
        <v>0</v>
      </c>
      <c r="CB32">
        <v>1682.69</v>
      </c>
      <c r="CC32">
        <v>-62.530299999999997</v>
      </c>
      <c r="CD32">
        <v>1789</v>
      </c>
      <c r="CE32">
        <v>1849.49</v>
      </c>
      <c r="CF32">
        <v>2.0397599999999998</v>
      </c>
      <c r="CG32">
        <v>1800.24</v>
      </c>
      <c r="CH32">
        <v>26.6281</v>
      </c>
      <c r="CI32">
        <v>2.8300299999999998</v>
      </c>
      <c r="CJ32">
        <v>2.6286700000000001</v>
      </c>
      <c r="CK32">
        <v>23.060300000000002</v>
      </c>
      <c r="CL32">
        <v>21.8459</v>
      </c>
      <c r="CM32">
        <v>1800.12</v>
      </c>
      <c r="CN32">
        <v>0.97799400000000003</v>
      </c>
      <c r="CO32">
        <v>2.2006100000000001E-2</v>
      </c>
      <c r="CP32">
        <v>0</v>
      </c>
      <c r="CQ32">
        <v>825.08900000000006</v>
      </c>
      <c r="CR32">
        <v>5.0009399999999999</v>
      </c>
      <c r="CS32">
        <v>19094.099999999999</v>
      </c>
      <c r="CT32">
        <v>13861.1</v>
      </c>
      <c r="CU32">
        <v>46.186999999999998</v>
      </c>
      <c r="CV32">
        <v>48</v>
      </c>
      <c r="CW32">
        <v>47.186999999999998</v>
      </c>
      <c r="CX32">
        <v>47.436999999999998</v>
      </c>
      <c r="CY32">
        <v>48</v>
      </c>
      <c r="CZ32">
        <v>1755.62</v>
      </c>
      <c r="DA32">
        <v>39.5</v>
      </c>
      <c r="DB32">
        <v>0</v>
      </c>
      <c r="DC32">
        <v>1691682147.5999999</v>
      </c>
      <c r="DD32">
        <v>0</v>
      </c>
      <c r="DE32">
        <v>1691682042.5</v>
      </c>
      <c r="DF32" t="s">
        <v>415</v>
      </c>
      <c r="DG32">
        <v>1691682042.5</v>
      </c>
      <c r="DH32">
        <v>1691682034.5</v>
      </c>
      <c r="DI32">
        <v>17</v>
      </c>
      <c r="DJ32">
        <v>-0.11799999999999999</v>
      </c>
      <c r="DK32">
        <v>8.9999999999999993E-3</v>
      </c>
      <c r="DL32">
        <v>-6.9039999999999999</v>
      </c>
      <c r="DM32">
        <v>0.18</v>
      </c>
      <c r="DN32">
        <v>1800</v>
      </c>
      <c r="DO32">
        <v>26</v>
      </c>
      <c r="DP32">
        <v>0.28999999999999998</v>
      </c>
      <c r="DQ32">
        <v>0.17</v>
      </c>
      <c r="DR32">
        <v>48.152362044061228</v>
      </c>
      <c r="DS32">
        <v>3.8489849450159008</v>
      </c>
      <c r="DT32">
        <v>0.61327071846686454</v>
      </c>
      <c r="DU32">
        <v>0</v>
      </c>
      <c r="DV32">
        <v>8.5062463099659924E-2</v>
      </c>
      <c r="DW32">
        <v>1.02725857695541E-2</v>
      </c>
      <c r="DX32">
        <v>1.561994398818883E-3</v>
      </c>
      <c r="DY32">
        <v>1</v>
      </c>
      <c r="DZ32">
        <v>1</v>
      </c>
      <c r="EA32">
        <v>2</v>
      </c>
      <c r="EB32" t="s">
        <v>403</v>
      </c>
      <c r="EC32">
        <v>3.1245400000000001</v>
      </c>
      <c r="ED32">
        <v>2.8692099999999998</v>
      </c>
      <c r="EE32">
        <v>0.23332600000000001</v>
      </c>
      <c r="EF32">
        <v>0.24015</v>
      </c>
      <c r="EG32">
        <v>0.12781500000000001</v>
      </c>
      <c r="EH32">
        <v>0.122696</v>
      </c>
      <c r="EI32">
        <v>22499.200000000001</v>
      </c>
      <c r="EJ32">
        <v>22924.7</v>
      </c>
      <c r="EK32">
        <v>27016.400000000001</v>
      </c>
      <c r="EL32">
        <v>27845.5</v>
      </c>
      <c r="EM32">
        <v>33688.400000000001</v>
      </c>
      <c r="EN32">
        <v>34134.699999999997</v>
      </c>
      <c r="EO32">
        <v>40017.599999999999</v>
      </c>
      <c r="EP32">
        <v>40321.199999999997</v>
      </c>
      <c r="EQ32">
        <v>2.0424000000000002</v>
      </c>
      <c r="ER32">
        <v>1.8093999999999999</v>
      </c>
      <c r="ES32">
        <v>0.17690700000000001</v>
      </c>
      <c r="ET32">
        <v>0</v>
      </c>
      <c r="EU32">
        <v>29.157800000000002</v>
      </c>
      <c r="EV32">
        <v>999.9</v>
      </c>
      <c r="EW32">
        <v>54.8</v>
      </c>
      <c r="EX32">
        <v>38.299999999999997</v>
      </c>
      <c r="EY32">
        <v>37.560400000000001</v>
      </c>
      <c r="EZ32">
        <v>62.766599999999997</v>
      </c>
      <c r="FA32">
        <v>29.531199999999998</v>
      </c>
      <c r="FB32">
        <v>1</v>
      </c>
      <c r="FC32">
        <v>0.168902</v>
      </c>
      <c r="FD32">
        <v>2.0261399999999999E-2</v>
      </c>
      <c r="FE32">
        <v>20.310500000000001</v>
      </c>
      <c r="FF32">
        <v>5.2160900000000003</v>
      </c>
      <c r="FG32">
        <v>11.902100000000001</v>
      </c>
      <c r="FH32">
        <v>4.9984000000000002</v>
      </c>
      <c r="FI32">
        <v>3.3026</v>
      </c>
      <c r="FJ32">
        <v>9999</v>
      </c>
      <c r="FK32">
        <v>9999</v>
      </c>
      <c r="FL32">
        <v>9999</v>
      </c>
      <c r="FM32">
        <v>999.9</v>
      </c>
      <c r="FN32">
        <v>1.8845799999999999</v>
      </c>
      <c r="FO32">
        <v>1.8851</v>
      </c>
      <c r="FP32">
        <v>1.8812599999999999</v>
      </c>
      <c r="FQ32">
        <v>1.8827799999999999</v>
      </c>
      <c r="FR32">
        <v>1.8797900000000001</v>
      </c>
      <c r="FS32">
        <v>1.8833599999999999</v>
      </c>
      <c r="FT32">
        <v>1.87927</v>
      </c>
      <c r="FU32">
        <v>1.8815900000000001</v>
      </c>
      <c r="FV32">
        <v>5</v>
      </c>
      <c r="FW32">
        <v>0</v>
      </c>
      <c r="FX32">
        <v>0</v>
      </c>
      <c r="FY32">
        <v>0</v>
      </c>
      <c r="FZ32" t="s">
        <v>367</v>
      </c>
      <c r="GA32" t="s">
        <v>368</v>
      </c>
      <c r="GB32" t="s">
        <v>369</v>
      </c>
      <c r="GC32" t="s">
        <v>369</v>
      </c>
      <c r="GD32" t="s">
        <v>369</v>
      </c>
      <c r="GE32" t="s">
        <v>369</v>
      </c>
      <c r="GF32">
        <v>0</v>
      </c>
      <c r="GG32">
        <v>100</v>
      </c>
      <c r="GH32">
        <v>100</v>
      </c>
      <c r="GI32">
        <v>-6.9</v>
      </c>
      <c r="GJ32">
        <v>0.1799</v>
      </c>
      <c r="GK32">
        <v>-6.9038095238095138</v>
      </c>
      <c r="GL32">
        <v>0</v>
      </c>
      <c r="GM32">
        <v>0</v>
      </c>
      <c r="GN32">
        <v>0</v>
      </c>
      <c r="GO32">
        <v>0.1798095238095172</v>
      </c>
      <c r="GP32">
        <v>0</v>
      </c>
      <c r="GQ32">
        <v>0</v>
      </c>
      <c r="GR32">
        <v>0</v>
      </c>
      <c r="GS32">
        <v>-1</v>
      </c>
      <c r="GT32">
        <v>-1</v>
      </c>
      <c r="GU32">
        <v>-1</v>
      </c>
      <c r="GV32">
        <v>-1</v>
      </c>
      <c r="GW32">
        <v>1.8</v>
      </c>
      <c r="GX32">
        <v>1.9</v>
      </c>
      <c r="GY32">
        <v>3.3813499999999999</v>
      </c>
      <c r="GZ32">
        <v>2.5268600000000001</v>
      </c>
      <c r="HA32">
        <v>1.5979000000000001</v>
      </c>
      <c r="HB32">
        <v>2.3071299999999999</v>
      </c>
      <c r="HC32">
        <v>1.6003400000000001</v>
      </c>
      <c r="HD32">
        <v>2.3828100000000001</v>
      </c>
      <c r="HE32">
        <v>41.980200000000004</v>
      </c>
      <c r="HF32">
        <v>23.675999999999998</v>
      </c>
      <c r="HG32">
        <v>18</v>
      </c>
      <c r="HH32">
        <v>530.64</v>
      </c>
      <c r="HI32">
        <v>456.28199999999998</v>
      </c>
      <c r="HJ32">
        <v>29.276299999999999</v>
      </c>
      <c r="HK32">
        <v>29.707799999999999</v>
      </c>
      <c r="HL32">
        <v>29.9999</v>
      </c>
      <c r="HM32">
        <v>29.678699999999999</v>
      </c>
      <c r="HN32">
        <v>29.650400000000001</v>
      </c>
      <c r="HO32">
        <v>67.762699999999995</v>
      </c>
      <c r="HP32">
        <v>34.546399999999998</v>
      </c>
      <c r="HQ32">
        <v>0</v>
      </c>
      <c r="HR32">
        <v>29.246300000000002</v>
      </c>
      <c r="HS32">
        <v>1800</v>
      </c>
      <c r="HT32">
        <v>26.521100000000001</v>
      </c>
      <c r="HU32">
        <v>99.755399999999995</v>
      </c>
      <c r="HV32">
        <v>98.650499999999994</v>
      </c>
    </row>
    <row r="33" spans="1:230" x14ac:dyDescent="0.3">
      <c r="A33">
        <v>17</v>
      </c>
      <c r="B33">
        <v>1691684143.0999999</v>
      </c>
      <c r="C33">
        <v>4121.5</v>
      </c>
      <c r="D33" t="s">
        <v>416</v>
      </c>
      <c r="E33" t="s">
        <v>417</v>
      </c>
      <c r="F33" t="s">
        <v>357</v>
      </c>
      <c r="G33" t="s">
        <v>418</v>
      </c>
      <c r="H33" t="s">
        <v>419</v>
      </c>
      <c r="I33" t="s">
        <v>360</v>
      </c>
      <c r="J33" t="s">
        <v>361</v>
      </c>
      <c r="K33" t="s">
        <v>420</v>
      </c>
      <c r="L33" t="s">
        <v>363</v>
      </c>
      <c r="M33">
        <v>1691684143.0999999</v>
      </c>
      <c r="N33">
        <f t="shared" si="0"/>
        <v>4.4121726283285886E-3</v>
      </c>
      <c r="O33">
        <f t="shared" si="1"/>
        <v>4.4121726283285883</v>
      </c>
      <c r="P33">
        <f t="shared" si="2"/>
        <v>19.104047461786223</v>
      </c>
      <c r="Q33">
        <f t="shared" si="3"/>
        <v>375.37400000000002</v>
      </c>
      <c r="R33">
        <f t="shared" si="4"/>
        <v>230.81575450621375</v>
      </c>
      <c r="S33">
        <f t="shared" si="5"/>
        <v>22.81252402771031</v>
      </c>
      <c r="T33">
        <f t="shared" si="6"/>
        <v>37.099843607717006</v>
      </c>
      <c r="U33">
        <f t="shared" si="7"/>
        <v>0.23490362283488822</v>
      </c>
      <c r="V33">
        <f t="shared" si="8"/>
        <v>2.9124881215230678</v>
      </c>
      <c r="W33">
        <f t="shared" si="9"/>
        <v>0.22486289198889486</v>
      </c>
      <c r="X33">
        <f t="shared" si="10"/>
        <v>0.14140566187120512</v>
      </c>
      <c r="Y33">
        <f t="shared" si="11"/>
        <v>344.3592987629263</v>
      </c>
      <c r="Z33">
        <f t="shared" si="12"/>
        <v>33.146042721440004</v>
      </c>
      <c r="AA33">
        <f t="shared" si="13"/>
        <v>31.970800000000001</v>
      </c>
      <c r="AB33">
        <f t="shared" si="14"/>
        <v>4.7671969478871725</v>
      </c>
      <c r="AC33">
        <f t="shared" si="15"/>
        <v>59.906718887429768</v>
      </c>
      <c r="AD33">
        <f t="shared" si="16"/>
        <v>2.9031600647169999</v>
      </c>
      <c r="AE33">
        <f t="shared" si="17"/>
        <v>4.8461343212141275</v>
      </c>
      <c r="AF33">
        <f t="shared" si="18"/>
        <v>1.8640368831701726</v>
      </c>
      <c r="AG33">
        <f t="shared" si="19"/>
        <v>-194.57681290929077</v>
      </c>
      <c r="AH33">
        <f t="shared" si="20"/>
        <v>45.598044510033276</v>
      </c>
      <c r="AI33">
        <f t="shared" si="21"/>
        <v>3.5545801251511211</v>
      </c>
      <c r="AJ33">
        <f t="shared" si="22"/>
        <v>198.93511048881993</v>
      </c>
      <c r="AK33">
        <f t="shared" si="23"/>
        <v>18.870137983897237</v>
      </c>
      <c r="AL33">
        <f t="shared" si="24"/>
        <v>4.4439509203338874</v>
      </c>
      <c r="AM33">
        <f t="shared" si="25"/>
        <v>19.104047461786223</v>
      </c>
      <c r="AN33">
        <v>409.91884431887229</v>
      </c>
      <c r="AO33">
        <v>386.59647272727273</v>
      </c>
      <c r="AP33">
        <v>-3.1523110418312128E-2</v>
      </c>
      <c r="AQ33">
        <v>65.541508119540808</v>
      </c>
      <c r="AR33">
        <f t="shared" si="26"/>
        <v>4.4121726283285883</v>
      </c>
      <c r="AS33">
        <v>24.200336859064059</v>
      </c>
      <c r="AT33">
        <v>29.37900848484848</v>
      </c>
      <c r="AU33">
        <v>-5.6494775773889179E-3</v>
      </c>
      <c r="AV33">
        <v>95.400018126135365</v>
      </c>
      <c r="AW33">
        <v>0</v>
      </c>
      <c r="AX33">
        <v>0</v>
      </c>
      <c r="AY33">
        <f t="shared" si="27"/>
        <v>1</v>
      </c>
      <c r="AZ33">
        <f t="shared" si="28"/>
        <v>0</v>
      </c>
      <c r="BA33">
        <f t="shared" si="29"/>
        <v>51455.718322653709</v>
      </c>
      <c r="BB33">
        <f t="shared" si="30"/>
        <v>1799.95</v>
      </c>
      <c r="BC33">
        <f t="shared" si="31"/>
        <v>1513.1423993814631</v>
      </c>
      <c r="BD33">
        <f t="shared" si="32"/>
        <v>0.84065801793464434</v>
      </c>
      <c r="BE33">
        <f t="shared" si="33"/>
        <v>0.19131603586928875</v>
      </c>
      <c r="BF33">
        <v>6</v>
      </c>
      <c r="BG33">
        <v>0.5</v>
      </c>
      <c r="BH33" t="s">
        <v>364</v>
      </c>
      <c r="BI33">
        <v>2</v>
      </c>
      <c r="BJ33" t="b">
        <v>1</v>
      </c>
      <c r="BK33">
        <v>1691684143.0999999</v>
      </c>
      <c r="BL33">
        <v>375.37400000000002</v>
      </c>
      <c r="BM33">
        <v>400.00900000000001</v>
      </c>
      <c r="BN33">
        <v>29.373999999999999</v>
      </c>
      <c r="BO33">
        <v>24.200199999999999</v>
      </c>
      <c r="BP33">
        <v>379.041</v>
      </c>
      <c r="BQ33">
        <v>29.258700000000001</v>
      </c>
      <c r="BR33">
        <v>500.22199999999998</v>
      </c>
      <c r="BS33">
        <v>98.734399999999994</v>
      </c>
      <c r="BT33">
        <v>9.9945500000000007E-2</v>
      </c>
      <c r="BU33">
        <v>32.261200000000002</v>
      </c>
      <c r="BV33">
        <v>31.970800000000001</v>
      </c>
      <c r="BW33">
        <v>999.9</v>
      </c>
      <c r="BX33">
        <v>0</v>
      </c>
      <c r="BY33">
        <v>0</v>
      </c>
      <c r="BZ33">
        <v>10030</v>
      </c>
      <c r="CA33">
        <v>0</v>
      </c>
      <c r="CB33">
        <v>391.86900000000003</v>
      </c>
      <c r="CC33">
        <v>-24.634799999999998</v>
      </c>
      <c r="CD33">
        <v>386.73399999999998</v>
      </c>
      <c r="CE33">
        <v>409.92899999999997</v>
      </c>
      <c r="CF33">
        <v>5.1737099999999998</v>
      </c>
      <c r="CG33">
        <v>400.00900000000001</v>
      </c>
      <c r="CH33">
        <v>24.200199999999999</v>
      </c>
      <c r="CI33">
        <v>2.90022</v>
      </c>
      <c r="CJ33">
        <v>2.3894000000000002</v>
      </c>
      <c r="CK33">
        <v>23.465900000000001</v>
      </c>
      <c r="CL33">
        <v>20.292100000000001</v>
      </c>
      <c r="CM33">
        <v>1799.95</v>
      </c>
      <c r="CN33">
        <v>0.97800500000000001</v>
      </c>
      <c r="CO33">
        <v>2.1994799999999998E-2</v>
      </c>
      <c r="CP33">
        <v>0</v>
      </c>
      <c r="CQ33">
        <v>797.69799999999998</v>
      </c>
      <c r="CR33">
        <v>5.0009399999999999</v>
      </c>
      <c r="CS33">
        <v>16474</v>
      </c>
      <c r="CT33">
        <v>13859.8</v>
      </c>
      <c r="CU33">
        <v>48.125</v>
      </c>
      <c r="CV33">
        <v>50.061999999999998</v>
      </c>
      <c r="CW33">
        <v>49.186999999999998</v>
      </c>
      <c r="CX33">
        <v>49.561999999999998</v>
      </c>
      <c r="CY33">
        <v>49.811999999999998</v>
      </c>
      <c r="CZ33">
        <v>1755.47</v>
      </c>
      <c r="DA33">
        <v>39.479999999999997</v>
      </c>
      <c r="DB33">
        <v>0</v>
      </c>
      <c r="DC33">
        <v>1691684142</v>
      </c>
      <c r="DD33">
        <v>0</v>
      </c>
      <c r="DE33">
        <v>1691684104.5999999</v>
      </c>
      <c r="DF33" t="s">
        <v>421</v>
      </c>
      <c r="DG33">
        <v>1691684094.0999999</v>
      </c>
      <c r="DH33">
        <v>1691684104.5999999</v>
      </c>
      <c r="DI33">
        <v>19</v>
      </c>
      <c r="DJ33">
        <v>0.35299999999999998</v>
      </c>
      <c r="DK33">
        <v>-0.11</v>
      </c>
      <c r="DL33">
        <v>-3.6669999999999998</v>
      </c>
      <c r="DM33">
        <v>0.115</v>
      </c>
      <c r="DN33">
        <v>400</v>
      </c>
      <c r="DO33">
        <v>24</v>
      </c>
      <c r="DP33">
        <v>0.25</v>
      </c>
      <c r="DQ33">
        <v>0.05</v>
      </c>
      <c r="DR33">
        <v>18.952683560005401</v>
      </c>
      <c r="DS33">
        <v>-0.82969556958095358</v>
      </c>
      <c r="DT33">
        <v>0.1692739343225767</v>
      </c>
      <c r="DU33">
        <v>1</v>
      </c>
      <c r="DV33">
        <v>0.23816945811032819</v>
      </c>
      <c r="DW33">
        <v>-1.9031125665987889E-2</v>
      </c>
      <c r="DX33">
        <v>5.707957485502459E-3</v>
      </c>
      <c r="DY33">
        <v>1</v>
      </c>
      <c r="DZ33">
        <v>2</v>
      </c>
      <c r="EA33">
        <v>2</v>
      </c>
      <c r="EB33" t="s">
        <v>366</v>
      </c>
      <c r="EC33">
        <v>3.1241699999999999</v>
      </c>
      <c r="ED33">
        <v>2.8695499999999998</v>
      </c>
      <c r="EE33">
        <v>8.3716399999999996E-2</v>
      </c>
      <c r="EF33">
        <v>8.8424500000000003E-2</v>
      </c>
      <c r="EG33">
        <v>0.13015199999999999</v>
      </c>
      <c r="EH33">
        <v>0.114609</v>
      </c>
      <c r="EI33">
        <v>26869</v>
      </c>
      <c r="EJ33">
        <v>27496.5</v>
      </c>
      <c r="EK33">
        <v>26995.8</v>
      </c>
      <c r="EL33">
        <v>27840.2</v>
      </c>
      <c r="EM33">
        <v>33560.800000000003</v>
      </c>
      <c r="EN33">
        <v>34435.800000000003</v>
      </c>
      <c r="EO33">
        <v>39987</v>
      </c>
      <c r="EP33">
        <v>40316.400000000001</v>
      </c>
      <c r="EQ33">
        <v>2.0392000000000001</v>
      </c>
      <c r="ER33">
        <v>1.7744</v>
      </c>
      <c r="ES33">
        <v>0.104725</v>
      </c>
      <c r="ET33">
        <v>0</v>
      </c>
      <c r="EU33">
        <v>30.269600000000001</v>
      </c>
      <c r="EV33">
        <v>999.9</v>
      </c>
      <c r="EW33">
        <v>53.4</v>
      </c>
      <c r="EX33">
        <v>40.9</v>
      </c>
      <c r="EY33">
        <v>42.063400000000001</v>
      </c>
      <c r="EZ33">
        <v>62.504199999999997</v>
      </c>
      <c r="FA33">
        <v>29.867799999999999</v>
      </c>
      <c r="FB33">
        <v>1</v>
      </c>
      <c r="FC33">
        <v>0.19313</v>
      </c>
      <c r="FD33">
        <v>8.4836599999999998E-2</v>
      </c>
      <c r="FE33">
        <v>20.309899999999999</v>
      </c>
      <c r="FF33">
        <v>5.2160900000000003</v>
      </c>
      <c r="FG33">
        <v>11.9033</v>
      </c>
      <c r="FH33">
        <v>4.9996</v>
      </c>
      <c r="FI33">
        <v>3.3026</v>
      </c>
      <c r="FJ33">
        <v>9999</v>
      </c>
      <c r="FK33">
        <v>9999</v>
      </c>
      <c r="FL33">
        <v>9999</v>
      </c>
      <c r="FM33">
        <v>999.9</v>
      </c>
      <c r="FN33">
        <v>1.8843099999999999</v>
      </c>
      <c r="FO33">
        <v>1.8849199999999999</v>
      </c>
      <c r="FP33">
        <v>1.8811</v>
      </c>
      <c r="FQ33">
        <v>1.88263</v>
      </c>
      <c r="FR33">
        <v>1.87958</v>
      </c>
      <c r="FS33">
        <v>1.8831199999999999</v>
      </c>
      <c r="FT33">
        <v>1.8790899999999999</v>
      </c>
      <c r="FU33">
        <v>1.8813800000000001</v>
      </c>
      <c r="FV33">
        <v>5</v>
      </c>
      <c r="FW33">
        <v>0</v>
      </c>
      <c r="FX33">
        <v>0</v>
      </c>
      <c r="FY33">
        <v>0</v>
      </c>
      <c r="FZ33" t="s">
        <v>367</v>
      </c>
      <c r="GA33" t="s">
        <v>368</v>
      </c>
      <c r="GB33" t="s">
        <v>369</v>
      </c>
      <c r="GC33" t="s">
        <v>369</v>
      </c>
      <c r="GD33" t="s">
        <v>369</v>
      </c>
      <c r="GE33" t="s">
        <v>369</v>
      </c>
      <c r="GF33">
        <v>0</v>
      </c>
      <c r="GG33">
        <v>100</v>
      </c>
      <c r="GH33">
        <v>100</v>
      </c>
      <c r="GI33">
        <v>-3.6669999999999998</v>
      </c>
      <c r="GJ33">
        <v>0.1153</v>
      </c>
      <c r="GK33">
        <v>-3.6668571428571108</v>
      </c>
      <c r="GL33">
        <v>0</v>
      </c>
      <c r="GM33">
        <v>0</v>
      </c>
      <c r="GN33">
        <v>0</v>
      </c>
      <c r="GO33">
        <v>0.11525499999999771</v>
      </c>
      <c r="GP33">
        <v>0</v>
      </c>
      <c r="GQ33">
        <v>0</v>
      </c>
      <c r="GR33">
        <v>0</v>
      </c>
      <c r="GS33">
        <v>-1</v>
      </c>
      <c r="GT33">
        <v>-1</v>
      </c>
      <c r="GU33">
        <v>-1</v>
      </c>
      <c r="GV33">
        <v>-1</v>
      </c>
      <c r="GW33">
        <v>0.8</v>
      </c>
      <c r="GX33">
        <v>0.6</v>
      </c>
      <c r="GY33">
        <v>0.97778299999999996</v>
      </c>
      <c r="GZ33">
        <v>2.5671400000000002</v>
      </c>
      <c r="HA33">
        <v>1.5979000000000001</v>
      </c>
      <c r="HB33">
        <v>2.2997999999999998</v>
      </c>
      <c r="HC33">
        <v>1.6003400000000001</v>
      </c>
      <c r="HD33">
        <v>2.4169900000000002</v>
      </c>
      <c r="HE33">
        <v>42.992899999999999</v>
      </c>
      <c r="HF33">
        <v>23.868600000000001</v>
      </c>
      <c r="HG33">
        <v>18</v>
      </c>
      <c r="HH33">
        <v>531.54499999999996</v>
      </c>
      <c r="HI33">
        <v>436.31599999999997</v>
      </c>
      <c r="HJ33">
        <v>29.782699999999998</v>
      </c>
      <c r="HK33">
        <v>30.068899999999999</v>
      </c>
      <c r="HL33">
        <v>29.999700000000001</v>
      </c>
      <c r="HM33">
        <v>30.014099999999999</v>
      </c>
      <c r="HN33">
        <v>29.978200000000001</v>
      </c>
      <c r="HO33">
        <v>19.590299999999999</v>
      </c>
      <c r="HP33">
        <v>47.622</v>
      </c>
      <c r="HQ33">
        <v>0</v>
      </c>
      <c r="HR33">
        <v>29.802399999999999</v>
      </c>
      <c r="HS33">
        <v>400</v>
      </c>
      <c r="HT33">
        <v>24.164400000000001</v>
      </c>
      <c r="HU33">
        <v>99.679100000000005</v>
      </c>
      <c r="HV33">
        <v>98.635900000000007</v>
      </c>
    </row>
    <row r="34" spans="1:230" x14ac:dyDescent="0.3">
      <c r="A34">
        <v>18</v>
      </c>
      <c r="B34">
        <v>1691684245.5999999</v>
      </c>
      <c r="C34">
        <v>4224</v>
      </c>
      <c r="D34" t="s">
        <v>422</v>
      </c>
      <c r="E34" t="s">
        <v>423</v>
      </c>
      <c r="F34" t="s">
        <v>357</v>
      </c>
      <c r="G34" t="s">
        <v>418</v>
      </c>
      <c r="H34" t="s">
        <v>419</v>
      </c>
      <c r="I34" t="s">
        <v>360</v>
      </c>
      <c r="J34" t="s">
        <v>361</v>
      </c>
      <c r="K34" t="s">
        <v>420</v>
      </c>
      <c r="L34" t="s">
        <v>363</v>
      </c>
      <c r="M34">
        <v>1691684245.5999999</v>
      </c>
      <c r="N34">
        <f t="shared" si="0"/>
        <v>4.3114112310634854E-3</v>
      </c>
      <c r="O34">
        <f t="shared" si="1"/>
        <v>4.3114112310634853</v>
      </c>
      <c r="P34">
        <f t="shared" si="2"/>
        <v>13.204510016532463</v>
      </c>
      <c r="Q34">
        <f t="shared" si="3"/>
        <v>282.56700000000001</v>
      </c>
      <c r="R34">
        <f t="shared" si="4"/>
        <v>180.46856519377062</v>
      </c>
      <c r="S34">
        <f t="shared" si="5"/>
        <v>17.83576875506969</v>
      </c>
      <c r="T34">
        <f t="shared" si="6"/>
        <v>27.926191269945001</v>
      </c>
      <c r="U34">
        <f t="shared" si="7"/>
        <v>0.23095110505961919</v>
      </c>
      <c r="V34">
        <f t="shared" si="8"/>
        <v>2.9097990347258449</v>
      </c>
      <c r="W34">
        <f t="shared" si="9"/>
        <v>0.22122934386147627</v>
      </c>
      <c r="X34">
        <f t="shared" si="10"/>
        <v>0.13910769946245088</v>
      </c>
      <c r="Y34">
        <f t="shared" si="11"/>
        <v>344.37201191986753</v>
      </c>
      <c r="Z34">
        <f t="shared" si="12"/>
        <v>33.185641246537273</v>
      </c>
      <c r="AA34">
        <f t="shared" si="13"/>
        <v>31.924499999999998</v>
      </c>
      <c r="AB34">
        <f t="shared" si="14"/>
        <v>4.754715575288273</v>
      </c>
      <c r="AC34">
        <f t="shared" si="15"/>
        <v>59.867097953094053</v>
      </c>
      <c r="AD34">
        <f t="shared" si="16"/>
        <v>2.9032893361275001</v>
      </c>
      <c r="AE34">
        <f t="shared" si="17"/>
        <v>4.8495574955081855</v>
      </c>
      <c r="AF34">
        <f t="shared" si="18"/>
        <v>1.851426239160773</v>
      </c>
      <c r="AG34">
        <f t="shared" si="19"/>
        <v>-190.13323528989972</v>
      </c>
      <c r="AH34">
        <f t="shared" si="20"/>
        <v>54.780081477600753</v>
      </c>
      <c r="AI34">
        <f t="shared" si="21"/>
        <v>4.27359938367431</v>
      </c>
      <c r="AJ34">
        <f t="shared" si="22"/>
        <v>213.29245749124289</v>
      </c>
      <c r="AK34">
        <f t="shared" si="23"/>
        <v>13.197242101334842</v>
      </c>
      <c r="AL34">
        <f t="shared" si="24"/>
        <v>4.3472946369009202</v>
      </c>
      <c r="AM34">
        <f t="shared" si="25"/>
        <v>13.204510016532463</v>
      </c>
      <c r="AN34">
        <v>307.37663652277507</v>
      </c>
      <c r="AO34">
        <v>291.13321212121213</v>
      </c>
      <c r="AP34">
        <v>1.3117681341241591E-3</v>
      </c>
      <c r="AQ34">
        <v>65.541982842456534</v>
      </c>
      <c r="AR34">
        <f t="shared" si="26"/>
        <v>4.3114112310634853</v>
      </c>
      <c r="AS34">
        <v>24.292374057250921</v>
      </c>
      <c r="AT34">
        <v>29.375346060606059</v>
      </c>
      <c r="AU34">
        <v>-8.4060833999798894E-3</v>
      </c>
      <c r="AV34">
        <v>95.40783972828504</v>
      </c>
      <c r="AW34">
        <v>0</v>
      </c>
      <c r="AX34">
        <v>0</v>
      </c>
      <c r="AY34">
        <f t="shared" si="27"/>
        <v>1</v>
      </c>
      <c r="AZ34">
        <f t="shared" si="28"/>
        <v>0</v>
      </c>
      <c r="BA34">
        <f t="shared" si="29"/>
        <v>51377.712705602506</v>
      </c>
      <c r="BB34">
        <f t="shared" si="30"/>
        <v>1800.02</v>
      </c>
      <c r="BC34">
        <f t="shared" si="31"/>
        <v>1513.2009059599338</v>
      </c>
      <c r="BD34">
        <f t="shared" si="32"/>
        <v>0.84065782933519284</v>
      </c>
      <c r="BE34">
        <f t="shared" si="33"/>
        <v>0.19131565867038564</v>
      </c>
      <c r="BF34">
        <v>6</v>
      </c>
      <c r="BG34">
        <v>0.5</v>
      </c>
      <c r="BH34" t="s">
        <v>364</v>
      </c>
      <c r="BI34">
        <v>2</v>
      </c>
      <c r="BJ34" t="b">
        <v>1</v>
      </c>
      <c r="BK34">
        <v>1691684245.5999999</v>
      </c>
      <c r="BL34">
        <v>282.56700000000001</v>
      </c>
      <c r="BM34">
        <v>299.87400000000002</v>
      </c>
      <c r="BN34">
        <v>29.3765</v>
      </c>
      <c r="BO34">
        <v>24.3141</v>
      </c>
      <c r="BP34">
        <v>285.99700000000001</v>
      </c>
      <c r="BQ34">
        <v>29.2499</v>
      </c>
      <c r="BR34">
        <v>500.10899999999998</v>
      </c>
      <c r="BS34">
        <v>98.7303</v>
      </c>
      <c r="BT34">
        <v>0.100035</v>
      </c>
      <c r="BU34">
        <v>32.273699999999998</v>
      </c>
      <c r="BV34">
        <v>31.924499999999998</v>
      </c>
      <c r="BW34">
        <v>999.9</v>
      </c>
      <c r="BX34">
        <v>0</v>
      </c>
      <c r="BY34">
        <v>0</v>
      </c>
      <c r="BZ34">
        <v>10015</v>
      </c>
      <c r="CA34">
        <v>0</v>
      </c>
      <c r="CB34">
        <v>326.125</v>
      </c>
      <c r="CC34">
        <v>-17.3065</v>
      </c>
      <c r="CD34">
        <v>291.11900000000003</v>
      </c>
      <c r="CE34">
        <v>307.346</v>
      </c>
      <c r="CF34">
        <v>5.0624900000000004</v>
      </c>
      <c r="CG34">
        <v>299.87400000000002</v>
      </c>
      <c r="CH34">
        <v>24.3141</v>
      </c>
      <c r="CI34">
        <v>2.90036</v>
      </c>
      <c r="CJ34">
        <v>2.4005299999999998</v>
      </c>
      <c r="CK34">
        <v>23.466699999999999</v>
      </c>
      <c r="CL34">
        <v>20.3674</v>
      </c>
      <c r="CM34">
        <v>1800.02</v>
      </c>
      <c r="CN34">
        <v>0.97800900000000002</v>
      </c>
      <c r="CO34">
        <v>2.1991E-2</v>
      </c>
      <c r="CP34">
        <v>0</v>
      </c>
      <c r="CQ34">
        <v>778.18100000000004</v>
      </c>
      <c r="CR34">
        <v>5.0009399999999999</v>
      </c>
      <c r="CS34">
        <v>15792.3</v>
      </c>
      <c r="CT34">
        <v>13860.4</v>
      </c>
      <c r="CU34">
        <v>48.25</v>
      </c>
      <c r="CV34">
        <v>49.936999999999998</v>
      </c>
      <c r="CW34">
        <v>49.311999999999998</v>
      </c>
      <c r="CX34">
        <v>49.5</v>
      </c>
      <c r="CY34">
        <v>49.936999999999998</v>
      </c>
      <c r="CZ34">
        <v>1755.54</v>
      </c>
      <c r="DA34">
        <v>39.47</v>
      </c>
      <c r="DB34">
        <v>0</v>
      </c>
      <c r="DC34">
        <v>1691684244.5999999</v>
      </c>
      <c r="DD34">
        <v>0</v>
      </c>
      <c r="DE34">
        <v>1691684206.0999999</v>
      </c>
      <c r="DF34" t="s">
        <v>424</v>
      </c>
      <c r="DG34">
        <v>1691684192.0999999</v>
      </c>
      <c r="DH34">
        <v>1691684206.0999999</v>
      </c>
      <c r="DI34">
        <v>20</v>
      </c>
      <c r="DJ34">
        <v>0.23699999999999999</v>
      </c>
      <c r="DK34">
        <v>1.0999999999999999E-2</v>
      </c>
      <c r="DL34">
        <v>-3.43</v>
      </c>
      <c r="DM34">
        <v>0.127</v>
      </c>
      <c r="DN34">
        <v>300</v>
      </c>
      <c r="DO34">
        <v>24</v>
      </c>
      <c r="DP34">
        <v>0.33</v>
      </c>
      <c r="DQ34">
        <v>0.05</v>
      </c>
      <c r="DR34">
        <v>13.2655334584187</v>
      </c>
      <c r="DS34">
        <v>5.7419330409467437E-2</v>
      </c>
      <c r="DT34">
        <v>9.28870938436646E-2</v>
      </c>
      <c r="DU34">
        <v>1</v>
      </c>
      <c r="DV34">
        <v>0.23081811044515771</v>
      </c>
      <c r="DW34">
        <v>-5.4219652469496499E-3</v>
      </c>
      <c r="DX34">
        <v>3.4813556288397062E-3</v>
      </c>
      <c r="DY34">
        <v>1</v>
      </c>
      <c r="DZ34">
        <v>2</v>
      </c>
      <c r="EA34">
        <v>2</v>
      </c>
      <c r="EB34" t="s">
        <v>366</v>
      </c>
      <c r="EC34">
        <v>3.1240800000000002</v>
      </c>
      <c r="ED34">
        <v>2.8694999999999999</v>
      </c>
      <c r="EE34">
        <v>6.68295E-2</v>
      </c>
      <c r="EF34">
        <v>7.0435399999999995E-2</v>
      </c>
      <c r="EG34">
        <v>0.13015599999999999</v>
      </c>
      <c r="EH34">
        <v>0.11502</v>
      </c>
      <c r="EI34">
        <v>27371.3</v>
      </c>
      <c r="EJ34">
        <v>28045.599999999999</v>
      </c>
      <c r="EK34">
        <v>27002.400000000001</v>
      </c>
      <c r="EL34">
        <v>27846</v>
      </c>
      <c r="EM34">
        <v>33566.199999999997</v>
      </c>
      <c r="EN34">
        <v>34423.9</v>
      </c>
      <c r="EO34">
        <v>39996.1</v>
      </c>
      <c r="EP34">
        <v>40323.4</v>
      </c>
      <c r="EQ34">
        <v>2.04</v>
      </c>
      <c r="ER34">
        <v>1.7771999999999999</v>
      </c>
      <c r="ES34">
        <v>0.12442499999999999</v>
      </c>
      <c r="ET34">
        <v>0</v>
      </c>
      <c r="EU34">
        <v>29.902699999999999</v>
      </c>
      <c r="EV34">
        <v>999.9</v>
      </c>
      <c r="EW34">
        <v>53.1</v>
      </c>
      <c r="EX34">
        <v>41</v>
      </c>
      <c r="EY34">
        <v>42.054200000000002</v>
      </c>
      <c r="EZ34">
        <v>62.9542</v>
      </c>
      <c r="FA34">
        <v>30.072099999999999</v>
      </c>
      <c r="FB34">
        <v>1</v>
      </c>
      <c r="FC34">
        <v>0.18243899999999999</v>
      </c>
      <c r="FD34">
        <v>-0.84158999999999995</v>
      </c>
      <c r="FE34">
        <v>20.3078</v>
      </c>
      <c r="FF34">
        <v>5.2148899999999996</v>
      </c>
      <c r="FG34">
        <v>11.9033</v>
      </c>
      <c r="FH34">
        <v>4.9988000000000001</v>
      </c>
      <c r="FI34">
        <v>3.3026</v>
      </c>
      <c r="FJ34">
        <v>9999</v>
      </c>
      <c r="FK34">
        <v>9999</v>
      </c>
      <c r="FL34">
        <v>9999</v>
      </c>
      <c r="FM34">
        <v>999.9</v>
      </c>
      <c r="FN34">
        <v>1.8843099999999999</v>
      </c>
      <c r="FO34">
        <v>1.88489</v>
      </c>
      <c r="FP34">
        <v>1.8810100000000001</v>
      </c>
      <c r="FQ34">
        <v>1.8826000000000001</v>
      </c>
      <c r="FR34">
        <v>1.87958</v>
      </c>
      <c r="FS34">
        <v>1.8830899999999999</v>
      </c>
      <c r="FT34">
        <v>1.87897</v>
      </c>
      <c r="FU34">
        <v>1.8813800000000001</v>
      </c>
      <c r="FV34">
        <v>5</v>
      </c>
      <c r="FW34">
        <v>0</v>
      </c>
      <c r="FX34">
        <v>0</v>
      </c>
      <c r="FY34">
        <v>0</v>
      </c>
      <c r="FZ34" t="s">
        <v>367</v>
      </c>
      <c r="GA34" t="s">
        <v>368</v>
      </c>
      <c r="GB34" t="s">
        <v>369</v>
      </c>
      <c r="GC34" t="s">
        <v>369</v>
      </c>
      <c r="GD34" t="s">
        <v>369</v>
      </c>
      <c r="GE34" t="s">
        <v>369</v>
      </c>
      <c r="GF34">
        <v>0</v>
      </c>
      <c r="GG34">
        <v>100</v>
      </c>
      <c r="GH34">
        <v>100</v>
      </c>
      <c r="GI34">
        <v>-3.43</v>
      </c>
      <c r="GJ34">
        <v>0.12659999999999999</v>
      </c>
      <c r="GK34">
        <v>-3.430200000000013</v>
      </c>
      <c r="GL34">
        <v>0</v>
      </c>
      <c r="GM34">
        <v>0</v>
      </c>
      <c r="GN34">
        <v>0</v>
      </c>
      <c r="GO34">
        <v>0.12663499999999669</v>
      </c>
      <c r="GP34">
        <v>0</v>
      </c>
      <c r="GQ34">
        <v>0</v>
      </c>
      <c r="GR34">
        <v>0</v>
      </c>
      <c r="GS34">
        <v>-1</v>
      </c>
      <c r="GT34">
        <v>-1</v>
      </c>
      <c r="GU34">
        <v>-1</v>
      </c>
      <c r="GV34">
        <v>-1</v>
      </c>
      <c r="GW34">
        <v>0.9</v>
      </c>
      <c r="GX34">
        <v>0.7</v>
      </c>
      <c r="GY34">
        <v>0.77636700000000003</v>
      </c>
      <c r="GZ34">
        <v>2.5708000000000002</v>
      </c>
      <c r="HA34">
        <v>1.5966800000000001</v>
      </c>
      <c r="HB34">
        <v>2.3010299999999999</v>
      </c>
      <c r="HC34">
        <v>1.6003400000000001</v>
      </c>
      <c r="HD34">
        <v>2.49512</v>
      </c>
      <c r="HE34">
        <v>42.885199999999998</v>
      </c>
      <c r="HF34">
        <v>23.877400000000002</v>
      </c>
      <c r="HG34">
        <v>18</v>
      </c>
      <c r="HH34">
        <v>530.99</v>
      </c>
      <c r="HI34">
        <v>437.19600000000003</v>
      </c>
      <c r="HJ34">
        <v>30.639399999999998</v>
      </c>
      <c r="HK34">
        <v>29.921199999999999</v>
      </c>
      <c r="HL34">
        <v>29.999500000000001</v>
      </c>
      <c r="HM34">
        <v>29.8931</v>
      </c>
      <c r="HN34">
        <v>29.857700000000001</v>
      </c>
      <c r="HO34">
        <v>15.5661</v>
      </c>
      <c r="HP34">
        <v>46.692700000000002</v>
      </c>
      <c r="HQ34">
        <v>0</v>
      </c>
      <c r="HR34">
        <v>30.652999999999999</v>
      </c>
      <c r="HS34">
        <v>300</v>
      </c>
      <c r="HT34">
        <v>24.447900000000001</v>
      </c>
      <c r="HU34">
        <v>99.702399999999997</v>
      </c>
      <c r="HV34">
        <v>98.654399999999995</v>
      </c>
    </row>
    <row r="35" spans="1:230" x14ac:dyDescent="0.3">
      <c r="A35">
        <v>19</v>
      </c>
      <c r="B35">
        <v>1691684350</v>
      </c>
      <c r="C35">
        <v>4328.4000000953674</v>
      </c>
      <c r="D35" t="s">
        <v>425</v>
      </c>
      <c r="E35" t="s">
        <v>426</v>
      </c>
      <c r="F35" t="s">
        <v>357</v>
      </c>
      <c r="G35" t="s">
        <v>418</v>
      </c>
      <c r="H35" t="s">
        <v>419</v>
      </c>
      <c r="I35" t="s">
        <v>360</v>
      </c>
      <c r="J35" t="s">
        <v>361</v>
      </c>
      <c r="K35" t="s">
        <v>420</v>
      </c>
      <c r="L35" t="s">
        <v>363</v>
      </c>
      <c r="M35">
        <v>1691684350</v>
      </c>
      <c r="N35">
        <f t="shared" si="0"/>
        <v>4.6198714981609146E-3</v>
      </c>
      <c r="O35">
        <f t="shared" si="1"/>
        <v>4.619871498160915</v>
      </c>
      <c r="P35">
        <f t="shared" si="2"/>
        <v>8.0835366439817822</v>
      </c>
      <c r="Q35">
        <f t="shared" si="3"/>
        <v>189.178</v>
      </c>
      <c r="R35">
        <f t="shared" si="4"/>
        <v>130.8965178459442</v>
      </c>
      <c r="S35">
        <f t="shared" si="5"/>
        <v>12.937010737203909</v>
      </c>
      <c r="T35">
        <f t="shared" si="6"/>
        <v>18.697195750639999</v>
      </c>
      <c r="U35">
        <f t="shared" si="7"/>
        <v>0.25218312489708145</v>
      </c>
      <c r="V35">
        <f t="shared" si="8"/>
        <v>2.9054872609344886</v>
      </c>
      <c r="W35">
        <f t="shared" si="9"/>
        <v>0.24062343045779985</v>
      </c>
      <c r="X35">
        <f t="shared" si="10"/>
        <v>0.15138407413528404</v>
      </c>
      <c r="Y35">
        <f t="shared" si="11"/>
        <v>344.37639876298812</v>
      </c>
      <c r="Z35">
        <f t="shared" si="12"/>
        <v>33.306264066590764</v>
      </c>
      <c r="AA35">
        <f t="shared" si="13"/>
        <v>32.014899999999997</v>
      </c>
      <c r="AB35">
        <f t="shared" si="14"/>
        <v>4.7791117659479667</v>
      </c>
      <c r="AC35">
        <f t="shared" si="15"/>
        <v>60.265587717021241</v>
      </c>
      <c r="AD35">
        <f t="shared" si="16"/>
        <v>2.9557951989960003</v>
      </c>
      <c r="AE35">
        <f t="shared" si="17"/>
        <v>4.9046152389237783</v>
      </c>
      <c r="AF35">
        <f t="shared" si="18"/>
        <v>1.8233165669519664</v>
      </c>
      <c r="AG35">
        <f t="shared" si="19"/>
        <v>-203.73633306889633</v>
      </c>
      <c r="AH35">
        <f t="shared" si="20"/>
        <v>71.866720682236846</v>
      </c>
      <c r="AI35">
        <f t="shared" si="21"/>
        <v>5.6229341080021502</v>
      </c>
      <c r="AJ35">
        <f t="shared" si="22"/>
        <v>218.12972048433079</v>
      </c>
      <c r="AK35">
        <f t="shared" si="23"/>
        <v>8.1253884676074666</v>
      </c>
      <c r="AL35">
        <f t="shared" si="24"/>
        <v>4.6231796987980429</v>
      </c>
      <c r="AM35">
        <f t="shared" si="25"/>
        <v>8.0835366439817822</v>
      </c>
      <c r="AN35">
        <v>205.05340250907199</v>
      </c>
      <c r="AO35">
        <v>195.12108484848471</v>
      </c>
      <c r="AP35">
        <v>-2.6780347850574359E-3</v>
      </c>
      <c r="AQ35">
        <v>65.544587013389929</v>
      </c>
      <c r="AR35">
        <f t="shared" si="26"/>
        <v>4.619871498160915</v>
      </c>
      <c r="AS35">
        <v>24.532753350445532</v>
      </c>
      <c r="AT35">
        <v>29.911685454545449</v>
      </c>
      <c r="AU35">
        <v>1.1918732244875699E-5</v>
      </c>
      <c r="AV35">
        <v>95.442461681857907</v>
      </c>
      <c r="AW35">
        <v>0</v>
      </c>
      <c r="AX35">
        <v>0</v>
      </c>
      <c r="AY35">
        <f t="shared" si="27"/>
        <v>1</v>
      </c>
      <c r="AZ35">
        <f t="shared" si="28"/>
        <v>0</v>
      </c>
      <c r="BA35">
        <f t="shared" si="29"/>
        <v>51222.754961592655</v>
      </c>
      <c r="BB35">
        <f t="shared" si="30"/>
        <v>1800.04</v>
      </c>
      <c r="BC35">
        <f t="shared" si="31"/>
        <v>1513.2179993814941</v>
      </c>
      <c r="BD35">
        <f t="shared" si="32"/>
        <v>0.84065798503449596</v>
      </c>
      <c r="BE35">
        <f t="shared" si="33"/>
        <v>0.19131597006899187</v>
      </c>
      <c r="BF35">
        <v>6</v>
      </c>
      <c r="BG35">
        <v>0.5</v>
      </c>
      <c r="BH35" t="s">
        <v>364</v>
      </c>
      <c r="BI35">
        <v>2</v>
      </c>
      <c r="BJ35" t="b">
        <v>1</v>
      </c>
      <c r="BK35">
        <v>1691684350</v>
      </c>
      <c r="BL35">
        <v>189.178</v>
      </c>
      <c r="BM35">
        <v>199.98</v>
      </c>
      <c r="BN35">
        <v>29.906700000000001</v>
      </c>
      <c r="BO35">
        <v>24.523800000000001</v>
      </c>
      <c r="BP35">
        <v>192.41300000000001</v>
      </c>
      <c r="BQ35">
        <v>29.7745</v>
      </c>
      <c r="BR35">
        <v>499.90699999999998</v>
      </c>
      <c r="BS35">
        <v>98.733400000000003</v>
      </c>
      <c r="BT35">
        <v>0.10048</v>
      </c>
      <c r="BU35">
        <v>32.473700000000001</v>
      </c>
      <c r="BV35">
        <v>32.014899999999997</v>
      </c>
      <c r="BW35">
        <v>999.9</v>
      </c>
      <c r="BX35">
        <v>0</v>
      </c>
      <c r="BY35">
        <v>0</v>
      </c>
      <c r="BZ35">
        <v>9990</v>
      </c>
      <c r="CA35">
        <v>0</v>
      </c>
      <c r="CB35">
        <v>606.12800000000004</v>
      </c>
      <c r="CC35">
        <v>-10.802199999999999</v>
      </c>
      <c r="CD35">
        <v>195.01</v>
      </c>
      <c r="CE35">
        <v>205.00800000000001</v>
      </c>
      <c r="CF35">
        <v>5.38293</v>
      </c>
      <c r="CG35">
        <v>199.98</v>
      </c>
      <c r="CH35">
        <v>24.523800000000001</v>
      </c>
      <c r="CI35">
        <v>2.9527899999999998</v>
      </c>
      <c r="CJ35">
        <v>2.4213200000000001</v>
      </c>
      <c r="CK35">
        <v>23.764099999999999</v>
      </c>
      <c r="CL35">
        <v>20.507100000000001</v>
      </c>
      <c r="CM35">
        <v>1800.04</v>
      </c>
      <c r="CN35">
        <v>0.97800500000000001</v>
      </c>
      <c r="CO35">
        <v>2.1994799999999998E-2</v>
      </c>
      <c r="CP35">
        <v>0</v>
      </c>
      <c r="CQ35">
        <v>770.13</v>
      </c>
      <c r="CR35">
        <v>5.0009399999999999</v>
      </c>
      <c r="CS35">
        <v>18448.5</v>
      </c>
      <c r="CT35">
        <v>13860.5</v>
      </c>
      <c r="CU35">
        <v>48.311999999999998</v>
      </c>
      <c r="CV35">
        <v>50.061999999999998</v>
      </c>
      <c r="CW35">
        <v>49.436999999999998</v>
      </c>
      <c r="CX35">
        <v>49.5</v>
      </c>
      <c r="CY35">
        <v>50</v>
      </c>
      <c r="CZ35">
        <v>1755.56</v>
      </c>
      <c r="DA35">
        <v>39.479999999999997</v>
      </c>
      <c r="DB35">
        <v>0</v>
      </c>
      <c r="DC35">
        <v>1691684349</v>
      </c>
      <c r="DD35">
        <v>0</v>
      </c>
      <c r="DE35">
        <v>1691684311.5999999</v>
      </c>
      <c r="DF35" t="s">
        <v>427</v>
      </c>
      <c r="DG35">
        <v>1691684301.5999999</v>
      </c>
      <c r="DH35">
        <v>1691684311.5999999</v>
      </c>
      <c r="DI35">
        <v>21</v>
      </c>
      <c r="DJ35">
        <v>0.19500000000000001</v>
      </c>
      <c r="DK35">
        <v>6.0000000000000001E-3</v>
      </c>
      <c r="DL35">
        <v>-3.2349999999999999</v>
      </c>
      <c r="DM35">
        <v>0.13200000000000001</v>
      </c>
      <c r="DN35">
        <v>200</v>
      </c>
      <c r="DO35">
        <v>24</v>
      </c>
      <c r="DP35">
        <v>0.48</v>
      </c>
      <c r="DQ35">
        <v>0.05</v>
      </c>
      <c r="DR35">
        <v>7.9828216608024691</v>
      </c>
      <c r="DS35">
        <v>0.45557947358082368</v>
      </c>
      <c r="DT35">
        <v>0.117861635974208</v>
      </c>
      <c r="DU35">
        <v>1</v>
      </c>
      <c r="DV35">
        <v>0.24415050480058709</v>
      </c>
      <c r="DW35">
        <v>2.212806423025301E-2</v>
      </c>
      <c r="DX35">
        <v>5.9335037481366686E-3</v>
      </c>
      <c r="DY35">
        <v>1</v>
      </c>
      <c r="DZ35">
        <v>2</v>
      </c>
      <c r="EA35">
        <v>2</v>
      </c>
      <c r="EB35" t="s">
        <v>366</v>
      </c>
      <c r="EC35">
        <v>3.12391</v>
      </c>
      <c r="ED35">
        <v>2.86972</v>
      </c>
      <c r="EE35">
        <v>4.76339E-2</v>
      </c>
      <c r="EF35">
        <v>5.0009499999999998E-2</v>
      </c>
      <c r="EG35">
        <v>0.131828</v>
      </c>
      <c r="EH35">
        <v>0.115758</v>
      </c>
      <c r="EI35">
        <v>27938.400000000001</v>
      </c>
      <c r="EJ35">
        <v>28666.5</v>
      </c>
      <c r="EK35">
        <v>27005.8</v>
      </c>
      <c r="EL35">
        <v>27850.1</v>
      </c>
      <c r="EM35">
        <v>33502.9</v>
      </c>
      <c r="EN35">
        <v>34396.1</v>
      </c>
      <c r="EO35">
        <v>40001.4</v>
      </c>
      <c r="EP35">
        <v>40327</v>
      </c>
      <c r="EQ35">
        <v>2.0413999999999999</v>
      </c>
      <c r="ER35">
        <v>1.7804</v>
      </c>
      <c r="ES35">
        <v>0.13250100000000001</v>
      </c>
      <c r="ET35">
        <v>0</v>
      </c>
      <c r="EU35">
        <v>29.861899999999999</v>
      </c>
      <c r="EV35">
        <v>999.9</v>
      </c>
      <c r="EW35">
        <v>52.7</v>
      </c>
      <c r="EX35">
        <v>40.9</v>
      </c>
      <c r="EY35">
        <v>41.5139</v>
      </c>
      <c r="EZ35">
        <v>62.864199999999997</v>
      </c>
      <c r="FA35">
        <v>30.144200000000001</v>
      </c>
      <c r="FB35">
        <v>1</v>
      </c>
      <c r="FC35">
        <v>0.17122000000000001</v>
      </c>
      <c r="FD35">
        <v>4.8104599999999997E-2</v>
      </c>
      <c r="FE35">
        <v>20.310300000000002</v>
      </c>
      <c r="FF35">
        <v>5.2172900000000002</v>
      </c>
      <c r="FG35">
        <v>11.902100000000001</v>
      </c>
      <c r="FH35">
        <v>4.9984000000000002</v>
      </c>
      <c r="FI35">
        <v>3.3026</v>
      </c>
      <c r="FJ35">
        <v>9999</v>
      </c>
      <c r="FK35">
        <v>9999</v>
      </c>
      <c r="FL35">
        <v>9999</v>
      </c>
      <c r="FM35">
        <v>999.9</v>
      </c>
      <c r="FN35">
        <v>1.8843099999999999</v>
      </c>
      <c r="FO35">
        <v>1.88489</v>
      </c>
      <c r="FP35">
        <v>1.8810100000000001</v>
      </c>
      <c r="FQ35">
        <v>1.88263</v>
      </c>
      <c r="FR35">
        <v>1.87958</v>
      </c>
      <c r="FS35">
        <v>1.8830899999999999</v>
      </c>
      <c r="FT35">
        <v>1.879</v>
      </c>
      <c r="FU35">
        <v>1.8813800000000001</v>
      </c>
      <c r="FV35">
        <v>5</v>
      </c>
      <c r="FW35">
        <v>0</v>
      </c>
      <c r="FX35">
        <v>0</v>
      </c>
      <c r="FY35">
        <v>0</v>
      </c>
      <c r="FZ35" t="s">
        <v>367</v>
      </c>
      <c r="GA35" t="s">
        <v>368</v>
      </c>
      <c r="GB35" t="s">
        <v>369</v>
      </c>
      <c r="GC35" t="s">
        <v>369</v>
      </c>
      <c r="GD35" t="s">
        <v>369</v>
      </c>
      <c r="GE35" t="s">
        <v>369</v>
      </c>
      <c r="GF35">
        <v>0</v>
      </c>
      <c r="GG35">
        <v>100</v>
      </c>
      <c r="GH35">
        <v>100</v>
      </c>
      <c r="GI35">
        <v>-3.2349999999999999</v>
      </c>
      <c r="GJ35">
        <v>0.13220000000000001</v>
      </c>
      <c r="GK35">
        <v>-3.2347142857142051</v>
      </c>
      <c r="GL35">
        <v>0</v>
      </c>
      <c r="GM35">
        <v>0</v>
      </c>
      <c r="GN35">
        <v>0</v>
      </c>
      <c r="GO35">
        <v>0.13225238095238009</v>
      </c>
      <c r="GP35">
        <v>0</v>
      </c>
      <c r="GQ35">
        <v>0</v>
      </c>
      <c r="GR35">
        <v>0</v>
      </c>
      <c r="GS35">
        <v>-1</v>
      </c>
      <c r="GT35">
        <v>-1</v>
      </c>
      <c r="GU35">
        <v>-1</v>
      </c>
      <c r="GV35">
        <v>-1</v>
      </c>
      <c r="GW35">
        <v>0.8</v>
      </c>
      <c r="GX35">
        <v>0.6</v>
      </c>
      <c r="GY35">
        <v>0.56762699999999999</v>
      </c>
      <c r="GZ35">
        <v>2.5805699999999998</v>
      </c>
      <c r="HA35">
        <v>1.5979000000000001</v>
      </c>
      <c r="HB35">
        <v>2.3010299999999999</v>
      </c>
      <c r="HC35">
        <v>1.6003400000000001</v>
      </c>
      <c r="HD35">
        <v>2.52563</v>
      </c>
      <c r="HE35">
        <v>42.6706</v>
      </c>
      <c r="HF35">
        <v>23.877400000000002</v>
      </c>
      <c r="HG35">
        <v>18</v>
      </c>
      <c r="HH35">
        <v>530.78</v>
      </c>
      <c r="HI35">
        <v>438.36799999999999</v>
      </c>
      <c r="HJ35">
        <v>30.081600000000002</v>
      </c>
      <c r="HK35">
        <v>29.779599999999999</v>
      </c>
      <c r="HL35">
        <v>29.9998</v>
      </c>
      <c r="HM35">
        <v>29.767499999999998</v>
      </c>
      <c r="HN35">
        <v>29.742899999999999</v>
      </c>
      <c r="HO35">
        <v>11.388400000000001</v>
      </c>
      <c r="HP35">
        <v>45.973199999999999</v>
      </c>
      <c r="HQ35">
        <v>0</v>
      </c>
      <c r="HR35">
        <v>30.067900000000002</v>
      </c>
      <c r="HS35">
        <v>200</v>
      </c>
      <c r="HT35">
        <v>24.4148</v>
      </c>
      <c r="HU35">
        <v>99.715400000000002</v>
      </c>
      <c r="HV35">
        <v>98.665499999999994</v>
      </c>
    </row>
    <row r="36" spans="1:230" x14ac:dyDescent="0.3">
      <c r="A36">
        <v>20</v>
      </c>
      <c r="B36">
        <v>1691684440.5</v>
      </c>
      <c r="C36">
        <v>4418.9000000953674</v>
      </c>
      <c r="D36" t="s">
        <v>428</v>
      </c>
      <c r="E36" t="s">
        <v>429</v>
      </c>
      <c r="F36" t="s">
        <v>357</v>
      </c>
      <c r="G36" t="s">
        <v>418</v>
      </c>
      <c r="H36" t="s">
        <v>419</v>
      </c>
      <c r="I36" t="s">
        <v>360</v>
      </c>
      <c r="J36" t="s">
        <v>361</v>
      </c>
      <c r="K36" t="s">
        <v>420</v>
      </c>
      <c r="L36" t="s">
        <v>363</v>
      </c>
      <c r="M36">
        <v>1691684440.5</v>
      </c>
      <c r="N36">
        <f t="shared" si="0"/>
        <v>5.4508510183601047E-3</v>
      </c>
      <c r="O36">
        <f t="shared" si="1"/>
        <v>5.4508510183601047</v>
      </c>
      <c r="P36">
        <f t="shared" si="2"/>
        <v>5.6612172183237286</v>
      </c>
      <c r="Q36">
        <f t="shared" si="3"/>
        <v>142.52799999999999</v>
      </c>
      <c r="R36">
        <f t="shared" si="4"/>
        <v>107.15484753825582</v>
      </c>
      <c r="S36">
        <f t="shared" si="5"/>
        <v>10.589804119006132</v>
      </c>
      <c r="T36">
        <f t="shared" si="6"/>
        <v>14.085630619135999</v>
      </c>
      <c r="U36">
        <f t="shared" si="7"/>
        <v>0.30095025295328831</v>
      </c>
      <c r="V36">
        <f t="shared" si="8"/>
        <v>2.9010072912839506</v>
      </c>
      <c r="W36">
        <f t="shared" si="9"/>
        <v>0.28461902105024328</v>
      </c>
      <c r="X36">
        <f t="shared" si="10"/>
        <v>0.17928029533323958</v>
      </c>
      <c r="Y36">
        <f t="shared" si="11"/>
        <v>344.34219876286443</v>
      </c>
      <c r="Z36">
        <f t="shared" si="12"/>
        <v>33.217347678560841</v>
      </c>
      <c r="AA36">
        <f t="shared" si="13"/>
        <v>32.029400000000003</v>
      </c>
      <c r="AB36">
        <f t="shared" si="14"/>
        <v>4.7830349955634546</v>
      </c>
      <c r="AC36">
        <f t="shared" si="15"/>
        <v>60.011428133587351</v>
      </c>
      <c r="AD36">
        <f t="shared" si="16"/>
        <v>2.9645465267976001</v>
      </c>
      <c r="AE36">
        <f t="shared" si="17"/>
        <v>4.9399699673842541</v>
      </c>
      <c r="AF36">
        <f t="shared" si="18"/>
        <v>1.8184884687658545</v>
      </c>
      <c r="AG36">
        <f t="shared" si="19"/>
        <v>-240.38252990968061</v>
      </c>
      <c r="AH36">
        <f t="shared" si="20"/>
        <v>89.413368378638282</v>
      </c>
      <c r="AI36">
        <f t="shared" si="21"/>
        <v>7.0114964018519528</v>
      </c>
      <c r="AJ36">
        <f t="shared" si="22"/>
        <v>200.38453363367404</v>
      </c>
      <c r="AK36">
        <f t="shared" si="23"/>
        <v>5.4561276846718627</v>
      </c>
      <c r="AL36">
        <f t="shared" si="24"/>
        <v>5.4365001870613332</v>
      </c>
      <c r="AM36">
        <f t="shared" si="25"/>
        <v>5.6612172183237286</v>
      </c>
      <c r="AN36">
        <v>153.62415785092489</v>
      </c>
      <c r="AO36">
        <v>146.6583757575757</v>
      </c>
      <c r="AP36">
        <v>1.3486272327679989E-3</v>
      </c>
      <c r="AQ36">
        <v>65.544587013389929</v>
      </c>
      <c r="AR36">
        <f t="shared" si="26"/>
        <v>5.4508510183601047</v>
      </c>
      <c r="AS36">
        <v>23.672064286772049</v>
      </c>
      <c r="AT36">
        <v>30.01480787878786</v>
      </c>
      <c r="AU36">
        <v>3.5715759113156588E-4</v>
      </c>
      <c r="AV36">
        <v>95.442461681857907</v>
      </c>
      <c r="AW36">
        <v>0</v>
      </c>
      <c r="AX36">
        <v>0</v>
      </c>
      <c r="AY36">
        <f t="shared" si="27"/>
        <v>1</v>
      </c>
      <c r="AZ36">
        <f t="shared" si="28"/>
        <v>0</v>
      </c>
      <c r="BA36">
        <f t="shared" si="29"/>
        <v>51075.326734841161</v>
      </c>
      <c r="BB36">
        <f t="shared" si="30"/>
        <v>1799.86</v>
      </c>
      <c r="BC36">
        <f t="shared" si="31"/>
        <v>1513.066799381432</v>
      </c>
      <c r="BD36">
        <f t="shared" si="32"/>
        <v>0.84065805083808298</v>
      </c>
      <c r="BE36">
        <f t="shared" si="33"/>
        <v>0.19131610167616617</v>
      </c>
      <c r="BF36">
        <v>6</v>
      </c>
      <c r="BG36">
        <v>0.5</v>
      </c>
      <c r="BH36" t="s">
        <v>364</v>
      </c>
      <c r="BI36">
        <v>2</v>
      </c>
      <c r="BJ36" t="b">
        <v>1</v>
      </c>
      <c r="BK36">
        <v>1691684440.5</v>
      </c>
      <c r="BL36">
        <v>142.52799999999999</v>
      </c>
      <c r="BM36">
        <v>150.006</v>
      </c>
      <c r="BN36">
        <v>29.997299999999999</v>
      </c>
      <c r="BO36">
        <v>23.668500000000002</v>
      </c>
      <c r="BP36">
        <v>145.51400000000001</v>
      </c>
      <c r="BQ36">
        <v>29.877300000000002</v>
      </c>
      <c r="BR36">
        <v>499.94499999999999</v>
      </c>
      <c r="BS36">
        <v>98.727400000000003</v>
      </c>
      <c r="BT36">
        <v>9.9711999999999995E-2</v>
      </c>
      <c r="BU36">
        <v>32.601100000000002</v>
      </c>
      <c r="BV36">
        <v>32.029400000000003</v>
      </c>
      <c r="BW36">
        <v>999.9</v>
      </c>
      <c r="BX36">
        <v>0</v>
      </c>
      <c r="BY36">
        <v>0</v>
      </c>
      <c r="BZ36">
        <v>9965</v>
      </c>
      <c r="CA36">
        <v>0</v>
      </c>
      <c r="CB36">
        <v>1058.32</v>
      </c>
      <c r="CC36">
        <v>-7.7264999999999997</v>
      </c>
      <c r="CD36">
        <v>146.68100000000001</v>
      </c>
      <c r="CE36">
        <v>153.643</v>
      </c>
      <c r="CF36">
        <v>6.3410700000000002</v>
      </c>
      <c r="CG36">
        <v>150.006</v>
      </c>
      <c r="CH36">
        <v>23.668500000000002</v>
      </c>
      <c r="CI36">
        <v>2.9627699999999999</v>
      </c>
      <c r="CJ36">
        <v>2.3367300000000002</v>
      </c>
      <c r="CK36">
        <v>23.8201</v>
      </c>
      <c r="CL36">
        <v>19.931899999999999</v>
      </c>
      <c r="CM36">
        <v>1799.86</v>
      </c>
      <c r="CN36">
        <v>0.97800500000000001</v>
      </c>
      <c r="CO36">
        <v>2.1994799999999998E-2</v>
      </c>
      <c r="CP36">
        <v>0</v>
      </c>
      <c r="CQ36">
        <v>769.61800000000005</v>
      </c>
      <c r="CR36">
        <v>5.0009399999999999</v>
      </c>
      <c r="CS36">
        <v>18342.8</v>
      </c>
      <c r="CT36">
        <v>13859.1</v>
      </c>
      <c r="CU36">
        <v>48.5</v>
      </c>
      <c r="CV36">
        <v>50.561999999999998</v>
      </c>
      <c r="CW36">
        <v>49.625</v>
      </c>
      <c r="CX36">
        <v>49.875</v>
      </c>
      <c r="CY36">
        <v>50.25</v>
      </c>
      <c r="CZ36">
        <v>1755.38</v>
      </c>
      <c r="DA36">
        <v>39.479999999999997</v>
      </c>
      <c r="DB36">
        <v>0</v>
      </c>
      <c r="DC36">
        <v>1691684439.5999999</v>
      </c>
      <c r="DD36">
        <v>0</v>
      </c>
      <c r="DE36">
        <v>1691684472.5</v>
      </c>
      <c r="DF36" t="s">
        <v>430</v>
      </c>
      <c r="DG36">
        <v>1691684462</v>
      </c>
      <c r="DH36">
        <v>1691684472.5</v>
      </c>
      <c r="DI36">
        <v>22</v>
      </c>
      <c r="DJ36">
        <v>0.249</v>
      </c>
      <c r="DK36">
        <v>-1.2E-2</v>
      </c>
      <c r="DL36">
        <v>-2.9860000000000002</v>
      </c>
      <c r="DM36">
        <v>0.12</v>
      </c>
      <c r="DN36">
        <v>150</v>
      </c>
      <c r="DO36">
        <v>24</v>
      </c>
      <c r="DP36">
        <v>0.74</v>
      </c>
      <c r="DQ36">
        <v>0.03</v>
      </c>
      <c r="DR36">
        <v>5.6563724798706652</v>
      </c>
      <c r="DS36">
        <v>0.34960151205655382</v>
      </c>
      <c r="DT36">
        <v>9.3194242617221409E-2</v>
      </c>
      <c r="DU36">
        <v>1</v>
      </c>
      <c r="DV36">
        <v>0.29379071493613818</v>
      </c>
      <c r="DW36">
        <v>3.6226236601157411E-2</v>
      </c>
      <c r="DX36">
        <v>5.4739048078942219E-3</v>
      </c>
      <c r="DY36">
        <v>1</v>
      </c>
      <c r="DZ36">
        <v>2</v>
      </c>
      <c r="EA36">
        <v>2</v>
      </c>
      <c r="EB36" t="s">
        <v>366</v>
      </c>
      <c r="EC36">
        <v>3.1237400000000002</v>
      </c>
      <c r="ED36">
        <v>2.8687399999999998</v>
      </c>
      <c r="EE36">
        <v>3.7012400000000001E-2</v>
      </c>
      <c r="EF36">
        <v>3.86489E-2</v>
      </c>
      <c r="EG36">
        <v>0.13214100000000001</v>
      </c>
      <c r="EH36">
        <v>0.11286599999999999</v>
      </c>
      <c r="EI36">
        <v>28249.599999999999</v>
      </c>
      <c r="EJ36">
        <v>29007.7</v>
      </c>
      <c r="EK36">
        <v>27005.599999999999</v>
      </c>
      <c r="EL36">
        <v>27848.7</v>
      </c>
      <c r="EM36">
        <v>33489.1</v>
      </c>
      <c r="EN36">
        <v>34507.599999999999</v>
      </c>
      <c r="EO36">
        <v>40000.400000000001</v>
      </c>
      <c r="EP36">
        <v>40326</v>
      </c>
      <c r="EQ36">
        <v>2.0432000000000001</v>
      </c>
      <c r="ER36">
        <v>1.7791999999999999</v>
      </c>
      <c r="ES36">
        <v>0.116676</v>
      </c>
      <c r="ET36">
        <v>0</v>
      </c>
      <c r="EU36">
        <v>30.134</v>
      </c>
      <c r="EV36">
        <v>999.9</v>
      </c>
      <c r="EW36">
        <v>52.4</v>
      </c>
      <c r="EX36">
        <v>40.9</v>
      </c>
      <c r="EY36">
        <v>41.280099999999997</v>
      </c>
      <c r="EZ36">
        <v>62.7742</v>
      </c>
      <c r="FA36">
        <v>30.015999999999998</v>
      </c>
      <c r="FB36">
        <v>1</v>
      </c>
      <c r="FC36">
        <v>0.172683</v>
      </c>
      <c r="FD36">
        <v>0.144924</v>
      </c>
      <c r="FE36">
        <v>20.309899999999999</v>
      </c>
      <c r="FF36">
        <v>5.2160900000000003</v>
      </c>
      <c r="FG36">
        <v>11.902100000000001</v>
      </c>
      <c r="FH36">
        <v>4.9980000000000002</v>
      </c>
      <c r="FI36">
        <v>3.3028</v>
      </c>
      <c r="FJ36">
        <v>9999</v>
      </c>
      <c r="FK36">
        <v>9999</v>
      </c>
      <c r="FL36">
        <v>9999</v>
      </c>
      <c r="FM36">
        <v>999.9</v>
      </c>
      <c r="FN36">
        <v>1.8843099999999999</v>
      </c>
      <c r="FO36">
        <v>1.8849199999999999</v>
      </c>
      <c r="FP36">
        <v>1.88104</v>
      </c>
      <c r="FQ36">
        <v>1.8826000000000001</v>
      </c>
      <c r="FR36">
        <v>1.87958</v>
      </c>
      <c r="FS36">
        <v>1.8830899999999999</v>
      </c>
      <c r="FT36">
        <v>1.87897</v>
      </c>
      <c r="FU36">
        <v>1.8813800000000001</v>
      </c>
      <c r="FV36">
        <v>5</v>
      </c>
      <c r="FW36">
        <v>0</v>
      </c>
      <c r="FX36">
        <v>0</v>
      </c>
      <c r="FY36">
        <v>0</v>
      </c>
      <c r="FZ36" t="s">
        <v>367</v>
      </c>
      <c r="GA36" t="s">
        <v>368</v>
      </c>
      <c r="GB36" t="s">
        <v>369</v>
      </c>
      <c r="GC36" t="s">
        <v>369</v>
      </c>
      <c r="GD36" t="s">
        <v>369</v>
      </c>
      <c r="GE36" t="s">
        <v>369</v>
      </c>
      <c r="GF36">
        <v>0</v>
      </c>
      <c r="GG36">
        <v>100</v>
      </c>
      <c r="GH36">
        <v>100</v>
      </c>
      <c r="GI36">
        <v>-2.9860000000000002</v>
      </c>
      <c r="GJ36">
        <v>0.12</v>
      </c>
      <c r="GK36">
        <v>-3.2347142857142051</v>
      </c>
      <c r="GL36">
        <v>0</v>
      </c>
      <c r="GM36">
        <v>0</v>
      </c>
      <c r="GN36">
        <v>0</v>
      </c>
      <c r="GO36">
        <v>0.13225238095238009</v>
      </c>
      <c r="GP36">
        <v>0</v>
      </c>
      <c r="GQ36">
        <v>0</v>
      </c>
      <c r="GR36">
        <v>0</v>
      </c>
      <c r="GS36">
        <v>-1</v>
      </c>
      <c r="GT36">
        <v>-1</v>
      </c>
      <c r="GU36">
        <v>-1</v>
      </c>
      <c r="GV36">
        <v>-1</v>
      </c>
      <c r="GW36">
        <v>2.2999999999999998</v>
      </c>
      <c r="GX36">
        <v>2.1</v>
      </c>
      <c r="GY36">
        <v>0.46020499999999998</v>
      </c>
      <c r="GZ36">
        <v>2.5927699999999998</v>
      </c>
      <c r="HA36">
        <v>1.5979000000000001</v>
      </c>
      <c r="HB36">
        <v>2.3010299999999999</v>
      </c>
      <c r="HC36">
        <v>1.6003400000000001</v>
      </c>
      <c r="HD36">
        <v>2.4719199999999999</v>
      </c>
      <c r="HE36">
        <v>42.536999999999999</v>
      </c>
      <c r="HF36">
        <v>23.877400000000002</v>
      </c>
      <c r="HG36">
        <v>18</v>
      </c>
      <c r="HH36">
        <v>531.86400000000003</v>
      </c>
      <c r="HI36">
        <v>437.59100000000001</v>
      </c>
      <c r="HJ36">
        <v>29.9834</v>
      </c>
      <c r="HK36">
        <v>29.797499999999999</v>
      </c>
      <c r="HL36">
        <v>30.000599999999999</v>
      </c>
      <c r="HM36">
        <v>29.759799999999998</v>
      </c>
      <c r="HN36">
        <v>29.740300000000001</v>
      </c>
      <c r="HO36">
        <v>9.2242800000000003</v>
      </c>
      <c r="HP36">
        <v>47.367600000000003</v>
      </c>
      <c r="HQ36">
        <v>0</v>
      </c>
      <c r="HR36">
        <v>29.955100000000002</v>
      </c>
      <c r="HS36">
        <v>150</v>
      </c>
      <c r="HT36">
        <v>23.675999999999998</v>
      </c>
      <c r="HU36">
        <v>99.713700000000003</v>
      </c>
      <c r="HV36">
        <v>98.662099999999995</v>
      </c>
    </row>
    <row r="37" spans="1:230" x14ac:dyDescent="0.3">
      <c r="A37">
        <v>21</v>
      </c>
      <c r="B37">
        <v>1691684563.5</v>
      </c>
      <c r="C37">
        <v>4541.9000000953674</v>
      </c>
      <c r="D37" t="s">
        <v>431</v>
      </c>
      <c r="E37" t="s">
        <v>432</v>
      </c>
      <c r="F37" t="s">
        <v>357</v>
      </c>
      <c r="G37" t="s">
        <v>418</v>
      </c>
      <c r="H37" t="s">
        <v>419</v>
      </c>
      <c r="I37" t="s">
        <v>360</v>
      </c>
      <c r="J37" t="s">
        <v>361</v>
      </c>
      <c r="K37" t="s">
        <v>420</v>
      </c>
      <c r="L37" t="s">
        <v>363</v>
      </c>
      <c r="M37">
        <v>1691684563.5</v>
      </c>
      <c r="N37">
        <f t="shared" si="0"/>
        <v>6.4841314196488059E-3</v>
      </c>
      <c r="O37">
        <f t="shared" si="1"/>
        <v>6.484131419648806</v>
      </c>
      <c r="P37">
        <f t="shared" si="2"/>
        <v>2.5710205877192016</v>
      </c>
      <c r="Q37">
        <f t="shared" si="3"/>
        <v>96.356399999999994</v>
      </c>
      <c r="R37">
        <f t="shared" si="4"/>
        <v>81.901072637718954</v>
      </c>
      <c r="S37">
        <f t="shared" si="5"/>
        <v>8.095085475495468</v>
      </c>
      <c r="T37">
        <f t="shared" si="6"/>
        <v>9.5238471120071999</v>
      </c>
      <c r="U37">
        <f t="shared" si="7"/>
        <v>0.36961292231215603</v>
      </c>
      <c r="V37">
        <f t="shared" si="8"/>
        <v>2.8950782129248545</v>
      </c>
      <c r="W37">
        <f t="shared" si="9"/>
        <v>0.34525626568782414</v>
      </c>
      <c r="X37">
        <f t="shared" si="10"/>
        <v>0.21783962053288364</v>
      </c>
      <c r="Y37">
        <f t="shared" si="11"/>
        <v>344.33769876221709</v>
      </c>
      <c r="Z37">
        <f t="shared" si="12"/>
        <v>33.040640912297327</v>
      </c>
      <c r="AA37">
        <f t="shared" si="13"/>
        <v>31.98</v>
      </c>
      <c r="AB37">
        <f t="shared" si="14"/>
        <v>4.7696804419119347</v>
      </c>
      <c r="AC37">
        <f t="shared" si="15"/>
        <v>60.135315135938583</v>
      </c>
      <c r="AD37">
        <f t="shared" si="16"/>
        <v>2.9862369329942</v>
      </c>
      <c r="AE37">
        <f t="shared" si="17"/>
        <v>4.9658622828261185</v>
      </c>
      <c r="AF37">
        <f t="shared" si="18"/>
        <v>1.7834435089177347</v>
      </c>
      <c r="AG37">
        <f t="shared" si="19"/>
        <v>-285.95019560651235</v>
      </c>
      <c r="AH37">
        <f t="shared" si="20"/>
        <v>111.42512407759449</v>
      </c>
      <c r="AI37">
        <f t="shared" si="21"/>
        <v>8.7573501771266233</v>
      </c>
      <c r="AJ37">
        <f t="shared" si="22"/>
        <v>178.56997741042585</v>
      </c>
      <c r="AK37">
        <f t="shared" si="23"/>
        <v>2.413110337406752</v>
      </c>
      <c r="AL37">
        <f t="shared" si="24"/>
        <v>6.4846117531019631</v>
      </c>
      <c r="AM37">
        <f t="shared" si="25"/>
        <v>2.5710205877192016</v>
      </c>
      <c r="AN37">
        <v>102.38848215338371</v>
      </c>
      <c r="AO37">
        <v>99.222564848484822</v>
      </c>
      <c r="AP37">
        <v>1.953079763729215E-3</v>
      </c>
      <c r="AQ37">
        <v>65.55782490914298</v>
      </c>
      <c r="AR37">
        <f t="shared" si="26"/>
        <v>6.484131419648806</v>
      </c>
      <c r="AS37">
        <v>22.693232637365611</v>
      </c>
      <c r="AT37">
        <v>30.23797454545452</v>
      </c>
      <c r="AU37">
        <v>-1.344394976878632E-4</v>
      </c>
      <c r="AV37">
        <v>95.400148036274985</v>
      </c>
      <c r="AW37">
        <v>0</v>
      </c>
      <c r="AX37">
        <v>0</v>
      </c>
      <c r="AY37">
        <f t="shared" si="27"/>
        <v>1</v>
      </c>
      <c r="AZ37">
        <f t="shared" si="28"/>
        <v>0</v>
      </c>
      <c r="BA37">
        <f t="shared" si="29"/>
        <v>50893.605751335854</v>
      </c>
      <c r="BB37">
        <f t="shared" si="30"/>
        <v>1799.83</v>
      </c>
      <c r="BC37">
        <f t="shared" si="31"/>
        <v>1513.0421993811083</v>
      </c>
      <c r="BD37">
        <f t="shared" si="32"/>
        <v>0.84065839517127083</v>
      </c>
      <c r="BE37">
        <f t="shared" si="33"/>
        <v>0.19131679034254184</v>
      </c>
      <c r="BF37">
        <v>6</v>
      </c>
      <c r="BG37">
        <v>0.5</v>
      </c>
      <c r="BH37" t="s">
        <v>364</v>
      </c>
      <c r="BI37">
        <v>2</v>
      </c>
      <c r="BJ37" t="b">
        <v>1</v>
      </c>
      <c r="BK37">
        <v>1691684563.5</v>
      </c>
      <c r="BL37">
        <v>96.356399999999994</v>
      </c>
      <c r="BM37">
        <v>100.001</v>
      </c>
      <c r="BN37">
        <v>30.212900000000001</v>
      </c>
      <c r="BO37">
        <v>22.668399999999998</v>
      </c>
      <c r="BP37">
        <v>99.187399999999997</v>
      </c>
      <c r="BQ37">
        <v>30.119900000000001</v>
      </c>
      <c r="BR37">
        <v>500.12799999999999</v>
      </c>
      <c r="BS37">
        <v>98.739099999999993</v>
      </c>
      <c r="BT37">
        <v>0.100698</v>
      </c>
      <c r="BU37">
        <v>32.693899999999999</v>
      </c>
      <c r="BV37">
        <v>31.98</v>
      </c>
      <c r="BW37">
        <v>999.9</v>
      </c>
      <c r="BX37">
        <v>0</v>
      </c>
      <c r="BY37">
        <v>0</v>
      </c>
      <c r="BZ37">
        <v>9930</v>
      </c>
      <c r="CA37">
        <v>0</v>
      </c>
      <c r="CB37">
        <v>357.98099999999999</v>
      </c>
      <c r="CC37">
        <v>-3.7997899999999998</v>
      </c>
      <c r="CD37">
        <v>99.201499999999996</v>
      </c>
      <c r="CE37">
        <v>102.321</v>
      </c>
      <c r="CF37">
        <v>7.5719799999999999</v>
      </c>
      <c r="CG37">
        <v>100.001</v>
      </c>
      <c r="CH37">
        <v>22.668399999999998</v>
      </c>
      <c r="CI37">
        <v>2.9859100000000001</v>
      </c>
      <c r="CJ37">
        <v>2.2382599999999999</v>
      </c>
      <c r="CK37">
        <v>23.9495</v>
      </c>
      <c r="CL37">
        <v>19.238800000000001</v>
      </c>
      <c r="CM37">
        <v>1799.83</v>
      </c>
      <c r="CN37">
        <v>0.97799199999999997</v>
      </c>
      <c r="CO37">
        <v>2.2008099999999999E-2</v>
      </c>
      <c r="CP37">
        <v>0</v>
      </c>
      <c r="CQ37">
        <v>770.59100000000001</v>
      </c>
      <c r="CR37">
        <v>5.0009399999999999</v>
      </c>
      <c r="CS37">
        <v>18427.7</v>
      </c>
      <c r="CT37">
        <v>13858.8</v>
      </c>
      <c r="CU37">
        <v>49</v>
      </c>
      <c r="CV37">
        <v>51.186999999999998</v>
      </c>
      <c r="CW37">
        <v>50.061999999999998</v>
      </c>
      <c r="CX37">
        <v>50.561999999999998</v>
      </c>
      <c r="CY37">
        <v>50.686999999999998</v>
      </c>
      <c r="CZ37">
        <v>1755.33</v>
      </c>
      <c r="DA37">
        <v>39.5</v>
      </c>
      <c r="DB37">
        <v>0</v>
      </c>
      <c r="DC37">
        <v>1691684562.5999999</v>
      </c>
      <c r="DD37">
        <v>0</v>
      </c>
      <c r="DE37">
        <v>1691684601</v>
      </c>
      <c r="DF37" t="s">
        <v>433</v>
      </c>
      <c r="DG37">
        <v>1691684583</v>
      </c>
      <c r="DH37">
        <v>1691684601</v>
      </c>
      <c r="DI37">
        <v>23</v>
      </c>
      <c r="DJ37">
        <v>0.155</v>
      </c>
      <c r="DK37">
        <v>-2.8000000000000001E-2</v>
      </c>
      <c r="DL37">
        <v>-2.831</v>
      </c>
      <c r="DM37">
        <v>9.2999999999999999E-2</v>
      </c>
      <c r="DN37">
        <v>100</v>
      </c>
      <c r="DO37">
        <v>23</v>
      </c>
      <c r="DP37">
        <v>1.37</v>
      </c>
      <c r="DQ37">
        <v>0.03</v>
      </c>
      <c r="DR37">
        <v>2.524256697582635</v>
      </c>
      <c r="DS37">
        <v>9.7137006651263111E-2</v>
      </c>
      <c r="DT37">
        <v>6.0206192934818603E-2</v>
      </c>
      <c r="DU37">
        <v>1</v>
      </c>
      <c r="DV37">
        <v>0.36008437041075908</v>
      </c>
      <c r="DW37">
        <v>3.011621694180653E-2</v>
      </c>
      <c r="DX37">
        <v>4.4997634332218043E-3</v>
      </c>
      <c r="DY37">
        <v>1</v>
      </c>
      <c r="DZ37">
        <v>2</v>
      </c>
      <c r="EA37">
        <v>2</v>
      </c>
      <c r="EB37" t="s">
        <v>366</v>
      </c>
      <c r="EC37">
        <v>3.1236999999999999</v>
      </c>
      <c r="ED37">
        <v>2.8694299999999999</v>
      </c>
      <c r="EE37">
        <v>2.5829299999999999E-2</v>
      </c>
      <c r="EF37">
        <v>2.6461499999999999E-2</v>
      </c>
      <c r="EG37">
        <v>0.13287399999999999</v>
      </c>
      <c r="EH37">
        <v>0.10942499999999999</v>
      </c>
      <c r="EI37">
        <v>28568.3</v>
      </c>
      <c r="EJ37">
        <v>29367.7</v>
      </c>
      <c r="EK37">
        <v>26997.4</v>
      </c>
      <c r="EL37">
        <v>27842.3</v>
      </c>
      <c r="EM37">
        <v>33451</v>
      </c>
      <c r="EN37">
        <v>34633.699999999997</v>
      </c>
      <c r="EO37">
        <v>39989.199999999997</v>
      </c>
      <c r="EP37">
        <v>40316.800000000003</v>
      </c>
      <c r="EQ37">
        <v>2.0428000000000002</v>
      </c>
      <c r="ER37">
        <v>1.7742</v>
      </c>
      <c r="ES37">
        <v>9.5218399999999995E-2</v>
      </c>
      <c r="ET37">
        <v>0</v>
      </c>
      <c r="EU37">
        <v>30.433499999999999</v>
      </c>
      <c r="EV37">
        <v>999.9</v>
      </c>
      <c r="EW37">
        <v>52.1</v>
      </c>
      <c r="EX37">
        <v>41</v>
      </c>
      <c r="EY37">
        <v>41.261200000000002</v>
      </c>
      <c r="EZ37">
        <v>62.534199999999998</v>
      </c>
      <c r="FA37">
        <v>29.8718</v>
      </c>
      <c r="FB37">
        <v>1</v>
      </c>
      <c r="FC37">
        <v>0.18561</v>
      </c>
      <c r="FD37">
        <v>0.15093699999999999</v>
      </c>
      <c r="FE37">
        <v>20.309999999999999</v>
      </c>
      <c r="FF37">
        <v>5.2148899999999996</v>
      </c>
      <c r="FG37">
        <v>11.9033</v>
      </c>
      <c r="FH37">
        <v>4.9984000000000002</v>
      </c>
      <c r="FI37">
        <v>3.3028</v>
      </c>
      <c r="FJ37">
        <v>9999</v>
      </c>
      <c r="FK37">
        <v>9999</v>
      </c>
      <c r="FL37">
        <v>9999</v>
      </c>
      <c r="FM37">
        <v>999.9</v>
      </c>
      <c r="FN37">
        <v>1.8843099999999999</v>
      </c>
      <c r="FO37">
        <v>1.8849199999999999</v>
      </c>
      <c r="FP37">
        <v>1.88107</v>
      </c>
      <c r="FQ37">
        <v>1.88263</v>
      </c>
      <c r="FR37">
        <v>1.87958</v>
      </c>
      <c r="FS37">
        <v>1.8830899999999999</v>
      </c>
      <c r="FT37">
        <v>1.87897</v>
      </c>
      <c r="FU37">
        <v>1.88141</v>
      </c>
      <c r="FV37">
        <v>5</v>
      </c>
      <c r="FW37">
        <v>0</v>
      </c>
      <c r="FX37">
        <v>0</v>
      </c>
      <c r="FY37">
        <v>0</v>
      </c>
      <c r="FZ37" t="s">
        <v>367</v>
      </c>
      <c r="GA37" t="s">
        <v>368</v>
      </c>
      <c r="GB37" t="s">
        <v>369</v>
      </c>
      <c r="GC37" t="s">
        <v>369</v>
      </c>
      <c r="GD37" t="s">
        <v>369</v>
      </c>
      <c r="GE37" t="s">
        <v>369</v>
      </c>
      <c r="GF37">
        <v>0</v>
      </c>
      <c r="GG37">
        <v>100</v>
      </c>
      <c r="GH37">
        <v>100</v>
      </c>
      <c r="GI37">
        <v>-2.831</v>
      </c>
      <c r="GJ37">
        <v>9.2999999999999999E-2</v>
      </c>
      <c r="GK37">
        <v>-2.9857619047618869</v>
      </c>
      <c r="GL37">
        <v>0</v>
      </c>
      <c r="GM37">
        <v>0</v>
      </c>
      <c r="GN37">
        <v>0</v>
      </c>
      <c r="GO37">
        <v>0.1204649999999958</v>
      </c>
      <c r="GP37">
        <v>0</v>
      </c>
      <c r="GQ37">
        <v>0</v>
      </c>
      <c r="GR37">
        <v>0</v>
      </c>
      <c r="GS37">
        <v>-1</v>
      </c>
      <c r="GT37">
        <v>-1</v>
      </c>
      <c r="GU37">
        <v>-1</v>
      </c>
      <c r="GV37">
        <v>-1</v>
      </c>
      <c r="GW37">
        <v>1.7</v>
      </c>
      <c r="GX37">
        <v>1.5</v>
      </c>
      <c r="GY37">
        <v>0.35034199999999999</v>
      </c>
      <c r="GZ37">
        <v>2.6147499999999999</v>
      </c>
      <c r="HA37">
        <v>1.5979000000000001</v>
      </c>
      <c r="HB37">
        <v>2.3022499999999999</v>
      </c>
      <c r="HC37">
        <v>1.6003400000000001</v>
      </c>
      <c r="HD37">
        <v>2.3889200000000002</v>
      </c>
      <c r="HE37">
        <v>42.510300000000001</v>
      </c>
      <c r="HF37">
        <v>23.868600000000001</v>
      </c>
      <c r="HG37">
        <v>18</v>
      </c>
      <c r="HH37">
        <v>532.51400000000001</v>
      </c>
      <c r="HI37">
        <v>435.17500000000001</v>
      </c>
      <c r="HJ37">
        <v>29.864000000000001</v>
      </c>
      <c r="HK37">
        <v>29.944500000000001</v>
      </c>
      <c r="HL37">
        <v>30.000900000000001</v>
      </c>
      <c r="HM37">
        <v>29.862300000000001</v>
      </c>
      <c r="HN37">
        <v>29.8398</v>
      </c>
      <c r="HO37">
        <v>7.0206900000000001</v>
      </c>
      <c r="HP37">
        <v>49.794800000000002</v>
      </c>
      <c r="HQ37">
        <v>0</v>
      </c>
      <c r="HR37">
        <v>29.872399999999999</v>
      </c>
      <c r="HS37">
        <v>100</v>
      </c>
      <c r="HT37">
        <v>22.615100000000002</v>
      </c>
      <c r="HU37">
        <v>99.684799999999996</v>
      </c>
      <c r="HV37">
        <v>98.639399999999995</v>
      </c>
    </row>
    <row r="38" spans="1:230" x14ac:dyDescent="0.3">
      <c r="A38">
        <v>22</v>
      </c>
      <c r="B38">
        <v>1691684743.5</v>
      </c>
      <c r="C38">
        <v>4721.9000000953674</v>
      </c>
      <c r="D38" t="s">
        <v>434</v>
      </c>
      <c r="E38" t="s">
        <v>435</v>
      </c>
      <c r="F38" t="s">
        <v>357</v>
      </c>
      <c r="G38" t="s">
        <v>418</v>
      </c>
      <c r="H38" t="s">
        <v>419</v>
      </c>
      <c r="I38" t="s">
        <v>360</v>
      </c>
      <c r="J38" t="s">
        <v>361</v>
      </c>
      <c r="K38" t="s">
        <v>420</v>
      </c>
      <c r="L38" t="s">
        <v>363</v>
      </c>
      <c r="M38">
        <v>1691684743.5</v>
      </c>
      <c r="N38">
        <f t="shared" si="0"/>
        <v>7.5132654683999775E-3</v>
      </c>
      <c r="O38">
        <f t="shared" si="1"/>
        <v>7.5132654683999771</v>
      </c>
      <c r="P38">
        <f t="shared" si="2"/>
        <v>0.72678664849770758</v>
      </c>
      <c r="Q38">
        <f t="shared" si="3"/>
        <v>73.426100000000005</v>
      </c>
      <c r="R38">
        <f t="shared" si="4"/>
        <v>68.548459196739742</v>
      </c>
      <c r="S38">
        <f t="shared" si="5"/>
        <v>6.7759573366981618</v>
      </c>
      <c r="T38">
        <f t="shared" si="6"/>
        <v>7.2581080133716016</v>
      </c>
      <c r="U38">
        <f t="shared" si="7"/>
        <v>0.44329933429604923</v>
      </c>
      <c r="V38">
        <f t="shared" si="8"/>
        <v>2.8952441279412184</v>
      </c>
      <c r="W38">
        <f t="shared" si="9"/>
        <v>0.40875135466794082</v>
      </c>
      <c r="X38">
        <f t="shared" si="10"/>
        <v>0.25834885671727015</v>
      </c>
      <c r="Y38">
        <f t="shared" si="11"/>
        <v>344.39219876272978</v>
      </c>
      <c r="Z38">
        <f t="shared" si="12"/>
        <v>32.987125512650131</v>
      </c>
      <c r="AA38">
        <f t="shared" si="13"/>
        <v>31.995899999999999</v>
      </c>
      <c r="AB38">
        <f t="shared" si="14"/>
        <v>4.7739752229090504</v>
      </c>
      <c r="AC38">
        <f t="shared" si="15"/>
        <v>60.255386214793596</v>
      </c>
      <c r="AD38">
        <f t="shared" si="16"/>
        <v>3.0287381398400002</v>
      </c>
      <c r="AE38">
        <f t="shared" si="17"/>
        <v>5.0265019114530212</v>
      </c>
      <c r="AF38">
        <f t="shared" si="18"/>
        <v>1.7452370830690502</v>
      </c>
      <c r="AG38">
        <f t="shared" si="19"/>
        <v>-331.33500715643902</v>
      </c>
      <c r="AH38">
        <f t="shared" si="20"/>
        <v>142.6179723825403</v>
      </c>
      <c r="AI38">
        <f t="shared" si="21"/>
        <v>11.221046599540655</v>
      </c>
      <c r="AJ38">
        <f t="shared" si="22"/>
        <v>166.89621058837173</v>
      </c>
      <c r="AK38">
        <f t="shared" si="23"/>
        <v>0.73891411343697577</v>
      </c>
      <c r="AL38">
        <f t="shared" si="24"/>
        <v>7.5543339842782871</v>
      </c>
      <c r="AM38">
        <f t="shared" si="25"/>
        <v>0.72678664849770758</v>
      </c>
      <c r="AN38">
        <v>76.676462257313872</v>
      </c>
      <c r="AO38">
        <v>75.806364848484861</v>
      </c>
      <c r="AP38">
        <v>-4.2416745274375684E-3</v>
      </c>
      <c r="AQ38">
        <v>65.536647711500592</v>
      </c>
      <c r="AR38">
        <f t="shared" si="26"/>
        <v>7.5132654683999771</v>
      </c>
      <c r="AS38">
        <v>21.851656678541509</v>
      </c>
      <c r="AT38">
        <v>30.634676969696969</v>
      </c>
      <c r="AU38">
        <v>-5.7916588228789853E-3</v>
      </c>
      <c r="AV38">
        <v>95.312599786627004</v>
      </c>
      <c r="AW38">
        <v>0</v>
      </c>
      <c r="AX38">
        <v>0</v>
      </c>
      <c r="AY38">
        <f t="shared" si="27"/>
        <v>1</v>
      </c>
      <c r="AZ38">
        <f t="shared" si="28"/>
        <v>0</v>
      </c>
      <c r="BA38">
        <f t="shared" si="29"/>
        <v>50862.561821717594</v>
      </c>
      <c r="BB38">
        <f t="shared" si="30"/>
        <v>1800.12</v>
      </c>
      <c r="BC38">
        <f t="shared" si="31"/>
        <v>1513.2854993813648</v>
      </c>
      <c r="BD38">
        <f t="shared" si="32"/>
        <v>0.84065812244815064</v>
      </c>
      <c r="BE38">
        <f t="shared" si="33"/>
        <v>0.19131624489630125</v>
      </c>
      <c r="BF38">
        <v>6</v>
      </c>
      <c r="BG38">
        <v>0.5</v>
      </c>
      <c r="BH38" t="s">
        <v>364</v>
      </c>
      <c r="BI38">
        <v>2</v>
      </c>
      <c r="BJ38" t="b">
        <v>1</v>
      </c>
      <c r="BK38">
        <v>1691684743.5</v>
      </c>
      <c r="BL38">
        <v>73.426100000000005</v>
      </c>
      <c r="BM38">
        <v>74.978499999999997</v>
      </c>
      <c r="BN38">
        <v>30.64</v>
      </c>
      <c r="BO38">
        <v>21.8521</v>
      </c>
      <c r="BP38">
        <v>76.092100000000002</v>
      </c>
      <c r="BQ38">
        <v>30.560600000000001</v>
      </c>
      <c r="BR38">
        <v>499.97399999999999</v>
      </c>
      <c r="BS38">
        <v>98.748500000000007</v>
      </c>
      <c r="BT38">
        <v>0.100656</v>
      </c>
      <c r="BU38">
        <v>32.909599999999998</v>
      </c>
      <c r="BV38">
        <v>31.995899999999999</v>
      </c>
      <c r="BW38">
        <v>999.9</v>
      </c>
      <c r="BX38">
        <v>0</v>
      </c>
      <c r="BY38">
        <v>0</v>
      </c>
      <c r="BZ38">
        <v>9930</v>
      </c>
      <c r="CA38">
        <v>0</v>
      </c>
      <c r="CB38">
        <v>358.75400000000002</v>
      </c>
      <c r="CC38">
        <v>-1.5524800000000001</v>
      </c>
      <c r="CD38">
        <v>75.747</v>
      </c>
      <c r="CE38">
        <v>76.653599999999997</v>
      </c>
      <c r="CF38">
        <v>8.7879500000000004</v>
      </c>
      <c r="CG38">
        <v>74.978499999999997</v>
      </c>
      <c r="CH38">
        <v>21.8521</v>
      </c>
      <c r="CI38">
        <v>3.0256599999999998</v>
      </c>
      <c r="CJ38">
        <v>2.1578599999999999</v>
      </c>
      <c r="CK38">
        <v>24.169799999999999</v>
      </c>
      <c r="CL38">
        <v>18.652899999999999</v>
      </c>
      <c r="CM38">
        <v>1800.12</v>
      </c>
      <c r="CN38">
        <v>0.97800299999999996</v>
      </c>
      <c r="CO38">
        <v>2.19968E-2</v>
      </c>
      <c r="CP38">
        <v>0</v>
      </c>
      <c r="CQ38">
        <v>772.80600000000004</v>
      </c>
      <c r="CR38">
        <v>5.0009399999999999</v>
      </c>
      <c r="CS38">
        <v>18607.099999999999</v>
      </c>
      <c r="CT38">
        <v>13861.1</v>
      </c>
      <c r="CU38">
        <v>49.625</v>
      </c>
      <c r="CV38">
        <v>52</v>
      </c>
      <c r="CW38">
        <v>50.75</v>
      </c>
      <c r="CX38">
        <v>51.436999999999998</v>
      </c>
      <c r="CY38">
        <v>51.311999999999998</v>
      </c>
      <c r="CZ38">
        <v>1755.63</v>
      </c>
      <c r="DA38">
        <v>39.49</v>
      </c>
      <c r="DB38">
        <v>0</v>
      </c>
      <c r="DC38">
        <v>1691684742.5999999</v>
      </c>
      <c r="DD38">
        <v>0</v>
      </c>
      <c r="DE38">
        <v>1691684704</v>
      </c>
      <c r="DF38" t="s">
        <v>436</v>
      </c>
      <c r="DG38">
        <v>1691684695</v>
      </c>
      <c r="DH38">
        <v>1691684704</v>
      </c>
      <c r="DI38">
        <v>24</v>
      </c>
      <c r="DJ38">
        <v>0.16500000000000001</v>
      </c>
      <c r="DK38">
        <v>-1.2999999999999999E-2</v>
      </c>
      <c r="DL38">
        <v>-2.6659999999999999</v>
      </c>
      <c r="DM38">
        <v>7.9000000000000001E-2</v>
      </c>
      <c r="DN38">
        <v>75</v>
      </c>
      <c r="DO38">
        <v>22</v>
      </c>
      <c r="DP38">
        <v>0.93</v>
      </c>
      <c r="DQ38">
        <v>0.03</v>
      </c>
      <c r="DR38">
        <v>0.6718237770897495</v>
      </c>
      <c r="DS38">
        <v>-2.2669333656234081E-2</v>
      </c>
      <c r="DT38">
        <v>7.0880393320504387E-2</v>
      </c>
      <c r="DU38">
        <v>1</v>
      </c>
      <c r="DV38">
        <v>0.43654071159990088</v>
      </c>
      <c r="DW38">
        <v>1.0527714733100791E-2</v>
      </c>
      <c r="DX38">
        <v>5.9233497741509496E-3</v>
      </c>
      <c r="DY38">
        <v>1</v>
      </c>
      <c r="DZ38">
        <v>2</v>
      </c>
      <c r="EA38">
        <v>2</v>
      </c>
      <c r="EB38" t="s">
        <v>366</v>
      </c>
      <c r="EC38">
        <v>3.12331</v>
      </c>
      <c r="ED38">
        <v>2.86938</v>
      </c>
      <c r="EE38">
        <v>1.9999200000000002E-2</v>
      </c>
      <c r="EF38">
        <v>2.0054499999999999E-2</v>
      </c>
      <c r="EG38">
        <v>0.134159</v>
      </c>
      <c r="EH38">
        <v>0.106529</v>
      </c>
      <c r="EI38">
        <v>28719.4</v>
      </c>
      <c r="EJ38">
        <v>29546.7</v>
      </c>
      <c r="EK38">
        <v>26980.1</v>
      </c>
      <c r="EL38">
        <v>27830.5</v>
      </c>
      <c r="EM38">
        <v>33382.300000000003</v>
      </c>
      <c r="EN38">
        <v>34735.9</v>
      </c>
      <c r="EO38">
        <v>39965.599999999999</v>
      </c>
      <c r="EP38">
        <v>40303.699999999997</v>
      </c>
      <c r="EQ38">
        <v>2.0392000000000001</v>
      </c>
      <c r="ER38">
        <v>1.7682</v>
      </c>
      <c r="ES38">
        <v>7.3909799999999998E-2</v>
      </c>
      <c r="ET38">
        <v>0</v>
      </c>
      <c r="EU38">
        <v>30.7959</v>
      </c>
      <c r="EV38">
        <v>999.9</v>
      </c>
      <c r="EW38">
        <v>51.8</v>
      </c>
      <c r="EX38">
        <v>41.2</v>
      </c>
      <c r="EY38">
        <v>41.456000000000003</v>
      </c>
      <c r="EZ38">
        <v>62.594299999999997</v>
      </c>
      <c r="FA38">
        <v>29.8718</v>
      </c>
      <c r="FB38">
        <v>1</v>
      </c>
      <c r="FC38">
        <v>0.212561</v>
      </c>
      <c r="FD38">
        <v>8.33116E-2</v>
      </c>
      <c r="FE38">
        <v>20.309100000000001</v>
      </c>
      <c r="FF38">
        <v>5.2172900000000002</v>
      </c>
      <c r="FG38">
        <v>11.902100000000001</v>
      </c>
      <c r="FH38">
        <v>4.9980000000000002</v>
      </c>
      <c r="FI38">
        <v>3.3029999999999999</v>
      </c>
      <c r="FJ38">
        <v>9999</v>
      </c>
      <c r="FK38">
        <v>9999</v>
      </c>
      <c r="FL38">
        <v>9999</v>
      </c>
      <c r="FM38">
        <v>999.9</v>
      </c>
      <c r="FN38">
        <v>1.8843099999999999</v>
      </c>
      <c r="FO38">
        <v>1.8849199999999999</v>
      </c>
      <c r="FP38">
        <v>1.8811</v>
      </c>
      <c r="FQ38">
        <v>1.88263</v>
      </c>
      <c r="FR38">
        <v>1.87958</v>
      </c>
      <c r="FS38">
        <v>1.8830899999999999</v>
      </c>
      <c r="FT38">
        <v>1.87897</v>
      </c>
      <c r="FU38">
        <v>1.88141</v>
      </c>
      <c r="FV38">
        <v>5</v>
      </c>
      <c r="FW38">
        <v>0</v>
      </c>
      <c r="FX38">
        <v>0</v>
      </c>
      <c r="FY38">
        <v>0</v>
      </c>
      <c r="FZ38" t="s">
        <v>367</v>
      </c>
      <c r="GA38" t="s">
        <v>368</v>
      </c>
      <c r="GB38" t="s">
        <v>369</v>
      </c>
      <c r="GC38" t="s">
        <v>369</v>
      </c>
      <c r="GD38" t="s">
        <v>369</v>
      </c>
      <c r="GE38" t="s">
        <v>369</v>
      </c>
      <c r="GF38">
        <v>0</v>
      </c>
      <c r="GG38">
        <v>100</v>
      </c>
      <c r="GH38">
        <v>100</v>
      </c>
      <c r="GI38">
        <v>-2.6659999999999999</v>
      </c>
      <c r="GJ38">
        <v>7.9399999999999998E-2</v>
      </c>
      <c r="GK38">
        <v>-2.6660300000000059</v>
      </c>
      <c r="GL38">
        <v>0</v>
      </c>
      <c r="GM38">
        <v>0</v>
      </c>
      <c r="GN38">
        <v>0</v>
      </c>
      <c r="GO38">
        <v>7.948000000000377E-2</v>
      </c>
      <c r="GP38">
        <v>0</v>
      </c>
      <c r="GQ38">
        <v>0</v>
      </c>
      <c r="GR38">
        <v>0</v>
      </c>
      <c r="GS38">
        <v>-1</v>
      </c>
      <c r="GT38">
        <v>-1</v>
      </c>
      <c r="GU38">
        <v>-1</v>
      </c>
      <c r="GV38">
        <v>-1</v>
      </c>
      <c r="GW38">
        <v>0.8</v>
      </c>
      <c r="GX38">
        <v>0.7</v>
      </c>
      <c r="GY38">
        <v>0.29418899999999998</v>
      </c>
      <c r="GZ38">
        <v>2.6245099999999999</v>
      </c>
      <c r="HA38">
        <v>1.5979000000000001</v>
      </c>
      <c r="HB38">
        <v>2.3022499999999999</v>
      </c>
      <c r="HC38">
        <v>1.6003400000000001</v>
      </c>
      <c r="HD38">
        <v>2.3803700000000001</v>
      </c>
      <c r="HE38">
        <v>42.643900000000002</v>
      </c>
      <c r="HF38">
        <v>23.8598</v>
      </c>
      <c r="HG38">
        <v>18</v>
      </c>
      <c r="HH38">
        <v>532.524</v>
      </c>
      <c r="HI38">
        <v>433.226</v>
      </c>
      <c r="HJ38">
        <v>29.4773</v>
      </c>
      <c r="HK38">
        <v>30.267299999999999</v>
      </c>
      <c r="HL38">
        <v>30.001100000000001</v>
      </c>
      <c r="HM38">
        <v>30.125399999999999</v>
      </c>
      <c r="HN38">
        <v>30.088999999999999</v>
      </c>
      <c r="HO38">
        <v>5.8953800000000003</v>
      </c>
      <c r="HP38">
        <v>52.014699999999998</v>
      </c>
      <c r="HQ38">
        <v>0</v>
      </c>
      <c r="HR38">
        <v>29.642099999999999</v>
      </c>
      <c r="HS38">
        <v>75</v>
      </c>
      <c r="HT38">
        <v>21.853300000000001</v>
      </c>
      <c r="HU38">
        <v>99.623999999999995</v>
      </c>
      <c r="HV38">
        <v>98.603399999999993</v>
      </c>
    </row>
    <row r="39" spans="1:230" x14ac:dyDescent="0.3">
      <c r="A39">
        <v>23</v>
      </c>
      <c r="B39">
        <v>1691684854.5</v>
      </c>
      <c r="C39">
        <v>4832.9000000953674</v>
      </c>
      <c r="D39" t="s">
        <v>437</v>
      </c>
      <c r="E39" t="s">
        <v>438</v>
      </c>
      <c r="F39" t="s">
        <v>357</v>
      </c>
      <c r="G39" t="s">
        <v>418</v>
      </c>
      <c r="H39" t="s">
        <v>419</v>
      </c>
      <c r="I39" t="s">
        <v>360</v>
      </c>
      <c r="J39" t="s">
        <v>361</v>
      </c>
      <c r="K39" t="s">
        <v>420</v>
      </c>
      <c r="L39" t="s">
        <v>363</v>
      </c>
      <c r="M39">
        <v>1691684854.5</v>
      </c>
      <c r="N39">
        <f t="shared" si="0"/>
        <v>7.9684473738677892E-3</v>
      </c>
      <c r="O39">
        <f t="shared" si="1"/>
        <v>7.9684473738677895</v>
      </c>
      <c r="P39">
        <f t="shared" si="2"/>
        <v>-1.1536272177411708</v>
      </c>
      <c r="Q39">
        <f t="shared" si="3"/>
        <v>50.8339</v>
      </c>
      <c r="R39">
        <f t="shared" si="4"/>
        <v>53.499570222016501</v>
      </c>
      <c r="S39">
        <f t="shared" si="5"/>
        <v>5.2884698323965607</v>
      </c>
      <c r="T39">
        <f t="shared" si="6"/>
        <v>5.02496647164525</v>
      </c>
      <c r="U39">
        <f t="shared" si="7"/>
        <v>0.47712834609193894</v>
      </c>
      <c r="V39">
        <f t="shared" si="8"/>
        <v>2.9223558470728919</v>
      </c>
      <c r="W39">
        <f t="shared" si="9"/>
        <v>0.43769588370042273</v>
      </c>
      <c r="X39">
        <f t="shared" si="10"/>
        <v>0.2768306928020412</v>
      </c>
      <c r="Y39">
        <f t="shared" si="11"/>
        <v>344.36239876230644</v>
      </c>
      <c r="Z39">
        <f t="shared" si="12"/>
        <v>32.918025857865537</v>
      </c>
      <c r="AA39">
        <f t="shared" si="13"/>
        <v>31.984500000000001</v>
      </c>
      <c r="AB39">
        <f t="shared" si="14"/>
        <v>4.770895604564612</v>
      </c>
      <c r="AC39">
        <f t="shared" si="15"/>
        <v>60.357576913607794</v>
      </c>
      <c r="AD39">
        <f t="shared" si="16"/>
        <v>3.0423971124457498</v>
      </c>
      <c r="AE39">
        <f t="shared" si="17"/>
        <v>5.0406216883100763</v>
      </c>
      <c r="AF39">
        <f t="shared" si="18"/>
        <v>1.7284984921188622</v>
      </c>
      <c r="AG39">
        <f t="shared" si="19"/>
        <v>-351.40852918756951</v>
      </c>
      <c r="AH39">
        <f t="shared" si="20"/>
        <v>153.61129721670858</v>
      </c>
      <c r="AI39">
        <f t="shared" si="21"/>
        <v>11.976132658801928</v>
      </c>
      <c r="AJ39">
        <f t="shared" si="22"/>
        <v>158.54129945024744</v>
      </c>
      <c r="AK39">
        <f t="shared" si="23"/>
        <v>-1.0990267661088799</v>
      </c>
      <c r="AL39">
        <f t="shared" si="24"/>
        <v>8.0333155520668491</v>
      </c>
      <c r="AM39">
        <f t="shared" si="25"/>
        <v>-1.1536272177411708</v>
      </c>
      <c r="AN39">
        <v>51.106072317358418</v>
      </c>
      <c r="AO39">
        <v>52.485903636363638</v>
      </c>
      <c r="AP39">
        <v>6.9179229177057577E-3</v>
      </c>
      <c r="AQ39">
        <v>65.534685245658792</v>
      </c>
      <c r="AR39">
        <f t="shared" si="26"/>
        <v>7.9684473738677895</v>
      </c>
      <c r="AS39">
        <v>21.435659237873271</v>
      </c>
      <c r="AT39">
        <v>30.77744242424242</v>
      </c>
      <c r="AU39">
        <v>-9.6888081481167343E-3</v>
      </c>
      <c r="AV39">
        <v>95.263271200652724</v>
      </c>
      <c r="AW39">
        <v>0</v>
      </c>
      <c r="AX39">
        <v>0</v>
      </c>
      <c r="AY39">
        <f t="shared" si="27"/>
        <v>1</v>
      </c>
      <c r="AZ39">
        <f t="shared" si="28"/>
        <v>0</v>
      </c>
      <c r="BA39">
        <f t="shared" si="29"/>
        <v>51616.598838182108</v>
      </c>
      <c r="BB39">
        <f t="shared" si="30"/>
        <v>1799.96</v>
      </c>
      <c r="BC39">
        <f t="shared" si="31"/>
        <v>1513.1513993811532</v>
      </c>
      <c r="BD39">
        <f t="shared" si="32"/>
        <v>0.84065834761947666</v>
      </c>
      <c r="BE39">
        <f t="shared" si="33"/>
        <v>0.19131669523895334</v>
      </c>
      <c r="BF39">
        <v>6</v>
      </c>
      <c r="BG39">
        <v>0.5</v>
      </c>
      <c r="BH39" t="s">
        <v>364</v>
      </c>
      <c r="BI39">
        <v>2</v>
      </c>
      <c r="BJ39" t="b">
        <v>1</v>
      </c>
      <c r="BK39">
        <v>1691684854.5</v>
      </c>
      <c r="BL39">
        <v>50.8339</v>
      </c>
      <c r="BM39">
        <v>50.004899999999999</v>
      </c>
      <c r="BN39">
        <v>30.777699999999999</v>
      </c>
      <c r="BO39">
        <v>21.432099999999998</v>
      </c>
      <c r="BP39">
        <v>53.531700000000001</v>
      </c>
      <c r="BQ39">
        <v>30.7133</v>
      </c>
      <c r="BR39">
        <v>499.87599999999998</v>
      </c>
      <c r="BS39">
        <v>98.751099999999994</v>
      </c>
      <c r="BT39">
        <v>9.9597500000000005E-2</v>
      </c>
      <c r="BU39">
        <v>32.959499999999998</v>
      </c>
      <c r="BV39">
        <v>31.984500000000001</v>
      </c>
      <c r="BW39">
        <v>999.9</v>
      </c>
      <c r="BX39">
        <v>0</v>
      </c>
      <c r="BY39">
        <v>0</v>
      </c>
      <c r="BZ39">
        <v>10085</v>
      </c>
      <c r="CA39">
        <v>0</v>
      </c>
      <c r="CB39">
        <v>447.80799999999999</v>
      </c>
      <c r="CC39">
        <v>0.82897600000000005</v>
      </c>
      <c r="CD39">
        <v>52.448099999999997</v>
      </c>
      <c r="CE39">
        <v>51.100099999999998</v>
      </c>
      <c r="CF39">
        <v>9.3456399999999995</v>
      </c>
      <c r="CG39">
        <v>50.004899999999999</v>
      </c>
      <c r="CH39">
        <v>21.432099999999998</v>
      </c>
      <c r="CI39">
        <v>3.0393400000000002</v>
      </c>
      <c r="CJ39">
        <v>2.1164399999999999</v>
      </c>
      <c r="CK39">
        <v>24.245000000000001</v>
      </c>
      <c r="CL39">
        <v>18.343499999999999</v>
      </c>
      <c r="CM39">
        <v>1799.96</v>
      </c>
      <c r="CN39">
        <v>0.97799199999999997</v>
      </c>
      <c r="CO39">
        <v>2.2008099999999999E-2</v>
      </c>
      <c r="CP39">
        <v>0</v>
      </c>
      <c r="CQ39">
        <v>777.56</v>
      </c>
      <c r="CR39">
        <v>5.0009399999999999</v>
      </c>
      <c r="CS39">
        <v>18952.599999999999</v>
      </c>
      <c r="CT39">
        <v>13859.8</v>
      </c>
      <c r="CU39">
        <v>49.125</v>
      </c>
      <c r="CV39">
        <v>51.5</v>
      </c>
      <c r="CW39">
        <v>50.125</v>
      </c>
      <c r="CX39">
        <v>50.75</v>
      </c>
      <c r="CY39">
        <v>50.875</v>
      </c>
      <c r="CZ39">
        <v>1755.46</v>
      </c>
      <c r="DA39">
        <v>39.5</v>
      </c>
      <c r="DB39">
        <v>0</v>
      </c>
      <c r="DC39">
        <v>1691684853.5999999</v>
      </c>
      <c r="DD39">
        <v>0</v>
      </c>
      <c r="DE39">
        <v>1691684816</v>
      </c>
      <c r="DF39" t="s">
        <v>439</v>
      </c>
      <c r="DG39">
        <v>1691684800</v>
      </c>
      <c r="DH39">
        <v>1691684816</v>
      </c>
      <c r="DI39">
        <v>25</v>
      </c>
      <c r="DJ39">
        <v>-3.2000000000000001E-2</v>
      </c>
      <c r="DK39">
        <v>-1.4999999999999999E-2</v>
      </c>
      <c r="DL39">
        <v>-2.698</v>
      </c>
      <c r="DM39">
        <v>6.4000000000000001E-2</v>
      </c>
      <c r="DN39">
        <v>50</v>
      </c>
      <c r="DO39">
        <v>22</v>
      </c>
      <c r="DP39">
        <v>1.07</v>
      </c>
      <c r="DQ39">
        <v>0.03</v>
      </c>
      <c r="DR39">
        <v>-1.1201684458888239</v>
      </c>
      <c r="DS39">
        <v>9.0056928323878432E-2</v>
      </c>
      <c r="DT39">
        <v>7.759915580951951E-2</v>
      </c>
      <c r="DU39">
        <v>1</v>
      </c>
      <c r="DV39">
        <v>0.47299503627828843</v>
      </c>
      <c r="DW39">
        <v>1.2011799144446771E-2</v>
      </c>
      <c r="DX39">
        <v>7.1019478952812727E-3</v>
      </c>
      <c r="DY39">
        <v>1</v>
      </c>
      <c r="DZ39">
        <v>2</v>
      </c>
      <c r="EA39">
        <v>2</v>
      </c>
      <c r="EB39" t="s">
        <v>366</v>
      </c>
      <c r="EC39">
        <v>3.1230799999999999</v>
      </c>
      <c r="ED39">
        <v>2.8696799999999998</v>
      </c>
      <c r="EE39">
        <v>1.4176299999999999E-2</v>
      </c>
      <c r="EF39">
        <v>1.3495E-2</v>
      </c>
      <c r="EG39">
        <v>0.13456899999999999</v>
      </c>
      <c r="EH39">
        <v>0.105005</v>
      </c>
      <c r="EI39">
        <v>28878.3</v>
      </c>
      <c r="EJ39">
        <v>29735.7</v>
      </c>
      <c r="EK39">
        <v>26970</v>
      </c>
      <c r="EL39">
        <v>27823.5</v>
      </c>
      <c r="EM39">
        <v>33355.5</v>
      </c>
      <c r="EN39">
        <v>34788.9</v>
      </c>
      <c r="EO39">
        <v>39951.800000000003</v>
      </c>
      <c r="EP39">
        <v>40296.300000000003</v>
      </c>
      <c r="EQ39">
        <v>2.0369999999999999</v>
      </c>
      <c r="ER39">
        <v>1.7627999999999999</v>
      </c>
      <c r="ES39">
        <v>6.1094799999999998E-2</v>
      </c>
      <c r="ET39">
        <v>0</v>
      </c>
      <c r="EU39">
        <v>30.992699999999999</v>
      </c>
      <c r="EV39">
        <v>999.9</v>
      </c>
      <c r="EW39">
        <v>51.7</v>
      </c>
      <c r="EX39">
        <v>41.3</v>
      </c>
      <c r="EY39">
        <v>41.591099999999997</v>
      </c>
      <c r="EZ39">
        <v>62.744300000000003</v>
      </c>
      <c r="FA39">
        <v>29.951899999999998</v>
      </c>
      <c r="FB39">
        <v>1</v>
      </c>
      <c r="FC39">
        <v>0.23006099999999999</v>
      </c>
      <c r="FD39">
        <v>0.74095900000000003</v>
      </c>
      <c r="FE39">
        <v>20.3062</v>
      </c>
      <c r="FF39">
        <v>5.2125000000000004</v>
      </c>
      <c r="FG39">
        <v>11.904500000000001</v>
      </c>
      <c r="FH39">
        <v>4.9996</v>
      </c>
      <c r="FI39">
        <v>3.3029999999999999</v>
      </c>
      <c r="FJ39">
        <v>9999</v>
      </c>
      <c r="FK39">
        <v>9999</v>
      </c>
      <c r="FL39">
        <v>9999</v>
      </c>
      <c r="FM39">
        <v>999.9</v>
      </c>
      <c r="FN39">
        <v>1.8843099999999999</v>
      </c>
      <c r="FO39">
        <v>1.8849199999999999</v>
      </c>
      <c r="FP39">
        <v>1.8811</v>
      </c>
      <c r="FQ39">
        <v>1.88263</v>
      </c>
      <c r="FR39">
        <v>1.87958</v>
      </c>
      <c r="FS39">
        <v>1.8830899999999999</v>
      </c>
      <c r="FT39">
        <v>1.879</v>
      </c>
      <c r="FU39">
        <v>1.8813800000000001</v>
      </c>
      <c r="FV39">
        <v>5</v>
      </c>
      <c r="FW39">
        <v>0</v>
      </c>
      <c r="FX39">
        <v>0</v>
      </c>
      <c r="FY39">
        <v>0</v>
      </c>
      <c r="FZ39" t="s">
        <v>367</v>
      </c>
      <c r="GA39" t="s">
        <v>368</v>
      </c>
      <c r="GB39" t="s">
        <v>369</v>
      </c>
      <c r="GC39" t="s">
        <v>369</v>
      </c>
      <c r="GD39" t="s">
        <v>369</v>
      </c>
      <c r="GE39" t="s">
        <v>369</v>
      </c>
      <c r="GF39">
        <v>0</v>
      </c>
      <c r="GG39">
        <v>100</v>
      </c>
      <c r="GH39">
        <v>100</v>
      </c>
      <c r="GI39">
        <v>-2.698</v>
      </c>
      <c r="GJ39">
        <v>6.4399999999999999E-2</v>
      </c>
      <c r="GK39">
        <v>-2.6978450000000009</v>
      </c>
      <c r="GL39">
        <v>0</v>
      </c>
      <c r="GM39">
        <v>0</v>
      </c>
      <c r="GN39">
        <v>0</v>
      </c>
      <c r="GO39">
        <v>6.4465000000001993E-2</v>
      </c>
      <c r="GP39">
        <v>0</v>
      </c>
      <c r="GQ39">
        <v>0</v>
      </c>
      <c r="GR39">
        <v>0</v>
      </c>
      <c r="GS39">
        <v>-1</v>
      </c>
      <c r="GT39">
        <v>-1</v>
      </c>
      <c r="GU39">
        <v>-1</v>
      </c>
      <c r="GV39">
        <v>-1</v>
      </c>
      <c r="GW39">
        <v>0.9</v>
      </c>
      <c r="GX39">
        <v>0.6</v>
      </c>
      <c r="GY39">
        <v>0.239258</v>
      </c>
      <c r="GZ39">
        <v>2.63306</v>
      </c>
      <c r="HA39">
        <v>1.5979000000000001</v>
      </c>
      <c r="HB39">
        <v>2.3034699999999999</v>
      </c>
      <c r="HC39">
        <v>1.6003400000000001</v>
      </c>
      <c r="HD39">
        <v>2.4194300000000002</v>
      </c>
      <c r="HE39">
        <v>42.8583</v>
      </c>
      <c r="HF39">
        <v>23.868600000000001</v>
      </c>
      <c r="HG39">
        <v>18</v>
      </c>
      <c r="HH39">
        <v>532.82600000000002</v>
      </c>
      <c r="HI39">
        <v>431.23</v>
      </c>
      <c r="HJ39">
        <v>29.555700000000002</v>
      </c>
      <c r="HK39">
        <v>30.488600000000002</v>
      </c>
      <c r="HL39">
        <v>30.000800000000002</v>
      </c>
      <c r="HM39">
        <v>30.320799999999998</v>
      </c>
      <c r="HN39">
        <v>30.280799999999999</v>
      </c>
      <c r="HO39">
        <v>4.7792500000000002</v>
      </c>
      <c r="HP39">
        <v>53.748899999999999</v>
      </c>
      <c r="HQ39">
        <v>0</v>
      </c>
      <c r="HR39">
        <v>29.559899999999999</v>
      </c>
      <c r="HS39">
        <v>50</v>
      </c>
      <c r="HT39">
        <v>21.295500000000001</v>
      </c>
      <c r="HU39">
        <v>99.588499999999996</v>
      </c>
      <c r="HV39">
        <v>98.582499999999996</v>
      </c>
    </row>
    <row r="40" spans="1:230" x14ac:dyDescent="0.3">
      <c r="A40">
        <v>24</v>
      </c>
      <c r="B40">
        <v>1691684968</v>
      </c>
      <c r="C40">
        <v>4946.4000000953674</v>
      </c>
      <c r="D40" t="s">
        <v>440</v>
      </c>
      <c r="E40" t="s">
        <v>441</v>
      </c>
      <c r="F40" t="s">
        <v>357</v>
      </c>
      <c r="G40" t="s">
        <v>418</v>
      </c>
      <c r="H40" t="s">
        <v>419</v>
      </c>
      <c r="I40" t="s">
        <v>360</v>
      </c>
      <c r="J40" t="s">
        <v>361</v>
      </c>
      <c r="K40" t="s">
        <v>420</v>
      </c>
      <c r="L40" t="s">
        <v>363</v>
      </c>
      <c r="M40">
        <v>1691684968</v>
      </c>
      <c r="N40">
        <f t="shared" si="0"/>
        <v>7.93917373462023E-3</v>
      </c>
      <c r="O40">
        <f t="shared" si="1"/>
        <v>7.9391737346202298</v>
      </c>
      <c r="P40">
        <f t="shared" si="2"/>
        <v>-3.2818475351145384</v>
      </c>
      <c r="Q40">
        <f t="shared" si="3"/>
        <v>23.699200000000001</v>
      </c>
      <c r="R40">
        <f t="shared" si="4"/>
        <v>34.742166995324077</v>
      </c>
      <c r="S40">
        <f t="shared" si="5"/>
        <v>3.4341447366983306</v>
      </c>
      <c r="T40">
        <f t="shared" si="6"/>
        <v>2.3425851057280003</v>
      </c>
      <c r="U40">
        <f t="shared" si="7"/>
        <v>0.47619823979453302</v>
      </c>
      <c r="V40">
        <f t="shared" si="8"/>
        <v>2.9004691357036405</v>
      </c>
      <c r="W40">
        <f t="shared" si="9"/>
        <v>0.43664250369666247</v>
      </c>
      <c r="X40">
        <f t="shared" si="10"/>
        <v>0.27618116159123268</v>
      </c>
      <c r="Y40">
        <f t="shared" si="11"/>
        <v>344.36811192912637</v>
      </c>
      <c r="Z40">
        <f t="shared" si="12"/>
        <v>32.773317831492157</v>
      </c>
      <c r="AA40">
        <f t="shared" si="13"/>
        <v>31.888000000000002</v>
      </c>
      <c r="AB40">
        <f t="shared" si="14"/>
        <v>4.7448961120168125</v>
      </c>
      <c r="AC40">
        <f t="shared" si="15"/>
        <v>60.392122137083874</v>
      </c>
      <c r="AD40">
        <f t="shared" si="16"/>
        <v>3.018211433037</v>
      </c>
      <c r="AE40">
        <f t="shared" si="17"/>
        <v>4.9976906361826003</v>
      </c>
      <c r="AF40">
        <f t="shared" si="18"/>
        <v>1.7266846789798125</v>
      </c>
      <c r="AG40">
        <f t="shared" si="19"/>
        <v>-350.11756169675215</v>
      </c>
      <c r="AH40">
        <f t="shared" si="20"/>
        <v>143.76666262530381</v>
      </c>
      <c r="AI40">
        <f t="shared" si="21"/>
        <v>11.279402489640162</v>
      </c>
      <c r="AJ40">
        <f t="shared" si="22"/>
        <v>149.29661534731821</v>
      </c>
      <c r="AK40">
        <f t="shared" si="23"/>
        <v>-3.2575738629077438</v>
      </c>
      <c r="AL40">
        <f t="shared" si="24"/>
        <v>8.0554732610275295</v>
      </c>
      <c r="AM40">
        <f t="shared" si="25"/>
        <v>-3.2818475351145384</v>
      </c>
      <c r="AN40">
        <v>20.435990017245562</v>
      </c>
      <c r="AO40">
        <v>24.475244242424239</v>
      </c>
      <c r="AP40">
        <v>-3.1657803629095049E-3</v>
      </c>
      <c r="AQ40">
        <v>65.532843066251388</v>
      </c>
      <c r="AR40">
        <f t="shared" si="26"/>
        <v>7.9391737346202298</v>
      </c>
      <c r="AS40">
        <v>21.169457434913891</v>
      </c>
      <c r="AT40">
        <v>30.547793939393941</v>
      </c>
      <c r="AU40">
        <v>-1.9328215083257071E-2</v>
      </c>
      <c r="AV40">
        <v>95.202630366609</v>
      </c>
      <c r="AW40">
        <v>0</v>
      </c>
      <c r="AX40">
        <v>0</v>
      </c>
      <c r="AY40">
        <f t="shared" si="27"/>
        <v>1</v>
      </c>
      <c r="AZ40">
        <f t="shared" si="28"/>
        <v>0</v>
      </c>
      <c r="BA40">
        <f t="shared" si="29"/>
        <v>51026.153901747661</v>
      </c>
      <c r="BB40">
        <f t="shared" si="30"/>
        <v>1799.99</v>
      </c>
      <c r="BC40">
        <f t="shared" si="31"/>
        <v>1513.1766059645631</v>
      </c>
      <c r="BD40">
        <f t="shared" si="32"/>
        <v>0.84065834030442566</v>
      </c>
      <c r="BE40">
        <f t="shared" si="33"/>
        <v>0.19131668060885137</v>
      </c>
      <c r="BF40">
        <v>6</v>
      </c>
      <c r="BG40">
        <v>0.5</v>
      </c>
      <c r="BH40" t="s">
        <v>364</v>
      </c>
      <c r="BI40">
        <v>2</v>
      </c>
      <c r="BJ40" t="b">
        <v>1</v>
      </c>
      <c r="BK40">
        <v>1691684968</v>
      </c>
      <c r="BL40">
        <v>23.699200000000001</v>
      </c>
      <c r="BM40">
        <v>20.019400000000001</v>
      </c>
      <c r="BN40">
        <v>30.534300000000002</v>
      </c>
      <c r="BO40">
        <v>21.163399999999999</v>
      </c>
      <c r="BP40">
        <v>26.3264</v>
      </c>
      <c r="BQ40">
        <v>30.483499999999999</v>
      </c>
      <c r="BR40">
        <v>500.02699999999999</v>
      </c>
      <c r="BS40">
        <v>98.746499999999997</v>
      </c>
      <c r="BT40">
        <v>0.10009</v>
      </c>
      <c r="BU40">
        <v>32.807400000000001</v>
      </c>
      <c r="BV40">
        <v>31.888000000000002</v>
      </c>
      <c r="BW40">
        <v>999.9</v>
      </c>
      <c r="BX40">
        <v>0</v>
      </c>
      <c r="BY40">
        <v>0</v>
      </c>
      <c r="BZ40">
        <v>9960</v>
      </c>
      <c r="CA40">
        <v>0</v>
      </c>
      <c r="CB40">
        <v>319.32299999999998</v>
      </c>
      <c r="CC40">
        <v>3.6797300000000002</v>
      </c>
      <c r="CD40">
        <v>24.445599999999999</v>
      </c>
      <c r="CE40">
        <v>20.452300000000001</v>
      </c>
      <c r="CF40">
        <v>9.37087</v>
      </c>
      <c r="CG40">
        <v>20.019400000000001</v>
      </c>
      <c r="CH40">
        <v>21.163399999999999</v>
      </c>
      <c r="CI40">
        <v>3.0151599999999998</v>
      </c>
      <c r="CJ40">
        <v>2.08982</v>
      </c>
      <c r="CK40">
        <v>24.111899999999999</v>
      </c>
      <c r="CL40">
        <v>18.1418</v>
      </c>
      <c r="CM40">
        <v>1799.99</v>
      </c>
      <c r="CN40">
        <v>0.97799199999999997</v>
      </c>
      <c r="CO40">
        <v>2.2008099999999999E-2</v>
      </c>
      <c r="CP40">
        <v>0</v>
      </c>
      <c r="CQ40">
        <v>785.75800000000004</v>
      </c>
      <c r="CR40">
        <v>5.0009399999999999</v>
      </c>
      <c r="CS40">
        <v>16118.7</v>
      </c>
      <c r="CT40">
        <v>13860</v>
      </c>
      <c r="CU40">
        <v>48.625</v>
      </c>
      <c r="CV40">
        <v>50.936999999999998</v>
      </c>
      <c r="CW40">
        <v>49.686999999999998</v>
      </c>
      <c r="CX40">
        <v>50.311999999999998</v>
      </c>
      <c r="CY40">
        <v>50.5</v>
      </c>
      <c r="CZ40">
        <v>1755.48</v>
      </c>
      <c r="DA40">
        <v>39.5</v>
      </c>
      <c r="DB40">
        <v>0</v>
      </c>
      <c r="DC40">
        <v>1691684967</v>
      </c>
      <c r="DD40">
        <v>0</v>
      </c>
      <c r="DE40">
        <v>1691684929.5</v>
      </c>
      <c r="DF40" t="s">
        <v>442</v>
      </c>
      <c r="DG40">
        <v>1691684918</v>
      </c>
      <c r="DH40">
        <v>1691684929.5</v>
      </c>
      <c r="DI40">
        <v>26</v>
      </c>
      <c r="DJ40">
        <v>7.0999999999999994E-2</v>
      </c>
      <c r="DK40">
        <v>-1.4E-2</v>
      </c>
      <c r="DL40">
        <v>-2.6269999999999998</v>
      </c>
      <c r="DM40">
        <v>5.0999999999999997E-2</v>
      </c>
      <c r="DN40">
        <v>20</v>
      </c>
      <c r="DO40">
        <v>21</v>
      </c>
      <c r="DP40">
        <v>0.82</v>
      </c>
      <c r="DQ40">
        <v>0.02</v>
      </c>
      <c r="DR40">
        <v>-3.365003636691724</v>
      </c>
      <c r="DS40">
        <v>-4.0101520021796462E-2</v>
      </c>
      <c r="DT40">
        <v>7.9005564492300256E-2</v>
      </c>
      <c r="DU40">
        <v>1</v>
      </c>
      <c r="DV40">
        <v>0.48284234007281501</v>
      </c>
      <c r="DW40">
        <v>-2.0580400626404361E-2</v>
      </c>
      <c r="DX40">
        <v>8.9326689823814847E-3</v>
      </c>
      <c r="DY40">
        <v>1</v>
      </c>
      <c r="DZ40">
        <v>2</v>
      </c>
      <c r="EA40">
        <v>2</v>
      </c>
      <c r="EB40" t="s">
        <v>366</v>
      </c>
      <c r="EC40">
        <v>3.1231800000000001</v>
      </c>
      <c r="ED40">
        <v>2.8690799999999999</v>
      </c>
      <c r="EE40">
        <v>7.0182300000000003E-3</v>
      </c>
      <c r="EF40">
        <v>5.4447000000000002E-3</v>
      </c>
      <c r="EG40">
        <v>0.13380700000000001</v>
      </c>
      <c r="EH40">
        <v>0.104008</v>
      </c>
      <c r="EI40">
        <v>29077.5</v>
      </c>
      <c r="EJ40">
        <v>29970.6</v>
      </c>
      <c r="EK40">
        <v>26961.200000000001</v>
      </c>
      <c r="EL40">
        <v>27817.3</v>
      </c>
      <c r="EM40">
        <v>33375.199999999997</v>
      </c>
      <c r="EN40">
        <v>34821.1</v>
      </c>
      <c r="EO40">
        <v>39939.4</v>
      </c>
      <c r="EP40">
        <v>40288.9</v>
      </c>
      <c r="EQ40">
        <v>2.0354000000000001</v>
      </c>
      <c r="ER40">
        <v>1.7584</v>
      </c>
      <c r="ES40">
        <v>5.9038399999999998E-2</v>
      </c>
      <c r="ET40">
        <v>0</v>
      </c>
      <c r="EU40">
        <v>30.929400000000001</v>
      </c>
      <c r="EV40">
        <v>999.9</v>
      </c>
      <c r="EW40">
        <v>51.6</v>
      </c>
      <c r="EX40">
        <v>41.5</v>
      </c>
      <c r="EY40">
        <v>41.958500000000001</v>
      </c>
      <c r="EZ40">
        <v>62.6843</v>
      </c>
      <c r="FA40">
        <v>30.088100000000001</v>
      </c>
      <c r="FB40">
        <v>1</v>
      </c>
      <c r="FC40">
        <v>0.24447199999999999</v>
      </c>
      <c r="FD40">
        <v>0.33115499999999998</v>
      </c>
      <c r="FE40">
        <v>20.308499999999999</v>
      </c>
      <c r="FF40">
        <v>5.2160900000000003</v>
      </c>
      <c r="FG40">
        <v>11.9057</v>
      </c>
      <c r="FH40">
        <v>4.9980000000000002</v>
      </c>
      <c r="FI40">
        <v>3.3029999999999999</v>
      </c>
      <c r="FJ40">
        <v>9999</v>
      </c>
      <c r="FK40">
        <v>9999</v>
      </c>
      <c r="FL40">
        <v>9999</v>
      </c>
      <c r="FM40">
        <v>999.9</v>
      </c>
      <c r="FN40">
        <v>1.8843099999999999</v>
      </c>
      <c r="FO40">
        <v>1.8849199999999999</v>
      </c>
      <c r="FP40">
        <v>1.88104</v>
      </c>
      <c r="FQ40">
        <v>1.88263</v>
      </c>
      <c r="FR40">
        <v>1.87958</v>
      </c>
      <c r="FS40">
        <v>1.8830899999999999</v>
      </c>
      <c r="FT40">
        <v>1.87897</v>
      </c>
      <c r="FU40">
        <v>1.88141</v>
      </c>
      <c r="FV40">
        <v>5</v>
      </c>
      <c r="FW40">
        <v>0</v>
      </c>
      <c r="FX40">
        <v>0</v>
      </c>
      <c r="FY40">
        <v>0</v>
      </c>
      <c r="FZ40" t="s">
        <v>367</v>
      </c>
      <c r="GA40" t="s">
        <v>368</v>
      </c>
      <c r="GB40" t="s">
        <v>369</v>
      </c>
      <c r="GC40" t="s">
        <v>369</v>
      </c>
      <c r="GD40" t="s">
        <v>369</v>
      </c>
      <c r="GE40" t="s">
        <v>369</v>
      </c>
      <c r="GF40">
        <v>0</v>
      </c>
      <c r="GG40">
        <v>100</v>
      </c>
      <c r="GH40">
        <v>100</v>
      </c>
      <c r="GI40">
        <v>-2.6269999999999998</v>
      </c>
      <c r="GJ40">
        <v>5.0799999999999998E-2</v>
      </c>
      <c r="GK40">
        <v>-2.6272149999999961</v>
      </c>
      <c r="GL40">
        <v>0</v>
      </c>
      <c r="GM40">
        <v>0</v>
      </c>
      <c r="GN40">
        <v>0</v>
      </c>
      <c r="GO40">
        <v>5.082857142856767E-2</v>
      </c>
      <c r="GP40">
        <v>0</v>
      </c>
      <c r="GQ40">
        <v>0</v>
      </c>
      <c r="GR40">
        <v>0</v>
      </c>
      <c r="GS40">
        <v>-1</v>
      </c>
      <c r="GT40">
        <v>-1</v>
      </c>
      <c r="GU40">
        <v>-1</v>
      </c>
      <c r="GV40">
        <v>-1</v>
      </c>
      <c r="GW40">
        <v>0.8</v>
      </c>
      <c r="GX40">
        <v>0.6</v>
      </c>
      <c r="GY40">
        <v>0.17333999999999999</v>
      </c>
      <c r="GZ40">
        <v>2.64893</v>
      </c>
      <c r="HA40">
        <v>1.5966800000000001</v>
      </c>
      <c r="HB40">
        <v>2.3022499999999999</v>
      </c>
      <c r="HC40">
        <v>1.6003400000000001</v>
      </c>
      <c r="HD40">
        <v>2.49634</v>
      </c>
      <c r="HE40">
        <v>43.0199</v>
      </c>
      <c r="HF40">
        <v>23.868600000000001</v>
      </c>
      <c r="HG40">
        <v>18</v>
      </c>
      <c r="HH40">
        <v>533.31399999999996</v>
      </c>
      <c r="HI40">
        <v>429.65899999999999</v>
      </c>
      <c r="HJ40">
        <v>29.922699999999999</v>
      </c>
      <c r="HK40">
        <v>30.6585</v>
      </c>
      <c r="HL40">
        <v>30.000599999999999</v>
      </c>
      <c r="HM40">
        <v>30.494199999999999</v>
      </c>
      <c r="HN40">
        <v>30.445399999999999</v>
      </c>
      <c r="HO40">
        <v>3.4630299999999998</v>
      </c>
      <c r="HP40">
        <v>54.435099999999998</v>
      </c>
      <c r="HQ40">
        <v>0</v>
      </c>
      <c r="HR40">
        <v>29.9862</v>
      </c>
      <c r="HS40">
        <v>20</v>
      </c>
      <c r="HT40">
        <v>21.1678</v>
      </c>
      <c r="HU40">
        <v>99.556799999999996</v>
      </c>
      <c r="HV40">
        <v>98.563000000000002</v>
      </c>
    </row>
    <row r="41" spans="1:230" x14ac:dyDescent="0.3">
      <c r="A41">
        <v>25</v>
      </c>
      <c r="B41">
        <v>1691685088.5</v>
      </c>
      <c r="C41">
        <v>5066.9000000953674</v>
      </c>
      <c r="D41" t="s">
        <v>443</v>
      </c>
      <c r="E41" t="s">
        <v>444</v>
      </c>
      <c r="F41" t="s">
        <v>357</v>
      </c>
      <c r="G41" t="s">
        <v>418</v>
      </c>
      <c r="H41" t="s">
        <v>419</v>
      </c>
      <c r="I41" t="s">
        <v>360</v>
      </c>
      <c r="J41" t="s">
        <v>361</v>
      </c>
      <c r="K41" t="s">
        <v>420</v>
      </c>
      <c r="L41" t="s">
        <v>363</v>
      </c>
      <c r="M41">
        <v>1691685088.5</v>
      </c>
      <c r="N41">
        <f t="shared" si="0"/>
        <v>6.8638979300464208E-3</v>
      </c>
      <c r="O41">
        <f t="shared" si="1"/>
        <v>6.8638979300464209</v>
      </c>
      <c r="P41">
        <f t="shared" si="2"/>
        <v>20.986258082323104</v>
      </c>
      <c r="Q41">
        <f t="shared" si="3"/>
        <v>371.56599999999997</v>
      </c>
      <c r="R41">
        <f t="shared" si="4"/>
        <v>270.36169894205398</v>
      </c>
      <c r="S41">
        <f t="shared" si="5"/>
        <v>26.725442652887892</v>
      </c>
      <c r="T41">
        <f t="shared" si="6"/>
        <v>36.729558453067995</v>
      </c>
      <c r="U41">
        <f t="shared" si="7"/>
        <v>0.3899531337058294</v>
      </c>
      <c r="V41">
        <f t="shared" si="8"/>
        <v>2.899647907597942</v>
      </c>
      <c r="W41">
        <f t="shared" si="9"/>
        <v>0.36298638087363555</v>
      </c>
      <c r="X41">
        <f t="shared" si="10"/>
        <v>0.22913375164806127</v>
      </c>
      <c r="Y41">
        <f t="shared" si="11"/>
        <v>344.39541192209276</v>
      </c>
      <c r="Z41">
        <f t="shared" si="12"/>
        <v>33.186220283898656</v>
      </c>
      <c r="AA41">
        <f t="shared" si="13"/>
        <v>32.0717</v>
      </c>
      <c r="AB41">
        <f t="shared" si="14"/>
        <v>4.7944960273535031</v>
      </c>
      <c r="AC41">
        <f t="shared" si="15"/>
        <v>59.564473662652247</v>
      </c>
      <c r="AD41">
        <f t="shared" si="16"/>
        <v>2.9989621311333998</v>
      </c>
      <c r="AE41">
        <f t="shared" si="17"/>
        <v>5.0348168072771715</v>
      </c>
      <c r="AF41">
        <f t="shared" si="18"/>
        <v>1.7955338962201033</v>
      </c>
      <c r="AG41">
        <f t="shared" si="19"/>
        <v>-302.69789871504713</v>
      </c>
      <c r="AH41">
        <f t="shared" si="20"/>
        <v>135.58138194656073</v>
      </c>
      <c r="AI41">
        <f t="shared" si="21"/>
        <v>10.656714541042295</v>
      </c>
      <c r="AJ41">
        <f t="shared" si="22"/>
        <v>187.93560969464863</v>
      </c>
      <c r="AK41">
        <f t="shared" si="23"/>
        <v>21.278816454336248</v>
      </c>
      <c r="AL41">
        <f t="shared" si="24"/>
        <v>6.7883033269919455</v>
      </c>
      <c r="AM41">
        <f t="shared" si="25"/>
        <v>20.986258082323104</v>
      </c>
      <c r="AN41">
        <v>409.11918138161161</v>
      </c>
      <c r="AO41">
        <v>383.16596363636381</v>
      </c>
      <c r="AP41">
        <v>3.596766812669696E-2</v>
      </c>
      <c r="AQ41">
        <v>65.533713555859663</v>
      </c>
      <c r="AR41">
        <f t="shared" si="26"/>
        <v>6.8638979300464209</v>
      </c>
      <c r="AS41">
        <v>22.345835747081608</v>
      </c>
      <c r="AT41">
        <v>30.34134969696969</v>
      </c>
      <c r="AU41">
        <v>-8.1800762167366767E-4</v>
      </c>
      <c r="AV41">
        <v>95.234290711082323</v>
      </c>
      <c r="AW41">
        <v>0</v>
      </c>
      <c r="AX41">
        <v>0</v>
      </c>
      <c r="AY41">
        <f t="shared" si="27"/>
        <v>1</v>
      </c>
      <c r="AZ41">
        <f t="shared" si="28"/>
        <v>0</v>
      </c>
      <c r="BA41">
        <f t="shared" si="29"/>
        <v>50981.220864961913</v>
      </c>
      <c r="BB41">
        <f t="shared" si="30"/>
        <v>1800.14</v>
      </c>
      <c r="BC41">
        <f t="shared" si="31"/>
        <v>1513.3020059610465</v>
      </c>
      <c r="BD41">
        <f t="shared" si="32"/>
        <v>0.84065795213763728</v>
      </c>
      <c r="BE41">
        <f t="shared" si="33"/>
        <v>0.19131590427527456</v>
      </c>
      <c r="BF41">
        <v>6</v>
      </c>
      <c r="BG41">
        <v>0.5</v>
      </c>
      <c r="BH41" t="s">
        <v>364</v>
      </c>
      <c r="BI41">
        <v>2</v>
      </c>
      <c r="BJ41" t="b">
        <v>1</v>
      </c>
      <c r="BK41">
        <v>1691685088.5</v>
      </c>
      <c r="BL41">
        <v>371.56599999999997</v>
      </c>
      <c r="BM41">
        <v>400.137</v>
      </c>
      <c r="BN41">
        <v>30.3383</v>
      </c>
      <c r="BO41">
        <v>22.436800000000002</v>
      </c>
      <c r="BP41">
        <v>375.11599999999999</v>
      </c>
      <c r="BQ41">
        <v>30.289100000000001</v>
      </c>
      <c r="BR41">
        <v>499.83100000000002</v>
      </c>
      <c r="BS41">
        <v>98.749600000000001</v>
      </c>
      <c r="BT41">
        <v>0.10109799999999999</v>
      </c>
      <c r="BU41">
        <v>32.939</v>
      </c>
      <c r="BV41">
        <v>32.0717</v>
      </c>
      <c r="BW41">
        <v>999.9</v>
      </c>
      <c r="BX41">
        <v>0</v>
      </c>
      <c r="BY41">
        <v>0</v>
      </c>
      <c r="BZ41">
        <v>9955</v>
      </c>
      <c r="CA41">
        <v>0</v>
      </c>
      <c r="CB41">
        <v>322.14999999999998</v>
      </c>
      <c r="CC41">
        <v>-28.570799999999998</v>
      </c>
      <c r="CD41">
        <v>383.19200000000001</v>
      </c>
      <c r="CE41">
        <v>409.32100000000003</v>
      </c>
      <c r="CF41">
        <v>7.9014600000000002</v>
      </c>
      <c r="CG41">
        <v>400.137</v>
      </c>
      <c r="CH41">
        <v>22.436800000000002</v>
      </c>
      <c r="CI41">
        <v>2.9958900000000002</v>
      </c>
      <c r="CJ41">
        <v>2.21563</v>
      </c>
      <c r="CK41">
        <v>24.005099999999999</v>
      </c>
      <c r="CL41">
        <v>19.075800000000001</v>
      </c>
      <c r="CM41">
        <v>1800.14</v>
      </c>
      <c r="CN41">
        <v>0.97800500000000001</v>
      </c>
      <c r="CO41">
        <v>2.1994799999999998E-2</v>
      </c>
      <c r="CP41">
        <v>0</v>
      </c>
      <c r="CQ41">
        <v>779.88099999999997</v>
      </c>
      <c r="CR41">
        <v>5.0009399999999999</v>
      </c>
      <c r="CS41">
        <v>15889.4</v>
      </c>
      <c r="CT41">
        <v>13861.2</v>
      </c>
      <c r="CU41">
        <v>48.061999999999998</v>
      </c>
      <c r="CV41">
        <v>50.25</v>
      </c>
      <c r="CW41">
        <v>49.186999999999998</v>
      </c>
      <c r="CX41">
        <v>49.625</v>
      </c>
      <c r="CY41">
        <v>49.936999999999998</v>
      </c>
      <c r="CZ41">
        <v>1755.65</v>
      </c>
      <c r="DA41">
        <v>39.479999999999997</v>
      </c>
      <c r="DB41">
        <v>0</v>
      </c>
      <c r="DC41">
        <v>1691685087.5999999</v>
      </c>
      <c r="DD41">
        <v>0</v>
      </c>
      <c r="DE41">
        <v>1691685043.5</v>
      </c>
      <c r="DF41" t="s">
        <v>445</v>
      </c>
      <c r="DG41">
        <v>1691685043.5</v>
      </c>
      <c r="DH41">
        <v>1691685042.5</v>
      </c>
      <c r="DI41">
        <v>27</v>
      </c>
      <c r="DJ41">
        <v>-0.92200000000000004</v>
      </c>
      <c r="DK41">
        <v>-2E-3</v>
      </c>
      <c r="DL41">
        <v>-3.55</v>
      </c>
      <c r="DM41">
        <v>4.9000000000000002E-2</v>
      </c>
      <c r="DN41">
        <v>400</v>
      </c>
      <c r="DO41">
        <v>21</v>
      </c>
      <c r="DP41">
        <v>0.27</v>
      </c>
      <c r="DQ41">
        <v>0.03</v>
      </c>
      <c r="DR41">
        <v>21.271170997199171</v>
      </c>
      <c r="DS41">
        <v>-0.9418213514410001</v>
      </c>
      <c r="DT41">
        <v>0.17466014070294469</v>
      </c>
      <c r="DU41">
        <v>1</v>
      </c>
      <c r="DV41">
        <v>0.40666876751597031</v>
      </c>
      <c r="DW41">
        <v>-4.841290709485524E-2</v>
      </c>
      <c r="DX41">
        <v>8.19567399990433E-3</v>
      </c>
      <c r="DY41">
        <v>1</v>
      </c>
      <c r="DZ41">
        <v>2</v>
      </c>
      <c r="EA41">
        <v>2</v>
      </c>
      <c r="EB41" t="s">
        <v>366</v>
      </c>
      <c r="EC41">
        <v>3.1232600000000001</v>
      </c>
      <c r="ED41">
        <v>2.8700399999999999</v>
      </c>
      <c r="EE41">
        <v>8.2945599999999994E-2</v>
      </c>
      <c r="EF41">
        <v>8.8325299999999995E-2</v>
      </c>
      <c r="EG41">
        <v>0.13319600000000001</v>
      </c>
      <c r="EH41">
        <v>0.108462</v>
      </c>
      <c r="EI41">
        <v>26852.6</v>
      </c>
      <c r="EJ41">
        <v>27473.4</v>
      </c>
      <c r="EK41">
        <v>26958.799999999999</v>
      </c>
      <c r="EL41">
        <v>27816.7</v>
      </c>
      <c r="EM41">
        <v>33402.1</v>
      </c>
      <c r="EN41">
        <v>34653.5</v>
      </c>
      <c r="EO41">
        <v>39935.5</v>
      </c>
      <c r="EP41">
        <v>40288.400000000001</v>
      </c>
      <c r="EQ41">
        <v>2.0337999999999998</v>
      </c>
      <c r="ER41">
        <v>1.7609999999999999</v>
      </c>
      <c r="ES41">
        <v>8.5830699999999996E-2</v>
      </c>
      <c r="ET41">
        <v>0</v>
      </c>
      <c r="EU41">
        <v>30.678000000000001</v>
      </c>
      <c r="EV41">
        <v>999.9</v>
      </c>
      <c r="EW41">
        <v>51.2</v>
      </c>
      <c r="EX41">
        <v>41.6</v>
      </c>
      <c r="EY41">
        <v>41.849899999999998</v>
      </c>
      <c r="EZ41">
        <v>62.924399999999999</v>
      </c>
      <c r="FA41">
        <v>29.995999999999999</v>
      </c>
      <c r="FB41">
        <v>1</v>
      </c>
      <c r="FC41">
        <v>0.248171</v>
      </c>
      <c r="FD41">
        <v>0.75792999999999999</v>
      </c>
      <c r="FE41">
        <v>20.307600000000001</v>
      </c>
      <c r="FF41">
        <v>5.2160900000000003</v>
      </c>
      <c r="FG41">
        <v>11.904500000000001</v>
      </c>
      <c r="FH41">
        <v>4.9984000000000002</v>
      </c>
      <c r="FI41">
        <v>3.3029999999999999</v>
      </c>
      <c r="FJ41">
        <v>9999</v>
      </c>
      <c r="FK41">
        <v>9999</v>
      </c>
      <c r="FL41">
        <v>9999</v>
      </c>
      <c r="FM41">
        <v>999.9</v>
      </c>
      <c r="FN41">
        <v>1.8843399999999999</v>
      </c>
      <c r="FO41">
        <v>1.8849199999999999</v>
      </c>
      <c r="FP41">
        <v>1.8811</v>
      </c>
      <c r="FQ41">
        <v>1.88263</v>
      </c>
      <c r="FR41">
        <v>1.87958</v>
      </c>
      <c r="FS41">
        <v>1.8830899999999999</v>
      </c>
      <c r="FT41">
        <v>1.87903</v>
      </c>
      <c r="FU41">
        <v>1.88141</v>
      </c>
      <c r="FV41">
        <v>5</v>
      </c>
      <c r="FW41">
        <v>0</v>
      </c>
      <c r="FX41">
        <v>0</v>
      </c>
      <c r="FY41">
        <v>0</v>
      </c>
      <c r="FZ41" t="s">
        <v>367</v>
      </c>
      <c r="GA41" t="s">
        <v>368</v>
      </c>
      <c r="GB41" t="s">
        <v>369</v>
      </c>
      <c r="GC41" t="s">
        <v>369</v>
      </c>
      <c r="GD41" t="s">
        <v>369</v>
      </c>
      <c r="GE41" t="s">
        <v>369</v>
      </c>
      <c r="GF41">
        <v>0</v>
      </c>
      <c r="GG41">
        <v>100</v>
      </c>
      <c r="GH41">
        <v>100</v>
      </c>
      <c r="GI41">
        <v>-3.55</v>
      </c>
      <c r="GJ41">
        <v>4.9200000000000001E-2</v>
      </c>
      <c r="GK41">
        <v>-3.549714285714344</v>
      </c>
      <c r="GL41">
        <v>0</v>
      </c>
      <c r="GM41">
        <v>0</v>
      </c>
      <c r="GN41">
        <v>0</v>
      </c>
      <c r="GO41">
        <v>4.9195238095236959E-2</v>
      </c>
      <c r="GP41">
        <v>0</v>
      </c>
      <c r="GQ41">
        <v>0</v>
      </c>
      <c r="GR41">
        <v>0</v>
      </c>
      <c r="GS41">
        <v>-1</v>
      </c>
      <c r="GT41">
        <v>-1</v>
      </c>
      <c r="GU41">
        <v>-1</v>
      </c>
      <c r="GV41">
        <v>-1</v>
      </c>
      <c r="GW41">
        <v>0.8</v>
      </c>
      <c r="GX41">
        <v>0.8</v>
      </c>
      <c r="GY41">
        <v>0.97534200000000004</v>
      </c>
      <c r="GZ41">
        <v>2.5903299999999998</v>
      </c>
      <c r="HA41">
        <v>1.5979000000000001</v>
      </c>
      <c r="HB41">
        <v>2.3022499999999999</v>
      </c>
      <c r="HC41">
        <v>1.6003400000000001</v>
      </c>
      <c r="HD41">
        <v>2.4939</v>
      </c>
      <c r="HE41">
        <v>43.046900000000001</v>
      </c>
      <c r="HF41">
        <v>23.868600000000001</v>
      </c>
      <c r="HG41">
        <v>18</v>
      </c>
      <c r="HH41">
        <v>532.86</v>
      </c>
      <c r="HI41">
        <v>431.79500000000002</v>
      </c>
      <c r="HJ41">
        <v>30.018899999999999</v>
      </c>
      <c r="HK41">
        <v>30.693100000000001</v>
      </c>
      <c r="HL41">
        <v>29.9999</v>
      </c>
      <c r="HM41">
        <v>30.560099999999998</v>
      </c>
      <c r="HN41">
        <v>30.516300000000001</v>
      </c>
      <c r="HO41">
        <v>19.5501</v>
      </c>
      <c r="HP41">
        <v>51.163699999999999</v>
      </c>
      <c r="HQ41">
        <v>0</v>
      </c>
      <c r="HR41">
        <v>29.997599999999998</v>
      </c>
      <c r="HS41">
        <v>400</v>
      </c>
      <c r="HT41">
        <v>22.592099999999999</v>
      </c>
      <c r="HU41">
        <v>99.547600000000003</v>
      </c>
      <c r="HV41">
        <v>98.561400000000006</v>
      </c>
    </row>
    <row r="42" spans="1:230" x14ac:dyDescent="0.3">
      <c r="A42">
        <v>26</v>
      </c>
      <c r="B42">
        <v>1691685208.5</v>
      </c>
      <c r="C42">
        <v>5186.9000000953674</v>
      </c>
      <c r="D42" t="s">
        <v>446</v>
      </c>
      <c r="E42" t="s">
        <v>447</v>
      </c>
      <c r="F42" t="s">
        <v>357</v>
      </c>
      <c r="G42" t="s">
        <v>418</v>
      </c>
      <c r="H42" t="s">
        <v>419</v>
      </c>
      <c r="I42" t="s">
        <v>360</v>
      </c>
      <c r="J42" t="s">
        <v>361</v>
      </c>
      <c r="K42" t="s">
        <v>420</v>
      </c>
      <c r="L42" t="s">
        <v>363</v>
      </c>
      <c r="M42">
        <v>1691685208.5</v>
      </c>
      <c r="N42">
        <f t="shared" si="0"/>
        <v>4.2910048557638237E-3</v>
      </c>
      <c r="O42">
        <f t="shared" si="1"/>
        <v>4.2910048557638234</v>
      </c>
      <c r="P42">
        <f t="shared" si="2"/>
        <v>17.686864762462726</v>
      </c>
      <c r="Q42">
        <f t="shared" si="3"/>
        <v>376.89600000000002</v>
      </c>
      <c r="R42">
        <f t="shared" si="4"/>
        <v>239.44630554145627</v>
      </c>
      <c r="S42">
        <f t="shared" si="5"/>
        <v>23.671383241885763</v>
      </c>
      <c r="T42">
        <f t="shared" si="6"/>
        <v>37.259500154572798</v>
      </c>
      <c r="U42">
        <f t="shared" si="7"/>
        <v>0.22958873072918801</v>
      </c>
      <c r="V42">
        <f t="shared" si="8"/>
        <v>2.899836915532628</v>
      </c>
      <c r="W42">
        <f t="shared" si="9"/>
        <v>0.21994723887597797</v>
      </c>
      <c r="X42">
        <f t="shared" si="10"/>
        <v>0.13829953387885952</v>
      </c>
      <c r="Y42">
        <f t="shared" si="11"/>
        <v>344.34351192086098</v>
      </c>
      <c r="Z42">
        <f t="shared" si="12"/>
        <v>33.37399639180618</v>
      </c>
      <c r="AA42">
        <f t="shared" si="13"/>
        <v>32.067100000000003</v>
      </c>
      <c r="AB42">
        <f t="shared" si="14"/>
        <v>4.7932485165851322</v>
      </c>
      <c r="AC42">
        <f t="shared" si="15"/>
        <v>60.010305304820889</v>
      </c>
      <c r="AD42">
        <f t="shared" si="16"/>
        <v>2.9400222628972803</v>
      </c>
      <c r="AE42">
        <f t="shared" si="17"/>
        <v>4.8991956430874808</v>
      </c>
      <c r="AF42">
        <f t="shared" si="18"/>
        <v>1.8532262536878519</v>
      </c>
      <c r="AG42">
        <f t="shared" si="19"/>
        <v>-189.23331413918461</v>
      </c>
      <c r="AH42">
        <f t="shared" si="20"/>
        <v>60.502035014804449</v>
      </c>
      <c r="AI42">
        <f t="shared" si="21"/>
        <v>4.7437309721117566</v>
      </c>
      <c r="AJ42">
        <f t="shared" si="22"/>
        <v>220.35596376859255</v>
      </c>
      <c r="AK42">
        <f t="shared" si="23"/>
        <v>17.62054943320102</v>
      </c>
      <c r="AL42">
        <f t="shared" si="24"/>
        <v>4.3616565669724681</v>
      </c>
      <c r="AM42">
        <f t="shared" si="25"/>
        <v>17.686864762462726</v>
      </c>
      <c r="AN42">
        <v>410.23200427396841</v>
      </c>
      <c r="AO42">
        <v>388.32852121212107</v>
      </c>
      <c r="AP42">
        <v>2.8605330065974311E-2</v>
      </c>
      <c r="AQ42">
        <v>65.533713555859663</v>
      </c>
      <c r="AR42">
        <f t="shared" si="26"/>
        <v>4.2910048557638234</v>
      </c>
      <c r="AS42">
        <v>24.652969138921272</v>
      </c>
      <c r="AT42">
        <v>29.667845454545439</v>
      </c>
      <c r="AU42">
        <v>-2.5877621322783471E-3</v>
      </c>
      <c r="AV42">
        <v>95.234290711082323</v>
      </c>
      <c r="AW42">
        <v>0</v>
      </c>
      <c r="AX42">
        <v>0</v>
      </c>
      <c r="AY42">
        <f t="shared" si="27"/>
        <v>1</v>
      </c>
      <c r="AZ42">
        <f t="shared" si="28"/>
        <v>0</v>
      </c>
      <c r="BA42">
        <f t="shared" si="29"/>
        <v>51067.684986633656</v>
      </c>
      <c r="BB42">
        <f t="shared" si="30"/>
        <v>1799.87</v>
      </c>
      <c r="BC42">
        <f t="shared" si="31"/>
        <v>1513.0749059604304</v>
      </c>
      <c r="BD42">
        <f t="shared" si="32"/>
        <v>0.84065788415853948</v>
      </c>
      <c r="BE42">
        <f t="shared" si="33"/>
        <v>0.191315768317079</v>
      </c>
      <c r="BF42">
        <v>6</v>
      </c>
      <c r="BG42">
        <v>0.5</v>
      </c>
      <c r="BH42" t="s">
        <v>364</v>
      </c>
      <c r="BI42">
        <v>2</v>
      </c>
      <c r="BJ42" t="b">
        <v>1</v>
      </c>
      <c r="BK42">
        <v>1691685208.5</v>
      </c>
      <c r="BL42">
        <v>376.89600000000002</v>
      </c>
      <c r="BM42">
        <v>400.01</v>
      </c>
      <c r="BN42">
        <v>29.739599999999999</v>
      </c>
      <c r="BO42">
        <v>24.661999999999999</v>
      </c>
      <c r="BP42">
        <v>380.43700000000001</v>
      </c>
      <c r="BQ42">
        <v>29.615600000000001</v>
      </c>
      <c r="BR42">
        <v>500.072</v>
      </c>
      <c r="BS42">
        <v>98.760300000000001</v>
      </c>
      <c r="BT42">
        <v>9.8536799999999994E-2</v>
      </c>
      <c r="BU42">
        <v>32.454099999999997</v>
      </c>
      <c r="BV42">
        <v>32.067100000000003</v>
      </c>
      <c r="BW42">
        <v>999.9</v>
      </c>
      <c r="BX42">
        <v>0</v>
      </c>
      <c r="BY42">
        <v>0</v>
      </c>
      <c r="BZ42">
        <v>9955</v>
      </c>
      <c r="CA42">
        <v>0</v>
      </c>
      <c r="CB42">
        <v>1223.95</v>
      </c>
      <c r="CC42">
        <v>-23.122499999999999</v>
      </c>
      <c r="CD42">
        <v>388.40899999999999</v>
      </c>
      <c r="CE42">
        <v>410.12400000000002</v>
      </c>
      <c r="CF42">
        <v>5.0028300000000003</v>
      </c>
      <c r="CG42">
        <v>400.01</v>
      </c>
      <c r="CH42">
        <v>24.661999999999999</v>
      </c>
      <c r="CI42">
        <v>2.92971</v>
      </c>
      <c r="CJ42">
        <v>2.4356300000000002</v>
      </c>
      <c r="CK42">
        <v>23.633700000000001</v>
      </c>
      <c r="CL42">
        <v>20.602599999999999</v>
      </c>
      <c r="CM42">
        <v>1799.87</v>
      </c>
      <c r="CN42">
        <v>0.97800699999999996</v>
      </c>
      <c r="CO42">
        <v>2.19927E-2</v>
      </c>
      <c r="CP42">
        <v>0</v>
      </c>
      <c r="CQ42">
        <v>773.42399999999998</v>
      </c>
      <c r="CR42">
        <v>5.0009399999999999</v>
      </c>
      <c r="CS42">
        <v>18699.8</v>
      </c>
      <c r="CT42">
        <v>13859.2</v>
      </c>
      <c r="CU42">
        <v>47.5</v>
      </c>
      <c r="CV42">
        <v>49.561999999999998</v>
      </c>
      <c r="CW42">
        <v>48.561999999999998</v>
      </c>
      <c r="CX42">
        <v>48.936999999999998</v>
      </c>
      <c r="CY42">
        <v>49.311999999999998</v>
      </c>
      <c r="CZ42">
        <v>1755.39</v>
      </c>
      <c r="DA42">
        <v>39.47</v>
      </c>
      <c r="DB42">
        <v>0</v>
      </c>
      <c r="DC42">
        <v>1691685207.5999999</v>
      </c>
      <c r="DD42">
        <v>0</v>
      </c>
      <c r="DE42">
        <v>1691685236.5</v>
      </c>
      <c r="DF42" t="s">
        <v>448</v>
      </c>
      <c r="DG42">
        <v>1691685232</v>
      </c>
      <c r="DH42">
        <v>1691685236.5</v>
      </c>
      <c r="DI42">
        <v>28</v>
      </c>
      <c r="DJ42">
        <v>8.9999999999999993E-3</v>
      </c>
      <c r="DK42">
        <v>7.4999999999999997E-2</v>
      </c>
      <c r="DL42">
        <v>-3.5409999999999999</v>
      </c>
      <c r="DM42">
        <v>0.124</v>
      </c>
      <c r="DN42">
        <v>400</v>
      </c>
      <c r="DO42">
        <v>25</v>
      </c>
      <c r="DP42">
        <v>0.34</v>
      </c>
      <c r="DQ42">
        <v>0.05</v>
      </c>
      <c r="DR42">
        <v>17.823620180195139</v>
      </c>
      <c r="DS42">
        <v>-0.87368518644326398</v>
      </c>
      <c r="DT42">
        <v>0.1640089909547679</v>
      </c>
      <c r="DU42">
        <v>1</v>
      </c>
      <c r="DV42">
        <v>0.23890564157395741</v>
      </c>
      <c r="DW42">
        <v>-4.8565359401825228E-2</v>
      </c>
      <c r="DX42">
        <v>7.1047660071458744E-3</v>
      </c>
      <c r="DY42">
        <v>1</v>
      </c>
      <c r="DZ42">
        <v>2</v>
      </c>
      <c r="EA42">
        <v>2</v>
      </c>
      <c r="EB42" t="s">
        <v>366</v>
      </c>
      <c r="EC42">
        <v>3.1240700000000001</v>
      </c>
      <c r="ED42">
        <v>2.86748</v>
      </c>
      <c r="EE42">
        <v>8.3870200000000006E-2</v>
      </c>
      <c r="EF42">
        <v>8.8338E-2</v>
      </c>
      <c r="EG42">
        <v>0.13114100000000001</v>
      </c>
      <c r="EH42">
        <v>0.11605</v>
      </c>
      <c r="EI42">
        <v>26828.6</v>
      </c>
      <c r="EJ42">
        <v>27472.6</v>
      </c>
      <c r="EK42">
        <v>26961.7</v>
      </c>
      <c r="EL42">
        <v>27816</v>
      </c>
      <c r="EM42">
        <v>33485</v>
      </c>
      <c r="EN42">
        <v>34354.9</v>
      </c>
      <c r="EO42">
        <v>39939.199999999997</v>
      </c>
      <c r="EP42">
        <v>40286.199999999997</v>
      </c>
      <c r="EQ42">
        <v>2.0314000000000001</v>
      </c>
      <c r="ER42">
        <v>1.7662</v>
      </c>
      <c r="ES42">
        <v>0.111759</v>
      </c>
      <c r="ET42">
        <v>0</v>
      </c>
      <c r="EU42">
        <v>30.251799999999999</v>
      </c>
      <c r="EV42">
        <v>999.9</v>
      </c>
      <c r="EW42">
        <v>50.9</v>
      </c>
      <c r="EX42">
        <v>41.7</v>
      </c>
      <c r="EY42">
        <v>41.8187</v>
      </c>
      <c r="EZ42">
        <v>62.474400000000003</v>
      </c>
      <c r="FA42">
        <v>29.7957</v>
      </c>
      <c r="FB42">
        <v>1</v>
      </c>
      <c r="FC42">
        <v>0.24335399999999999</v>
      </c>
      <c r="FD42">
        <v>1.6511800000000001</v>
      </c>
      <c r="FE42">
        <v>20.3002</v>
      </c>
      <c r="FF42">
        <v>5.2160900000000003</v>
      </c>
      <c r="FG42">
        <v>11.9033</v>
      </c>
      <c r="FH42">
        <v>4.9955999999999996</v>
      </c>
      <c r="FI42">
        <v>3.3028</v>
      </c>
      <c r="FJ42">
        <v>9999</v>
      </c>
      <c r="FK42">
        <v>9999</v>
      </c>
      <c r="FL42">
        <v>9999</v>
      </c>
      <c r="FM42">
        <v>999.9</v>
      </c>
      <c r="FN42">
        <v>1.8843099999999999</v>
      </c>
      <c r="FO42">
        <v>1.88486</v>
      </c>
      <c r="FP42">
        <v>1.8811</v>
      </c>
      <c r="FQ42">
        <v>1.8826000000000001</v>
      </c>
      <c r="FR42">
        <v>1.8795500000000001</v>
      </c>
      <c r="FS42">
        <v>1.8830899999999999</v>
      </c>
      <c r="FT42">
        <v>1.879</v>
      </c>
      <c r="FU42">
        <v>1.8813800000000001</v>
      </c>
      <c r="FV42">
        <v>5</v>
      </c>
      <c r="FW42">
        <v>0</v>
      </c>
      <c r="FX42">
        <v>0</v>
      </c>
      <c r="FY42">
        <v>0</v>
      </c>
      <c r="FZ42" t="s">
        <v>367</v>
      </c>
      <c r="GA42" t="s">
        <v>368</v>
      </c>
      <c r="GB42" t="s">
        <v>369</v>
      </c>
      <c r="GC42" t="s">
        <v>369</v>
      </c>
      <c r="GD42" t="s">
        <v>369</v>
      </c>
      <c r="GE42" t="s">
        <v>369</v>
      </c>
      <c r="GF42">
        <v>0</v>
      </c>
      <c r="GG42">
        <v>100</v>
      </c>
      <c r="GH42">
        <v>100</v>
      </c>
      <c r="GI42">
        <v>-3.5409999999999999</v>
      </c>
      <c r="GJ42">
        <v>0.124</v>
      </c>
      <c r="GK42">
        <v>-3.549714285714344</v>
      </c>
      <c r="GL42">
        <v>0</v>
      </c>
      <c r="GM42">
        <v>0</v>
      </c>
      <c r="GN42">
        <v>0</v>
      </c>
      <c r="GO42">
        <v>4.9195238095236959E-2</v>
      </c>
      <c r="GP42">
        <v>0</v>
      </c>
      <c r="GQ42">
        <v>0</v>
      </c>
      <c r="GR42">
        <v>0</v>
      </c>
      <c r="GS42">
        <v>-1</v>
      </c>
      <c r="GT42">
        <v>-1</v>
      </c>
      <c r="GU42">
        <v>-1</v>
      </c>
      <c r="GV42">
        <v>-1</v>
      </c>
      <c r="GW42">
        <v>2.8</v>
      </c>
      <c r="GX42">
        <v>2.8</v>
      </c>
      <c r="GY42">
        <v>0.97778299999999996</v>
      </c>
      <c r="GZ42">
        <v>2.5927699999999998</v>
      </c>
      <c r="HA42">
        <v>1.5979000000000001</v>
      </c>
      <c r="HB42">
        <v>2.3022499999999999</v>
      </c>
      <c r="HC42">
        <v>1.6003400000000001</v>
      </c>
      <c r="HD42">
        <v>2.50122</v>
      </c>
      <c r="HE42">
        <v>42.966000000000001</v>
      </c>
      <c r="HF42">
        <v>23.868600000000001</v>
      </c>
      <c r="HG42">
        <v>18</v>
      </c>
      <c r="HH42">
        <v>531.01499999999999</v>
      </c>
      <c r="HI42">
        <v>434.839</v>
      </c>
      <c r="HJ42">
        <v>28.7105</v>
      </c>
      <c r="HK42">
        <v>30.631799999999998</v>
      </c>
      <c r="HL42">
        <v>30</v>
      </c>
      <c r="HM42">
        <v>30.5258</v>
      </c>
      <c r="HN42">
        <v>30.4848</v>
      </c>
      <c r="HO42">
        <v>19.593900000000001</v>
      </c>
      <c r="HP42">
        <v>45.375500000000002</v>
      </c>
      <c r="HQ42">
        <v>0</v>
      </c>
      <c r="HR42">
        <v>28.655999999999999</v>
      </c>
      <c r="HS42">
        <v>400</v>
      </c>
      <c r="HT42">
        <v>24.7013</v>
      </c>
      <c r="HU42">
        <v>99.557299999999998</v>
      </c>
      <c r="HV42">
        <v>98.557100000000005</v>
      </c>
    </row>
    <row r="43" spans="1:230" x14ac:dyDescent="0.3">
      <c r="A43">
        <v>27</v>
      </c>
      <c r="B43">
        <v>1691685338.5</v>
      </c>
      <c r="C43">
        <v>5316.9000000953674</v>
      </c>
      <c r="D43" t="s">
        <v>449</v>
      </c>
      <c r="E43" t="s">
        <v>450</v>
      </c>
      <c r="F43" t="s">
        <v>357</v>
      </c>
      <c r="G43" t="s">
        <v>418</v>
      </c>
      <c r="H43" t="s">
        <v>419</v>
      </c>
      <c r="I43" t="s">
        <v>360</v>
      </c>
      <c r="J43" t="s">
        <v>361</v>
      </c>
      <c r="K43" t="s">
        <v>420</v>
      </c>
      <c r="L43" t="s">
        <v>363</v>
      </c>
      <c r="M43">
        <v>1691685338.5</v>
      </c>
      <c r="N43">
        <f t="shared" si="0"/>
        <v>4.1252204739111731E-3</v>
      </c>
      <c r="O43">
        <f t="shared" si="1"/>
        <v>4.1252204739111731</v>
      </c>
      <c r="P43">
        <f t="shared" si="2"/>
        <v>26.122240888137529</v>
      </c>
      <c r="Q43">
        <f t="shared" si="3"/>
        <v>565.61400000000003</v>
      </c>
      <c r="R43">
        <f t="shared" si="4"/>
        <v>353.07960468603028</v>
      </c>
      <c r="S43">
        <f t="shared" si="5"/>
        <v>34.907637753571194</v>
      </c>
      <c r="T43">
        <f t="shared" si="6"/>
        <v>55.920105149958005</v>
      </c>
      <c r="U43">
        <f t="shared" si="7"/>
        <v>0.21846506070839666</v>
      </c>
      <c r="V43">
        <f t="shared" si="8"/>
        <v>2.8964251943158259</v>
      </c>
      <c r="W43">
        <f t="shared" si="9"/>
        <v>0.20970620223157233</v>
      </c>
      <c r="X43">
        <f t="shared" si="10"/>
        <v>0.1318240639610346</v>
      </c>
      <c r="Y43">
        <f t="shared" si="11"/>
        <v>344.38839876271601</v>
      </c>
      <c r="Z43">
        <f t="shared" si="12"/>
        <v>33.309849136968779</v>
      </c>
      <c r="AA43">
        <f t="shared" si="13"/>
        <v>32.054000000000002</v>
      </c>
      <c r="AB43">
        <f t="shared" si="14"/>
        <v>4.7896973709333581</v>
      </c>
      <c r="AC43">
        <f t="shared" si="15"/>
        <v>59.983327488286044</v>
      </c>
      <c r="AD43">
        <f t="shared" si="16"/>
        <v>2.9206953051542994</v>
      </c>
      <c r="AE43">
        <f t="shared" si="17"/>
        <v>4.8691785325258472</v>
      </c>
      <c r="AF43">
        <f t="shared" si="18"/>
        <v>1.8690020657790587</v>
      </c>
      <c r="AG43">
        <f t="shared" si="19"/>
        <v>-181.92222289948273</v>
      </c>
      <c r="AH43">
        <f t="shared" si="20"/>
        <v>45.471484262117464</v>
      </c>
      <c r="AI43">
        <f t="shared" si="21"/>
        <v>3.5673030153033314</v>
      </c>
      <c r="AJ43">
        <f t="shared" si="22"/>
        <v>211.50496314065404</v>
      </c>
      <c r="AK43">
        <f t="shared" si="23"/>
        <v>26.310746567849652</v>
      </c>
      <c r="AL43">
        <f t="shared" si="24"/>
        <v>4.146515524987632</v>
      </c>
      <c r="AM43">
        <f t="shared" si="25"/>
        <v>26.122240888137529</v>
      </c>
      <c r="AN43">
        <v>615.24016375684926</v>
      </c>
      <c r="AO43">
        <v>582.9639454545453</v>
      </c>
      <c r="AP43">
        <v>2.7865925155038721E-2</v>
      </c>
      <c r="AQ43">
        <v>65.539182139761095</v>
      </c>
      <c r="AR43">
        <f t="shared" si="26"/>
        <v>4.1252204739111731</v>
      </c>
      <c r="AS43">
        <v>24.71326143325955</v>
      </c>
      <c r="AT43">
        <v>29.543336969696959</v>
      </c>
      <c r="AU43">
        <v>-3.6515712058374601E-3</v>
      </c>
      <c r="AV43">
        <v>95.363830526632796</v>
      </c>
      <c r="AW43">
        <v>0</v>
      </c>
      <c r="AX43">
        <v>0</v>
      </c>
      <c r="AY43">
        <f t="shared" si="27"/>
        <v>1</v>
      </c>
      <c r="AZ43">
        <f t="shared" si="28"/>
        <v>0</v>
      </c>
      <c r="BA43">
        <f t="shared" si="29"/>
        <v>50990.106888054826</v>
      </c>
      <c r="BB43">
        <f t="shared" si="30"/>
        <v>1800.1</v>
      </c>
      <c r="BC43">
        <f t="shared" si="31"/>
        <v>1513.2686993813579</v>
      </c>
      <c r="BD43">
        <f t="shared" si="32"/>
        <v>0.84065812976021215</v>
      </c>
      <c r="BE43">
        <f t="shared" si="33"/>
        <v>0.19131625952042444</v>
      </c>
      <c r="BF43">
        <v>6</v>
      </c>
      <c r="BG43">
        <v>0.5</v>
      </c>
      <c r="BH43" t="s">
        <v>364</v>
      </c>
      <c r="BI43">
        <v>2</v>
      </c>
      <c r="BJ43" t="b">
        <v>1</v>
      </c>
      <c r="BK43">
        <v>1691685338.5</v>
      </c>
      <c r="BL43">
        <v>565.61400000000003</v>
      </c>
      <c r="BM43">
        <v>599.99400000000003</v>
      </c>
      <c r="BN43">
        <v>29.541899999999998</v>
      </c>
      <c r="BO43">
        <v>24.714099999999998</v>
      </c>
      <c r="BP43">
        <v>569.66800000000001</v>
      </c>
      <c r="BQ43">
        <v>29.423300000000001</v>
      </c>
      <c r="BR43">
        <v>500.10599999999999</v>
      </c>
      <c r="BS43">
        <v>98.765699999999995</v>
      </c>
      <c r="BT43">
        <v>0.100497</v>
      </c>
      <c r="BU43">
        <v>32.345199999999998</v>
      </c>
      <c r="BV43">
        <v>32.054000000000002</v>
      </c>
      <c r="BW43">
        <v>999.9</v>
      </c>
      <c r="BX43">
        <v>0</v>
      </c>
      <c r="BY43">
        <v>0</v>
      </c>
      <c r="BZ43">
        <v>9935</v>
      </c>
      <c r="CA43">
        <v>0</v>
      </c>
      <c r="CB43">
        <v>1455</v>
      </c>
      <c r="CC43">
        <v>-34.379800000000003</v>
      </c>
      <c r="CD43">
        <v>582.83199999999999</v>
      </c>
      <c r="CE43">
        <v>615.19799999999998</v>
      </c>
      <c r="CF43">
        <v>4.8277200000000002</v>
      </c>
      <c r="CG43">
        <v>599.99400000000003</v>
      </c>
      <c r="CH43">
        <v>24.714099999999998</v>
      </c>
      <c r="CI43">
        <v>2.9177200000000001</v>
      </c>
      <c r="CJ43">
        <v>2.4409100000000001</v>
      </c>
      <c r="CK43">
        <v>23.5657</v>
      </c>
      <c r="CL43">
        <v>20.637799999999999</v>
      </c>
      <c r="CM43">
        <v>1800.1</v>
      </c>
      <c r="CN43">
        <v>0.97800399999999998</v>
      </c>
      <c r="CO43">
        <v>2.1996499999999999E-2</v>
      </c>
      <c r="CP43">
        <v>0</v>
      </c>
      <c r="CQ43">
        <v>826.096</v>
      </c>
      <c r="CR43">
        <v>5.0009399999999999</v>
      </c>
      <c r="CS43">
        <v>19502.2</v>
      </c>
      <c r="CT43">
        <v>13861</v>
      </c>
      <c r="CU43">
        <v>47.061999999999998</v>
      </c>
      <c r="CV43">
        <v>49.436999999999998</v>
      </c>
      <c r="CW43">
        <v>48.125</v>
      </c>
      <c r="CX43">
        <v>48.561999999999998</v>
      </c>
      <c r="CY43">
        <v>48.936999999999998</v>
      </c>
      <c r="CZ43">
        <v>1755.61</v>
      </c>
      <c r="DA43">
        <v>39.49</v>
      </c>
      <c r="DB43">
        <v>0</v>
      </c>
      <c r="DC43">
        <v>1691685337.2</v>
      </c>
      <c r="DD43">
        <v>0</v>
      </c>
      <c r="DE43">
        <v>1691685299.5</v>
      </c>
      <c r="DF43" t="s">
        <v>451</v>
      </c>
      <c r="DG43">
        <v>1691685296</v>
      </c>
      <c r="DH43">
        <v>1691685299.5</v>
      </c>
      <c r="DI43">
        <v>29</v>
      </c>
      <c r="DJ43">
        <v>-0.51400000000000001</v>
      </c>
      <c r="DK43">
        <v>-6.0000000000000001E-3</v>
      </c>
      <c r="DL43">
        <v>-4.0549999999999997</v>
      </c>
      <c r="DM43">
        <v>0.11899999999999999</v>
      </c>
      <c r="DN43">
        <v>600</v>
      </c>
      <c r="DO43">
        <v>24</v>
      </c>
      <c r="DP43">
        <v>0.2</v>
      </c>
      <c r="DQ43">
        <v>0.05</v>
      </c>
      <c r="DR43">
        <v>26.299883062738061</v>
      </c>
      <c r="DS43">
        <v>0.1205607687145432</v>
      </c>
      <c r="DT43">
        <v>0.1233742280114949</v>
      </c>
      <c r="DU43">
        <v>1</v>
      </c>
      <c r="DV43">
        <v>0.2193599185529008</v>
      </c>
      <c r="DW43">
        <v>-1.5841517827745861E-2</v>
      </c>
      <c r="DX43">
        <v>4.6391016808366584E-3</v>
      </c>
      <c r="DY43">
        <v>1</v>
      </c>
      <c r="DZ43">
        <v>2</v>
      </c>
      <c r="EA43">
        <v>2</v>
      </c>
      <c r="EB43" t="s">
        <v>366</v>
      </c>
      <c r="EC43">
        <v>3.12412</v>
      </c>
      <c r="ED43">
        <v>2.8692700000000002</v>
      </c>
      <c r="EE43">
        <v>0.11329500000000001</v>
      </c>
      <c r="EF43">
        <v>0.119017</v>
      </c>
      <c r="EG43">
        <v>0.13054199999999999</v>
      </c>
      <c r="EH43">
        <v>0.116218</v>
      </c>
      <c r="EI43">
        <v>25966</v>
      </c>
      <c r="EJ43">
        <v>26546.1</v>
      </c>
      <c r="EK43">
        <v>26960.7</v>
      </c>
      <c r="EL43">
        <v>27813.9</v>
      </c>
      <c r="EM43">
        <v>33509.9</v>
      </c>
      <c r="EN43">
        <v>34348.400000000001</v>
      </c>
      <c r="EO43">
        <v>39938.199999999997</v>
      </c>
      <c r="EP43">
        <v>40283.300000000003</v>
      </c>
      <c r="EQ43">
        <v>2.0324</v>
      </c>
      <c r="ER43">
        <v>1.7664</v>
      </c>
      <c r="ES43">
        <v>0.115782</v>
      </c>
      <c r="ET43">
        <v>0</v>
      </c>
      <c r="EU43">
        <v>30.173200000000001</v>
      </c>
      <c r="EV43">
        <v>999.9</v>
      </c>
      <c r="EW43">
        <v>50.6</v>
      </c>
      <c r="EX43">
        <v>41.7</v>
      </c>
      <c r="EY43">
        <v>41.565800000000003</v>
      </c>
      <c r="EZ43">
        <v>62.914400000000001</v>
      </c>
      <c r="FA43">
        <v>29.7957</v>
      </c>
      <c r="FB43">
        <v>1</v>
      </c>
      <c r="FC43">
        <v>0.24315000000000001</v>
      </c>
      <c r="FD43">
        <v>1.3788199999999999</v>
      </c>
      <c r="FE43">
        <v>20.3033</v>
      </c>
      <c r="FF43">
        <v>5.2172900000000002</v>
      </c>
      <c r="FG43">
        <v>11.9057</v>
      </c>
      <c r="FH43">
        <v>4.9976000000000003</v>
      </c>
      <c r="FI43">
        <v>3.3029999999999999</v>
      </c>
      <c r="FJ43">
        <v>9999</v>
      </c>
      <c r="FK43">
        <v>9999</v>
      </c>
      <c r="FL43">
        <v>9999</v>
      </c>
      <c r="FM43">
        <v>999.9</v>
      </c>
      <c r="FN43">
        <v>1.8843099999999999</v>
      </c>
      <c r="FO43">
        <v>1.88489</v>
      </c>
      <c r="FP43">
        <v>1.88104</v>
      </c>
      <c r="FQ43">
        <v>1.88263</v>
      </c>
      <c r="FR43">
        <v>1.87958</v>
      </c>
      <c r="FS43">
        <v>1.8830899999999999</v>
      </c>
      <c r="FT43">
        <v>1.879</v>
      </c>
      <c r="FU43">
        <v>1.88141</v>
      </c>
      <c r="FV43">
        <v>5</v>
      </c>
      <c r="FW43">
        <v>0</v>
      </c>
      <c r="FX43">
        <v>0</v>
      </c>
      <c r="FY43">
        <v>0</v>
      </c>
      <c r="FZ43" t="s">
        <v>367</v>
      </c>
      <c r="GA43" t="s">
        <v>368</v>
      </c>
      <c r="GB43" t="s">
        <v>369</v>
      </c>
      <c r="GC43" t="s">
        <v>369</v>
      </c>
      <c r="GD43" t="s">
        <v>369</v>
      </c>
      <c r="GE43" t="s">
        <v>369</v>
      </c>
      <c r="GF43">
        <v>0</v>
      </c>
      <c r="GG43">
        <v>100</v>
      </c>
      <c r="GH43">
        <v>100</v>
      </c>
      <c r="GI43">
        <v>-4.0540000000000003</v>
      </c>
      <c r="GJ43">
        <v>0.1186</v>
      </c>
      <c r="GK43">
        <v>-4.0545</v>
      </c>
      <c r="GL43">
        <v>0</v>
      </c>
      <c r="GM43">
        <v>0</v>
      </c>
      <c r="GN43">
        <v>0</v>
      </c>
      <c r="GO43">
        <v>0.1185238095238077</v>
      </c>
      <c r="GP43">
        <v>0</v>
      </c>
      <c r="GQ43">
        <v>0</v>
      </c>
      <c r="GR43">
        <v>0</v>
      </c>
      <c r="GS43">
        <v>-1</v>
      </c>
      <c r="GT43">
        <v>-1</v>
      </c>
      <c r="GU43">
        <v>-1</v>
      </c>
      <c r="GV43">
        <v>-1</v>
      </c>
      <c r="GW43">
        <v>0.7</v>
      </c>
      <c r="GX43">
        <v>0.7</v>
      </c>
      <c r="GY43">
        <v>1.3647499999999999</v>
      </c>
      <c r="GZ43">
        <v>2.5744600000000002</v>
      </c>
      <c r="HA43">
        <v>1.5966800000000001</v>
      </c>
      <c r="HB43">
        <v>2.3010299999999999</v>
      </c>
      <c r="HC43">
        <v>1.6003400000000001</v>
      </c>
      <c r="HD43">
        <v>2.4523899999999998</v>
      </c>
      <c r="HE43">
        <v>42.777799999999999</v>
      </c>
      <c r="HF43">
        <v>23.868600000000001</v>
      </c>
      <c r="HG43">
        <v>18</v>
      </c>
      <c r="HH43">
        <v>531.84299999999996</v>
      </c>
      <c r="HI43">
        <v>435.21199999999999</v>
      </c>
      <c r="HJ43">
        <v>28.891200000000001</v>
      </c>
      <c r="HK43">
        <v>30.629200000000001</v>
      </c>
      <c r="HL43">
        <v>30.000299999999999</v>
      </c>
      <c r="HM43">
        <v>30.546900000000001</v>
      </c>
      <c r="HN43">
        <v>30.518899999999999</v>
      </c>
      <c r="HO43">
        <v>27.334700000000002</v>
      </c>
      <c r="HP43">
        <v>44.992100000000001</v>
      </c>
      <c r="HQ43">
        <v>0</v>
      </c>
      <c r="HR43">
        <v>28.836300000000001</v>
      </c>
      <c r="HS43">
        <v>600</v>
      </c>
      <c r="HT43">
        <v>24.822199999999999</v>
      </c>
      <c r="HU43">
        <v>99.554400000000001</v>
      </c>
      <c r="HV43">
        <v>98.549899999999994</v>
      </c>
    </row>
    <row r="44" spans="1:230" x14ac:dyDescent="0.3">
      <c r="A44">
        <v>28</v>
      </c>
      <c r="B44">
        <v>1691685519</v>
      </c>
      <c r="C44">
        <v>5497.4000000953674</v>
      </c>
      <c r="D44" t="s">
        <v>452</v>
      </c>
      <c r="E44" t="s">
        <v>453</v>
      </c>
      <c r="F44" t="s">
        <v>357</v>
      </c>
      <c r="G44" t="s">
        <v>418</v>
      </c>
      <c r="H44" t="s">
        <v>419</v>
      </c>
      <c r="I44" t="s">
        <v>360</v>
      </c>
      <c r="J44" t="s">
        <v>361</v>
      </c>
      <c r="K44" t="s">
        <v>420</v>
      </c>
      <c r="L44" t="s">
        <v>363</v>
      </c>
      <c r="M44">
        <v>1691685519</v>
      </c>
      <c r="N44">
        <f t="shared" si="0"/>
        <v>2.5507084979865756E-3</v>
      </c>
      <c r="O44">
        <f t="shared" si="1"/>
        <v>2.5507084979865757</v>
      </c>
      <c r="P44">
        <f t="shared" si="2"/>
        <v>25.266891026831779</v>
      </c>
      <c r="Q44">
        <f t="shared" si="3"/>
        <v>766.76</v>
      </c>
      <c r="R44">
        <f t="shared" si="4"/>
        <v>420.64625042539569</v>
      </c>
      <c r="S44">
        <f t="shared" si="5"/>
        <v>41.581653445967518</v>
      </c>
      <c r="T44">
        <f t="shared" si="6"/>
        <v>75.795632467867989</v>
      </c>
      <c r="U44">
        <f t="shared" si="7"/>
        <v>0.12634990177663635</v>
      </c>
      <c r="V44">
        <f t="shared" si="8"/>
        <v>2.9171639557348055</v>
      </c>
      <c r="W44">
        <f t="shared" si="9"/>
        <v>0.12338651553648311</v>
      </c>
      <c r="X44">
        <f t="shared" si="10"/>
        <v>7.7377031876106783E-2</v>
      </c>
      <c r="Y44">
        <f t="shared" si="11"/>
        <v>344.38649876270915</v>
      </c>
      <c r="Z44">
        <f t="shared" si="12"/>
        <v>33.307230751740782</v>
      </c>
      <c r="AA44">
        <f t="shared" si="13"/>
        <v>32.084600000000002</v>
      </c>
      <c r="AB44">
        <f t="shared" si="14"/>
        <v>4.7979959892995891</v>
      </c>
      <c r="AC44">
        <f t="shared" si="15"/>
        <v>59.541624633616941</v>
      </c>
      <c r="AD44">
        <f t="shared" si="16"/>
        <v>2.8333604709906099</v>
      </c>
      <c r="AE44">
        <f t="shared" si="17"/>
        <v>4.7586213651800611</v>
      </c>
      <c r="AF44">
        <f t="shared" si="18"/>
        <v>1.9646355183089792</v>
      </c>
      <c r="AG44">
        <f t="shared" si="19"/>
        <v>-112.48624476120798</v>
      </c>
      <c r="AH44">
        <f t="shared" si="20"/>
        <v>-22.898532847237568</v>
      </c>
      <c r="AI44">
        <f t="shared" si="21"/>
        <v>-1.7803605998619005</v>
      </c>
      <c r="AJ44">
        <f t="shared" si="22"/>
        <v>207.22136055440168</v>
      </c>
      <c r="AK44">
        <f t="shared" si="23"/>
        <v>25.383930100691995</v>
      </c>
      <c r="AL44">
        <f t="shared" si="24"/>
        <v>2.5000081176744686</v>
      </c>
      <c r="AM44">
        <f t="shared" si="25"/>
        <v>25.266891026831779</v>
      </c>
      <c r="AN44">
        <v>820.81997394341533</v>
      </c>
      <c r="AO44">
        <v>789.44908484848509</v>
      </c>
      <c r="AP44">
        <v>4.5097613536830727E-2</v>
      </c>
      <c r="AQ44">
        <v>65.555698482299704</v>
      </c>
      <c r="AR44">
        <f t="shared" si="26"/>
        <v>2.5507084979865757</v>
      </c>
      <c r="AS44">
        <v>25.62735433470543</v>
      </c>
      <c r="AT44">
        <v>28.660779999999999</v>
      </c>
      <c r="AU44">
        <v>-7.8742664323885637E-3</v>
      </c>
      <c r="AV44">
        <v>95.333058475780234</v>
      </c>
      <c r="AW44">
        <v>0</v>
      </c>
      <c r="AX44">
        <v>0</v>
      </c>
      <c r="AY44">
        <f t="shared" si="27"/>
        <v>1</v>
      </c>
      <c r="AZ44">
        <f t="shared" si="28"/>
        <v>0</v>
      </c>
      <c r="BA44">
        <f t="shared" si="29"/>
        <v>51642.557023875786</v>
      </c>
      <c r="BB44">
        <f t="shared" si="30"/>
        <v>1800.09</v>
      </c>
      <c r="BC44">
        <f t="shared" si="31"/>
        <v>1513.2602993813543</v>
      </c>
      <c r="BD44">
        <f t="shared" si="32"/>
        <v>0.84065813341630391</v>
      </c>
      <c r="BE44">
        <f t="shared" si="33"/>
        <v>0.19131626683260791</v>
      </c>
      <c r="BF44">
        <v>6</v>
      </c>
      <c r="BG44">
        <v>0.5</v>
      </c>
      <c r="BH44" t="s">
        <v>364</v>
      </c>
      <c r="BI44">
        <v>2</v>
      </c>
      <c r="BJ44" t="b">
        <v>1</v>
      </c>
      <c r="BK44">
        <v>1691685519</v>
      </c>
      <c r="BL44">
        <v>766.76</v>
      </c>
      <c r="BM44">
        <v>799.54100000000005</v>
      </c>
      <c r="BN44">
        <v>28.662700000000001</v>
      </c>
      <c r="BO44">
        <v>25.7469</v>
      </c>
      <c r="BP44">
        <v>771.32399999999996</v>
      </c>
      <c r="BQ44">
        <v>28.5352</v>
      </c>
      <c r="BR44">
        <v>499.69499999999999</v>
      </c>
      <c r="BS44">
        <v>98.752499999999998</v>
      </c>
      <c r="BT44">
        <v>9.93343E-2</v>
      </c>
      <c r="BU44">
        <v>31.939</v>
      </c>
      <c r="BV44">
        <v>32.084600000000002</v>
      </c>
      <c r="BW44">
        <v>999.9</v>
      </c>
      <c r="BX44">
        <v>0</v>
      </c>
      <c r="BY44">
        <v>0</v>
      </c>
      <c r="BZ44">
        <v>10055</v>
      </c>
      <c r="CA44">
        <v>0</v>
      </c>
      <c r="CB44">
        <v>576.50199999999995</v>
      </c>
      <c r="CC44">
        <v>-32.780700000000003</v>
      </c>
      <c r="CD44">
        <v>789.38599999999997</v>
      </c>
      <c r="CE44">
        <v>820.67</v>
      </c>
      <c r="CF44">
        <v>2.9158599999999999</v>
      </c>
      <c r="CG44">
        <v>799.54100000000005</v>
      </c>
      <c r="CH44">
        <v>25.7469</v>
      </c>
      <c r="CI44">
        <v>2.8305099999999999</v>
      </c>
      <c r="CJ44">
        <v>2.5425599999999999</v>
      </c>
      <c r="CK44">
        <v>23.063099999999999</v>
      </c>
      <c r="CL44">
        <v>21.301600000000001</v>
      </c>
      <c r="CM44">
        <v>1800.09</v>
      </c>
      <c r="CN44">
        <v>0.97800299999999996</v>
      </c>
      <c r="CO44">
        <v>2.1996600000000002E-2</v>
      </c>
      <c r="CP44">
        <v>0</v>
      </c>
      <c r="CQ44">
        <v>818.529</v>
      </c>
      <c r="CR44">
        <v>5.0009399999999999</v>
      </c>
      <c r="CS44">
        <v>18305.3</v>
      </c>
      <c r="CT44">
        <v>13860.9</v>
      </c>
      <c r="CU44">
        <v>46.936999999999998</v>
      </c>
      <c r="CV44">
        <v>49.436999999999998</v>
      </c>
      <c r="CW44">
        <v>48</v>
      </c>
      <c r="CX44">
        <v>48.625</v>
      </c>
      <c r="CY44">
        <v>48.75</v>
      </c>
      <c r="CZ44">
        <v>1755.6</v>
      </c>
      <c r="DA44">
        <v>39.49</v>
      </c>
      <c r="DB44">
        <v>0</v>
      </c>
      <c r="DC44">
        <v>1691685517.8</v>
      </c>
      <c r="DD44">
        <v>0</v>
      </c>
      <c r="DE44">
        <v>1691685396</v>
      </c>
      <c r="DF44" t="s">
        <v>454</v>
      </c>
      <c r="DG44">
        <v>1691685393</v>
      </c>
      <c r="DH44">
        <v>1691685396</v>
      </c>
      <c r="DI44">
        <v>30</v>
      </c>
      <c r="DJ44">
        <v>-0.51</v>
      </c>
      <c r="DK44">
        <v>8.9999999999999993E-3</v>
      </c>
      <c r="DL44">
        <v>-4.5640000000000001</v>
      </c>
      <c r="DM44">
        <v>0.128</v>
      </c>
      <c r="DN44">
        <v>800</v>
      </c>
      <c r="DO44">
        <v>25</v>
      </c>
      <c r="DP44">
        <v>0.18</v>
      </c>
      <c r="DQ44">
        <v>0.05</v>
      </c>
      <c r="DR44">
        <v>25.925316918774229</v>
      </c>
      <c r="DS44">
        <v>-1.6270847529368839</v>
      </c>
      <c r="DT44">
        <v>0.28129992671336529</v>
      </c>
      <c r="DU44">
        <v>0</v>
      </c>
      <c r="DV44">
        <v>0.13405535325849249</v>
      </c>
      <c r="DW44">
        <v>-1.8228843200032159E-2</v>
      </c>
      <c r="DX44">
        <v>5.2960583665926696E-3</v>
      </c>
      <c r="DY44">
        <v>1</v>
      </c>
      <c r="DZ44">
        <v>1</v>
      </c>
      <c r="EA44">
        <v>2</v>
      </c>
      <c r="EB44" t="s">
        <v>403</v>
      </c>
      <c r="EC44">
        <v>3.1238899999999998</v>
      </c>
      <c r="ED44">
        <v>2.8691399999999998</v>
      </c>
      <c r="EE44">
        <v>0.13969599999999999</v>
      </c>
      <c r="EF44">
        <v>0.144869</v>
      </c>
      <c r="EG44">
        <v>0.12770000000000001</v>
      </c>
      <c r="EH44">
        <v>0.119574</v>
      </c>
      <c r="EI44">
        <v>25180.1</v>
      </c>
      <c r="EJ44">
        <v>25753.5</v>
      </c>
      <c r="EK44">
        <v>26948</v>
      </c>
      <c r="EL44">
        <v>27800.2</v>
      </c>
      <c r="EM44">
        <v>33608.199999999997</v>
      </c>
      <c r="EN44">
        <v>34204.6</v>
      </c>
      <c r="EO44">
        <v>39919.800000000003</v>
      </c>
      <c r="EP44">
        <v>40265.4</v>
      </c>
      <c r="EQ44">
        <v>2.0287999999999999</v>
      </c>
      <c r="ER44">
        <v>1.766</v>
      </c>
      <c r="ES44">
        <v>0.12201099999999999</v>
      </c>
      <c r="ET44">
        <v>0</v>
      </c>
      <c r="EU44">
        <v>30.102599999999999</v>
      </c>
      <c r="EV44">
        <v>999.9</v>
      </c>
      <c r="EW44">
        <v>50.4</v>
      </c>
      <c r="EX44">
        <v>41.7</v>
      </c>
      <c r="EY44">
        <v>41.411799999999999</v>
      </c>
      <c r="EZ44">
        <v>62.754399999999997</v>
      </c>
      <c r="FA44">
        <v>29.563300000000002</v>
      </c>
      <c r="FB44">
        <v>1</v>
      </c>
      <c r="FC44">
        <v>0.262073</v>
      </c>
      <c r="FD44">
        <v>1.43601</v>
      </c>
      <c r="FE44">
        <v>20.302700000000002</v>
      </c>
      <c r="FF44">
        <v>5.2160900000000003</v>
      </c>
      <c r="FG44">
        <v>11.9069</v>
      </c>
      <c r="FH44">
        <v>4.9988000000000001</v>
      </c>
      <c r="FI44">
        <v>3.3029999999999999</v>
      </c>
      <c r="FJ44">
        <v>9999</v>
      </c>
      <c r="FK44">
        <v>9999</v>
      </c>
      <c r="FL44">
        <v>9999</v>
      </c>
      <c r="FM44">
        <v>999.9</v>
      </c>
      <c r="FN44">
        <v>1.8843099999999999</v>
      </c>
      <c r="FO44">
        <v>1.88489</v>
      </c>
      <c r="FP44">
        <v>1.88107</v>
      </c>
      <c r="FQ44">
        <v>1.8826000000000001</v>
      </c>
      <c r="FR44">
        <v>1.87958</v>
      </c>
      <c r="FS44">
        <v>1.8830899999999999</v>
      </c>
      <c r="FT44">
        <v>1.87897</v>
      </c>
      <c r="FU44">
        <v>1.8813500000000001</v>
      </c>
      <c r="FV44">
        <v>5</v>
      </c>
      <c r="FW44">
        <v>0</v>
      </c>
      <c r="FX44">
        <v>0</v>
      </c>
      <c r="FY44">
        <v>0</v>
      </c>
      <c r="FZ44" t="s">
        <v>367</v>
      </c>
      <c r="GA44" t="s">
        <v>368</v>
      </c>
      <c r="GB44" t="s">
        <v>369</v>
      </c>
      <c r="GC44" t="s">
        <v>369</v>
      </c>
      <c r="GD44" t="s">
        <v>369</v>
      </c>
      <c r="GE44" t="s">
        <v>369</v>
      </c>
      <c r="GF44">
        <v>0</v>
      </c>
      <c r="GG44">
        <v>100</v>
      </c>
      <c r="GH44">
        <v>100</v>
      </c>
      <c r="GI44">
        <v>-4.5640000000000001</v>
      </c>
      <c r="GJ44">
        <v>0.1275</v>
      </c>
      <c r="GK44">
        <v>-4.5638500000001159</v>
      </c>
      <c r="GL44">
        <v>0</v>
      </c>
      <c r="GM44">
        <v>0</v>
      </c>
      <c r="GN44">
        <v>0</v>
      </c>
      <c r="GO44">
        <v>0.1275300000000108</v>
      </c>
      <c r="GP44">
        <v>0</v>
      </c>
      <c r="GQ44">
        <v>0</v>
      </c>
      <c r="GR44">
        <v>0</v>
      </c>
      <c r="GS44">
        <v>-1</v>
      </c>
      <c r="GT44">
        <v>-1</v>
      </c>
      <c r="GU44">
        <v>-1</v>
      </c>
      <c r="GV44">
        <v>-1</v>
      </c>
      <c r="GW44">
        <v>2.1</v>
      </c>
      <c r="GX44">
        <v>2</v>
      </c>
      <c r="GY44">
        <v>1.7334000000000001</v>
      </c>
      <c r="GZ44">
        <v>2.5744600000000002</v>
      </c>
      <c r="HA44">
        <v>1.5979000000000001</v>
      </c>
      <c r="HB44">
        <v>2.3022499999999999</v>
      </c>
      <c r="HC44">
        <v>1.6003400000000001</v>
      </c>
      <c r="HD44">
        <v>2.3974600000000001</v>
      </c>
      <c r="HE44">
        <v>42.643900000000002</v>
      </c>
      <c r="HF44">
        <v>23.868600000000001</v>
      </c>
      <c r="HG44">
        <v>18</v>
      </c>
      <c r="HH44">
        <v>530.98299999999995</v>
      </c>
      <c r="HI44">
        <v>436.18200000000002</v>
      </c>
      <c r="HJ44">
        <v>28.403300000000002</v>
      </c>
      <c r="HK44">
        <v>30.822700000000001</v>
      </c>
      <c r="HL44">
        <v>30.001200000000001</v>
      </c>
      <c r="HM44">
        <v>30.715</v>
      </c>
      <c r="HN44">
        <v>30.687799999999999</v>
      </c>
      <c r="HO44">
        <v>34.717599999999997</v>
      </c>
      <c r="HP44">
        <v>43.0473</v>
      </c>
      <c r="HQ44">
        <v>0</v>
      </c>
      <c r="HR44">
        <v>28.340399999999999</v>
      </c>
      <c r="HS44">
        <v>800</v>
      </c>
      <c r="HT44">
        <v>25.871400000000001</v>
      </c>
      <c r="HU44">
        <v>99.507900000000006</v>
      </c>
      <c r="HV44">
        <v>98.504099999999994</v>
      </c>
    </row>
    <row r="45" spans="1:230" x14ac:dyDescent="0.3">
      <c r="A45">
        <v>29</v>
      </c>
      <c r="B45">
        <v>1691685628.5</v>
      </c>
      <c r="C45">
        <v>5606.9000000953674</v>
      </c>
      <c r="D45" t="s">
        <v>455</v>
      </c>
      <c r="E45" t="s">
        <v>456</v>
      </c>
      <c r="F45" t="s">
        <v>357</v>
      </c>
      <c r="G45" t="s">
        <v>418</v>
      </c>
      <c r="H45" t="s">
        <v>419</v>
      </c>
      <c r="I45" t="s">
        <v>360</v>
      </c>
      <c r="J45" t="s">
        <v>361</v>
      </c>
      <c r="K45" t="s">
        <v>420</v>
      </c>
      <c r="L45" t="s">
        <v>363</v>
      </c>
      <c r="M45">
        <v>1691685628.5</v>
      </c>
      <c r="N45">
        <f t="shared" si="0"/>
        <v>2.2930864502902796E-3</v>
      </c>
      <c r="O45">
        <f t="shared" si="1"/>
        <v>2.2930864502902795</v>
      </c>
      <c r="P45">
        <f t="shared" si="2"/>
        <v>29.487063030429454</v>
      </c>
      <c r="Q45">
        <f t="shared" si="3"/>
        <v>961.78</v>
      </c>
      <c r="R45">
        <f t="shared" si="4"/>
        <v>517.44930457801775</v>
      </c>
      <c r="S45">
        <f t="shared" si="5"/>
        <v>51.147444009354061</v>
      </c>
      <c r="T45">
        <f t="shared" si="6"/>
        <v>95.067455428186008</v>
      </c>
      <c r="U45">
        <f t="shared" si="7"/>
        <v>0.11438612989417399</v>
      </c>
      <c r="V45">
        <f t="shared" si="8"/>
        <v>2.9074488792791064</v>
      </c>
      <c r="W45">
        <f t="shared" si="9"/>
        <v>0.11194359352345952</v>
      </c>
      <c r="X45">
        <f t="shared" si="10"/>
        <v>7.0179854080112292E-2</v>
      </c>
      <c r="Y45">
        <f t="shared" si="11"/>
        <v>344.37699876267482</v>
      </c>
      <c r="Z45">
        <f t="shared" si="12"/>
        <v>33.169469541946221</v>
      </c>
      <c r="AA45">
        <f t="shared" si="13"/>
        <v>32.026400000000002</v>
      </c>
      <c r="AB45">
        <f t="shared" si="14"/>
        <v>4.7822230629360547</v>
      </c>
      <c r="AC45">
        <f t="shared" si="15"/>
        <v>60.297185513311256</v>
      </c>
      <c r="AD45">
        <f t="shared" si="16"/>
        <v>2.8354670711258305</v>
      </c>
      <c r="AE45">
        <f t="shared" si="17"/>
        <v>4.7024866036240951</v>
      </c>
      <c r="AF45">
        <f t="shared" si="18"/>
        <v>1.9467559918102242</v>
      </c>
      <c r="AG45">
        <f t="shared" si="19"/>
        <v>-101.12511245780134</v>
      </c>
      <c r="AH45">
        <f t="shared" si="20"/>
        <v>-46.522326765173702</v>
      </c>
      <c r="AI45">
        <f t="shared" si="21"/>
        <v>-3.6244232785474266</v>
      </c>
      <c r="AJ45">
        <f t="shared" si="22"/>
        <v>193.10513626115232</v>
      </c>
      <c r="AK45">
        <f t="shared" si="23"/>
        <v>29.751806407497114</v>
      </c>
      <c r="AL45">
        <f t="shared" si="24"/>
        <v>2.2873109676879997</v>
      </c>
      <c r="AM45">
        <f t="shared" si="25"/>
        <v>29.487063030429454</v>
      </c>
      <c r="AN45">
        <v>1026.4293129740429</v>
      </c>
      <c r="AO45">
        <v>990.11524848484805</v>
      </c>
      <c r="AP45">
        <v>-8.49017984904386E-4</v>
      </c>
      <c r="AQ45">
        <v>65.539894625714297</v>
      </c>
      <c r="AR45">
        <f t="shared" si="26"/>
        <v>2.2930864502902795</v>
      </c>
      <c r="AS45">
        <v>26.013060874195361</v>
      </c>
      <c r="AT45">
        <v>28.683150909090909</v>
      </c>
      <c r="AU45">
        <v>2.4865735960414849E-4</v>
      </c>
      <c r="AV45">
        <v>95.375351818322144</v>
      </c>
      <c r="AW45">
        <v>0</v>
      </c>
      <c r="AX45">
        <v>0</v>
      </c>
      <c r="AY45">
        <f t="shared" si="27"/>
        <v>1</v>
      </c>
      <c r="AZ45">
        <f t="shared" si="28"/>
        <v>0</v>
      </c>
      <c r="BA45">
        <f t="shared" si="29"/>
        <v>51403.435003998005</v>
      </c>
      <c r="BB45">
        <f t="shared" si="30"/>
        <v>1800.04</v>
      </c>
      <c r="BC45">
        <f t="shared" si="31"/>
        <v>1513.2182993813374</v>
      </c>
      <c r="BD45">
        <f t="shared" si="32"/>
        <v>0.8406581516973719</v>
      </c>
      <c r="BE45">
        <f t="shared" si="33"/>
        <v>0.1913163033947439</v>
      </c>
      <c r="BF45">
        <v>6</v>
      </c>
      <c r="BG45">
        <v>0.5</v>
      </c>
      <c r="BH45" t="s">
        <v>364</v>
      </c>
      <c r="BI45">
        <v>2</v>
      </c>
      <c r="BJ45" t="b">
        <v>1</v>
      </c>
      <c r="BK45">
        <v>1691685628.5</v>
      </c>
      <c r="BL45">
        <v>961.78</v>
      </c>
      <c r="BM45">
        <v>1000.11</v>
      </c>
      <c r="BN45">
        <v>28.6859</v>
      </c>
      <c r="BO45">
        <v>26.020700000000001</v>
      </c>
      <c r="BP45">
        <v>966.96500000000003</v>
      </c>
      <c r="BQ45">
        <v>28.534800000000001</v>
      </c>
      <c r="BR45">
        <v>500.15699999999998</v>
      </c>
      <c r="BS45">
        <v>98.745500000000007</v>
      </c>
      <c r="BT45">
        <v>9.9823700000000001E-2</v>
      </c>
      <c r="BU45">
        <v>31.729600000000001</v>
      </c>
      <c r="BV45">
        <v>32.026400000000002</v>
      </c>
      <c r="BW45">
        <v>999.9</v>
      </c>
      <c r="BX45">
        <v>0</v>
      </c>
      <c r="BY45">
        <v>0</v>
      </c>
      <c r="BZ45">
        <v>10000</v>
      </c>
      <c r="CA45">
        <v>0</v>
      </c>
      <c r="CB45">
        <v>1069.69</v>
      </c>
      <c r="CC45">
        <v>-38.332799999999999</v>
      </c>
      <c r="CD45">
        <v>990.18399999999997</v>
      </c>
      <c r="CE45">
        <v>1026.83</v>
      </c>
      <c r="CF45">
        <v>2.6652</v>
      </c>
      <c r="CG45">
        <v>1000.11</v>
      </c>
      <c r="CH45">
        <v>26.020700000000001</v>
      </c>
      <c r="CI45">
        <v>2.8326099999999999</v>
      </c>
      <c r="CJ45">
        <v>2.5694300000000001</v>
      </c>
      <c r="CK45">
        <v>23.075299999999999</v>
      </c>
      <c r="CL45">
        <v>21.473099999999999</v>
      </c>
      <c r="CM45">
        <v>1800.04</v>
      </c>
      <c r="CN45">
        <v>0.97799999999999998</v>
      </c>
      <c r="CO45">
        <v>2.20003E-2</v>
      </c>
      <c r="CP45">
        <v>0</v>
      </c>
      <c r="CQ45">
        <v>842.55799999999999</v>
      </c>
      <c r="CR45">
        <v>5.0009399999999999</v>
      </c>
      <c r="CS45">
        <v>19950.8</v>
      </c>
      <c r="CT45">
        <v>13860.4</v>
      </c>
      <c r="CU45">
        <v>46.875</v>
      </c>
      <c r="CV45">
        <v>49.375</v>
      </c>
      <c r="CW45">
        <v>47.875</v>
      </c>
      <c r="CX45">
        <v>48.686999999999998</v>
      </c>
      <c r="CY45">
        <v>48.686999999999998</v>
      </c>
      <c r="CZ45">
        <v>1755.55</v>
      </c>
      <c r="DA45">
        <v>39.49</v>
      </c>
      <c r="DB45">
        <v>0</v>
      </c>
      <c r="DC45">
        <v>1691685627.5999999</v>
      </c>
      <c r="DD45">
        <v>0</v>
      </c>
      <c r="DE45">
        <v>1691685591</v>
      </c>
      <c r="DF45" t="s">
        <v>457</v>
      </c>
      <c r="DG45">
        <v>1691685591</v>
      </c>
      <c r="DH45">
        <v>1691685582.5</v>
      </c>
      <c r="DI45">
        <v>31</v>
      </c>
      <c r="DJ45">
        <v>-0.62</v>
      </c>
      <c r="DK45">
        <v>2.4E-2</v>
      </c>
      <c r="DL45">
        <v>-5.1849999999999996</v>
      </c>
      <c r="DM45">
        <v>0.151</v>
      </c>
      <c r="DN45">
        <v>1000</v>
      </c>
      <c r="DO45">
        <v>26</v>
      </c>
      <c r="DP45">
        <v>0.32</v>
      </c>
      <c r="DQ45">
        <v>0.13</v>
      </c>
      <c r="DR45">
        <v>29.79211485623237</v>
      </c>
      <c r="DS45">
        <v>-0.65538294837432032</v>
      </c>
      <c r="DT45">
        <v>0.19077573743705981</v>
      </c>
      <c r="DU45">
        <v>1</v>
      </c>
      <c r="DV45">
        <v>0.1165647753772853</v>
      </c>
      <c r="DW45">
        <v>-2.880073385660507E-2</v>
      </c>
      <c r="DX45">
        <v>1.6081107799339099E-2</v>
      </c>
      <c r="DY45">
        <v>1</v>
      </c>
      <c r="DZ45">
        <v>2</v>
      </c>
      <c r="EA45">
        <v>2</v>
      </c>
      <c r="EB45" t="s">
        <v>366</v>
      </c>
      <c r="EC45">
        <v>3.1244700000000001</v>
      </c>
      <c r="ED45">
        <v>2.8691599999999999</v>
      </c>
      <c r="EE45">
        <v>0.16211900000000001</v>
      </c>
      <c r="EF45">
        <v>0.16767099999999999</v>
      </c>
      <c r="EG45">
        <v>0.12765899999999999</v>
      </c>
      <c r="EH45">
        <v>0.120433</v>
      </c>
      <c r="EI45">
        <v>24518.1</v>
      </c>
      <c r="EJ45">
        <v>25060</v>
      </c>
      <c r="EK45">
        <v>26942.400000000001</v>
      </c>
      <c r="EL45">
        <v>27793.5</v>
      </c>
      <c r="EM45">
        <v>33605.5</v>
      </c>
      <c r="EN45">
        <v>34165.4</v>
      </c>
      <c r="EO45">
        <v>39911.9</v>
      </c>
      <c r="EP45">
        <v>40256.199999999997</v>
      </c>
      <c r="EQ45">
        <v>2.0282</v>
      </c>
      <c r="ER45">
        <v>1.7644</v>
      </c>
      <c r="ES45">
        <v>0.11906</v>
      </c>
      <c r="ET45">
        <v>0</v>
      </c>
      <c r="EU45">
        <v>30.092199999999998</v>
      </c>
      <c r="EV45">
        <v>999.9</v>
      </c>
      <c r="EW45">
        <v>50.4</v>
      </c>
      <c r="EX45">
        <v>41.8</v>
      </c>
      <c r="EY45">
        <v>41.636200000000002</v>
      </c>
      <c r="EZ45">
        <v>62.7744</v>
      </c>
      <c r="FA45">
        <v>29.659500000000001</v>
      </c>
      <c r="FB45">
        <v>1</v>
      </c>
      <c r="FC45">
        <v>0.27272400000000002</v>
      </c>
      <c r="FD45">
        <v>1.9474899999999999</v>
      </c>
      <c r="FE45">
        <v>20.297899999999998</v>
      </c>
      <c r="FF45">
        <v>5.2160900000000003</v>
      </c>
      <c r="FG45">
        <v>11.9069</v>
      </c>
      <c r="FH45">
        <v>4.9996</v>
      </c>
      <c r="FI45">
        <v>3.3029999999999999</v>
      </c>
      <c r="FJ45">
        <v>9999</v>
      </c>
      <c r="FK45">
        <v>9999</v>
      </c>
      <c r="FL45">
        <v>9999</v>
      </c>
      <c r="FM45">
        <v>999.9</v>
      </c>
      <c r="FN45">
        <v>1.8843099999999999</v>
      </c>
      <c r="FO45">
        <v>1.8849199999999999</v>
      </c>
      <c r="FP45">
        <v>1.8811</v>
      </c>
      <c r="FQ45">
        <v>1.88263</v>
      </c>
      <c r="FR45">
        <v>1.87958</v>
      </c>
      <c r="FS45">
        <v>1.8830899999999999</v>
      </c>
      <c r="FT45">
        <v>1.87897</v>
      </c>
      <c r="FU45">
        <v>1.8813800000000001</v>
      </c>
      <c r="FV45">
        <v>5</v>
      </c>
      <c r="FW45">
        <v>0</v>
      </c>
      <c r="FX45">
        <v>0</v>
      </c>
      <c r="FY45">
        <v>0</v>
      </c>
      <c r="FZ45" t="s">
        <v>367</v>
      </c>
      <c r="GA45" t="s">
        <v>368</v>
      </c>
      <c r="GB45" t="s">
        <v>369</v>
      </c>
      <c r="GC45" t="s">
        <v>369</v>
      </c>
      <c r="GD45" t="s">
        <v>369</v>
      </c>
      <c r="GE45" t="s">
        <v>369</v>
      </c>
      <c r="GF45">
        <v>0</v>
      </c>
      <c r="GG45">
        <v>100</v>
      </c>
      <c r="GH45">
        <v>100</v>
      </c>
      <c r="GI45">
        <v>-5.1849999999999996</v>
      </c>
      <c r="GJ45">
        <v>0.15110000000000001</v>
      </c>
      <c r="GK45">
        <v>-5.1849523809524953</v>
      </c>
      <c r="GL45">
        <v>0</v>
      </c>
      <c r="GM45">
        <v>0</v>
      </c>
      <c r="GN45">
        <v>0</v>
      </c>
      <c r="GO45">
        <v>0.15108999999999281</v>
      </c>
      <c r="GP45">
        <v>0</v>
      </c>
      <c r="GQ45">
        <v>0</v>
      </c>
      <c r="GR45">
        <v>0</v>
      </c>
      <c r="GS45">
        <v>-1</v>
      </c>
      <c r="GT45">
        <v>-1</v>
      </c>
      <c r="GU45">
        <v>-1</v>
      </c>
      <c r="GV45">
        <v>-1</v>
      </c>
      <c r="GW45">
        <v>0.6</v>
      </c>
      <c r="GX45">
        <v>0.8</v>
      </c>
      <c r="GY45">
        <v>2.0874000000000001</v>
      </c>
      <c r="GZ45">
        <v>2.5622600000000002</v>
      </c>
      <c r="HA45">
        <v>1.5966800000000001</v>
      </c>
      <c r="HB45">
        <v>2.3022499999999999</v>
      </c>
      <c r="HC45">
        <v>1.6003400000000001</v>
      </c>
      <c r="HD45">
        <v>2.4426299999999999</v>
      </c>
      <c r="HE45">
        <v>42.643900000000002</v>
      </c>
      <c r="HF45">
        <v>23.8598</v>
      </c>
      <c r="HG45">
        <v>18</v>
      </c>
      <c r="HH45">
        <v>531.51700000000005</v>
      </c>
      <c r="HI45">
        <v>435.89400000000001</v>
      </c>
      <c r="HJ45">
        <v>27.318100000000001</v>
      </c>
      <c r="HK45">
        <v>30.9346</v>
      </c>
      <c r="HL45">
        <v>30.0001</v>
      </c>
      <c r="HM45">
        <v>30.820499999999999</v>
      </c>
      <c r="HN45">
        <v>30.788599999999999</v>
      </c>
      <c r="HO45">
        <v>41.821199999999997</v>
      </c>
      <c r="HP45">
        <v>43.175699999999999</v>
      </c>
      <c r="HQ45">
        <v>0</v>
      </c>
      <c r="HR45">
        <v>27.3215</v>
      </c>
      <c r="HS45">
        <v>1000</v>
      </c>
      <c r="HT45">
        <v>25.9709</v>
      </c>
      <c r="HU45">
        <v>99.488</v>
      </c>
      <c r="HV45">
        <v>98.481099999999998</v>
      </c>
    </row>
    <row r="46" spans="1:230" x14ac:dyDescent="0.3">
      <c r="A46">
        <v>30</v>
      </c>
      <c r="B46">
        <v>1691685809</v>
      </c>
      <c r="C46">
        <v>5787.4000000953674</v>
      </c>
      <c r="D46" t="s">
        <v>458</v>
      </c>
      <c r="E46" t="s">
        <v>459</v>
      </c>
      <c r="F46" t="s">
        <v>357</v>
      </c>
      <c r="G46" t="s">
        <v>418</v>
      </c>
      <c r="H46" t="s">
        <v>419</v>
      </c>
      <c r="I46" t="s">
        <v>360</v>
      </c>
      <c r="J46" t="s">
        <v>361</v>
      </c>
      <c r="K46" t="s">
        <v>420</v>
      </c>
      <c r="L46" t="s">
        <v>363</v>
      </c>
      <c r="M46">
        <v>1691685809</v>
      </c>
      <c r="N46">
        <f t="shared" si="0"/>
        <v>1.7741707858722113E-3</v>
      </c>
      <c r="O46">
        <f t="shared" si="1"/>
        <v>1.7741707858722113</v>
      </c>
      <c r="P46">
        <f t="shared" si="2"/>
        <v>27.208927812353146</v>
      </c>
      <c r="Q46">
        <f t="shared" si="3"/>
        <v>1164.1199999999999</v>
      </c>
      <c r="R46">
        <f t="shared" si="4"/>
        <v>627.26959587378894</v>
      </c>
      <c r="S46">
        <f t="shared" si="5"/>
        <v>61.995307312594946</v>
      </c>
      <c r="T46">
        <f t="shared" si="6"/>
        <v>115.05416111904</v>
      </c>
      <c r="U46">
        <f t="shared" si="7"/>
        <v>8.7049985000491659E-2</v>
      </c>
      <c r="V46">
        <f t="shared" si="8"/>
        <v>2.9054872609344886</v>
      </c>
      <c r="W46">
        <f t="shared" si="9"/>
        <v>8.5626624304966967E-2</v>
      </c>
      <c r="X46">
        <f t="shared" si="10"/>
        <v>5.3642584851515199E-2</v>
      </c>
      <c r="Y46">
        <f t="shared" si="11"/>
        <v>344.3617987626198</v>
      </c>
      <c r="Z46">
        <f t="shared" si="12"/>
        <v>33.123228306611246</v>
      </c>
      <c r="AA46">
        <f t="shared" si="13"/>
        <v>31.983599999999999</v>
      </c>
      <c r="AB46">
        <f t="shared" si="14"/>
        <v>4.7706525504754351</v>
      </c>
      <c r="AC46">
        <f t="shared" si="15"/>
        <v>60.191388074515309</v>
      </c>
      <c r="AD46">
        <f t="shared" si="16"/>
        <v>2.8012800314928006</v>
      </c>
      <c r="AE46">
        <f t="shared" si="17"/>
        <v>4.6539548614909689</v>
      </c>
      <c r="AF46">
        <f t="shared" si="18"/>
        <v>1.9693725189826345</v>
      </c>
      <c r="AG46">
        <f t="shared" si="19"/>
        <v>-78.24093165696452</v>
      </c>
      <c r="AH46">
        <f t="shared" si="20"/>
        <v>-68.42062683958298</v>
      </c>
      <c r="AI46">
        <f t="shared" si="21"/>
        <v>-5.3281400165001482</v>
      </c>
      <c r="AJ46">
        <f t="shared" si="22"/>
        <v>192.37210024957218</v>
      </c>
      <c r="AK46">
        <f t="shared" si="23"/>
        <v>27.875492047688859</v>
      </c>
      <c r="AL46">
        <f t="shared" si="24"/>
        <v>1.8129814386070131</v>
      </c>
      <c r="AM46">
        <f t="shared" si="25"/>
        <v>27.208927812353146</v>
      </c>
      <c r="AN46">
        <v>1232.315148539396</v>
      </c>
      <c r="AO46">
        <v>1198.234787878788</v>
      </c>
      <c r="AP46">
        <v>0.1045882676362592</v>
      </c>
      <c r="AQ46">
        <v>65.53938070048045</v>
      </c>
      <c r="AR46">
        <f t="shared" si="26"/>
        <v>1.7741707858722113</v>
      </c>
      <c r="AS46">
        <v>26.226987398008092</v>
      </c>
      <c r="AT46">
        <v>28.349959999999989</v>
      </c>
      <c r="AU46">
        <v>-7.1747408473620596E-3</v>
      </c>
      <c r="AV46">
        <v>95.36619491137867</v>
      </c>
      <c r="AW46">
        <v>0</v>
      </c>
      <c r="AX46">
        <v>0</v>
      </c>
      <c r="AY46">
        <f t="shared" si="27"/>
        <v>1</v>
      </c>
      <c r="AZ46">
        <f t="shared" si="28"/>
        <v>0</v>
      </c>
      <c r="BA46">
        <f t="shared" si="29"/>
        <v>51378.65340338846</v>
      </c>
      <c r="BB46">
        <f t="shared" si="30"/>
        <v>1799.96</v>
      </c>
      <c r="BC46">
        <f t="shared" si="31"/>
        <v>1513.1510993813099</v>
      </c>
      <c r="BD46">
        <f t="shared" si="32"/>
        <v>0.8406581809491932</v>
      </c>
      <c r="BE46">
        <f t="shared" si="33"/>
        <v>0.19131636189838652</v>
      </c>
      <c r="BF46">
        <v>6</v>
      </c>
      <c r="BG46">
        <v>0.5</v>
      </c>
      <c r="BH46" t="s">
        <v>364</v>
      </c>
      <c r="BI46">
        <v>2</v>
      </c>
      <c r="BJ46" t="b">
        <v>1</v>
      </c>
      <c r="BK46">
        <v>1691685809</v>
      </c>
      <c r="BL46">
        <v>1164.1199999999999</v>
      </c>
      <c r="BM46">
        <v>1200.1199999999999</v>
      </c>
      <c r="BN46">
        <v>28.343399999999999</v>
      </c>
      <c r="BO46">
        <v>26.2285</v>
      </c>
      <c r="BP46">
        <v>1169.6600000000001</v>
      </c>
      <c r="BQ46">
        <v>28.200700000000001</v>
      </c>
      <c r="BR46">
        <v>499.767</v>
      </c>
      <c r="BS46">
        <v>98.733400000000003</v>
      </c>
      <c r="BT46">
        <v>0.100192</v>
      </c>
      <c r="BU46">
        <v>31.546800000000001</v>
      </c>
      <c r="BV46">
        <v>31.983599999999999</v>
      </c>
      <c r="BW46">
        <v>999.9</v>
      </c>
      <c r="BX46">
        <v>0</v>
      </c>
      <c r="BY46">
        <v>0</v>
      </c>
      <c r="BZ46">
        <v>9990</v>
      </c>
      <c r="CA46">
        <v>0</v>
      </c>
      <c r="CB46">
        <v>909.74900000000002</v>
      </c>
      <c r="CC46">
        <v>-36.0002</v>
      </c>
      <c r="CD46">
        <v>1198.07</v>
      </c>
      <c r="CE46">
        <v>1232.44</v>
      </c>
      <c r="CF46">
        <v>2.1148799999999999</v>
      </c>
      <c r="CG46">
        <v>1200.1199999999999</v>
      </c>
      <c r="CH46">
        <v>26.2285</v>
      </c>
      <c r="CI46">
        <v>2.7984399999999998</v>
      </c>
      <c r="CJ46">
        <v>2.5896300000000001</v>
      </c>
      <c r="CK46">
        <v>22.8749</v>
      </c>
      <c r="CL46">
        <v>21.600999999999999</v>
      </c>
      <c r="CM46">
        <v>1799.96</v>
      </c>
      <c r="CN46">
        <v>0.97799999999999998</v>
      </c>
      <c r="CO46">
        <v>2.20003E-2</v>
      </c>
      <c r="CP46">
        <v>0</v>
      </c>
      <c r="CQ46">
        <v>832.95299999999997</v>
      </c>
      <c r="CR46">
        <v>5.0009399999999999</v>
      </c>
      <c r="CS46">
        <v>19014.099999999999</v>
      </c>
      <c r="CT46">
        <v>13859.8</v>
      </c>
      <c r="CU46">
        <v>46.811999999999998</v>
      </c>
      <c r="CV46">
        <v>49.436999999999998</v>
      </c>
      <c r="CW46">
        <v>47.811999999999998</v>
      </c>
      <c r="CX46">
        <v>48.75</v>
      </c>
      <c r="CY46">
        <v>48.686999999999998</v>
      </c>
      <c r="CZ46">
        <v>1755.47</v>
      </c>
      <c r="DA46">
        <v>39.49</v>
      </c>
      <c r="DB46">
        <v>0</v>
      </c>
      <c r="DC46">
        <v>1691685808.2</v>
      </c>
      <c r="DD46">
        <v>0</v>
      </c>
      <c r="DE46">
        <v>1691685707.5</v>
      </c>
      <c r="DF46" t="s">
        <v>460</v>
      </c>
      <c r="DG46">
        <v>1691685707.5</v>
      </c>
      <c r="DH46">
        <v>1691685698</v>
      </c>
      <c r="DI46">
        <v>32</v>
      </c>
      <c r="DJ46">
        <v>-0.36</v>
      </c>
      <c r="DK46">
        <v>-8.0000000000000002E-3</v>
      </c>
      <c r="DL46">
        <v>-5.5439999999999996</v>
      </c>
      <c r="DM46">
        <v>0.14299999999999999</v>
      </c>
      <c r="DN46">
        <v>1200</v>
      </c>
      <c r="DO46">
        <v>26</v>
      </c>
      <c r="DP46">
        <v>0.4</v>
      </c>
      <c r="DQ46">
        <v>0.09</v>
      </c>
      <c r="DR46">
        <v>28.26982115640849</v>
      </c>
      <c r="DS46">
        <v>-2.1911539135684639</v>
      </c>
      <c r="DT46">
        <v>0.37899734310899169</v>
      </c>
      <c r="DU46">
        <v>0</v>
      </c>
      <c r="DV46">
        <v>8.9144759138212029E-2</v>
      </c>
      <c r="DW46">
        <v>6.7930451991865606E-3</v>
      </c>
      <c r="DX46">
        <v>1.861451447490039E-3</v>
      </c>
      <c r="DY46">
        <v>1</v>
      </c>
      <c r="DZ46">
        <v>1</v>
      </c>
      <c r="EA46">
        <v>2</v>
      </c>
      <c r="EB46" t="s">
        <v>403</v>
      </c>
      <c r="EC46">
        <v>3.1240700000000001</v>
      </c>
      <c r="ED46">
        <v>2.8694299999999999</v>
      </c>
      <c r="EE46">
        <v>0.18291199999999999</v>
      </c>
      <c r="EF46">
        <v>0.188055</v>
      </c>
      <c r="EG46">
        <v>0.126557</v>
      </c>
      <c r="EH46">
        <v>0.121064</v>
      </c>
      <c r="EI46">
        <v>23905</v>
      </c>
      <c r="EJ46">
        <v>24443.200000000001</v>
      </c>
      <c r="EK46">
        <v>26938.2</v>
      </c>
      <c r="EL46">
        <v>27791.1</v>
      </c>
      <c r="EM46">
        <v>33645</v>
      </c>
      <c r="EN46">
        <v>34141.1</v>
      </c>
      <c r="EO46">
        <v>39905.300000000003</v>
      </c>
      <c r="EP46">
        <v>40254.300000000003</v>
      </c>
      <c r="EQ46">
        <v>2.0259999999999998</v>
      </c>
      <c r="ER46">
        <v>1.7625999999999999</v>
      </c>
      <c r="ES46">
        <v>0.116259</v>
      </c>
      <c r="ET46">
        <v>0</v>
      </c>
      <c r="EU46">
        <v>30.094799999999999</v>
      </c>
      <c r="EV46">
        <v>999.9</v>
      </c>
      <c r="EW46">
        <v>50.8</v>
      </c>
      <c r="EX46">
        <v>41.9</v>
      </c>
      <c r="EY46">
        <v>42.193100000000001</v>
      </c>
      <c r="EZ46">
        <v>63.124499999999998</v>
      </c>
      <c r="FA46">
        <v>29.799700000000001</v>
      </c>
      <c r="FB46">
        <v>1</v>
      </c>
      <c r="FC46">
        <v>0.278171</v>
      </c>
      <c r="FD46">
        <v>1.64209</v>
      </c>
      <c r="FE46">
        <v>20.301300000000001</v>
      </c>
      <c r="FF46">
        <v>5.2160900000000003</v>
      </c>
      <c r="FG46">
        <v>11.908099999999999</v>
      </c>
      <c r="FH46">
        <v>4.9980000000000002</v>
      </c>
      <c r="FI46">
        <v>3.3028</v>
      </c>
      <c r="FJ46">
        <v>9999</v>
      </c>
      <c r="FK46">
        <v>9999</v>
      </c>
      <c r="FL46">
        <v>9999</v>
      </c>
      <c r="FM46">
        <v>999.9</v>
      </c>
      <c r="FN46">
        <v>1.8843099999999999</v>
      </c>
      <c r="FO46">
        <v>1.8849199999999999</v>
      </c>
      <c r="FP46">
        <v>1.88107</v>
      </c>
      <c r="FQ46">
        <v>1.88263</v>
      </c>
      <c r="FR46">
        <v>1.87958</v>
      </c>
      <c r="FS46">
        <v>1.8830899999999999</v>
      </c>
      <c r="FT46">
        <v>1.87897</v>
      </c>
      <c r="FU46">
        <v>1.88141</v>
      </c>
      <c r="FV46">
        <v>5</v>
      </c>
      <c r="FW46">
        <v>0</v>
      </c>
      <c r="FX46">
        <v>0</v>
      </c>
      <c r="FY46">
        <v>0</v>
      </c>
      <c r="FZ46" t="s">
        <v>367</v>
      </c>
      <c r="GA46" t="s">
        <v>368</v>
      </c>
      <c r="GB46" t="s">
        <v>369</v>
      </c>
      <c r="GC46" t="s">
        <v>369</v>
      </c>
      <c r="GD46" t="s">
        <v>369</v>
      </c>
      <c r="GE46" t="s">
        <v>369</v>
      </c>
      <c r="GF46">
        <v>0</v>
      </c>
      <c r="GG46">
        <v>100</v>
      </c>
      <c r="GH46">
        <v>100</v>
      </c>
      <c r="GI46">
        <v>-5.54</v>
      </c>
      <c r="GJ46">
        <v>0.14269999999999999</v>
      </c>
      <c r="GK46">
        <v>-5.5438095238100686</v>
      </c>
      <c r="GL46">
        <v>0</v>
      </c>
      <c r="GM46">
        <v>0</v>
      </c>
      <c r="GN46">
        <v>0</v>
      </c>
      <c r="GO46">
        <v>0.14273000000000019</v>
      </c>
      <c r="GP46">
        <v>0</v>
      </c>
      <c r="GQ46">
        <v>0</v>
      </c>
      <c r="GR46">
        <v>0</v>
      </c>
      <c r="GS46">
        <v>-1</v>
      </c>
      <c r="GT46">
        <v>-1</v>
      </c>
      <c r="GU46">
        <v>-1</v>
      </c>
      <c r="GV46">
        <v>-1</v>
      </c>
      <c r="GW46">
        <v>1.7</v>
      </c>
      <c r="GX46">
        <v>1.9</v>
      </c>
      <c r="GY46">
        <v>2.4267599999999998</v>
      </c>
      <c r="GZ46">
        <v>2.5524900000000001</v>
      </c>
      <c r="HA46">
        <v>1.5979000000000001</v>
      </c>
      <c r="HB46">
        <v>2.3022499999999999</v>
      </c>
      <c r="HC46">
        <v>1.6003400000000001</v>
      </c>
      <c r="HD46">
        <v>2.4853499999999999</v>
      </c>
      <c r="HE46">
        <v>42.8583</v>
      </c>
      <c r="HF46">
        <v>23.868600000000001</v>
      </c>
      <c r="HG46">
        <v>18</v>
      </c>
      <c r="HH46">
        <v>531.07799999999997</v>
      </c>
      <c r="HI46">
        <v>435.58499999999998</v>
      </c>
      <c r="HJ46">
        <v>27.434100000000001</v>
      </c>
      <c r="HK46">
        <v>31.043800000000001</v>
      </c>
      <c r="HL46">
        <v>30.000800000000002</v>
      </c>
      <c r="HM46">
        <v>30.934100000000001</v>
      </c>
      <c r="HN46">
        <v>30.903300000000002</v>
      </c>
      <c r="HO46">
        <v>48.625799999999998</v>
      </c>
      <c r="HP46">
        <v>44.032899999999998</v>
      </c>
      <c r="HQ46">
        <v>0</v>
      </c>
      <c r="HR46">
        <v>27.402799999999999</v>
      </c>
      <c r="HS46">
        <v>1200</v>
      </c>
      <c r="HT46">
        <v>26.255099999999999</v>
      </c>
      <c r="HU46">
        <v>99.471800000000002</v>
      </c>
      <c r="HV46">
        <v>98.474900000000005</v>
      </c>
    </row>
    <row r="47" spans="1:230" x14ac:dyDescent="0.3">
      <c r="A47">
        <v>31</v>
      </c>
      <c r="B47">
        <v>1691685989.5999999</v>
      </c>
      <c r="C47">
        <v>5968</v>
      </c>
      <c r="D47" t="s">
        <v>461</v>
      </c>
      <c r="E47" t="s">
        <v>462</v>
      </c>
      <c r="F47" t="s">
        <v>357</v>
      </c>
      <c r="G47" t="s">
        <v>418</v>
      </c>
      <c r="H47" t="s">
        <v>419</v>
      </c>
      <c r="I47" t="s">
        <v>360</v>
      </c>
      <c r="J47" t="s">
        <v>361</v>
      </c>
      <c r="K47" t="s">
        <v>420</v>
      </c>
      <c r="L47" t="s">
        <v>363</v>
      </c>
      <c r="M47">
        <v>1691685989.5999999</v>
      </c>
      <c r="N47">
        <f t="shared" si="0"/>
        <v>1.4195788878538136E-3</v>
      </c>
      <c r="O47">
        <f t="shared" si="1"/>
        <v>1.4195788878538136</v>
      </c>
      <c r="P47">
        <f t="shared" si="2"/>
        <v>26.237307130467354</v>
      </c>
      <c r="Q47">
        <f t="shared" si="3"/>
        <v>1465.75</v>
      </c>
      <c r="R47">
        <f t="shared" si="4"/>
        <v>807.23638751210137</v>
      </c>
      <c r="S47">
        <f t="shared" si="5"/>
        <v>79.785534007790957</v>
      </c>
      <c r="T47">
        <f t="shared" si="6"/>
        <v>144.87162407574999</v>
      </c>
      <c r="U47">
        <f t="shared" si="7"/>
        <v>6.843070614758906E-2</v>
      </c>
      <c r="V47">
        <f t="shared" si="8"/>
        <v>2.8897740539239147</v>
      </c>
      <c r="W47">
        <f t="shared" si="9"/>
        <v>6.7543054075152639E-2</v>
      </c>
      <c r="X47">
        <f t="shared" si="10"/>
        <v>4.2293201456066777E-2</v>
      </c>
      <c r="Y47">
        <f t="shared" si="11"/>
        <v>344.40739876278479</v>
      </c>
      <c r="Z47">
        <f t="shared" si="12"/>
        <v>33.075328881325092</v>
      </c>
      <c r="AA47">
        <f t="shared" si="13"/>
        <v>31.9131</v>
      </c>
      <c r="AB47">
        <f t="shared" si="14"/>
        <v>4.7516467763235903</v>
      </c>
      <c r="AC47">
        <f t="shared" si="15"/>
        <v>59.662580077769</v>
      </c>
      <c r="AD47">
        <f t="shared" si="16"/>
        <v>2.7531983617716995</v>
      </c>
      <c r="AE47">
        <f t="shared" si="17"/>
        <v>4.614614986785619</v>
      </c>
      <c r="AF47">
        <f t="shared" si="18"/>
        <v>1.9984484145518908</v>
      </c>
      <c r="AG47">
        <f t="shared" si="19"/>
        <v>-62.603428954353177</v>
      </c>
      <c r="AH47">
        <f t="shared" si="20"/>
        <v>-80.342707328656672</v>
      </c>
      <c r="AI47">
        <f t="shared" si="21"/>
        <v>-6.2837672914856055</v>
      </c>
      <c r="AJ47">
        <f t="shared" si="22"/>
        <v>195.17749518828936</v>
      </c>
      <c r="AK47">
        <f t="shared" si="23"/>
        <v>26.928511605355691</v>
      </c>
      <c r="AL47">
        <f t="shared" si="24"/>
        <v>1.4089485892166405</v>
      </c>
      <c r="AM47">
        <f t="shared" si="25"/>
        <v>26.237307130467354</v>
      </c>
      <c r="AN47">
        <v>1540.223414180052</v>
      </c>
      <c r="AO47">
        <v>1507.6750909090899</v>
      </c>
      <c r="AP47">
        <v>4.0884639609534403E-2</v>
      </c>
      <c r="AQ47">
        <v>65.53753942614064</v>
      </c>
      <c r="AR47">
        <f t="shared" si="26"/>
        <v>1.4195788878538136</v>
      </c>
      <c r="AS47">
        <v>26.16068568238763</v>
      </c>
      <c r="AT47">
        <v>27.854431515151511</v>
      </c>
      <c r="AU47">
        <v>-5.0211107510414708E-3</v>
      </c>
      <c r="AV47">
        <v>95.330817161559423</v>
      </c>
      <c r="AW47">
        <v>0</v>
      </c>
      <c r="AX47">
        <v>0</v>
      </c>
      <c r="AY47">
        <f t="shared" si="27"/>
        <v>1</v>
      </c>
      <c r="AZ47">
        <f t="shared" si="28"/>
        <v>0</v>
      </c>
      <c r="BA47">
        <f t="shared" si="29"/>
        <v>50960.965731637254</v>
      </c>
      <c r="BB47">
        <f t="shared" si="30"/>
        <v>1800.2</v>
      </c>
      <c r="BC47">
        <f t="shared" si="31"/>
        <v>1513.3526993813925</v>
      </c>
      <c r="BD47">
        <f t="shared" si="32"/>
        <v>0.84065809320152896</v>
      </c>
      <c r="BE47">
        <f t="shared" si="33"/>
        <v>0.19131618640305786</v>
      </c>
      <c r="BF47">
        <v>6</v>
      </c>
      <c r="BG47">
        <v>0.5</v>
      </c>
      <c r="BH47" t="s">
        <v>364</v>
      </c>
      <c r="BI47">
        <v>2</v>
      </c>
      <c r="BJ47" t="b">
        <v>1</v>
      </c>
      <c r="BK47">
        <v>1691685989.5999999</v>
      </c>
      <c r="BL47">
        <v>1465.75</v>
      </c>
      <c r="BM47">
        <v>1500.55</v>
      </c>
      <c r="BN47">
        <v>27.855699999999999</v>
      </c>
      <c r="BO47">
        <v>26.2117</v>
      </c>
      <c r="BP47">
        <v>1471.95</v>
      </c>
      <c r="BQ47">
        <v>27.701599999999999</v>
      </c>
      <c r="BR47">
        <v>499.89100000000002</v>
      </c>
      <c r="BS47">
        <v>98.737200000000001</v>
      </c>
      <c r="BT47">
        <v>0.10068100000000001</v>
      </c>
      <c r="BU47">
        <v>31.397400000000001</v>
      </c>
      <c r="BV47">
        <v>31.9131</v>
      </c>
      <c r="BW47">
        <v>999.9</v>
      </c>
      <c r="BX47">
        <v>0</v>
      </c>
      <c r="BY47">
        <v>0</v>
      </c>
      <c r="BZ47">
        <v>9900</v>
      </c>
      <c r="CA47">
        <v>0</v>
      </c>
      <c r="CB47">
        <v>483.03100000000001</v>
      </c>
      <c r="CC47">
        <v>-34.807899999999997</v>
      </c>
      <c r="CD47">
        <v>1507.75</v>
      </c>
      <c r="CE47">
        <v>1540.94</v>
      </c>
      <c r="CF47">
        <v>1.64402</v>
      </c>
      <c r="CG47">
        <v>1500.55</v>
      </c>
      <c r="CH47">
        <v>26.2117</v>
      </c>
      <c r="CI47">
        <v>2.7503899999999999</v>
      </c>
      <c r="CJ47">
        <v>2.58806</v>
      </c>
      <c r="CK47">
        <v>22.589300000000001</v>
      </c>
      <c r="CL47">
        <v>21.591200000000001</v>
      </c>
      <c r="CM47">
        <v>1800.2</v>
      </c>
      <c r="CN47">
        <v>0.97800399999999998</v>
      </c>
      <c r="CO47">
        <v>2.1996499999999999E-2</v>
      </c>
      <c r="CP47">
        <v>0</v>
      </c>
      <c r="CQ47">
        <v>822.27700000000004</v>
      </c>
      <c r="CR47">
        <v>5.0009399999999999</v>
      </c>
      <c r="CS47">
        <v>16988.3</v>
      </c>
      <c r="CT47">
        <v>13861.7</v>
      </c>
      <c r="CU47">
        <v>46.561999999999998</v>
      </c>
      <c r="CV47">
        <v>48.686999999999998</v>
      </c>
      <c r="CW47">
        <v>47.561999999999998</v>
      </c>
      <c r="CX47">
        <v>48.25</v>
      </c>
      <c r="CY47">
        <v>48.375</v>
      </c>
      <c r="CZ47">
        <v>1755.71</v>
      </c>
      <c r="DA47">
        <v>39.49</v>
      </c>
      <c r="DB47">
        <v>0</v>
      </c>
      <c r="DC47">
        <v>1691685988.8</v>
      </c>
      <c r="DD47">
        <v>0</v>
      </c>
      <c r="DE47">
        <v>1691685877.5</v>
      </c>
      <c r="DF47" t="s">
        <v>463</v>
      </c>
      <c r="DG47">
        <v>1691685877.5</v>
      </c>
      <c r="DH47">
        <v>1691685876</v>
      </c>
      <c r="DI47">
        <v>33</v>
      </c>
      <c r="DJ47">
        <v>-0.66</v>
      </c>
      <c r="DK47">
        <v>1.0999999999999999E-2</v>
      </c>
      <c r="DL47">
        <v>-6.2039999999999997</v>
      </c>
      <c r="DM47">
        <v>0.154</v>
      </c>
      <c r="DN47">
        <v>1500</v>
      </c>
      <c r="DO47">
        <v>26</v>
      </c>
      <c r="DP47">
        <v>0.38</v>
      </c>
      <c r="DQ47">
        <v>0.16</v>
      </c>
      <c r="DR47">
        <v>26.8486408368545</v>
      </c>
      <c r="DS47">
        <v>-2.6438357117293849</v>
      </c>
      <c r="DT47">
        <v>0.4333786840586194</v>
      </c>
      <c r="DU47">
        <v>0</v>
      </c>
      <c r="DV47">
        <v>7.1319375652316455E-2</v>
      </c>
      <c r="DW47">
        <v>-6.2281454214802466E-3</v>
      </c>
      <c r="DX47">
        <v>1.058773747628328E-3</v>
      </c>
      <c r="DY47">
        <v>1</v>
      </c>
      <c r="DZ47">
        <v>1</v>
      </c>
      <c r="EA47">
        <v>2</v>
      </c>
      <c r="EB47" t="s">
        <v>403</v>
      </c>
      <c r="EC47">
        <v>3.1242100000000002</v>
      </c>
      <c r="ED47">
        <v>2.8691499999999999</v>
      </c>
      <c r="EE47">
        <v>0.21059900000000001</v>
      </c>
      <c r="EF47">
        <v>0.21545900000000001</v>
      </c>
      <c r="EG47">
        <v>0.124988</v>
      </c>
      <c r="EH47">
        <v>0.12102499999999999</v>
      </c>
      <c r="EI47">
        <v>23096.9</v>
      </c>
      <c r="EJ47">
        <v>23618.7</v>
      </c>
      <c r="EK47">
        <v>26940.9</v>
      </c>
      <c r="EL47">
        <v>27792</v>
      </c>
      <c r="EM47">
        <v>33711.9</v>
      </c>
      <c r="EN47">
        <v>34146</v>
      </c>
      <c r="EO47">
        <v>39910</v>
      </c>
      <c r="EP47">
        <v>40255.9</v>
      </c>
      <c r="EQ47">
        <v>2.0266000000000002</v>
      </c>
      <c r="ER47">
        <v>1.764</v>
      </c>
      <c r="ES47">
        <v>0.14469000000000001</v>
      </c>
      <c r="ET47">
        <v>0</v>
      </c>
      <c r="EU47">
        <v>29.561199999999999</v>
      </c>
      <c r="EV47">
        <v>999.9</v>
      </c>
      <c r="EW47">
        <v>50.8</v>
      </c>
      <c r="EX47">
        <v>42</v>
      </c>
      <c r="EY47">
        <v>42.411000000000001</v>
      </c>
      <c r="EZ47">
        <v>62.628100000000003</v>
      </c>
      <c r="FA47">
        <v>29.755600000000001</v>
      </c>
      <c r="FB47">
        <v>1</v>
      </c>
      <c r="FC47">
        <v>0.27024399999999998</v>
      </c>
      <c r="FD47">
        <v>0.14041400000000001</v>
      </c>
      <c r="FE47">
        <v>20.3095</v>
      </c>
      <c r="FF47">
        <v>5.2172900000000002</v>
      </c>
      <c r="FG47">
        <v>11.9069</v>
      </c>
      <c r="FH47">
        <v>4.9996</v>
      </c>
      <c r="FI47">
        <v>3.3028</v>
      </c>
      <c r="FJ47">
        <v>9999</v>
      </c>
      <c r="FK47">
        <v>9999</v>
      </c>
      <c r="FL47">
        <v>9999</v>
      </c>
      <c r="FM47">
        <v>999.9</v>
      </c>
      <c r="FN47">
        <v>1.8843099999999999</v>
      </c>
      <c r="FO47">
        <v>1.8849199999999999</v>
      </c>
      <c r="FP47">
        <v>1.88104</v>
      </c>
      <c r="FQ47">
        <v>1.88263</v>
      </c>
      <c r="FR47">
        <v>1.87958</v>
      </c>
      <c r="FS47">
        <v>1.8830899999999999</v>
      </c>
      <c r="FT47">
        <v>1.87897</v>
      </c>
      <c r="FU47">
        <v>1.88141</v>
      </c>
      <c r="FV47">
        <v>5</v>
      </c>
      <c r="FW47">
        <v>0</v>
      </c>
      <c r="FX47">
        <v>0</v>
      </c>
      <c r="FY47">
        <v>0</v>
      </c>
      <c r="FZ47" t="s">
        <v>367</v>
      </c>
      <c r="GA47" t="s">
        <v>368</v>
      </c>
      <c r="GB47" t="s">
        <v>369</v>
      </c>
      <c r="GC47" t="s">
        <v>369</v>
      </c>
      <c r="GD47" t="s">
        <v>369</v>
      </c>
      <c r="GE47" t="s">
        <v>369</v>
      </c>
      <c r="GF47">
        <v>0</v>
      </c>
      <c r="GG47">
        <v>100</v>
      </c>
      <c r="GH47">
        <v>100</v>
      </c>
      <c r="GI47">
        <v>-6.2</v>
      </c>
      <c r="GJ47">
        <v>0.15409999999999999</v>
      </c>
      <c r="GK47">
        <v>-6.2045000000000003</v>
      </c>
      <c r="GL47">
        <v>0</v>
      </c>
      <c r="GM47">
        <v>0</v>
      </c>
      <c r="GN47">
        <v>0</v>
      </c>
      <c r="GO47">
        <v>0.15404761904761341</v>
      </c>
      <c r="GP47">
        <v>0</v>
      </c>
      <c r="GQ47">
        <v>0</v>
      </c>
      <c r="GR47">
        <v>0</v>
      </c>
      <c r="GS47">
        <v>-1</v>
      </c>
      <c r="GT47">
        <v>-1</v>
      </c>
      <c r="GU47">
        <v>-1</v>
      </c>
      <c r="GV47">
        <v>-1</v>
      </c>
      <c r="GW47">
        <v>1.9</v>
      </c>
      <c r="GX47">
        <v>1.9</v>
      </c>
      <c r="GY47">
        <v>2.9162599999999999</v>
      </c>
      <c r="GZ47">
        <v>2.5500500000000001</v>
      </c>
      <c r="HA47">
        <v>1.5979000000000001</v>
      </c>
      <c r="HB47">
        <v>2.3022499999999999</v>
      </c>
      <c r="HC47">
        <v>1.6003400000000001</v>
      </c>
      <c r="HD47">
        <v>2.5134300000000001</v>
      </c>
      <c r="HE47">
        <v>42.992899999999999</v>
      </c>
      <c r="HF47">
        <v>23.868600000000001</v>
      </c>
      <c r="HG47">
        <v>18</v>
      </c>
      <c r="HH47">
        <v>531.20399999999995</v>
      </c>
      <c r="HI47">
        <v>436.18400000000003</v>
      </c>
      <c r="HJ47">
        <v>28.953499999999998</v>
      </c>
      <c r="HK47">
        <v>30.9588</v>
      </c>
      <c r="HL47">
        <v>29.999300000000002</v>
      </c>
      <c r="HM47">
        <v>30.903500000000001</v>
      </c>
      <c r="HN47">
        <v>30.863199999999999</v>
      </c>
      <c r="HO47">
        <v>58.444699999999997</v>
      </c>
      <c r="HP47">
        <v>44.302100000000003</v>
      </c>
      <c r="HQ47">
        <v>0</v>
      </c>
      <c r="HR47">
        <v>28.971800000000002</v>
      </c>
      <c r="HS47">
        <v>1500</v>
      </c>
      <c r="HT47">
        <v>26.311800000000002</v>
      </c>
      <c r="HU47">
        <v>99.483000000000004</v>
      </c>
      <c r="HV47">
        <v>98.478700000000003</v>
      </c>
    </row>
    <row r="48" spans="1:230" x14ac:dyDescent="0.3">
      <c r="A48">
        <v>32</v>
      </c>
      <c r="B48">
        <v>1691686170.0999999</v>
      </c>
      <c r="C48">
        <v>6148.5</v>
      </c>
      <c r="D48" t="s">
        <v>464</v>
      </c>
      <c r="E48" t="s">
        <v>465</v>
      </c>
      <c r="F48" t="s">
        <v>357</v>
      </c>
      <c r="G48" t="s">
        <v>418</v>
      </c>
      <c r="H48" t="s">
        <v>419</v>
      </c>
      <c r="I48" t="s">
        <v>360</v>
      </c>
      <c r="J48" t="s">
        <v>361</v>
      </c>
      <c r="K48" t="s">
        <v>420</v>
      </c>
      <c r="L48" t="s">
        <v>363</v>
      </c>
      <c r="M48">
        <v>1691686170.0999999</v>
      </c>
      <c r="N48">
        <f t="shared" si="0"/>
        <v>1.3607302504981011E-3</v>
      </c>
      <c r="O48">
        <f t="shared" si="1"/>
        <v>1.3607302504981011</v>
      </c>
      <c r="P48">
        <f t="shared" si="2"/>
        <v>31.752642453660755</v>
      </c>
      <c r="Q48">
        <f t="shared" si="3"/>
        <v>1759.05</v>
      </c>
      <c r="R48">
        <f t="shared" si="4"/>
        <v>935.54343724544754</v>
      </c>
      <c r="S48">
        <f t="shared" si="5"/>
        <v>92.481647748312241</v>
      </c>
      <c r="T48">
        <f t="shared" si="6"/>
        <v>173.88806975189999</v>
      </c>
      <c r="U48">
        <f t="shared" si="7"/>
        <v>6.5959788714987561E-2</v>
      </c>
      <c r="V48">
        <f t="shared" si="8"/>
        <v>2.9005892773440003</v>
      </c>
      <c r="W48">
        <f t="shared" si="9"/>
        <v>6.5137700950956029E-2</v>
      </c>
      <c r="X48">
        <f t="shared" si="10"/>
        <v>4.0784070673032233E-2</v>
      </c>
      <c r="Y48">
        <f t="shared" si="11"/>
        <v>344.31501192185453</v>
      </c>
      <c r="Z48">
        <f t="shared" si="12"/>
        <v>33.186651830705188</v>
      </c>
      <c r="AA48">
        <f t="shared" si="13"/>
        <v>32.0047</v>
      </c>
      <c r="AB48">
        <f t="shared" si="14"/>
        <v>4.7763536555591308</v>
      </c>
      <c r="AC48">
        <f t="shared" si="15"/>
        <v>60.116477661686751</v>
      </c>
      <c r="AD48">
        <f t="shared" si="16"/>
        <v>2.7903348653459998</v>
      </c>
      <c r="AE48">
        <f t="shared" si="17"/>
        <v>4.6415474989219598</v>
      </c>
      <c r="AF48">
        <f t="shared" si="18"/>
        <v>1.986018790213131</v>
      </c>
      <c r="AG48">
        <f t="shared" si="19"/>
        <v>-60.008204046966256</v>
      </c>
      <c r="AH48">
        <f t="shared" si="20"/>
        <v>-78.954529748773595</v>
      </c>
      <c r="AI48">
        <f t="shared" si="21"/>
        <v>-6.15804817406661</v>
      </c>
      <c r="AJ48">
        <f t="shared" si="22"/>
        <v>199.19422995204803</v>
      </c>
      <c r="AK48">
        <f t="shared" si="23"/>
        <v>30.985727947733157</v>
      </c>
      <c r="AL48">
        <f t="shared" si="24"/>
        <v>1.3565969238700804</v>
      </c>
      <c r="AM48">
        <f t="shared" si="25"/>
        <v>31.752642453660755</v>
      </c>
      <c r="AN48">
        <v>1849.9234418168151</v>
      </c>
      <c r="AO48">
        <v>1810.221696969696</v>
      </c>
      <c r="AP48">
        <v>0.1060448894705408</v>
      </c>
      <c r="AQ48">
        <v>65.559854847947875</v>
      </c>
      <c r="AR48">
        <f t="shared" si="26"/>
        <v>1.3607302504981011</v>
      </c>
      <c r="AS48">
        <v>26.63838206829271</v>
      </c>
      <c r="AT48">
        <v>28.222892121212119</v>
      </c>
      <c r="AU48">
        <v>3.8105704091431108E-4</v>
      </c>
      <c r="AV48">
        <v>94.814673433521548</v>
      </c>
      <c r="AW48">
        <v>0</v>
      </c>
      <c r="AX48">
        <v>0</v>
      </c>
      <c r="AY48">
        <f t="shared" si="27"/>
        <v>1</v>
      </c>
      <c r="AZ48">
        <f t="shared" si="28"/>
        <v>0</v>
      </c>
      <c r="BA48">
        <f t="shared" si="29"/>
        <v>51248.802167200003</v>
      </c>
      <c r="BB48">
        <f t="shared" si="30"/>
        <v>1799.72</v>
      </c>
      <c r="BC48">
        <f t="shared" si="31"/>
        <v>1512.9489059609273</v>
      </c>
      <c r="BD48">
        <f t="shared" si="32"/>
        <v>0.84065793899102481</v>
      </c>
      <c r="BE48">
        <f t="shared" si="33"/>
        <v>0.19131587798204971</v>
      </c>
      <c r="BF48">
        <v>6</v>
      </c>
      <c r="BG48">
        <v>0.5</v>
      </c>
      <c r="BH48" t="s">
        <v>364</v>
      </c>
      <c r="BI48">
        <v>2</v>
      </c>
      <c r="BJ48" t="b">
        <v>1</v>
      </c>
      <c r="BK48">
        <v>1691686170.0999999</v>
      </c>
      <c r="BL48">
        <v>1759.05</v>
      </c>
      <c r="BM48">
        <v>1799.11</v>
      </c>
      <c r="BN48">
        <v>28.227</v>
      </c>
      <c r="BO48">
        <v>26.644500000000001</v>
      </c>
      <c r="BP48">
        <v>1765.52</v>
      </c>
      <c r="BQ48">
        <v>28.061800000000002</v>
      </c>
      <c r="BR48">
        <v>499.83100000000002</v>
      </c>
      <c r="BS48">
        <v>98.753299999999996</v>
      </c>
      <c r="BT48">
        <v>0.10009800000000001</v>
      </c>
      <c r="BU48">
        <v>31.4998</v>
      </c>
      <c r="BV48">
        <v>32.0047</v>
      </c>
      <c r="BW48">
        <v>999.9</v>
      </c>
      <c r="BX48">
        <v>0</v>
      </c>
      <c r="BY48">
        <v>0</v>
      </c>
      <c r="BZ48">
        <v>9960</v>
      </c>
      <c r="CA48">
        <v>0</v>
      </c>
      <c r="CB48">
        <v>1489.17</v>
      </c>
      <c r="CC48">
        <v>-40.063600000000001</v>
      </c>
      <c r="CD48">
        <v>1810.15</v>
      </c>
      <c r="CE48">
        <v>1848.36</v>
      </c>
      <c r="CF48">
        <v>1.5824499999999999</v>
      </c>
      <c r="CG48">
        <v>1799.11</v>
      </c>
      <c r="CH48">
        <v>26.644500000000001</v>
      </c>
      <c r="CI48">
        <v>2.7875100000000002</v>
      </c>
      <c r="CJ48">
        <v>2.63123</v>
      </c>
      <c r="CK48">
        <v>22.810300000000002</v>
      </c>
      <c r="CL48">
        <v>21.861899999999999</v>
      </c>
      <c r="CM48">
        <v>1799.72</v>
      </c>
      <c r="CN48">
        <v>0.97800500000000001</v>
      </c>
      <c r="CO48">
        <v>2.19945E-2</v>
      </c>
      <c r="CP48">
        <v>0</v>
      </c>
      <c r="CQ48">
        <v>847.99</v>
      </c>
      <c r="CR48">
        <v>5.0009399999999999</v>
      </c>
      <c r="CS48">
        <v>19832.599999999999</v>
      </c>
      <c r="CT48">
        <v>13858</v>
      </c>
      <c r="CU48">
        <v>46.25</v>
      </c>
      <c r="CV48">
        <v>48.5</v>
      </c>
      <c r="CW48">
        <v>47.25</v>
      </c>
      <c r="CX48">
        <v>47.936999999999998</v>
      </c>
      <c r="CY48">
        <v>48.061999999999998</v>
      </c>
      <c r="CZ48">
        <v>1755.24</v>
      </c>
      <c r="DA48">
        <v>39.47</v>
      </c>
      <c r="DB48">
        <v>0</v>
      </c>
      <c r="DC48">
        <v>1691686168.8</v>
      </c>
      <c r="DD48">
        <v>0</v>
      </c>
      <c r="DE48">
        <v>1691686058.0999999</v>
      </c>
      <c r="DF48" t="s">
        <v>466</v>
      </c>
      <c r="DG48">
        <v>1691686058.0999999</v>
      </c>
      <c r="DH48">
        <v>1691686053.5999999</v>
      </c>
      <c r="DI48">
        <v>34</v>
      </c>
      <c r="DJ48">
        <v>-0.26900000000000002</v>
      </c>
      <c r="DK48">
        <v>1.0999999999999999E-2</v>
      </c>
      <c r="DL48">
        <v>-6.4720000000000004</v>
      </c>
      <c r="DM48">
        <v>0.16500000000000001</v>
      </c>
      <c r="DN48">
        <v>1800</v>
      </c>
      <c r="DO48">
        <v>26</v>
      </c>
      <c r="DP48">
        <v>0.39</v>
      </c>
      <c r="DQ48">
        <v>0.18</v>
      </c>
      <c r="DR48">
        <v>31.72416549623183</v>
      </c>
      <c r="DS48">
        <v>0.86762825829553192</v>
      </c>
      <c r="DT48">
        <v>0.34424696497854501</v>
      </c>
      <c r="DU48">
        <v>0</v>
      </c>
      <c r="DV48">
        <v>6.6066633131286759E-2</v>
      </c>
      <c r="DW48">
        <v>-1.7872361277814169E-4</v>
      </c>
      <c r="DX48">
        <v>4.2175778764305281E-4</v>
      </c>
      <c r="DY48">
        <v>1</v>
      </c>
      <c r="DZ48">
        <v>1</v>
      </c>
      <c r="EA48">
        <v>2</v>
      </c>
      <c r="EB48" t="s">
        <v>403</v>
      </c>
      <c r="EC48">
        <v>3.12426</v>
      </c>
      <c r="ED48">
        <v>2.8690799999999999</v>
      </c>
      <c r="EE48">
        <v>0.23453499999999999</v>
      </c>
      <c r="EF48">
        <v>0.239672</v>
      </c>
      <c r="EG48">
        <v>0.12620300000000001</v>
      </c>
      <c r="EH48">
        <v>0.122492</v>
      </c>
      <c r="EI48">
        <v>22406.3</v>
      </c>
      <c r="EJ48">
        <v>22898.1</v>
      </c>
      <c r="EK48">
        <v>26952.6</v>
      </c>
      <c r="EL48">
        <v>27802</v>
      </c>
      <c r="EM48">
        <v>33678.6</v>
      </c>
      <c r="EN48">
        <v>34099.800000000003</v>
      </c>
      <c r="EO48">
        <v>39925.4</v>
      </c>
      <c r="EP48">
        <v>40267.300000000003</v>
      </c>
      <c r="EQ48">
        <v>2.0284</v>
      </c>
      <c r="ER48">
        <v>1.7672000000000001</v>
      </c>
      <c r="ES48">
        <v>0.136465</v>
      </c>
      <c r="ET48">
        <v>0</v>
      </c>
      <c r="EU48">
        <v>29.787099999999999</v>
      </c>
      <c r="EV48">
        <v>999.9</v>
      </c>
      <c r="EW48">
        <v>51.2</v>
      </c>
      <c r="EX48">
        <v>42</v>
      </c>
      <c r="EY48">
        <v>42.741</v>
      </c>
      <c r="EZ48">
        <v>62.708100000000002</v>
      </c>
      <c r="FA48">
        <v>29.715499999999999</v>
      </c>
      <c r="FB48">
        <v>1</v>
      </c>
      <c r="FC48">
        <v>0.25365900000000002</v>
      </c>
      <c r="FD48">
        <v>1.7726999999999999</v>
      </c>
      <c r="FE48">
        <v>20.299099999999999</v>
      </c>
      <c r="FF48">
        <v>5.2172900000000002</v>
      </c>
      <c r="FG48">
        <v>11.9057</v>
      </c>
      <c r="FH48">
        <v>4.9992000000000001</v>
      </c>
      <c r="FI48">
        <v>3.3029999999999999</v>
      </c>
      <c r="FJ48">
        <v>9999</v>
      </c>
      <c r="FK48">
        <v>9999</v>
      </c>
      <c r="FL48">
        <v>9999</v>
      </c>
      <c r="FM48">
        <v>999.9</v>
      </c>
      <c r="FN48">
        <v>1.8843099999999999</v>
      </c>
      <c r="FO48">
        <v>1.8849199999999999</v>
      </c>
      <c r="FP48">
        <v>1.8811</v>
      </c>
      <c r="FQ48">
        <v>1.88263</v>
      </c>
      <c r="FR48">
        <v>1.87958</v>
      </c>
      <c r="FS48">
        <v>1.8830899999999999</v>
      </c>
      <c r="FT48">
        <v>1.879</v>
      </c>
      <c r="FU48">
        <v>1.88141</v>
      </c>
      <c r="FV48">
        <v>5</v>
      </c>
      <c r="FW48">
        <v>0</v>
      </c>
      <c r="FX48">
        <v>0</v>
      </c>
      <c r="FY48">
        <v>0</v>
      </c>
      <c r="FZ48" t="s">
        <v>367</v>
      </c>
      <c r="GA48" t="s">
        <v>368</v>
      </c>
      <c r="GB48" t="s">
        <v>369</v>
      </c>
      <c r="GC48" t="s">
        <v>369</v>
      </c>
      <c r="GD48" t="s">
        <v>369</v>
      </c>
      <c r="GE48" t="s">
        <v>369</v>
      </c>
      <c r="GF48">
        <v>0</v>
      </c>
      <c r="GG48">
        <v>100</v>
      </c>
      <c r="GH48">
        <v>100</v>
      </c>
      <c r="GI48">
        <v>-6.47</v>
      </c>
      <c r="GJ48">
        <v>0.16520000000000001</v>
      </c>
      <c r="GK48">
        <v>-6.471904761904625</v>
      </c>
      <c r="GL48">
        <v>0</v>
      </c>
      <c r="GM48">
        <v>0</v>
      </c>
      <c r="GN48">
        <v>0</v>
      </c>
      <c r="GO48">
        <v>0.16514500000000251</v>
      </c>
      <c r="GP48">
        <v>0</v>
      </c>
      <c r="GQ48">
        <v>0</v>
      </c>
      <c r="GR48">
        <v>0</v>
      </c>
      <c r="GS48">
        <v>-1</v>
      </c>
      <c r="GT48">
        <v>-1</v>
      </c>
      <c r="GU48">
        <v>-1</v>
      </c>
      <c r="GV48">
        <v>-1</v>
      </c>
      <c r="GW48">
        <v>1.9</v>
      </c>
      <c r="GX48">
        <v>1.9</v>
      </c>
      <c r="GY48">
        <v>3.3850099999999999</v>
      </c>
      <c r="GZ48">
        <v>2.5402800000000001</v>
      </c>
      <c r="HA48">
        <v>1.5979000000000001</v>
      </c>
      <c r="HB48">
        <v>2.3022499999999999</v>
      </c>
      <c r="HC48">
        <v>1.6003400000000001</v>
      </c>
      <c r="HD48">
        <v>2.4694799999999999</v>
      </c>
      <c r="HE48">
        <v>43.100900000000003</v>
      </c>
      <c r="HF48">
        <v>23.8598</v>
      </c>
      <c r="HG48">
        <v>18</v>
      </c>
      <c r="HH48">
        <v>530.82799999999997</v>
      </c>
      <c r="HI48">
        <v>437.077</v>
      </c>
      <c r="HJ48">
        <v>27.2532</v>
      </c>
      <c r="HK48">
        <v>30.757300000000001</v>
      </c>
      <c r="HL48">
        <v>29.9999</v>
      </c>
      <c r="HM48">
        <v>30.7256</v>
      </c>
      <c r="HN48">
        <v>30.706399999999999</v>
      </c>
      <c r="HO48">
        <v>67.8262</v>
      </c>
      <c r="HP48">
        <v>44.974499999999999</v>
      </c>
      <c r="HQ48">
        <v>0</v>
      </c>
      <c r="HR48">
        <v>27.2592</v>
      </c>
      <c r="HS48">
        <v>1800</v>
      </c>
      <c r="HT48">
        <v>26.5533</v>
      </c>
      <c r="HU48">
        <v>99.523200000000003</v>
      </c>
      <c r="HV48">
        <v>98.509500000000003</v>
      </c>
    </row>
    <row r="49" spans="1:230" x14ac:dyDescent="0.3">
      <c r="A49">
        <v>33</v>
      </c>
      <c r="B49">
        <v>1691688672</v>
      </c>
      <c r="C49">
        <v>8650.4000000953674</v>
      </c>
      <c r="D49" t="s">
        <v>467</v>
      </c>
      <c r="E49" t="s">
        <v>468</v>
      </c>
      <c r="F49" t="s">
        <v>357</v>
      </c>
      <c r="G49" t="s">
        <v>358</v>
      </c>
      <c r="H49" t="s">
        <v>469</v>
      </c>
      <c r="I49" t="s">
        <v>360</v>
      </c>
      <c r="J49" t="s">
        <v>470</v>
      </c>
      <c r="K49" t="s">
        <v>471</v>
      </c>
      <c r="L49" t="s">
        <v>363</v>
      </c>
      <c r="M49">
        <v>1691688672</v>
      </c>
      <c r="N49">
        <f t="shared" ref="N49:N80" si="34">(O49)/1000</f>
        <v>5.0265161551248392E-3</v>
      </c>
      <c r="O49">
        <f t="shared" ref="O49:O80" si="35">IF(BJ49, AR49, AL49)</f>
        <v>5.0265161551248392</v>
      </c>
      <c r="P49">
        <f t="shared" ref="P49:P80" si="36">IF(BJ49, AM49, AK49)</f>
        <v>23.819610204898261</v>
      </c>
      <c r="Q49">
        <f t="shared" ref="Q49:Q80" si="37">BL49 - IF(AY49&gt;1, P49*BF49*100/(BA49*BZ49), 0)</f>
        <v>369.34</v>
      </c>
      <c r="R49">
        <f t="shared" ref="R49:R80" si="38">((X49-N49/2)*Q49-P49)/(X49+N49/2)</f>
        <v>210.56927960927857</v>
      </c>
      <c r="S49">
        <f t="shared" ref="S49:S80" si="39">R49*(BS49+BT49)/1000</f>
        <v>20.80592601052512</v>
      </c>
      <c r="T49">
        <f t="shared" ref="T49:T80" si="40">(BL49 - IF(AY49&gt;1, P49*BF49*100/(BA49*BZ49), 0))*(BS49+BT49)/1000</f>
        <v>36.493740810559999</v>
      </c>
      <c r="U49">
        <f t="shared" ref="U49:U80" si="41">2/((1/W49-1/V49)+SIGN(W49)*SQRT((1/W49-1/V49)*(1/W49-1/V49) + 4*BG49/((BG49+1)*(BG49+1))*(2*1/W49*1/V49-1/V49*1/V49)))</f>
        <v>0.26577640457158125</v>
      </c>
      <c r="V49">
        <f t="shared" ref="V49:V80" si="42">IF(LEFT(BH49,1)&lt;&gt;"0",IF(LEFT(BH49,1)="1",3,BI49),$D$5+$E$5*(BZ49*BS49/($K$5*1000))+$F$5*(BZ49*BS49/($K$5*1000))*MAX(MIN(BF49,$J$5),$I$5)*MAX(MIN(BF49,$J$5),$I$5)+$G$5*MAX(MIN(BF49,$J$5),$I$5)*(BZ49*BS49/($K$5*1000))+$H$5*(BZ49*BS49/($K$5*1000))*(BZ49*BS49/($K$5*1000)))</f>
        <v>2.9050220327612633</v>
      </c>
      <c r="W49">
        <f t="shared" ref="W49:W80" si="43">N49*(1000-(1000*0.61365*EXP(17.502*AA49/(240.97+AA49))/(BS49+BT49)+BN49)/2)/(1000*0.61365*EXP(17.502*AA49/(240.97+AA49))/(BS49+BT49)-BN49)</f>
        <v>0.25296898804033358</v>
      </c>
      <c r="X49">
        <f t="shared" ref="X49:X80" si="44">1/((BG49+1)/(U49/1.6)+1/(V49/1.37)) + BG49/((BG49+1)/(U49/1.6) + BG49/(V49/1.37))</f>
        <v>0.15920486991508845</v>
      </c>
      <c r="Y49">
        <f t="shared" ref="Y49:Y80" si="45">(BB49*BE49)</f>
        <v>344.40229876245087</v>
      </c>
      <c r="Z49">
        <f t="shared" ref="Z49:Z80" si="46">(BU49+(Y49+2*0.95*0.0000000567*(((BU49+$B$7)+273)^4-(BU49+273)^4)-44100*N49)/(1.84*29.3*V49+8*0.95*0.0000000567*(BU49+273)^3))</f>
        <v>32.748099531138763</v>
      </c>
      <c r="AA49">
        <f t="shared" ref="AA49:AA80" si="47">($C$7*BV49+$D$7*BW49+$E$7*Z49)</f>
        <v>31.975000000000001</v>
      </c>
      <c r="AB49">
        <f t="shared" ref="AB49:AB80" si="48">0.61365*EXP(17.502*AA49/(240.97+AA49))</f>
        <v>4.7683305772095483</v>
      </c>
      <c r="AC49">
        <f t="shared" ref="AC49:AC80" si="49">(AD49/AE49*100)</f>
        <v>60.261756066744333</v>
      </c>
      <c r="AD49">
        <f t="shared" ref="AD49:AD80" si="50">BN49*(BS49+BT49)/1000</f>
        <v>2.8810036742783995</v>
      </c>
      <c r="AE49">
        <f t="shared" ref="AE49:AE80" si="51">0.61365*EXP(17.502*BU49/(240.97+BU49))</f>
        <v>4.7808159972760764</v>
      </c>
      <c r="AF49">
        <f t="shared" ref="AF49:AF80" si="52">(AB49-BN49*(BS49+BT49)/1000)</f>
        <v>1.8873269029311488</v>
      </c>
      <c r="AG49">
        <f t="shared" ref="AG49:AG80" si="53">(-N49*44100)</f>
        <v>-221.6693624410054</v>
      </c>
      <c r="AH49">
        <f t="shared" ref="AH49:AH80" si="54">2*29.3*V49*0.92*(BU49-AA49)</f>
        <v>7.2356383097562347</v>
      </c>
      <c r="AI49">
        <f t="shared" ref="AI49:AI80" si="55">2*0.95*0.0000000567*(((BU49+$B$7)+273)^4-(AA49+273)^4)</f>
        <v>0.56484596527391417</v>
      </c>
      <c r="AJ49">
        <f t="shared" ref="AJ49:AJ80" si="56">Y49+AI49+AG49+AH49</f>
        <v>130.53342059647559</v>
      </c>
      <c r="AK49">
        <f t="shared" ref="AK49:AK80" si="57">BR49*AY49*(BM49-BL49*(1000-AY49*BO49)/(1000-AY49*BN49))/(100*BF49)</f>
        <v>23.455145585521986</v>
      </c>
      <c r="AL49">
        <f t="shared" ref="AL49:AL80" si="58">1000*BR49*AY49*(BN49-BO49)/(100*BF49*(1000-AY49*BN49))</f>
        <v>5.0247615507247447</v>
      </c>
      <c r="AM49">
        <f t="shared" ref="AM49:AM80" si="59">(AN49 - AO49 - BS49*1000/(8.314*(BU49+273.15)) * AQ49/BR49 * AP49) * BR49/(100*BF49) * (1000 - BO49)/1000</f>
        <v>23.819610204898261</v>
      </c>
      <c r="AN49">
        <v>409.65601936859622</v>
      </c>
      <c r="AO49">
        <v>380.36402424242419</v>
      </c>
      <c r="AP49">
        <v>3.534954280773783E-3</v>
      </c>
      <c r="AQ49">
        <v>65.530618960797938</v>
      </c>
      <c r="AR49">
        <f t="shared" ref="AR49:AR80" si="60">(AT49 - AS49 + BS49*1000/(8.314*(BU49+273.15)) * AV49/BR49 * AU49) * BR49/(100*BF49) * 1000/(1000 - AT49)</f>
        <v>5.0265161551248392</v>
      </c>
      <c r="AS49">
        <v>23.29022695374768</v>
      </c>
      <c r="AT49">
        <v>29.160738181818171</v>
      </c>
      <c r="AU49">
        <v>-1.7446061508563731E-3</v>
      </c>
      <c r="AV49">
        <v>94.896663539557309</v>
      </c>
      <c r="AW49">
        <v>0</v>
      </c>
      <c r="AX49">
        <v>0</v>
      </c>
      <c r="AY49">
        <f t="shared" ref="AY49:AY80" si="61">IF(AW49*$H$13&gt;=BA49,1,(BA49/(BA49-AW49*$H$13)))</f>
        <v>1</v>
      </c>
      <c r="AZ49">
        <f t="shared" ref="AZ49:AZ80" si="62">(AY49-1)*100</f>
        <v>0</v>
      </c>
      <c r="BA49">
        <f t="shared" ref="BA49:BA80" si="63">MAX(0,($B$13+$C$13*BZ49)/(1+$D$13*BZ49)*BS49/(BU49+273)*$E$13)</f>
        <v>51285.079448768447</v>
      </c>
      <c r="BB49">
        <f t="shared" ref="BB49:BB80" si="64">$B$11*CA49+$C$11*CB49+$F$11*CM49*(1-CP49)</f>
        <v>1800.17</v>
      </c>
      <c r="BC49">
        <f t="shared" ref="BC49:BC80" si="65">BB49*BD49</f>
        <v>1513.3277993812255</v>
      </c>
      <c r="BD49">
        <f t="shared" ref="BD49:BD80" si="66">($B$11*$D$9+$C$11*$D$9+$F$11*((CZ49+CR49)/MAX(CZ49+CR49+DA49, 0.1)*$I$9+DA49/MAX(CZ49+CR49+DA49, 0.1)*$J$9))/($B$11+$C$11+$F$11)</f>
        <v>0.8406582708195478</v>
      </c>
      <c r="BE49">
        <f t="shared" ref="BE49:BE80" si="67">($B$11*$K$9+$C$11*$K$9+$F$11*((CZ49+CR49)/MAX(CZ49+CR49+DA49, 0.1)*$P$9+DA49/MAX(CZ49+CR49+DA49, 0.1)*$Q$9))/($B$11+$C$11+$F$11)</f>
        <v>0.19131654163909567</v>
      </c>
      <c r="BF49">
        <v>6</v>
      </c>
      <c r="BG49">
        <v>0.5</v>
      </c>
      <c r="BH49" t="s">
        <v>364</v>
      </c>
      <c r="BI49">
        <v>2</v>
      </c>
      <c r="BJ49" t="b">
        <v>1</v>
      </c>
      <c r="BK49">
        <v>1691688672</v>
      </c>
      <c r="BL49">
        <v>369.34</v>
      </c>
      <c r="BM49">
        <v>399.72199999999998</v>
      </c>
      <c r="BN49">
        <v>29.157599999999999</v>
      </c>
      <c r="BO49">
        <v>23.302</v>
      </c>
      <c r="BP49">
        <v>372.78100000000001</v>
      </c>
      <c r="BQ49">
        <v>29.0852</v>
      </c>
      <c r="BR49">
        <v>499.85500000000002</v>
      </c>
      <c r="BS49">
        <v>98.707099999999997</v>
      </c>
      <c r="BT49">
        <v>0.100884</v>
      </c>
      <c r="BU49">
        <v>32.0212</v>
      </c>
      <c r="BV49">
        <v>31.975000000000001</v>
      </c>
      <c r="BW49">
        <v>999.9</v>
      </c>
      <c r="BX49">
        <v>0</v>
      </c>
      <c r="BY49">
        <v>0</v>
      </c>
      <c r="BZ49">
        <v>9990</v>
      </c>
      <c r="CA49">
        <v>0</v>
      </c>
      <c r="CB49">
        <v>107.715</v>
      </c>
      <c r="CC49">
        <v>-30.381699999999999</v>
      </c>
      <c r="CD49">
        <v>380.43200000000002</v>
      </c>
      <c r="CE49">
        <v>409.25799999999998</v>
      </c>
      <c r="CF49">
        <v>5.8556400000000002</v>
      </c>
      <c r="CG49">
        <v>399.72199999999998</v>
      </c>
      <c r="CH49">
        <v>23.302</v>
      </c>
      <c r="CI49">
        <v>2.8780600000000001</v>
      </c>
      <c r="CJ49">
        <v>2.3000699999999998</v>
      </c>
      <c r="CK49">
        <v>23.338799999999999</v>
      </c>
      <c r="CL49">
        <v>19.6769</v>
      </c>
      <c r="CM49">
        <v>1800.17</v>
      </c>
      <c r="CN49">
        <v>0.97799599999999998</v>
      </c>
      <c r="CO49">
        <v>2.2004099999999999E-2</v>
      </c>
      <c r="CP49">
        <v>0</v>
      </c>
      <c r="CQ49">
        <v>774.74599999999998</v>
      </c>
      <c r="CR49">
        <v>5.0009399999999999</v>
      </c>
      <c r="CS49">
        <v>18451</v>
      </c>
      <c r="CT49">
        <v>13861.4</v>
      </c>
      <c r="CU49">
        <v>47.125</v>
      </c>
      <c r="CV49">
        <v>49.375</v>
      </c>
      <c r="CW49">
        <v>48.061999999999998</v>
      </c>
      <c r="CX49">
        <v>48.625</v>
      </c>
      <c r="CY49">
        <v>48.875</v>
      </c>
      <c r="CZ49">
        <v>1755.67</v>
      </c>
      <c r="DA49">
        <v>39.5</v>
      </c>
      <c r="DB49">
        <v>0</v>
      </c>
      <c r="DC49">
        <v>1691688670.8</v>
      </c>
      <c r="DD49">
        <v>0</v>
      </c>
      <c r="DE49">
        <v>1691688633.5</v>
      </c>
      <c r="DF49" t="s">
        <v>472</v>
      </c>
      <c r="DG49">
        <v>1691688633.5</v>
      </c>
      <c r="DH49">
        <v>1691688632.5</v>
      </c>
      <c r="DI49">
        <v>37</v>
      </c>
      <c r="DJ49">
        <v>-0.255</v>
      </c>
      <c r="DK49">
        <v>8.5999999999999993E-2</v>
      </c>
      <c r="DL49">
        <v>-3.4409999999999998</v>
      </c>
      <c r="DM49">
        <v>7.1999999999999995E-2</v>
      </c>
      <c r="DN49">
        <v>400</v>
      </c>
      <c r="DO49">
        <v>23</v>
      </c>
      <c r="DP49">
        <v>0.27</v>
      </c>
      <c r="DQ49">
        <v>0.04</v>
      </c>
      <c r="DR49">
        <v>23.793969358469031</v>
      </c>
      <c r="DS49">
        <v>-0.1115539058827881</v>
      </c>
      <c r="DT49">
        <v>0.1230580093338654</v>
      </c>
      <c r="DU49">
        <v>1</v>
      </c>
      <c r="DV49">
        <v>0.26227836930816001</v>
      </c>
      <c r="DW49">
        <v>3.516930042130985E-3</v>
      </c>
      <c r="DX49">
        <v>4.3705582803122613E-3</v>
      </c>
      <c r="DY49">
        <v>1</v>
      </c>
      <c r="DZ49">
        <v>2</v>
      </c>
      <c r="EA49">
        <v>2</v>
      </c>
      <c r="EB49" t="s">
        <v>366</v>
      </c>
      <c r="EC49">
        <v>3.1234000000000002</v>
      </c>
      <c r="ED49">
        <v>2.8701300000000001</v>
      </c>
      <c r="EE49">
        <v>8.2179699999999994E-2</v>
      </c>
      <c r="EF49">
        <v>8.78882E-2</v>
      </c>
      <c r="EG49">
        <v>0.12896299999999999</v>
      </c>
      <c r="EH49">
        <v>0.110995</v>
      </c>
      <c r="EI49">
        <v>26785.200000000001</v>
      </c>
      <c r="EJ49">
        <v>27416.1</v>
      </c>
      <c r="EK49">
        <v>26874.2</v>
      </c>
      <c r="EL49">
        <v>27752.3</v>
      </c>
      <c r="EM49">
        <v>33472.800000000003</v>
      </c>
      <c r="EN49">
        <v>34490</v>
      </c>
      <c r="EO49">
        <v>39814.800000000003</v>
      </c>
      <c r="EP49">
        <v>40209.699999999997</v>
      </c>
      <c r="EQ49">
        <v>2.0171999999999999</v>
      </c>
      <c r="ER49">
        <v>1.73</v>
      </c>
      <c r="ES49">
        <v>5.34952E-2</v>
      </c>
      <c r="ET49">
        <v>0</v>
      </c>
      <c r="EU49">
        <v>31.1067</v>
      </c>
      <c r="EV49">
        <v>999.9</v>
      </c>
      <c r="EW49">
        <v>49.9</v>
      </c>
      <c r="EX49">
        <v>42.9</v>
      </c>
      <c r="EY49">
        <v>43.684699999999999</v>
      </c>
      <c r="EZ49">
        <v>62.648299999999999</v>
      </c>
      <c r="FA49">
        <v>28.2652</v>
      </c>
      <c r="FB49">
        <v>1</v>
      </c>
      <c r="FC49">
        <v>0.37333300000000003</v>
      </c>
      <c r="FD49">
        <v>2.0823499999999999</v>
      </c>
      <c r="FE49">
        <v>20.2957</v>
      </c>
      <c r="FF49">
        <v>5.2160900000000003</v>
      </c>
      <c r="FG49">
        <v>11.908099999999999</v>
      </c>
      <c r="FH49">
        <v>4.9984000000000002</v>
      </c>
      <c r="FI49">
        <v>3.3029999999999999</v>
      </c>
      <c r="FJ49">
        <v>9999</v>
      </c>
      <c r="FK49">
        <v>9999</v>
      </c>
      <c r="FL49">
        <v>9999</v>
      </c>
      <c r="FM49">
        <v>999.9</v>
      </c>
      <c r="FN49">
        <v>1.88449</v>
      </c>
      <c r="FO49">
        <v>1.88507</v>
      </c>
      <c r="FP49">
        <v>1.8812599999999999</v>
      </c>
      <c r="FQ49">
        <v>1.8827799999999999</v>
      </c>
      <c r="FR49">
        <v>1.8797299999999999</v>
      </c>
      <c r="FS49">
        <v>1.88327</v>
      </c>
      <c r="FT49">
        <v>1.87921</v>
      </c>
      <c r="FU49">
        <v>1.8815599999999999</v>
      </c>
      <c r="FV49">
        <v>5</v>
      </c>
      <c r="FW49">
        <v>0</v>
      </c>
      <c r="FX49">
        <v>0</v>
      </c>
      <c r="FY49">
        <v>0</v>
      </c>
      <c r="FZ49" t="s">
        <v>367</v>
      </c>
      <c r="GA49" t="s">
        <v>368</v>
      </c>
      <c r="GB49" t="s">
        <v>369</v>
      </c>
      <c r="GC49" t="s">
        <v>369</v>
      </c>
      <c r="GD49" t="s">
        <v>369</v>
      </c>
      <c r="GE49" t="s">
        <v>369</v>
      </c>
      <c r="GF49">
        <v>0</v>
      </c>
      <c r="GG49">
        <v>100</v>
      </c>
      <c r="GH49">
        <v>100</v>
      </c>
      <c r="GI49">
        <v>-3.4409999999999998</v>
      </c>
      <c r="GJ49">
        <v>7.2400000000000006E-2</v>
      </c>
      <c r="GK49">
        <v>-3.441200000000038</v>
      </c>
      <c r="GL49">
        <v>0</v>
      </c>
      <c r="GM49">
        <v>0</v>
      </c>
      <c r="GN49">
        <v>0</v>
      </c>
      <c r="GO49">
        <v>7.2360000000003311E-2</v>
      </c>
      <c r="GP49">
        <v>0</v>
      </c>
      <c r="GQ49">
        <v>0</v>
      </c>
      <c r="GR49">
        <v>0</v>
      </c>
      <c r="GS49">
        <v>-1</v>
      </c>
      <c r="GT49">
        <v>-1</v>
      </c>
      <c r="GU49">
        <v>-1</v>
      </c>
      <c r="GV49">
        <v>-1</v>
      </c>
      <c r="GW49">
        <v>0.6</v>
      </c>
      <c r="GX49">
        <v>0.7</v>
      </c>
      <c r="GY49">
        <v>0.99487300000000001</v>
      </c>
      <c r="GZ49">
        <v>2.5866699999999998</v>
      </c>
      <c r="HA49">
        <v>1.5966800000000001</v>
      </c>
      <c r="HB49">
        <v>2.3022499999999999</v>
      </c>
      <c r="HC49">
        <v>1.6003400000000001</v>
      </c>
      <c r="HD49">
        <v>2.4304199999999998</v>
      </c>
      <c r="HE49">
        <v>44.837699999999998</v>
      </c>
      <c r="HF49">
        <v>23.8248</v>
      </c>
      <c r="HG49">
        <v>18</v>
      </c>
      <c r="HH49">
        <v>535.03099999999995</v>
      </c>
      <c r="HI49">
        <v>422.93900000000002</v>
      </c>
      <c r="HJ49">
        <v>27.438700000000001</v>
      </c>
      <c r="HK49">
        <v>32.189500000000002</v>
      </c>
      <c r="HL49">
        <v>30.0001</v>
      </c>
      <c r="HM49">
        <v>32.057099999999998</v>
      </c>
      <c r="HN49">
        <v>32.019399999999997</v>
      </c>
      <c r="HO49">
        <v>19.9314</v>
      </c>
      <c r="HP49">
        <v>49.3123</v>
      </c>
      <c r="HQ49">
        <v>0</v>
      </c>
      <c r="HR49">
        <v>27.4573</v>
      </c>
      <c r="HS49">
        <v>400</v>
      </c>
      <c r="HT49">
        <v>23.241199999999999</v>
      </c>
      <c r="HU49">
        <v>99.242000000000004</v>
      </c>
      <c r="HV49">
        <v>98.354200000000006</v>
      </c>
    </row>
    <row r="50" spans="1:230" x14ac:dyDescent="0.3">
      <c r="A50">
        <v>34</v>
      </c>
      <c r="B50">
        <v>1691688778.5</v>
      </c>
      <c r="C50">
        <v>8756.9000000953674</v>
      </c>
      <c r="D50" t="s">
        <v>473</v>
      </c>
      <c r="E50" t="s">
        <v>474</v>
      </c>
      <c r="F50" t="s">
        <v>357</v>
      </c>
      <c r="G50" t="s">
        <v>358</v>
      </c>
      <c r="H50" t="s">
        <v>469</v>
      </c>
      <c r="I50" t="s">
        <v>360</v>
      </c>
      <c r="J50" t="s">
        <v>470</v>
      </c>
      <c r="K50" t="s">
        <v>471</v>
      </c>
      <c r="L50" t="s">
        <v>363</v>
      </c>
      <c r="M50">
        <v>1691688778.5</v>
      </c>
      <c r="N50">
        <f t="shared" si="34"/>
        <v>5.0914620839032547E-3</v>
      </c>
      <c r="O50">
        <f t="shared" si="35"/>
        <v>5.0914620839032549</v>
      </c>
      <c r="P50">
        <f t="shared" si="36"/>
        <v>16.90098094756997</v>
      </c>
      <c r="Q50">
        <f t="shared" si="37"/>
        <v>277.99099999999999</v>
      </c>
      <c r="R50">
        <f t="shared" si="38"/>
        <v>165.62719538858127</v>
      </c>
      <c r="S50">
        <f t="shared" si="39"/>
        <v>16.364580983781451</v>
      </c>
      <c r="T50">
        <f t="shared" si="40"/>
        <v>27.466541479431598</v>
      </c>
      <c r="U50">
        <f t="shared" si="41"/>
        <v>0.26790704019239964</v>
      </c>
      <c r="V50">
        <f t="shared" si="42"/>
        <v>2.9206479854645004</v>
      </c>
      <c r="W50">
        <f t="shared" si="43"/>
        <v>0.25496483839801004</v>
      </c>
      <c r="X50">
        <f t="shared" si="44"/>
        <v>0.1604637153458664</v>
      </c>
      <c r="Y50">
        <f t="shared" si="45"/>
        <v>344.40989876247835</v>
      </c>
      <c r="Z50">
        <f t="shared" si="46"/>
        <v>32.736152472730197</v>
      </c>
      <c r="AA50">
        <f t="shared" si="47"/>
        <v>31.977</v>
      </c>
      <c r="AB50">
        <f t="shared" si="48"/>
        <v>4.768870483175963</v>
      </c>
      <c r="AC50">
        <f t="shared" si="49"/>
        <v>60.047150411502045</v>
      </c>
      <c r="AD50">
        <f t="shared" si="50"/>
        <v>2.8721249762243999</v>
      </c>
      <c r="AE50">
        <f t="shared" si="51"/>
        <v>4.783116195426059</v>
      </c>
      <c r="AF50">
        <f t="shared" si="52"/>
        <v>1.8967455069515631</v>
      </c>
      <c r="AG50">
        <f t="shared" si="53"/>
        <v>-224.53347790013353</v>
      </c>
      <c r="AH50">
        <f t="shared" si="54"/>
        <v>8.2980352399371657</v>
      </c>
      <c r="AI50">
        <f t="shared" si="55"/>
        <v>0.64434890964309277</v>
      </c>
      <c r="AJ50">
        <f t="shared" si="56"/>
        <v>128.81880501192509</v>
      </c>
      <c r="AK50">
        <f t="shared" si="57"/>
        <v>17.028610700600556</v>
      </c>
      <c r="AL50">
        <f t="shared" si="58"/>
        <v>5.1182026494845321</v>
      </c>
      <c r="AM50">
        <f t="shared" si="59"/>
        <v>16.90098094756997</v>
      </c>
      <c r="AN50">
        <v>307.05286635310472</v>
      </c>
      <c r="AO50">
        <v>286.2894424242424</v>
      </c>
      <c r="AP50">
        <v>-6.4888478681765906E-4</v>
      </c>
      <c r="AQ50">
        <v>65.53109549498663</v>
      </c>
      <c r="AR50">
        <f t="shared" si="60"/>
        <v>5.0914620839032549</v>
      </c>
      <c r="AS50">
        <v>23.100898309515731</v>
      </c>
      <c r="AT50">
        <v>29.073918787878789</v>
      </c>
      <c r="AU50">
        <v>-5.3128940407070691E-3</v>
      </c>
      <c r="AV50">
        <v>94.842422217340527</v>
      </c>
      <c r="AW50">
        <v>0</v>
      </c>
      <c r="AX50">
        <v>0</v>
      </c>
      <c r="AY50">
        <f t="shared" si="61"/>
        <v>1</v>
      </c>
      <c r="AZ50">
        <f t="shared" si="62"/>
        <v>0</v>
      </c>
      <c r="BA50">
        <f t="shared" si="63"/>
        <v>51724.58181392288</v>
      </c>
      <c r="BB50">
        <f t="shared" si="64"/>
        <v>1800.21</v>
      </c>
      <c r="BC50">
        <f t="shared" si="65"/>
        <v>1513.3613993812392</v>
      </c>
      <c r="BD50">
        <f t="shared" si="66"/>
        <v>0.84065825619302148</v>
      </c>
      <c r="BE50">
        <f t="shared" si="67"/>
        <v>0.19131651238604294</v>
      </c>
      <c r="BF50">
        <v>6</v>
      </c>
      <c r="BG50">
        <v>0.5</v>
      </c>
      <c r="BH50" t="s">
        <v>364</v>
      </c>
      <c r="BI50">
        <v>2</v>
      </c>
      <c r="BJ50" t="b">
        <v>1</v>
      </c>
      <c r="BK50">
        <v>1691688778.5</v>
      </c>
      <c r="BL50">
        <v>277.99099999999999</v>
      </c>
      <c r="BM50">
        <v>300.13900000000001</v>
      </c>
      <c r="BN50">
        <v>29.068999999999999</v>
      </c>
      <c r="BO50">
        <v>23.103999999999999</v>
      </c>
      <c r="BP50">
        <v>281.09500000000003</v>
      </c>
      <c r="BQ50">
        <v>28.9998</v>
      </c>
      <c r="BR50">
        <v>499.858</v>
      </c>
      <c r="BS50">
        <v>98.703800000000001</v>
      </c>
      <c r="BT50">
        <v>9.9907599999999999E-2</v>
      </c>
      <c r="BU50">
        <v>32.029699999999998</v>
      </c>
      <c r="BV50">
        <v>31.977</v>
      </c>
      <c r="BW50">
        <v>999.9</v>
      </c>
      <c r="BX50">
        <v>0</v>
      </c>
      <c r="BY50">
        <v>0</v>
      </c>
      <c r="BZ50">
        <v>10080</v>
      </c>
      <c r="CA50">
        <v>0</v>
      </c>
      <c r="CB50">
        <v>232.89699999999999</v>
      </c>
      <c r="CC50">
        <v>-22.147600000000001</v>
      </c>
      <c r="CD50">
        <v>286.31400000000002</v>
      </c>
      <c r="CE50">
        <v>307.23700000000002</v>
      </c>
      <c r="CF50">
        <v>5.9649599999999996</v>
      </c>
      <c r="CG50">
        <v>300.13900000000001</v>
      </c>
      <c r="CH50">
        <v>23.103999999999999</v>
      </c>
      <c r="CI50">
        <v>2.8692199999999999</v>
      </c>
      <c r="CJ50">
        <v>2.2804500000000001</v>
      </c>
      <c r="CK50">
        <v>23.287800000000001</v>
      </c>
      <c r="CL50">
        <v>19.539000000000001</v>
      </c>
      <c r="CM50">
        <v>1800.21</v>
      </c>
      <c r="CN50">
        <v>0.97799599999999998</v>
      </c>
      <c r="CO50">
        <v>2.2004099999999999E-2</v>
      </c>
      <c r="CP50">
        <v>0</v>
      </c>
      <c r="CQ50">
        <v>760.32399999999996</v>
      </c>
      <c r="CR50">
        <v>5.0009399999999999</v>
      </c>
      <c r="CS50">
        <v>18247.2</v>
      </c>
      <c r="CT50">
        <v>13861.7</v>
      </c>
      <c r="CU50">
        <v>47</v>
      </c>
      <c r="CV50">
        <v>49.25</v>
      </c>
      <c r="CW50">
        <v>48.061999999999998</v>
      </c>
      <c r="CX50">
        <v>48.5</v>
      </c>
      <c r="CY50">
        <v>48.875</v>
      </c>
      <c r="CZ50">
        <v>1755.71</v>
      </c>
      <c r="DA50">
        <v>39.5</v>
      </c>
      <c r="DB50">
        <v>0</v>
      </c>
      <c r="DC50">
        <v>1691688777.5999999</v>
      </c>
      <c r="DD50">
        <v>0</v>
      </c>
      <c r="DE50">
        <v>1691688740</v>
      </c>
      <c r="DF50" t="s">
        <v>475</v>
      </c>
      <c r="DG50">
        <v>1691688728.5</v>
      </c>
      <c r="DH50">
        <v>1691688740</v>
      </c>
      <c r="DI50">
        <v>38</v>
      </c>
      <c r="DJ50">
        <v>0.33700000000000002</v>
      </c>
      <c r="DK50">
        <v>-3.0000000000000001E-3</v>
      </c>
      <c r="DL50">
        <v>-3.1040000000000001</v>
      </c>
      <c r="DM50">
        <v>6.9000000000000006E-2</v>
      </c>
      <c r="DN50">
        <v>300</v>
      </c>
      <c r="DO50">
        <v>23</v>
      </c>
      <c r="DP50">
        <v>0.32</v>
      </c>
      <c r="DQ50">
        <v>0.04</v>
      </c>
      <c r="DR50">
        <v>17.027369291777941</v>
      </c>
      <c r="DS50">
        <v>-0.22177269023615179</v>
      </c>
      <c r="DT50">
        <v>0.11326053716984839</v>
      </c>
      <c r="DU50">
        <v>1</v>
      </c>
      <c r="DV50">
        <v>0.26674428796885319</v>
      </c>
      <c r="DW50">
        <v>-2.40593693870809E-3</v>
      </c>
      <c r="DX50">
        <v>5.8300456097722924E-3</v>
      </c>
      <c r="DY50">
        <v>1</v>
      </c>
      <c r="DZ50">
        <v>2</v>
      </c>
      <c r="EA50">
        <v>2</v>
      </c>
      <c r="EB50" t="s">
        <v>366</v>
      </c>
      <c r="EC50">
        <v>3.1233499999999998</v>
      </c>
      <c r="ED50">
        <v>2.8699400000000002</v>
      </c>
      <c r="EE50">
        <v>6.5466399999999994E-2</v>
      </c>
      <c r="EF50">
        <v>7.0042400000000005E-2</v>
      </c>
      <c r="EG50">
        <v>0.12867799999999999</v>
      </c>
      <c r="EH50">
        <v>0.110303</v>
      </c>
      <c r="EI50">
        <v>27271.4</v>
      </c>
      <c r="EJ50">
        <v>27950</v>
      </c>
      <c r="EK50">
        <v>26873</v>
      </c>
      <c r="EL50">
        <v>27750.2</v>
      </c>
      <c r="EM50">
        <v>33480.9</v>
      </c>
      <c r="EN50">
        <v>34513.1</v>
      </c>
      <c r="EO50">
        <v>39812.699999999997</v>
      </c>
      <c r="EP50">
        <v>40206.9</v>
      </c>
      <c r="EQ50">
        <v>2.0162</v>
      </c>
      <c r="ER50">
        <v>1.728</v>
      </c>
      <c r="ES50">
        <v>5.7965500000000003E-2</v>
      </c>
      <c r="ET50">
        <v>0</v>
      </c>
      <c r="EU50">
        <v>31.036000000000001</v>
      </c>
      <c r="EV50">
        <v>999.9</v>
      </c>
      <c r="EW50">
        <v>50</v>
      </c>
      <c r="EX50">
        <v>43</v>
      </c>
      <c r="EY50">
        <v>44.008299999999998</v>
      </c>
      <c r="EZ50">
        <v>62.7883</v>
      </c>
      <c r="FA50">
        <v>28.301300000000001</v>
      </c>
      <c r="FB50">
        <v>1</v>
      </c>
      <c r="FC50">
        <v>0.37593500000000002</v>
      </c>
      <c r="FD50">
        <v>1.76671</v>
      </c>
      <c r="FE50">
        <v>20.2988</v>
      </c>
      <c r="FF50">
        <v>5.2160900000000003</v>
      </c>
      <c r="FG50">
        <v>11.908099999999999</v>
      </c>
      <c r="FH50">
        <v>4.9984000000000002</v>
      </c>
      <c r="FI50">
        <v>3.3029999999999999</v>
      </c>
      <c r="FJ50">
        <v>9999</v>
      </c>
      <c r="FK50">
        <v>9999</v>
      </c>
      <c r="FL50">
        <v>9999</v>
      </c>
      <c r="FM50">
        <v>999.9</v>
      </c>
      <c r="FN50">
        <v>1.88452</v>
      </c>
      <c r="FO50">
        <v>1.88507</v>
      </c>
      <c r="FP50">
        <v>1.8812599999999999</v>
      </c>
      <c r="FQ50">
        <v>1.8827799999999999</v>
      </c>
      <c r="FR50">
        <v>1.8797299999999999</v>
      </c>
      <c r="FS50">
        <v>1.88324</v>
      </c>
      <c r="FT50">
        <v>1.8791800000000001</v>
      </c>
      <c r="FU50">
        <v>1.8815599999999999</v>
      </c>
      <c r="FV50">
        <v>5</v>
      </c>
      <c r="FW50">
        <v>0</v>
      </c>
      <c r="FX50">
        <v>0</v>
      </c>
      <c r="FY50">
        <v>0</v>
      </c>
      <c r="FZ50" t="s">
        <v>367</v>
      </c>
      <c r="GA50" t="s">
        <v>368</v>
      </c>
      <c r="GB50" t="s">
        <v>369</v>
      </c>
      <c r="GC50" t="s">
        <v>369</v>
      </c>
      <c r="GD50" t="s">
        <v>369</v>
      </c>
      <c r="GE50" t="s">
        <v>369</v>
      </c>
      <c r="GF50">
        <v>0</v>
      </c>
      <c r="GG50">
        <v>100</v>
      </c>
      <c r="GH50">
        <v>100</v>
      </c>
      <c r="GI50">
        <v>-3.1040000000000001</v>
      </c>
      <c r="GJ50">
        <v>6.9199999999999998E-2</v>
      </c>
      <c r="GK50">
        <v>-3.1039000000000669</v>
      </c>
      <c r="GL50">
        <v>0</v>
      </c>
      <c r="GM50">
        <v>0</v>
      </c>
      <c r="GN50">
        <v>0</v>
      </c>
      <c r="GO50">
        <v>6.914761904762301E-2</v>
      </c>
      <c r="GP50">
        <v>0</v>
      </c>
      <c r="GQ50">
        <v>0</v>
      </c>
      <c r="GR50">
        <v>0</v>
      </c>
      <c r="GS50">
        <v>-1</v>
      </c>
      <c r="GT50">
        <v>-1</v>
      </c>
      <c r="GU50">
        <v>-1</v>
      </c>
      <c r="GV50">
        <v>-1</v>
      </c>
      <c r="GW50">
        <v>0.8</v>
      </c>
      <c r="GX50">
        <v>0.6</v>
      </c>
      <c r="GY50">
        <v>0.79223600000000005</v>
      </c>
      <c r="GZ50">
        <v>2.5805699999999998</v>
      </c>
      <c r="HA50">
        <v>1.5979000000000001</v>
      </c>
      <c r="HB50">
        <v>2.3034699999999999</v>
      </c>
      <c r="HC50">
        <v>1.6003400000000001</v>
      </c>
      <c r="HD50">
        <v>2.5439500000000002</v>
      </c>
      <c r="HE50">
        <v>44.922199999999997</v>
      </c>
      <c r="HF50">
        <v>23.842300000000002</v>
      </c>
      <c r="HG50">
        <v>18</v>
      </c>
      <c r="HH50">
        <v>534.90800000000002</v>
      </c>
      <c r="HI50">
        <v>422.12599999999998</v>
      </c>
      <c r="HJ50">
        <v>27.7714</v>
      </c>
      <c r="HK50">
        <v>32.2395</v>
      </c>
      <c r="HL50">
        <v>30.000299999999999</v>
      </c>
      <c r="HM50">
        <v>32.119100000000003</v>
      </c>
      <c r="HN50">
        <v>32.083300000000001</v>
      </c>
      <c r="HO50">
        <v>15.885199999999999</v>
      </c>
      <c r="HP50">
        <v>50.0426</v>
      </c>
      <c r="HQ50">
        <v>0</v>
      </c>
      <c r="HR50">
        <v>27.778500000000001</v>
      </c>
      <c r="HS50">
        <v>300</v>
      </c>
      <c r="HT50">
        <v>23.1675</v>
      </c>
      <c r="HU50">
        <v>99.236999999999995</v>
      </c>
      <c r="HV50">
        <v>98.347200000000001</v>
      </c>
    </row>
    <row r="51" spans="1:230" x14ac:dyDescent="0.3">
      <c r="A51">
        <v>35</v>
      </c>
      <c r="B51">
        <v>1691688888</v>
      </c>
      <c r="C51">
        <v>8866.4000000953674</v>
      </c>
      <c r="D51" t="s">
        <v>476</v>
      </c>
      <c r="E51" t="s">
        <v>477</v>
      </c>
      <c r="F51" t="s">
        <v>357</v>
      </c>
      <c r="G51" t="s">
        <v>358</v>
      </c>
      <c r="H51" t="s">
        <v>469</v>
      </c>
      <c r="I51" t="s">
        <v>360</v>
      </c>
      <c r="J51" t="s">
        <v>470</v>
      </c>
      <c r="K51" t="s">
        <v>471</v>
      </c>
      <c r="L51" t="s">
        <v>363</v>
      </c>
      <c r="M51">
        <v>1691688888</v>
      </c>
      <c r="N51">
        <f t="shared" si="34"/>
        <v>5.1265670012663397E-3</v>
      </c>
      <c r="O51">
        <f t="shared" si="35"/>
        <v>5.1265670012663396</v>
      </c>
      <c r="P51">
        <f t="shared" si="36"/>
        <v>10.131399441351022</v>
      </c>
      <c r="Q51">
        <f t="shared" si="37"/>
        <v>186.785</v>
      </c>
      <c r="R51">
        <f t="shared" si="38"/>
        <v>120.13170226353428</v>
      </c>
      <c r="S51">
        <f t="shared" si="39"/>
        <v>11.86907491641211</v>
      </c>
      <c r="T51">
        <f t="shared" si="40"/>
        <v>18.454455539127</v>
      </c>
      <c r="U51">
        <f t="shared" si="41"/>
        <v>0.27371041431855336</v>
      </c>
      <c r="V51">
        <f t="shared" si="42"/>
        <v>2.9258160730712288</v>
      </c>
      <c r="W51">
        <f t="shared" si="43"/>
        <v>0.26023918012201475</v>
      </c>
      <c r="X51">
        <f t="shared" si="44"/>
        <v>0.1638045577804717</v>
      </c>
      <c r="Y51">
        <f t="shared" si="45"/>
        <v>344.36811192912637</v>
      </c>
      <c r="Z51">
        <f t="shared" si="46"/>
        <v>32.700252634405359</v>
      </c>
      <c r="AA51">
        <f t="shared" si="47"/>
        <v>31.924700000000001</v>
      </c>
      <c r="AB51">
        <f t="shared" si="48"/>
        <v>4.7547694292641047</v>
      </c>
      <c r="AC51">
        <f t="shared" si="49"/>
        <v>60.375682694718471</v>
      </c>
      <c r="AD51">
        <f t="shared" si="50"/>
        <v>2.8836908414514002</v>
      </c>
      <c r="AE51">
        <f t="shared" si="51"/>
        <v>4.7762455226094849</v>
      </c>
      <c r="AF51">
        <f t="shared" si="52"/>
        <v>1.8710785878127045</v>
      </c>
      <c r="AG51">
        <f t="shared" si="53"/>
        <v>-226.08160475584558</v>
      </c>
      <c r="AH51">
        <f t="shared" si="54"/>
        <v>12.555833052060599</v>
      </c>
      <c r="AI51">
        <f t="shared" si="55"/>
        <v>0.97287622081669289</v>
      </c>
      <c r="AJ51">
        <f t="shared" si="56"/>
        <v>131.8152164461581</v>
      </c>
      <c r="AK51">
        <f t="shared" si="57"/>
        <v>9.8844880986118042</v>
      </c>
      <c r="AL51">
        <f t="shared" si="58"/>
        <v>5.1428867488726819</v>
      </c>
      <c r="AM51">
        <f t="shared" si="59"/>
        <v>10.131399441351022</v>
      </c>
      <c r="AN51">
        <v>204.78842829922911</v>
      </c>
      <c r="AO51">
        <v>192.3619575757576</v>
      </c>
      <c r="AP51">
        <v>-3.3235874504439749E-3</v>
      </c>
      <c r="AQ51">
        <v>65.53172652281377</v>
      </c>
      <c r="AR51">
        <f t="shared" si="60"/>
        <v>5.1265670012663396</v>
      </c>
      <c r="AS51">
        <v>23.198888752802759</v>
      </c>
      <c r="AT51">
        <v>29.18649818181818</v>
      </c>
      <c r="AU51">
        <v>-2.266624457771651E-3</v>
      </c>
      <c r="AV51">
        <v>94.79326365296518</v>
      </c>
      <c r="AW51">
        <v>0</v>
      </c>
      <c r="AX51">
        <v>0</v>
      </c>
      <c r="AY51">
        <f t="shared" si="61"/>
        <v>1</v>
      </c>
      <c r="AZ51">
        <f t="shared" si="62"/>
        <v>0</v>
      </c>
      <c r="BA51">
        <f t="shared" si="63"/>
        <v>51875.035967476389</v>
      </c>
      <c r="BB51">
        <f t="shared" si="64"/>
        <v>1799.99</v>
      </c>
      <c r="BC51">
        <f t="shared" si="65"/>
        <v>1513.1766059645631</v>
      </c>
      <c r="BD51">
        <f t="shared" si="66"/>
        <v>0.84065834030442566</v>
      </c>
      <c r="BE51">
        <f t="shared" si="67"/>
        <v>0.19131668060885137</v>
      </c>
      <c r="BF51">
        <v>6</v>
      </c>
      <c r="BG51">
        <v>0.5</v>
      </c>
      <c r="BH51" t="s">
        <v>364</v>
      </c>
      <c r="BI51">
        <v>2</v>
      </c>
      <c r="BJ51" t="b">
        <v>1</v>
      </c>
      <c r="BK51">
        <v>1691688888</v>
      </c>
      <c r="BL51">
        <v>186.785</v>
      </c>
      <c r="BM51">
        <v>199.79599999999999</v>
      </c>
      <c r="BN51">
        <v>29.187000000000001</v>
      </c>
      <c r="BO51">
        <v>23.197099999999999</v>
      </c>
      <c r="BP51">
        <v>189.65799999999999</v>
      </c>
      <c r="BQ51">
        <v>29.116900000000001</v>
      </c>
      <c r="BR51">
        <v>500.12</v>
      </c>
      <c r="BS51">
        <v>98.701599999999999</v>
      </c>
      <c r="BT51">
        <v>9.8922200000000002E-2</v>
      </c>
      <c r="BU51">
        <v>32.004300000000001</v>
      </c>
      <c r="BV51">
        <v>31.924700000000001</v>
      </c>
      <c r="BW51">
        <v>999.9</v>
      </c>
      <c r="BX51">
        <v>0</v>
      </c>
      <c r="BY51">
        <v>0</v>
      </c>
      <c r="BZ51">
        <v>10110</v>
      </c>
      <c r="CA51">
        <v>0</v>
      </c>
      <c r="CB51">
        <v>198.20400000000001</v>
      </c>
      <c r="CC51">
        <v>-13.0108</v>
      </c>
      <c r="CD51">
        <v>192.40100000000001</v>
      </c>
      <c r="CE51">
        <v>204.541</v>
      </c>
      <c r="CF51">
        <v>5.9899899999999997</v>
      </c>
      <c r="CG51">
        <v>199.79599999999999</v>
      </c>
      <c r="CH51">
        <v>23.197099999999999</v>
      </c>
      <c r="CI51">
        <v>2.8808099999999999</v>
      </c>
      <c r="CJ51">
        <v>2.28959</v>
      </c>
      <c r="CK51">
        <v>23.354600000000001</v>
      </c>
      <c r="CL51">
        <v>19.603300000000001</v>
      </c>
      <c r="CM51">
        <v>1799.99</v>
      </c>
      <c r="CN51">
        <v>0.97799199999999997</v>
      </c>
      <c r="CO51">
        <v>2.20079E-2</v>
      </c>
      <c r="CP51">
        <v>0</v>
      </c>
      <c r="CQ51">
        <v>752.98500000000001</v>
      </c>
      <c r="CR51">
        <v>5.0009399999999999</v>
      </c>
      <c r="CS51">
        <v>18106.599999999999</v>
      </c>
      <c r="CT51">
        <v>13860</v>
      </c>
      <c r="CU51">
        <v>46.936999999999998</v>
      </c>
      <c r="CV51">
        <v>49.186999999999998</v>
      </c>
      <c r="CW51">
        <v>47.936999999999998</v>
      </c>
      <c r="CX51">
        <v>48.436999999999998</v>
      </c>
      <c r="CY51">
        <v>48.811999999999998</v>
      </c>
      <c r="CZ51">
        <v>1755.48</v>
      </c>
      <c r="DA51">
        <v>39.5</v>
      </c>
      <c r="DB51">
        <v>0</v>
      </c>
      <c r="DC51">
        <v>1691688886.8</v>
      </c>
      <c r="DD51">
        <v>0</v>
      </c>
      <c r="DE51">
        <v>1691688849</v>
      </c>
      <c r="DF51" t="s">
        <v>478</v>
      </c>
      <c r="DG51">
        <v>1691688838</v>
      </c>
      <c r="DH51">
        <v>1691688849</v>
      </c>
      <c r="DI51">
        <v>39</v>
      </c>
      <c r="DJ51">
        <v>0.23100000000000001</v>
      </c>
      <c r="DK51">
        <v>1E-3</v>
      </c>
      <c r="DL51">
        <v>-2.8730000000000002</v>
      </c>
      <c r="DM51">
        <v>7.0000000000000007E-2</v>
      </c>
      <c r="DN51">
        <v>200</v>
      </c>
      <c r="DO51">
        <v>23</v>
      </c>
      <c r="DP51">
        <v>0.52</v>
      </c>
      <c r="DQ51">
        <v>0.04</v>
      </c>
      <c r="DR51">
        <v>9.9778529418960513</v>
      </c>
      <c r="DS51">
        <v>0.27767140728292378</v>
      </c>
      <c r="DT51">
        <v>7.0522644979121973E-2</v>
      </c>
      <c r="DU51">
        <v>1</v>
      </c>
      <c r="DV51">
        <v>0.26883763853834097</v>
      </c>
      <c r="DW51">
        <v>1.094792256430635E-2</v>
      </c>
      <c r="DX51">
        <v>6.0468359072406233E-3</v>
      </c>
      <c r="DY51">
        <v>1</v>
      </c>
      <c r="DZ51">
        <v>2</v>
      </c>
      <c r="EA51">
        <v>2</v>
      </c>
      <c r="EB51" t="s">
        <v>366</v>
      </c>
      <c r="EC51">
        <v>3.1236700000000002</v>
      </c>
      <c r="ED51">
        <v>2.8692099999999998</v>
      </c>
      <c r="EE51">
        <v>4.6687800000000002E-2</v>
      </c>
      <c r="EF51">
        <v>4.9610300000000003E-2</v>
      </c>
      <c r="EG51">
        <v>0.12903100000000001</v>
      </c>
      <c r="EH51">
        <v>0.110612</v>
      </c>
      <c r="EI51">
        <v>27817.8</v>
      </c>
      <c r="EJ51">
        <v>28563.7</v>
      </c>
      <c r="EK51">
        <v>26871.8</v>
      </c>
      <c r="EL51">
        <v>27750.1</v>
      </c>
      <c r="EM51">
        <v>33464.400000000001</v>
      </c>
      <c r="EN51">
        <v>34500.1</v>
      </c>
      <c r="EO51">
        <v>39811.1</v>
      </c>
      <c r="EP51">
        <v>40207.699999999997</v>
      </c>
      <c r="EQ51">
        <v>2.0164</v>
      </c>
      <c r="ER51">
        <v>1.7262</v>
      </c>
      <c r="ES51">
        <v>6.2733899999999995E-2</v>
      </c>
      <c r="ET51">
        <v>0</v>
      </c>
      <c r="EU51">
        <v>30.906199999999998</v>
      </c>
      <c r="EV51">
        <v>999.9</v>
      </c>
      <c r="EW51">
        <v>49.9</v>
      </c>
      <c r="EX51">
        <v>43.2</v>
      </c>
      <c r="EY51">
        <v>44.384999999999998</v>
      </c>
      <c r="EZ51">
        <v>62.438299999999998</v>
      </c>
      <c r="FA51">
        <v>28.113</v>
      </c>
      <c r="FB51">
        <v>1</v>
      </c>
      <c r="FC51">
        <v>0.37603700000000001</v>
      </c>
      <c r="FD51">
        <v>1.48586</v>
      </c>
      <c r="FE51">
        <v>20.300999999999998</v>
      </c>
      <c r="FF51">
        <v>5.2160900000000003</v>
      </c>
      <c r="FG51">
        <v>11.908099999999999</v>
      </c>
      <c r="FH51">
        <v>4.9984000000000002</v>
      </c>
      <c r="FI51">
        <v>3.3029999999999999</v>
      </c>
      <c r="FJ51">
        <v>9999</v>
      </c>
      <c r="FK51">
        <v>9999</v>
      </c>
      <c r="FL51">
        <v>9999</v>
      </c>
      <c r="FM51">
        <v>999.9</v>
      </c>
      <c r="FN51">
        <v>1.88446</v>
      </c>
      <c r="FO51">
        <v>1.88507</v>
      </c>
      <c r="FP51">
        <v>1.88123</v>
      </c>
      <c r="FQ51">
        <v>1.8827799999999999</v>
      </c>
      <c r="FR51">
        <v>1.8797299999999999</v>
      </c>
      <c r="FS51">
        <v>1.88324</v>
      </c>
      <c r="FT51">
        <v>1.87924</v>
      </c>
      <c r="FU51">
        <v>1.8815599999999999</v>
      </c>
      <c r="FV51">
        <v>5</v>
      </c>
      <c r="FW51">
        <v>0</v>
      </c>
      <c r="FX51">
        <v>0</v>
      </c>
      <c r="FY51">
        <v>0</v>
      </c>
      <c r="FZ51" t="s">
        <v>367</v>
      </c>
      <c r="GA51" t="s">
        <v>368</v>
      </c>
      <c r="GB51" t="s">
        <v>369</v>
      </c>
      <c r="GC51" t="s">
        <v>369</v>
      </c>
      <c r="GD51" t="s">
        <v>369</v>
      </c>
      <c r="GE51" t="s">
        <v>369</v>
      </c>
      <c r="GF51">
        <v>0</v>
      </c>
      <c r="GG51">
        <v>100</v>
      </c>
      <c r="GH51">
        <v>100</v>
      </c>
      <c r="GI51">
        <v>-2.8730000000000002</v>
      </c>
      <c r="GJ51">
        <v>7.0099999999999996E-2</v>
      </c>
      <c r="GK51">
        <v>-2.872950000000031</v>
      </c>
      <c r="GL51">
        <v>0</v>
      </c>
      <c r="GM51">
        <v>0</v>
      </c>
      <c r="GN51">
        <v>0</v>
      </c>
      <c r="GO51">
        <v>7.0135000000004055E-2</v>
      </c>
      <c r="GP51">
        <v>0</v>
      </c>
      <c r="GQ51">
        <v>0</v>
      </c>
      <c r="GR51">
        <v>0</v>
      </c>
      <c r="GS51">
        <v>-1</v>
      </c>
      <c r="GT51">
        <v>-1</v>
      </c>
      <c r="GU51">
        <v>-1</v>
      </c>
      <c r="GV51">
        <v>-1</v>
      </c>
      <c r="GW51">
        <v>0.8</v>
      </c>
      <c r="GX51">
        <v>0.7</v>
      </c>
      <c r="GY51">
        <v>0.58349600000000001</v>
      </c>
      <c r="GZ51">
        <v>2.5988799999999999</v>
      </c>
      <c r="HA51">
        <v>1.5979000000000001</v>
      </c>
      <c r="HB51">
        <v>2.3022499999999999</v>
      </c>
      <c r="HC51">
        <v>1.6003400000000001</v>
      </c>
      <c r="HD51">
        <v>2.4377399999999998</v>
      </c>
      <c r="HE51">
        <v>44.9786</v>
      </c>
      <c r="HF51">
        <v>23.868600000000001</v>
      </c>
      <c r="HG51">
        <v>18</v>
      </c>
      <c r="HH51">
        <v>535.279</v>
      </c>
      <c r="HI51">
        <v>421.18599999999998</v>
      </c>
      <c r="HJ51">
        <v>27.745899999999999</v>
      </c>
      <c r="HK51">
        <v>32.248100000000001</v>
      </c>
      <c r="HL51">
        <v>29.9998</v>
      </c>
      <c r="HM51">
        <v>32.147300000000001</v>
      </c>
      <c r="HN51">
        <v>32.109099999999998</v>
      </c>
      <c r="HO51">
        <v>11.699299999999999</v>
      </c>
      <c r="HP51">
        <v>49.798200000000001</v>
      </c>
      <c r="HQ51">
        <v>0</v>
      </c>
      <c r="HR51">
        <v>27.798999999999999</v>
      </c>
      <c r="HS51">
        <v>200</v>
      </c>
      <c r="HT51">
        <v>23.207000000000001</v>
      </c>
      <c r="HU51">
        <v>99.232799999999997</v>
      </c>
      <c r="HV51">
        <v>98.348200000000006</v>
      </c>
    </row>
    <row r="52" spans="1:230" x14ac:dyDescent="0.3">
      <c r="A52">
        <v>36</v>
      </c>
      <c r="B52">
        <v>1691688990</v>
      </c>
      <c r="C52">
        <v>8968.4000000953674</v>
      </c>
      <c r="D52" t="s">
        <v>479</v>
      </c>
      <c r="E52" t="s">
        <v>480</v>
      </c>
      <c r="F52" t="s">
        <v>357</v>
      </c>
      <c r="G52" t="s">
        <v>358</v>
      </c>
      <c r="H52" t="s">
        <v>469</v>
      </c>
      <c r="I52" t="s">
        <v>360</v>
      </c>
      <c r="J52" t="s">
        <v>470</v>
      </c>
      <c r="K52" t="s">
        <v>471</v>
      </c>
      <c r="L52" t="s">
        <v>363</v>
      </c>
      <c r="M52">
        <v>1691688990</v>
      </c>
      <c r="N52">
        <f t="shared" si="34"/>
        <v>5.2169210966893503E-3</v>
      </c>
      <c r="O52">
        <f t="shared" si="35"/>
        <v>5.21692109668935</v>
      </c>
      <c r="P52">
        <f t="shared" si="36"/>
        <v>6.4872789877016581</v>
      </c>
      <c r="Q52">
        <f t="shared" si="37"/>
        <v>141.339</v>
      </c>
      <c r="R52">
        <f t="shared" si="38"/>
        <v>98.261296799119492</v>
      </c>
      <c r="S52">
        <f t="shared" si="39"/>
        <v>9.7080326699118817</v>
      </c>
      <c r="T52">
        <f t="shared" si="40"/>
        <v>13.964029320086999</v>
      </c>
      <c r="U52">
        <f t="shared" si="41"/>
        <v>0.27603240532442996</v>
      </c>
      <c r="V52">
        <f t="shared" si="42"/>
        <v>2.9127166102650479</v>
      </c>
      <c r="W52">
        <f t="shared" si="43"/>
        <v>0.26227948826814873</v>
      </c>
      <c r="X52">
        <f t="shared" si="44"/>
        <v>0.16510320608570561</v>
      </c>
      <c r="Y52">
        <f t="shared" si="45"/>
        <v>344.37009876328085</v>
      </c>
      <c r="Z52">
        <f t="shared" si="46"/>
        <v>32.802267534042521</v>
      </c>
      <c r="AA52">
        <f t="shared" si="47"/>
        <v>32.014499999999998</v>
      </c>
      <c r="AB52">
        <f t="shared" si="48"/>
        <v>4.7790035786419764</v>
      </c>
      <c r="AC52">
        <f t="shared" si="49"/>
        <v>60.091545538434133</v>
      </c>
      <c r="AD52">
        <f t="shared" si="50"/>
        <v>2.8901121452090996</v>
      </c>
      <c r="AE52">
        <f t="shared" si="51"/>
        <v>4.8095154140453991</v>
      </c>
      <c r="AF52">
        <f t="shared" si="52"/>
        <v>1.8888914334328768</v>
      </c>
      <c r="AG52">
        <f t="shared" si="53"/>
        <v>-230.06622036400034</v>
      </c>
      <c r="AH52">
        <f t="shared" si="54"/>
        <v>17.665917512919211</v>
      </c>
      <c r="AI52">
        <f t="shared" si="55"/>
        <v>1.3764197563804947</v>
      </c>
      <c r="AJ52">
        <f t="shared" si="56"/>
        <v>133.34621566858019</v>
      </c>
      <c r="AK52">
        <f t="shared" si="57"/>
        <v>6.4614811404232642</v>
      </c>
      <c r="AL52">
        <f t="shared" si="58"/>
        <v>5.2040537377750118</v>
      </c>
      <c r="AM52">
        <f t="shared" si="59"/>
        <v>6.4872789877016581</v>
      </c>
      <c r="AN52">
        <v>153.57333176996059</v>
      </c>
      <c r="AO52">
        <v>145.62448484848491</v>
      </c>
      <c r="AP52">
        <v>-4.8793465017747256E-3</v>
      </c>
      <c r="AQ52">
        <v>65.595365903239781</v>
      </c>
      <c r="AR52">
        <f t="shared" si="60"/>
        <v>5.21692109668935</v>
      </c>
      <c r="AS52">
        <v>23.18234141365571</v>
      </c>
      <c r="AT52">
        <v>29.253935757575739</v>
      </c>
      <c r="AU52">
        <v>1.201658861333179E-3</v>
      </c>
      <c r="AV52">
        <v>94.056794011779445</v>
      </c>
      <c r="AW52">
        <v>0</v>
      </c>
      <c r="AX52">
        <v>0</v>
      </c>
      <c r="AY52">
        <f t="shared" si="61"/>
        <v>1</v>
      </c>
      <c r="AZ52">
        <f t="shared" si="62"/>
        <v>0</v>
      </c>
      <c r="BA52">
        <f t="shared" si="63"/>
        <v>51484.007210924443</v>
      </c>
      <c r="BB52">
        <f t="shared" si="64"/>
        <v>1800.01</v>
      </c>
      <c r="BC52">
        <f t="shared" si="65"/>
        <v>1513.1924993816403</v>
      </c>
      <c r="BD52">
        <f t="shared" si="66"/>
        <v>0.84065782933519284</v>
      </c>
      <c r="BE52">
        <f t="shared" si="67"/>
        <v>0.19131565867038564</v>
      </c>
      <c r="BF52">
        <v>6</v>
      </c>
      <c r="BG52">
        <v>0.5</v>
      </c>
      <c r="BH52" t="s">
        <v>364</v>
      </c>
      <c r="BI52">
        <v>2</v>
      </c>
      <c r="BJ52" t="b">
        <v>1</v>
      </c>
      <c r="BK52">
        <v>1691688990</v>
      </c>
      <c r="BL52">
        <v>141.339</v>
      </c>
      <c r="BM52">
        <v>149.97999999999999</v>
      </c>
      <c r="BN52">
        <v>29.252700000000001</v>
      </c>
      <c r="BO52">
        <v>23.1873</v>
      </c>
      <c r="BP52">
        <v>144.06700000000001</v>
      </c>
      <c r="BQ52">
        <v>29.186199999999999</v>
      </c>
      <c r="BR52">
        <v>499.73500000000001</v>
      </c>
      <c r="BS52">
        <v>98.698099999999997</v>
      </c>
      <c r="BT52">
        <v>0.100033</v>
      </c>
      <c r="BU52">
        <v>32.127000000000002</v>
      </c>
      <c r="BV52">
        <v>32.014499999999998</v>
      </c>
      <c r="BW52">
        <v>999.9</v>
      </c>
      <c r="BX52">
        <v>0</v>
      </c>
      <c r="BY52">
        <v>0</v>
      </c>
      <c r="BZ52">
        <v>10035</v>
      </c>
      <c r="CA52">
        <v>0</v>
      </c>
      <c r="CB52">
        <v>176.506</v>
      </c>
      <c r="CC52">
        <v>-8.6412399999999998</v>
      </c>
      <c r="CD52">
        <v>145.59800000000001</v>
      </c>
      <c r="CE52">
        <v>153.54</v>
      </c>
      <c r="CF52">
        <v>6.0654399999999997</v>
      </c>
      <c r="CG52">
        <v>149.97999999999999</v>
      </c>
      <c r="CH52">
        <v>23.1873</v>
      </c>
      <c r="CI52">
        <v>2.8871899999999999</v>
      </c>
      <c r="CJ52">
        <v>2.2885399999999998</v>
      </c>
      <c r="CK52">
        <v>23.391200000000001</v>
      </c>
      <c r="CL52">
        <v>19.596</v>
      </c>
      <c r="CM52">
        <v>1800.01</v>
      </c>
      <c r="CN52">
        <v>0.97800900000000002</v>
      </c>
      <c r="CO52">
        <v>2.1990699999999998E-2</v>
      </c>
      <c r="CP52">
        <v>0</v>
      </c>
      <c r="CQ52">
        <v>750.68700000000001</v>
      </c>
      <c r="CR52">
        <v>5.0009399999999999</v>
      </c>
      <c r="CS52">
        <v>18051.099999999999</v>
      </c>
      <c r="CT52">
        <v>13860.3</v>
      </c>
      <c r="CU52">
        <v>46.875</v>
      </c>
      <c r="CV52">
        <v>49</v>
      </c>
      <c r="CW52">
        <v>47.811999999999998</v>
      </c>
      <c r="CX52">
        <v>48.25</v>
      </c>
      <c r="CY52">
        <v>48.686999999999998</v>
      </c>
      <c r="CZ52">
        <v>1755.54</v>
      </c>
      <c r="DA52">
        <v>39.47</v>
      </c>
      <c r="DB52">
        <v>0</v>
      </c>
      <c r="DC52">
        <v>1691688988.8</v>
      </c>
      <c r="DD52">
        <v>0</v>
      </c>
      <c r="DE52">
        <v>1691688952</v>
      </c>
      <c r="DF52" t="s">
        <v>481</v>
      </c>
      <c r="DG52">
        <v>1691688948</v>
      </c>
      <c r="DH52">
        <v>1691688952</v>
      </c>
      <c r="DI52">
        <v>40</v>
      </c>
      <c r="DJ52">
        <v>0.14499999999999999</v>
      </c>
      <c r="DK52">
        <v>-4.0000000000000001E-3</v>
      </c>
      <c r="DL52">
        <v>-2.7280000000000002</v>
      </c>
      <c r="DM52">
        <v>6.7000000000000004E-2</v>
      </c>
      <c r="DN52">
        <v>150</v>
      </c>
      <c r="DO52">
        <v>23</v>
      </c>
      <c r="DP52">
        <v>0.52</v>
      </c>
      <c r="DQ52">
        <v>0.04</v>
      </c>
      <c r="DR52">
        <v>6.4707157472241432</v>
      </c>
      <c r="DS52">
        <v>-0.3165627438071752</v>
      </c>
      <c r="DT52">
        <v>0.11154963921097689</v>
      </c>
      <c r="DU52">
        <v>1</v>
      </c>
      <c r="DV52">
        <v>0.27322365067864768</v>
      </c>
      <c r="DW52">
        <v>-1.153145376118454E-2</v>
      </c>
      <c r="DX52">
        <v>7.6479797611671953E-3</v>
      </c>
      <c r="DY52">
        <v>1</v>
      </c>
      <c r="DZ52">
        <v>2</v>
      </c>
      <c r="EA52">
        <v>2</v>
      </c>
      <c r="EB52" t="s">
        <v>366</v>
      </c>
      <c r="EC52">
        <v>3.12323</v>
      </c>
      <c r="ED52">
        <v>2.8696700000000002</v>
      </c>
      <c r="EE52">
        <v>3.6398100000000003E-2</v>
      </c>
      <c r="EF52">
        <v>3.8356500000000002E-2</v>
      </c>
      <c r="EG52">
        <v>0.129243</v>
      </c>
      <c r="EH52">
        <v>0.11057400000000001</v>
      </c>
      <c r="EI52">
        <v>28118.400000000001</v>
      </c>
      <c r="EJ52">
        <v>28903.4</v>
      </c>
      <c r="EK52">
        <v>26872.3</v>
      </c>
      <c r="EL52">
        <v>27751.7</v>
      </c>
      <c r="EM52">
        <v>33455.699999999997</v>
      </c>
      <c r="EN52">
        <v>34502.199999999997</v>
      </c>
      <c r="EO52">
        <v>39811.599999999999</v>
      </c>
      <c r="EP52">
        <v>40209.4</v>
      </c>
      <c r="EQ52">
        <v>2.0167999999999999</v>
      </c>
      <c r="ER52">
        <v>1.7263999999999999</v>
      </c>
      <c r="ES52">
        <v>6.6935999999999996E-2</v>
      </c>
      <c r="ET52">
        <v>0</v>
      </c>
      <c r="EU52">
        <v>30.927800000000001</v>
      </c>
      <c r="EV52">
        <v>999.9</v>
      </c>
      <c r="EW52">
        <v>49.6</v>
      </c>
      <c r="EX52">
        <v>43.3</v>
      </c>
      <c r="EY52">
        <v>44.348300000000002</v>
      </c>
      <c r="EZ52">
        <v>62.708300000000001</v>
      </c>
      <c r="FA52">
        <v>28.245200000000001</v>
      </c>
      <c r="FB52">
        <v>1</v>
      </c>
      <c r="FC52">
        <v>0.37481700000000001</v>
      </c>
      <c r="FD52">
        <v>1.9483900000000001</v>
      </c>
      <c r="FE52">
        <v>20.296399999999998</v>
      </c>
      <c r="FF52">
        <v>5.2160900000000003</v>
      </c>
      <c r="FG52">
        <v>11.908099999999999</v>
      </c>
      <c r="FH52">
        <v>4.9996</v>
      </c>
      <c r="FI52">
        <v>3.3029999999999999</v>
      </c>
      <c r="FJ52">
        <v>9999</v>
      </c>
      <c r="FK52">
        <v>9999</v>
      </c>
      <c r="FL52">
        <v>9999</v>
      </c>
      <c r="FM52">
        <v>999.9</v>
      </c>
      <c r="FN52">
        <v>1.88446</v>
      </c>
      <c r="FO52">
        <v>1.88507</v>
      </c>
      <c r="FP52">
        <v>1.88123</v>
      </c>
      <c r="FQ52">
        <v>1.8827799999999999</v>
      </c>
      <c r="FR52">
        <v>1.8797299999999999</v>
      </c>
      <c r="FS52">
        <v>1.88324</v>
      </c>
      <c r="FT52">
        <v>1.87921</v>
      </c>
      <c r="FU52">
        <v>1.8815599999999999</v>
      </c>
      <c r="FV52">
        <v>5</v>
      </c>
      <c r="FW52">
        <v>0</v>
      </c>
      <c r="FX52">
        <v>0</v>
      </c>
      <c r="FY52">
        <v>0</v>
      </c>
      <c r="FZ52" t="s">
        <v>367</v>
      </c>
      <c r="GA52" t="s">
        <v>368</v>
      </c>
      <c r="GB52" t="s">
        <v>369</v>
      </c>
      <c r="GC52" t="s">
        <v>369</v>
      </c>
      <c r="GD52" t="s">
        <v>369</v>
      </c>
      <c r="GE52" t="s">
        <v>369</v>
      </c>
      <c r="GF52">
        <v>0</v>
      </c>
      <c r="GG52">
        <v>100</v>
      </c>
      <c r="GH52">
        <v>100</v>
      </c>
      <c r="GI52">
        <v>-2.7280000000000002</v>
      </c>
      <c r="GJ52">
        <v>6.6500000000000004E-2</v>
      </c>
      <c r="GK52">
        <v>-2.72795238095236</v>
      </c>
      <c r="GL52">
        <v>0</v>
      </c>
      <c r="GM52">
        <v>0</v>
      </c>
      <c r="GN52">
        <v>0</v>
      </c>
      <c r="GO52">
        <v>6.6542857142852796E-2</v>
      </c>
      <c r="GP52">
        <v>0</v>
      </c>
      <c r="GQ52">
        <v>0</v>
      </c>
      <c r="GR52">
        <v>0</v>
      </c>
      <c r="GS52">
        <v>-1</v>
      </c>
      <c r="GT52">
        <v>-1</v>
      </c>
      <c r="GU52">
        <v>-1</v>
      </c>
      <c r="GV52">
        <v>-1</v>
      </c>
      <c r="GW52">
        <v>0.7</v>
      </c>
      <c r="GX52">
        <v>0.6</v>
      </c>
      <c r="GY52">
        <v>0.476074</v>
      </c>
      <c r="GZ52">
        <v>2.6098599999999998</v>
      </c>
      <c r="HA52">
        <v>1.5979000000000001</v>
      </c>
      <c r="HB52">
        <v>2.3022499999999999</v>
      </c>
      <c r="HC52">
        <v>1.6003400000000001</v>
      </c>
      <c r="HD52">
        <v>2.4121100000000002</v>
      </c>
      <c r="HE52">
        <v>44.950400000000002</v>
      </c>
      <c r="HF52">
        <v>23.8598</v>
      </c>
      <c r="HG52">
        <v>18</v>
      </c>
      <c r="HH52">
        <v>535.51599999999996</v>
      </c>
      <c r="HI52">
        <v>421.33</v>
      </c>
      <c r="HJ52">
        <v>27.825399999999998</v>
      </c>
      <c r="HK52">
        <v>32.225299999999997</v>
      </c>
      <c r="HL52">
        <v>29.9998</v>
      </c>
      <c r="HM52">
        <v>32.144500000000001</v>
      </c>
      <c r="HN52">
        <v>32.112000000000002</v>
      </c>
      <c r="HO52">
        <v>9.5486599999999999</v>
      </c>
      <c r="HP52">
        <v>49.791400000000003</v>
      </c>
      <c r="HQ52">
        <v>0</v>
      </c>
      <c r="HR52">
        <v>27.838699999999999</v>
      </c>
      <c r="HS52">
        <v>150</v>
      </c>
      <c r="HT52">
        <v>23.102900000000002</v>
      </c>
      <c r="HU52">
        <v>99.234300000000005</v>
      </c>
      <c r="HV52">
        <v>98.352999999999994</v>
      </c>
    </row>
    <row r="53" spans="1:230" x14ac:dyDescent="0.3">
      <c r="A53">
        <v>37</v>
      </c>
      <c r="B53">
        <v>1691689095</v>
      </c>
      <c r="C53">
        <v>9073.4000000953674</v>
      </c>
      <c r="D53" t="s">
        <v>482</v>
      </c>
      <c r="E53" t="s">
        <v>483</v>
      </c>
      <c r="F53" t="s">
        <v>357</v>
      </c>
      <c r="G53" t="s">
        <v>358</v>
      </c>
      <c r="H53" t="s">
        <v>469</v>
      </c>
      <c r="I53" t="s">
        <v>360</v>
      </c>
      <c r="J53" t="s">
        <v>470</v>
      </c>
      <c r="K53" t="s">
        <v>471</v>
      </c>
      <c r="L53" t="s">
        <v>363</v>
      </c>
      <c r="M53">
        <v>1691689095</v>
      </c>
      <c r="N53">
        <f t="shared" si="34"/>
        <v>5.5135895275056799E-3</v>
      </c>
      <c r="O53">
        <f t="shared" si="35"/>
        <v>5.5135895275056797</v>
      </c>
      <c r="P53">
        <f t="shared" si="36"/>
        <v>2.998161721593509</v>
      </c>
      <c r="Q53">
        <f t="shared" si="37"/>
        <v>95.790300000000002</v>
      </c>
      <c r="R53">
        <f t="shared" si="38"/>
        <v>76.246621159371045</v>
      </c>
      <c r="S53">
        <f t="shared" si="39"/>
        <v>7.5328629682321564</v>
      </c>
      <c r="T53">
        <f t="shared" si="40"/>
        <v>9.4637007202930192</v>
      </c>
      <c r="U53">
        <f t="shared" si="41"/>
        <v>0.29810654008296728</v>
      </c>
      <c r="V53">
        <f t="shared" si="42"/>
        <v>2.9048345030324363</v>
      </c>
      <c r="W53">
        <f t="shared" si="43"/>
        <v>0.28209355914898743</v>
      </c>
      <c r="X53">
        <f t="shared" si="44"/>
        <v>0.17767546393563602</v>
      </c>
      <c r="Y53">
        <f t="shared" si="45"/>
        <v>344.39349876304999</v>
      </c>
      <c r="Z53">
        <f t="shared" si="46"/>
        <v>32.629362368085729</v>
      </c>
      <c r="AA53">
        <f t="shared" si="47"/>
        <v>31.918500000000002</v>
      </c>
      <c r="AB53">
        <f t="shared" si="48"/>
        <v>4.7531002029227638</v>
      </c>
      <c r="AC53">
        <f t="shared" si="49"/>
        <v>60.564436258060418</v>
      </c>
      <c r="AD53">
        <f t="shared" si="50"/>
        <v>2.8968673593277798</v>
      </c>
      <c r="AE53">
        <f t="shared" si="51"/>
        <v>4.783116195426059</v>
      </c>
      <c r="AF53">
        <f t="shared" si="52"/>
        <v>1.856232843594984</v>
      </c>
      <c r="AG53">
        <f t="shared" si="53"/>
        <v>-243.14929816300048</v>
      </c>
      <c r="AH53">
        <f t="shared" si="54"/>
        <v>17.414524675295773</v>
      </c>
      <c r="AI53">
        <f t="shared" si="55"/>
        <v>1.3592217890777016</v>
      </c>
      <c r="AJ53">
        <f t="shared" si="56"/>
        <v>120.017947064423</v>
      </c>
      <c r="AK53">
        <f t="shared" si="57"/>
        <v>3.0247955922680649</v>
      </c>
      <c r="AL53">
        <f t="shared" si="58"/>
        <v>5.6651549746192957</v>
      </c>
      <c r="AM53">
        <f t="shared" si="59"/>
        <v>2.998161721593509</v>
      </c>
      <c r="AN53">
        <v>102.342622466477</v>
      </c>
      <c r="AO53">
        <v>98.676167272727284</v>
      </c>
      <c r="AP53">
        <v>-3.0616507466305139E-3</v>
      </c>
      <c r="AQ53">
        <v>65.601143894657824</v>
      </c>
      <c r="AR53">
        <f t="shared" si="60"/>
        <v>5.5135895275056797</v>
      </c>
      <c r="AS53">
        <v>22.897435899833059</v>
      </c>
      <c r="AT53">
        <v>29.326421818181799</v>
      </c>
      <c r="AU53">
        <v>-7.6500908365473015E-4</v>
      </c>
      <c r="AV53">
        <v>93.965959895729412</v>
      </c>
      <c r="AW53">
        <v>0</v>
      </c>
      <c r="AX53">
        <v>0</v>
      </c>
      <c r="AY53">
        <f t="shared" si="61"/>
        <v>1</v>
      </c>
      <c r="AZ53">
        <f t="shared" si="62"/>
        <v>0</v>
      </c>
      <c r="BA53">
        <f t="shared" si="63"/>
        <v>51278.143061184557</v>
      </c>
      <c r="BB53">
        <f t="shared" si="64"/>
        <v>1800.13</v>
      </c>
      <c r="BC53">
        <f t="shared" si="65"/>
        <v>1513.2935993815252</v>
      </c>
      <c r="BD53">
        <f t="shared" si="66"/>
        <v>0.84065795213763728</v>
      </c>
      <c r="BE53">
        <f t="shared" si="67"/>
        <v>0.19131590427527456</v>
      </c>
      <c r="BF53">
        <v>6</v>
      </c>
      <c r="BG53">
        <v>0.5</v>
      </c>
      <c r="BH53" t="s">
        <v>364</v>
      </c>
      <c r="BI53">
        <v>2</v>
      </c>
      <c r="BJ53" t="b">
        <v>1</v>
      </c>
      <c r="BK53">
        <v>1691689095</v>
      </c>
      <c r="BL53">
        <v>95.790300000000002</v>
      </c>
      <c r="BM53">
        <v>100.072</v>
      </c>
      <c r="BN53">
        <v>29.3217</v>
      </c>
      <c r="BO53">
        <v>22.721699999999998</v>
      </c>
      <c r="BP53">
        <v>98.440799999999996</v>
      </c>
      <c r="BQ53">
        <v>29.252700000000001</v>
      </c>
      <c r="BR53">
        <v>499.91300000000001</v>
      </c>
      <c r="BS53">
        <v>98.6965</v>
      </c>
      <c r="BT53">
        <v>9.9523399999999998E-2</v>
      </c>
      <c r="BU53">
        <v>32.029699999999998</v>
      </c>
      <c r="BV53">
        <v>31.918500000000002</v>
      </c>
      <c r="BW53">
        <v>999.9</v>
      </c>
      <c r="BX53">
        <v>0</v>
      </c>
      <c r="BY53">
        <v>0</v>
      </c>
      <c r="BZ53">
        <v>9990</v>
      </c>
      <c r="CA53">
        <v>0</v>
      </c>
      <c r="CB53">
        <v>527.08900000000006</v>
      </c>
      <c r="CC53">
        <v>-4.2821499999999997</v>
      </c>
      <c r="CD53">
        <v>98.683800000000005</v>
      </c>
      <c r="CE53">
        <v>102.399</v>
      </c>
      <c r="CF53">
        <v>6.6000199999999998</v>
      </c>
      <c r="CG53">
        <v>100.072</v>
      </c>
      <c r="CH53">
        <v>22.721699999999998</v>
      </c>
      <c r="CI53">
        <v>2.8939499999999998</v>
      </c>
      <c r="CJ53">
        <v>2.24255</v>
      </c>
      <c r="CK53">
        <v>23.43</v>
      </c>
      <c r="CL53">
        <v>19.269600000000001</v>
      </c>
      <c r="CM53">
        <v>1800.13</v>
      </c>
      <c r="CN53">
        <v>0.97800900000000002</v>
      </c>
      <c r="CO53">
        <v>2.1990900000000001E-2</v>
      </c>
      <c r="CP53">
        <v>0</v>
      </c>
      <c r="CQ53">
        <v>753.07799999999997</v>
      </c>
      <c r="CR53">
        <v>5.0009399999999999</v>
      </c>
      <c r="CS53">
        <v>18232.2</v>
      </c>
      <c r="CT53">
        <v>13861.2</v>
      </c>
      <c r="CU53">
        <v>46.875</v>
      </c>
      <c r="CV53">
        <v>49</v>
      </c>
      <c r="CW53">
        <v>47.811999999999998</v>
      </c>
      <c r="CX53">
        <v>48.25</v>
      </c>
      <c r="CY53">
        <v>48.686999999999998</v>
      </c>
      <c r="CZ53">
        <v>1755.65</v>
      </c>
      <c r="DA53">
        <v>39.479999999999997</v>
      </c>
      <c r="DB53">
        <v>0</v>
      </c>
      <c r="DC53">
        <v>1691689093.8</v>
      </c>
      <c r="DD53">
        <v>0</v>
      </c>
      <c r="DE53">
        <v>1691689057</v>
      </c>
      <c r="DF53" t="s">
        <v>484</v>
      </c>
      <c r="DG53">
        <v>1691689043</v>
      </c>
      <c r="DH53">
        <v>1691689057</v>
      </c>
      <c r="DI53">
        <v>41</v>
      </c>
      <c r="DJ53">
        <v>7.6999999999999999E-2</v>
      </c>
      <c r="DK53">
        <v>2E-3</v>
      </c>
      <c r="DL53">
        <v>-2.6509999999999998</v>
      </c>
      <c r="DM53">
        <v>6.9000000000000006E-2</v>
      </c>
      <c r="DN53">
        <v>100</v>
      </c>
      <c r="DO53">
        <v>23</v>
      </c>
      <c r="DP53">
        <v>1.03</v>
      </c>
      <c r="DQ53">
        <v>0.05</v>
      </c>
      <c r="DR53">
        <v>2.9563962780076798</v>
      </c>
      <c r="DS53">
        <v>1.1190592593514299E-2</v>
      </c>
      <c r="DT53">
        <v>6.8771178108033779E-2</v>
      </c>
      <c r="DU53">
        <v>1</v>
      </c>
      <c r="DV53">
        <v>0.29158086677617889</v>
      </c>
      <c r="DW53">
        <v>1.367957487254E-2</v>
      </c>
      <c r="DX53">
        <v>7.735660758996908E-3</v>
      </c>
      <c r="DY53">
        <v>1</v>
      </c>
      <c r="DZ53">
        <v>2</v>
      </c>
      <c r="EA53">
        <v>2</v>
      </c>
      <c r="EB53" t="s">
        <v>366</v>
      </c>
      <c r="EC53">
        <v>3.1233200000000001</v>
      </c>
      <c r="ED53">
        <v>2.86877</v>
      </c>
      <c r="EE53">
        <v>2.54483E-2</v>
      </c>
      <c r="EF53">
        <v>2.6279299999999998E-2</v>
      </c>
      <c r="EG53">
        <v>0.129442</v>
      </c>
      <c r="EH53">
        <v>0.108973</v>
      </c>
      <c r="EI53">
        <v>28436.400000000001</v>
      </c>
      <c r="EJ53">
        <v>29266.2</v>
      </c>
      <c r="EK53">
        <v>26871.1</v>
      </c>
      <c r="EL53">
        <v>27751.9</v>
      </c>
      <c r="EM53">
        <v>33445.5</v>
      </c>
      <c r="EN53">
        <v>34563.5</v>
      </c>
      <c r="EO53">
        <v>39809.599999999999</v>
      </c>
      <c r="EP53">
        <v>40209.5</v>
      </c>
      <c r="EQ53">
        <v>2.0165999999999999</v>
      </c>
      <c r="ER53">
        <v>1.7242</v>
      </c>
      <c r="ES53">
        <v>5.8025100000000003E-2</v>
      </c>
      <c r="ET53">
        <v>0</v>
      </c>
      <c r="EU53">
        <v>30.976400000000002</v>
      </c>
      <c r="EV53">
        <v>999.9</v>
      </c>
      <c r="EW53">
        <v>49.5</v>
      </c>
      <c r="EX53">
        <v>43.4</v>
      </c>
      <c r="EY53">
        <v>44.493600000000001</v>
      </c>
      <c r="EZ53">
        <v>62.468299999999999</v>
      </c>
      <c r="FA53">
        <v>28.4175</v>
      </c>
      <c r="FB53">
        <v>1</v>
      </c>
      <c r="FC53">
        <v>0.375</v>
      </c>
      <c r="FD53">
        <v>1.5596300000000001</v>
      </c>
      <c r="FE53">
        <v>20.301200000000001</v>
      </c>
      <c r="FF53">
        <v>5.2112999999999996</v>
      </c>
      <c r="FG53">
        <v>11.908099999999999</v>
      </c>
      <c r="FH53">
        <v>4.9996</v>
      </c>
      <c r="FI53">
        <v>3.3029999999999999</v>
      </c>
      <c r="FJ53">
        <v>9999</v>
      </c>
      <c r="FK53">
        <v>9999</v>
      </c>
      <c r="FL53">
        <v>9999</v>
      </c>
      <c r="FM53">
        <v>999.9</v>
      </c>
      <c r="FN53">
        <v>1.88446</v>
      </c>
      <c r="FO53">
        <v>1.88507</v>
      </c>
      <c r="FP53">
        <v>1.8812599999999999</v>
      </c>
      <c r="FQ53">
        <v>1.8827799999999999</v>
      </c>
      <c r="FR53">
        <v>1.87967</v>
      </c>
      <c r="FS53">
        <v>1.88324</v>
      </c>
      <c r="FT53">
        <v>1.8791500000000001</v>
      </c>
      <c r="FU53">
        <v>1.8815599999999999</v>
      </c>
      <c r="FV53">
        <v>5</v>
      </c>
      <c r="FW53">
        <v>0</v>
      </c>
      <c r="FX53">
        <v>0</v>
      </c>
      <c r="FY53">
        <v>0</v>
      </c>
      <c r="FZ53" t="s">
        <v>367</v>
      </c>
      <c r="GA53" t="s">
        <v>368</v>
      </c>
      <c r="GB53" t="s">
        <v>369</v>
      </c>
      <c r="GC53" t="s">
        <v>369</v>
      </c>
      <c r="GD53" t="s">
        <v>369</v>
      </c>
      <c r="GE53" t="s">
        <v>369</v>
      </c>
      <c r="GF53">
        <v>0</v>
      </c>
      <c r="GG53">
        <v>100</v>
      </c>
      <c r="GH53">
        <v>100</v>
      </c>
      <c r="GI53">
        <v>-2.65</v>
      </c>
      <c r="GJ53">
        <v>6.9000000000000006E-2</v>
      </c>
      <c r="GK53">
        <v>-2.650535000000005</v>
      </c>
      <c r="GL53">
        <v>0</v>
      </c>
      <c r="GM53">
        <v>0</v>
      </c>
      <c r="GN53">
        <v>0</v>
      </c>
      <c r="GO53">
        <v>6.9044999999999135E-2</v>
      </c>
      <c r="GP53">
        <v>0</v>
      </c>
      <c r="GQ53">
        <v>0</v>
      </c>
      <c r="GR53">
        <v>0</v>
      </c>
      <c r="GS53">
        <v>-1</v>
      </c>
      <c r="GT53">
        <v>-1</v>
      </c>
      <c r="GU53">
        <v>-1</v>
      </c>
      <c r="GV53">
        <v>-1</v>
      </c>
      <c r="GW53">
        <v>0.9</v>
      </c>
      <c r="GX53">
        <v>0.6</v>
      </c>
      <c r="GY53">
        <v>0.36743199999999998</v>
      </c>
      <c r="GZ53">
        <v>2.6159699999999999</v>
      </c>
      <c r="HA53">
        <v>1.5979000000000001</v>
      </c>
      <c r="HB53">
        <v>2.3022499999999999</v>
      </c>
      <c r="HC53">
        <v>1.6003400000000001</v>
      </c>
      <c r="HD53">
        <v>2.4414099999999999</v>
      </c>
      <c r="HE53">
        <v>44.9786</v>
      </c>
      <c r="HF53">
        <v>23.877400000000002</v>
      </c>
      <c r="HG53">
        <v>18</v>
      </c>
      <c r="HH53">
        <v>535.53</v>
      </c>
      <c r="HI53">
        <v>420.09800000000001</v>
      </c>
      <c r="HJ53">
        <v>27.8904</v>
      </c>
      <c r="HK53">
        <v>32.233899999999998</v>
      </c>
      <c r="HL53">
        <v>29.9999</v>
      </c>
      <c r="HM53">
        <v>32.1614</v>
      </c>
      <c r="HN53">
        <v>32.131700000000002</v>
      </c>
      <c r="HO53">
        <v>7.3607100000000001</v>
      </c>
      <c r="HP53">
        <v>50.924900000000001</v>
      </c>
      <c r="HQ53">
        <v>0</v>
      </c>
      <c r="HR53">
        <v>27.904599999999999</v>
      </c>
      <c r="HS53">
        <v>100</v>
      </c>
      <c r="HT53">
        <v>22.748000000000001</v>
      </c>
      <c r="HU53">
        <v>99.229600000000005</v>
      </c>
      <c r="HV53">
        <v>98.353300000000004</v>
      </c>
    </row>
    <row r="54" spans="1:230" x14ac:dyDescent="0.3">
      <c r="A54">
        <v>38</v>
      </c>
      <c r="B54">
        <v>1691689190</v>
      </c>
      <c r="C54">
        <v>9168.4000000953674</v>
      </c>
      <c r="D54" t="s">
        <v>485</v>
      </c>
      <c r="E54" t="s">
        <v>486</v>
      </c>
      <c r="F54" t="s">
        <v>357</v>
      </c>
      <c r="G54" t="s">
        <v>358</v>
      </c>
      <c r="H54" t="s">
        <v>469</v>
      </c>
      <c r="I54" t="s">
        <v>360</v>
      </c>
      <c r="J54" t="s">
        <v>470</v>
      </c>
      <c r="K54" t="s">
        <v>471</v>
      </c>
      <c r="L54" t="s">
        <v>363</v>
      </c>
      <c r="M54">
        <v>1691689190</v>
      </c>
      <c r="N54">
        <f t="shared" si="34"/>
        <v>5.6816639026129843E-3</v>
      </c>
      <c r="O54">
        <f t="shared" si="35"/>
        <v>5.6816639026129847</v>
      </c>
      <c r="P54">
        <f t="shared" si="36"/>
        <v>1.1665559294771894</v>
      </c>
      <c r="Q54">
        <f t="shared" si="37"/>
        <v>73.015299999999996</v>
      </c>
      <c r="R54">
        <f t="shared" si="38"/>
        <v>64.399129838252605</v>
      </c>
      <c r="S54">
        <f t="shared" si="39"/>
        <v>6.3628197164703346</v>
      </c>
      <c r="T54">
        <f t="shared" si="40"/>
        <v>7.2141221723160207</v>
      </c>
      <c r="U54">
        <f t="shared" si="41"/>
        <v>0.30337407514993053</v>
      </c>
      <c r="V54">
        <f t="shared" si="42"/>
        <v>2.9154179407111367</v>
      </c>
      <c r="W54">
        <f t="shared" si="43"/>
        <v>0.28686370766178854</v>
      </c>
      <c r="X54">
        <f t="shared" si="44"/>
        <v>0.18069829206071664</v>
      </c>
      <c r="Y54">
        <f t="shared" si="45"/>
        <v>344.38589876302251</v>
      </c>
      <c r="Z54">
        <f t="shared" si="46"/>
        <v>32.722789619091316</v>
      </c>
      <c r="AA54">
        <f t="shared" si="47"/>
        <v>31.999700000000001</v>
      </c>
      <c r="AB54">
        <f t="shared" si="48"/>
        <v>4.7750021468563393</v>
      </c>
      <c r="AC54">
        <f t="shared" si="49"/>
        <v>60.030599825152997</v>
      </c>
      <c r="AD54">
        <f t="shared" si="50"/>
        <v>2.8940451379577401</v>
      </c>
      <c r="AE54">
        <f t="shared" si="51"/>
        <v>4.8209498928663486</v>
      </c>
      <c r="AF54">
        <f t="shared" si="52"/>
        <v>1.8809570088985992</v>
      </c>
      <c r="AG54">
        <f t="shared" si="53"/>
        <v>-250.56137810523262</v>
      </c>
      <c r="AH54">
        <f t="shared" si="54"/>
        <v>26.609898834920873</v>
      </c>
      <c r="AI54">
        <f t="shared" si="55"/>
        <v>2.0716359216559677</v>
      </c>
      <c r="AJ54">
        <f t="shared" si="56"/>
        <v>122.50605541436673</v>
      </c>
      <c r="AK54">
        <f t="shared" si="57"/>
        <v>1.2652667606839982</v>
      </c>
      <c r="AL54">
        <f t="shared" si="58"/>
        <v>5.7243674519724701</v>
      </c>
      <c r="AM54">
        <f t="shared" si="59"/>
        <v>1.1665559294771894</v>
      </c>
      <c r="AN54">
        <v>76.701393951884356</v>
      </c>
      <c r="AO54">
        <v>75.273053333333337</v>
      </c>
      <c r="AP54">
        <v>-7.7291677164588923E-4</v>
      </c>
      <c r="AQ54">
        <v>65.599143297122197</v>
      </c>
      <c r="AR54">
        <f t="shared" si="60"/>
        <v>5.6816639026129847</v>
      </c>
      <c r="AS54">
        <v>22.627291739560849</v>
      </c>
      <c r="AT54">
        <v>29.287453333333321</v>
      </c>
      <c r="AU54">
        <v>-5.7155207146676644E-3</v>
      </c>
      <c r="AV54">
        <v>93.997523059498008</v>
      </c>
      <c r="AW54">
        <v>0</v>
      </c>
      <c r="AX54">
        <v>0</v>
      </c>
      <c r="AY54">
        <f t="shared" si="61"/>
        <v>1</v>
      </c>
      <c r="AZ54">
        <f t="shared" si="62"/>
        <v>0</v>
      </c>
      <c r="BA54">
        <f t="shared" si="63"/>
        <v>51553.253305212907</v>
      </c>
      <c r="BB54">
        <f t="shared" si="64"/>
        <v>1800.09</v>
      </c>
      <c r="BC54">
        <f t="shared" si="65"/>
        <v>1513.2599993815113</v>
      </c>
      <c r="BD54">
        <f t="shared" si="66"/>
        <v>0.84065796675805726</v>
      </c>
      <c r="BE54">
        <f t="shared" si="67"/>
        <v>0.19131593351611448</v>
      </c>
      <c r="BF54">
        <v>6</v>
      </c>
      <c r="BG54">
        <v>0.5</v>
      </c>
      <c r="BH54" t="s">
        <v>364</v>
      </c>
      <c r="BI54">
        <v>2</v>
      </c>
      <c r="BJ54" t="b">
        <v>1</v>
      </c>
      <c r="BK54">
        <v>1691689190</v>
      </c>
      <c r="BL54">
        <v>73.015299999999996</v>
      </c>
      <c r="BM54">
        <v>75.035200000000003</v>
      </c>
      <c r="BN54">
        <v>29.2911</v>
      </c>
      <c r="BO54">
        <v>22.623000000000001</v>
      </c>
      <c r="BP54">
        <v>75.664100000000005</v>
      </c>
      <c r="BQ54">
        <v>29.234200000000001</v>
      </c>
      <c r="BR54">
        <v>499.995</v>
      </c>
      <c r="BS54">
        <v>98.703100000000006</v>
      </c>
      <c r="BT54">
        <v>9.9783399999999994E-2</v>
      </c>
      <c r="BU54">
        <v>32.168999999999997</v>
      </c>
      <c r="BV54">
        <v>31.999700000000001</v>
      </c>
      <c r="BW54">
        <v>999.9</v>
      </c>
      <c r="BX54">
        <v>0</v>
      </c>
      <c r="BY54">
        <v>0</v>
      </c>
      <c r="BZ54">
        <v>10050</v>
      </c>
      <c r="CA54">
        <v>0</v>
      </c>
      <c r="CB54">
        <v>456.31</v>
      </c>
      <c r="CC54">
        <v>-2.0198399999999999</v>
      </c>
      <c r="CD54">
        <v>75.218599999999995</v>
      </c>
      <c r="CE54">
        <v>76.772000000000006</v>
      </c>
      <c r="CF54">
        <v>6.6680900000000003</v>
      </c>
      <c r="CG54">
        <v>75.035200000000003</v>
      </c>
      <c r="CH54">
        <v>22.623000000000001</v>
      </c>
      <c r="CI54">
        <v>2.8911199999999999</v>
      </c>
      <c r="CJ54">
        <v>2.2329599999999998</v>
      </c>
      <c r="CK54">
        <v>23.413799999999998</v>
      </c>
      <c r="CL54">
        <v>19.200800000000001</v>
      </c>
      <c r="CM54">
        <v>1800.09</v>
      </c>
      <c r="CN54">
        <v>0.97800900000000002</v>
      </c>
      <c r="CO54">
        <v>2.1990699999999998E-2</v>
      </c>
      <c r="CP54">
        <v>0</v>
      </c>
      <c r="CQ54">
        <v>754.15700000000004</v>
      </c>
      <c r="CR54">
        <v>5.0009399999999999</v>
      </c>
      <c r="CS54">
        <v>18194.400000000001</v>
      </c>
      <c r="CT54">
        <v>13860.9</v>
      </c>
      <c r="CU54">
        <v>46.811999999999998</v>
      </c>
      <c r="CV54">
        <v>48.875</v>
      </c>
      <c r="CW54">
        <v>47.75</v>
      </c>
      <c r="CX54">
        <v>48.125</v>
      </c>
      <c r="CY54">
        <v>48.625</v>
      </c>
      <c r="CZ54">
        <v>1755.61</v>
      </c>
      <c r="DA54">
        <v>39.479999999999997</v>
      </c>
      <c r="DB54">
        <v>0</v>
      </c>
      <c r="DC54">
        <v>1691689189.2</v>
      </c>
      <c r="DD54">
        <v>0</v>
      </c>
      <c r="DE54">
        <v>1691689150.5</v>
      </c>
      <c r="DF54" t="s">
        <v>487</v>
      </c>
      <c r="DG54">
        <v>1691689145.5</v>
      </c>
      <c r="DH54">
        <v>1691689150.5</v>
      </c>
      <c r="DI54">
        <v>42</v>
      </c>
      <c r="DJ54">
        <v>2E-3</v>
      </c>
      <c r="DK54">
        <v>-1.2E-2</v>
      </c>
      <c r="DL54">
        <v>-2.649</v>
      </c>
      <c r="DM54">
        <v>5.7000000000000002E-2</v>
      </c>
      <c r="DN54">
        <v>75</v>
      </c>
      <c r="DO54">
        <v>23</v>
      </c>
      <c r="DP54">
        <v>0.92</v>
      </c>
      <c r="DQ54">
        <v>0.05</v>
      </c>
      <c r="DR54">
        <v>1.179797990344247</v>
      </c>
      <c r="DS54">
        <v>-7.5123631397149199E-2</v>
      </c>
      <c r="DT54">
        <v>6.3598166436487219E-2</v>
      </c>
      <c r="DU54">
        <v>1</v>
      </c>
      <c r="DV54">
        <v>0.30348551221837827</v>
      </c>
      <c r="DW54">
        <v>-1.642202528988735E-2</v>
      </c>
      <c r="DX54">
        <v>7.6669785547012351E-3</v>
      </c>
      <c r="DY54">
        <v>1</v>
      </c>
      <c r="DZ54">
        <v>2</v>
      </c>
      <c r="EA54">
        <v>2</v>
      </c>
      <c r="EB54" t="s">
        <v>366</v>
      </c>
      <c r="EC54">
        <v>3.1234000000000002</v>
      </c>
      <c r="ED54">
        <v>2.8695499999999998</v>
      </c>
      <c r="EE54">
        <v>1.9753199999999999E-2</v>
      </c>
      <c r="EF54">
        <v>1.99311E-2</v>
      </c>
      <c r="EG54">
        <v>0.12939800000000001</v>
      </c>
      <c r="EH54">
        <v>0.108643</v>
      </c>
      <c r="EI54">
        <v>28604.400000000001</v>
      </c>
      <c r="EJ54">
        <v>29458.6</v>
      </c>
      <c r="EK54">
        <v>26872.799999999999</v>
      </c>
      <c r="EL54">
        <v>27753.4</v>
      </c>
      <c r="EM54">
        <v>33449.599999999999</v>
      </c>
      <c r="EN54">
        <v>34577.300000000003</v>
      </c>
      <c r="EO54">
        <v>39813.300000000003</v>
      </c>
      <c r="EP54">
        <v>40211.300000000003</v>
      </c>
      <c r="EQ54">
        <v>2.0177999999999998</v>
      </c>
      <c r="ER54">
        <v>1.7245999999999999</v>
      </c>
      <c r="ES54">
        <v>6.8515499999999993E-2</v>
      </c>
      <c r="ET54">
        <v>0</v>
      </c>
      <c r="EU54">
        <v>30.8873</v>
      </c>
      <c r="EV54">
        <v>999.9</v>
      </c>
      <c r="EW54">
        <v>49.3</v>
      </c>
      <c r="EX54">
        <v>43.5</v>
      </c>
      <c r="EY54">
        <v>44.540700000000001</v>
      </c>
      <c r="EZ54">
        <v>62.688400000000001</v>
      </c>
      <c r="FA54">
        <v>28.4255</v>
      </c>
      <c r="FB54">
        <v>1</v>
      </c>
      <c r="FC54">
        <v>0.3725</v>
      </c>
      <c r="FD54">
        <v>1.55342</v>
      </c>
      <c r="FE54">
        <v>20.301100000000002</v>
      </c>
      <c r="FF54">
        <v>5.2160900000000003</v>
      </c>
      <c r="FG54">
        <v>11.908099999999999</v>
      </c>
      <c r="FH54">
        <v>4.9992000000000001</v>
      </c>
      <c r="FI54">
        <v>3.3029999999999999</v>
      </c>
      <c r="FJ54">
        <v>9999</v>
      </c>
      <c r="FK54">
        <v>9999</v>
      </c>
      <c r="FL54">
        <v>9999</v>
      </c>
      <c r="FM54">
        <v>999.9</v>
      </c>
      <c r="FN54">
        <v>1.88446</v>
      </c>
      <c r="FO54">
        <v>1.88504</v>
      </c>
      <c r="FP54">
        <v>1.88123</v>
      </c>
      <c r="FQ54">
        <v>1.8827799999999999</v>
      </c>
      <c r="FR54">
        <v>1.8796999999999999</v>
      </c>
      <c r="FS54">
        <v>1.88324</v>
      </c>
      <c r="FT54">
        <v>1.8791199999999999</v>
      </c>
      <c r="FU54">
        <v>1.8815599999999999</v>
      </c>
      <c r="FV54">
        <v>5</v>
      </c>
      <c r="FW54">
        <v>0</v>
      </c>
      <c r="FX54">
        <v>0</v>
      </c>
      <c r="FY54">
        <v>0</v>
      </c>
      <c r="FZ54" t="s">
        <v>367</v>
      </c>
      <c r="GA54" t="s">
        <v>368</v>
      </c>
      <c r="GB54" t="s">
        <v>369</v>
      </c>
      <c r="GC54" t="s">
        <v>369</v>
      </c>
      <c r="GD54" t="s">
        <v>369</v>
      </c>
      <c r="GE54" t="s">
        <v>369</v>
      </c>
      <c r="GF54">
        <v>0</v>
      </c>
      <c r="GG54">
        <v>100</v>
      </c>
      <c r="GH54">
        <v>100</v>
      </c>
      <c r="GI54">
        <v>-2.649</v>
      </c>
      <c r="GJ54">
        <v>5.6899999999999999E-2</v>
      </c>
      <c r="GK54">
        <v>-2.648750000000021</v>
      </c>
      <c r="GL54">
        <v>0</v>
      </c>
      <c r="GM54">
        <v>0</v>
      </c>
      <c r="GN54">
        <v>0</v>
      </c>
      <c r="GO54">
        <v>5.689999999999884E-2</v>
      </c>
      <c r="GP54">
        <v>0</v>
      </c>
      <c r="GQ54">
        <v>0</v>
      </c>
      <c r="GR54">
        <v>0</v>
      </c>
      <c r="GS54">
        <v>-1</v>
      </c>
      <c r="GT54">
        <v>-1</v>
      </c>
      <c r="GU54">
        <v>-1</v>
      </c>
      <c r="GV54">
        <v>-1</v>
      </c>
      <c r="GW54">
        <v>0.7</v>
      </c>
      <c r="GX54">
        <v>0.7</v>
      </c>
      <c r="GY54">
        <v>0.3125</v>
      </c>
      <c r="GZ54">
        <v>2.63062</v>
      </c>
      <c r="HA54">
        <v>1.5966800000000001</v>
      </c>
      <c r="HB54">
        <v>2.3022499999999999</v>
      </c>
      <c r="HC54">
        <v>1.6003400000000001</v>
      </c>
      <c r="HD54">
        <v>2.4352999999999998</v>
      </c>
      <c r="HE54">
        <v>44.9786</v>
      </c>
      <c r="HF54">
        <v>23.903600000000001</v>
      </c>
      <c r="HG54">
        <v>18</v>
      </c>
      <c r="HH54">
        <v>536.19399999999996</v>
      </c>
      <c r="HI54">
        <v>420.26900000000001</v>
      </c>
      <c r="HJ54">
        <v>28.220199999999998</v>
      </c>
      <c r="HK54">
        <v>32.1997</v>
      </c>
      <c r="HL54">
        <v>29.9999</v>
      </c>
      <c r="HM54">
        <v>32.147300000000001</v>
      </c>
      <c r="HN54">
        <v>32.120399999999997</v>
      </c>
      <c r="HO54">
        <v>6.2673399999999999</v>
      </c>
      <c r="HP54">
        <v>50.936100000000003</v>
      </c>
      <c r="HQ54">
        <v>0</v>
      </c>
      <c r="HR54">
        <v>28.233499999999999</v>
      </c>
      <c r="HS54">
        <v>75</v>
      </c>
      <c r="HT54">
        <v>22.586400000000001</v>
      </c>
      <c r="HU54">
        <v>99.2376</v>
      </c>
      <c r="HV54">
        <v>98.358099999999993</v>
      </c>
    </row>
    <row r="55" spans="1:230" x14ac:dyDescent="0.3">
      <c r="A55">
        <v>39</v>
      </c>
      <c r="B55">
        <v>1691689302.5999999</v>
      </c>
      <c r="C55">
        <v>9281</v>
      </c>
      <c r="D55" t="s">
        <v>488</v>
      </c>
      <c r="E55" t="s">
        <v>489</v>
      </c>
      <c r="F55" t="s">
        <v>357</v>
      </c>
      <c r="G55" t="s">
        <v>358</v>
      </c>
      <c r="H55" t="s">
        <v>469</v>
      </c>
      <c r="I55" t="s">
        <v>360</v>
      </c>
      <c r="J55" t="s">
        <v>470</v>
      </c>
      <c r="K55" t="s">
        <v>471</v>
      </c>
      <c r="L55" t="s">
        <v>363</v>
      </c>
      <c r="M55">
        <v>1691689302.5999999</v>
      </c>
      <c r="N55">
        <f t="shared" si="34"/>
        <v>6.1842840616113054E-3</v>
      </c>
      <c r="O55">
        <f t="shared" si="35"/>
        <v>6.1842840616113053</v>
      </c>
      <c r="P55">
        <f t="shared" si="36"/>
        <v>-0.8224378018296733</v>
      </c>
      <c r="Q55">
        <f t="shared" si="37"/>
        <v>50.613199999999999</v>
      </c>
      <c r="R55">
        <f t="shared" si="38"/>
        <v>53.101682077340406</v>
      </c>
      <c r="S55">
        <f t="shared" si="39"/>
        <v>5.2467667640959323</v>
      </c>
      <c r="T55">
        <f t="shared" si="40"/>
        <v>5.0008897118883997</v>
      </c>
      <c r="U55">
        <f t="shared" si="41"/>
        <v>0.34050844169220285</v>
      </c>
      <c r="V55">
        <f t="shared" si="42"/>
        <v>2.9049972654516791</v>
      </c>
      <c r="W55">
        <f t="shared" si="43"/>
        <v>0.31978723758777172</v>
      </c>
      <c r="X55">
        <f t="shared" si="44"/>
        <v>0.20162357619811094</v>
      </c>
      <c r="Y55">
        <f t="shared" si="45"/>
        <v>344.36119876293316</v>
      </c>
      <c r="Z55">
        <f t="shared" si="46"/>
        <v>32.587022523553777</v>
      </c>
      <c r="AA55">
        <f t="shared" si="47"/>
        <v>31.920200000000001</v>
      </c>
      <c r="AB55">
        <f t="shared" si="48"/>
        <v>4.7535578432436507</v>
      </c>
      <c r="AC55">
        <f t="shared" si="49"/>
        <v>60.526754441607132</v>
      </c>
      <c r="AD55">
        <f t="shared" si="50"/>
        <v>2.9169419437102997</v>
      </c>
      <c r="AE55">
        <f t="shared" si="51"/>
        <v>4.8192604586528818</v>
      </c>
      <c r="AF55">
        <f t="shared" si="52"/>
        <v>1.836615899533351</v>
      </c>
      <c r="AG55">
        <f t="shared" si="53"/>
        <v>-272.72692711705855</v>
      </c>
      <c r="AH55">
        <f t="shared" si="54"/>
        <v>37.994607970701864</v>
      </c>
      <c r="AI55">
        <f t="shared" si="55"/>
        <v>2.9673194272050072</v>
      </c>
      <c r="AJ55">
        <f t="shared" si="56"/>
        <v>112.59619904378145</v>
      </c>
      <c r="AK55">
        <f t="shared" si="57"/>
        <v>-0.84892116571426979</v>
      </c>
      <c r="AL55">
        <f t="shared" si="58"/>
        <v>6.2965837906766415</v>
      </c>
      <c r="AM55">
        <f t="shared" si="59"/>
        <v>-0.8224378018296733</v>
      </c>
      <c r="AN55">
        <v>51.142760360596043</v>
      </c>
      <c r="AO55">
        <v>52.131863030303037</v>
      </c>
      <c r="AP55">
        <v>3.9717637462504422E-3</v>
      </c>
      <c r="AQ55">
        <v>65.570503976238413</v>
      </c>
      <c r="AR55">
        <f t="shared" si="60"/>
        <v>6.1842840616113053</v>
      </c>
      <c r="AS55">
        <v>22.268338223989549</v>
      </c>
      <c r="AT55">
        <v>29.522573939393929</v>
      </c>
      <c r="AU55">
        <v>-7.063031213500234E-3</v>
      </c>
      <c r="AV55">
        <v>94.529440876499024</v>
      </c>
      <c r="AW55">
        <v>0</v>
      </c>
      <c r="AX55">
        <v>0</v>
      </c>
      <c r="AY55">
        <f t="shared" si="61"/>
        <v>1</v>
      </c>
      <c r="AZ55">
        <f t="shared" si="62"/>
        <v>0</v>
      </c>
      <c r="BA55">
        <f t="shared" si="63"/>
        <v>51260.555364142732</v>
      </c>
      <c r="BB55">
        <f t="shared" si="64"/>
        <v>1799.96</v>
      </c>
      <c r="BC55">
        <f t="shared" si="65"/>
        <v>1513.1507993814666</v>
      </c>
      <c r="BD55">
        <f t="shared" si="66"/>
        <v>0.84065801427890985</v>
      </c>
      <c r="BE55">
        <f t="shared" si="67"/>
        <v>0.19131602855781971</v>
      </c>
      <c r="BF55">
        <v>6</v>
      </c>
      <c r="BG55">
        <v>0.5</v>
      </c>
      <c r="BH55" t="s">
        <v>364</v>
      </c>
      <c r="BI55">
        <v>2</v>
      </c>
      <c r="BJ55" t="b">
        <v>1</v>
      </c>
      <c r="BK55">
        <v>1691689302.5999999</v>
      </c>
      <c r="BL55">
        <v>50.613199999999999</v>
      </c>
      <c r="BM55">
        <v>49.976900000000001</v>
      </c>
      <c r="BN55">
        <v>29.521899999999999</v>
      </c>
      <c r="BO55">
        <v>22.188800000000001</v>
      </c>
      <c r="BP55">
        <v>53.136499999999998</v>
      </c>
      <c r="BQ55">
        <v>29.461400000000001</v>
      </c>
      <c r="BR55">
        <v>499.98200000000003</v>
      </c>
      <c r="BS55">
        <v>98.705699999999993</v>
      </c>
      <c r="BT55">
        <v>0.100337</v>
      </c>
      <c r="BU55">
        <v>32.162799999999997</v>
      </c>
      <c r="BV55">
        <v>31.920200000000001</v>
      </c>
      <c r="BW55">
        <v>999.9</v>
      </c>
      <c r="BX55">
        <v>0</v>
      </c>
      <c r="BY55">
        <v>0</v>
      </c>
      <c r="BZ55">
        <v>9990</v>
      </c>
      <c r="CA55">
        <v>0</v>
      </c>
      <c r="CB55">
        <v>1467.76</v>
      </c>
      <c r="CC55">
        <v>0.63628399999999996</v>
      </c>
      <c r="CD55">
        <v>52.152799999999999</v>
      </c>
      <c r="CE55">
        <v>51.110999999999997</v>
      </c>
      <c r="CF55">
        <v>7.3331099999999996</v>
      </c>
      <c r="CG55">
        <v>49.976900000000001</v>
      </c>
      <c r="CH55">
        <v>22.188800000000001</v>
      </c>
      <c r="CI55">
        <v>2.91398</v>
      </c>
      <c r="CJ55">
        <v>2.1901600000000001</v>
      </c>
      <c r="CK55">
        <v>23.5444</v>
      </c>
      <c r="CL55">
        <v>18.890499999999999</v>
      </c>
      <c r="CM55">
        <v>1799.96</v>
      </c>
      <c r="CN55">
        <v>0.97800500000000001</v>
      </c>
      <c r="CO55">
        <v>2.19945E-2</v>
      </c>
      <c r="CP55">
        <v>0</v>
      </c>
      <c r="CQ55">
        <v>758.98900000000003</v>
      </c>
      <c r="CR55">
        <v>5.0009399999999999</v>
      </c>
      <c r="CS55">
        <v>18445.7</v>
      </c>
      <c r="CT55">
        <v>13859.8</v>
      </c>
      <c r="CU55">
        <v>46.811999999999998</v>
      </c>
      <c r="CV55">
        <v>48.811999999999998</v>
      </c>
      <c r="CW55">
        <v>47.75</v>
      </c>
      <c r="CX55">
        <v>48.125</v>
      </c>
      <c r="CY55">
        <v>48.625</v>
      </c>
      <c r="CZ55">
        <v>1755.48</v>
      </c>
      <c r="DA55">
        <v>39.479999999999997</v>
      </c>
      <c r="DB55">
        <v>0</v>
      </c>
      <c r="DC55">
        <v>1691689301.4000001</v>
      </c>
      <c r="DD55">
        <v>0</v>
      </c>
      <c r="DE55">
        <v>1691689264.0999999</v>
      </c>
      <c r="DF55" t="s">
        <v>490</v>
      </c>
      <c r="DG55">
        <v>1691689264.0999999</v>
      </c>
      <c r="DH55">
        <v>1691689258.5999999</v>
      </c>
      <c r="DI55">
        <v>43</v>
      </c>
      <c r="DJ55">
        <v>0.125</v>
      </c>
      <c r="DK55">
        <v>4.0000000000000001E-3</v>
      </c>
      <c r="DL55">
        <v>-2.5230000000000001</v>
      </c>
      <c r="DM55">
        <v>6.0999999999999999E-2</v>
      </c>
      <c r="DN55">
        <v>50</v>
      </c>
      <c r="DO55">
        <v>23</v>
      </c>
      <c r="DP55">
        <v>1.02</v>
      </c>
      <c r="DQ55">
        <v>0.04</v>
      </c>
      <c r="DR55">
        <v>-0.77372451140144061</v>
      </c>
      <c r="DS55">
        <v>7.8708442690504934E-2</v>
      </c>
      <c r="DT55">
        <v>7.1245221250894566E-2</v>
      </c>
      <c r="DU55">
        <v>1</v>
      </c>
      <c r="DV55">
        <v>0.33419189477483718</v>
      </c>
      <c r="DW55">
        <v>3.4352384680504999E-2</v>
      </c>
      <c r="DX55">
        <v>7.9724124966692317E-3</v>
      </c>
      <c r="DY55">
        <v>1</v>
      </c>
      <c r="DZ55">
        <v>2</v>
      </c>
      <c r="EA55">
        <v>2</v>
      </c>
      <c r="EB55" t="s">
        <v>366</v>
      </c>
      <c r="EC55">
        <v>3.1232799999999998</v>
      </c>
      <c r="ED55">
        <v>2.86958</v>
      </c>
      <c r="EE55">
        <v>1.3982899999999999E-2</v>
      </c>
      <c r="EF55">
        <v>1.3400499999999999E-2</v>
      </c>
      <c r="EG55">
        <v>0.13009599999999999</v>
      </c>
      <c r="EH55">
        <v>0.107138</v>
      </c>
      <c r="EI55">
        <v>28770.2</v>
      </c>
      <c r="EJ55">
        <v>29651.7</v>
      </c>
      <c r="EK55">
        <v>26870.7</v>
      </c>
      <c r="EL55">
        <v>27750.9</v>
      </c>
      <c r="EM55">
        <v>33418.699999999997</v>
      </c>
      <c r="EN55">
        <v>34633.5</v>
      </c>
      <c r="EO55">
        <v>39808.9</v>
      </c>
      <c r="EP55">
        <v>40209</v>
      </c>
      <c r="EQ55">
        <v>2.0171999999999999</v>
      </c>
      <c r="ER55">
        <v>1.7218</v>
      </c>
      <c r="ES55">
        <v>5.7965500000000003E-2</v>
      </c>
      <c r="ET55">
        <v>0</v>
      </c>
      <c r="EU55">
        <v>30.979099999999999</v>
      </c>
      <c r="EV55">
        <v>999.9</v>
      </c>
      <c r="EW55">
        <v>49.1</v>
      </c>
      <c r="EX55">
        <v>43.6</v>
      </c>
      <c r="EY55">
        <v>44.592500000000001</v>
      </c>
      <c r="EZ55">
        <v>62.661999999999999</v>
      </c>
      <c r="FA55">
        <v>28.369399999999999</v>
      </c>
      <c r="FB55">
        <v>1</v>
      </c>
      <c r="FC55">
        <v>0.37579299999999999</v>
      </c>
      <c r="FD55">
        <v>1.1612</v>
      </c>
      <c r="FE55">
        <v>20.303899999999999</v>
      </c>
      <c r="FF55">
        <v>5.2112999999999996</v>
      </c>
      <c r="FG55">
        <v>11.908099999999999</v>
      </c>
      <c r="FH55">
        <v>4.9939999999999998</v>
      </c>
      <c r="FI55">
        <v>3.3029999999999999</v>
      </c>
      <c r="FJ55">
        <v>9999</v>
      </c>
      <c r="FK55">
        <v>9999</v>
      </c>
      <c r="FL55">
        <v>9999</v>
      </c>
      <c r="FM55">
        <v>999.9</v>
      </c>
      <c r="FN55">
        <v>1.88446</v>
      </c>
      <c r="FO55">
        <v>1.88507</v>
      </c>
      <c r="FP55">
        <v>1.8811599999999999</v>
      </c>
      <c r="FQ55">
        <v>1.8827199999999999</v>
      </c>
      <c r="FR55">
        <v>1.87967</v>
      </c>
      <c r="FS55">
        <v>1.8832100000000001</v>
      </c>
      <c r="FT55">
        <v>1.8791199999999999</v>
      </c>
      <c r="FU55">
        <v>1.8815</v>
      </c>
      <c r="FV55">
        <v>5</v>
      </c>
      <c r="FW55">
        <v>0</v>
      </c>
      <c r="FX55">
        <v>0</v>
      </c>
      <c r="FY55">
        <v>0</v>
      </c>
      <c r="FZ55" t="s">
        <v>367</v>
      </c>
      <c r="GA55" t="s">
        <v>368</v>
      </c>
      <c r="GB55" t="s">
        <v>369</v>
      </c>
      <c r="GC55" t="s">
        <v>369</v>
      </c>
      <c r="GD55" t="s">
        <v>369</v>
      </c>
      <c r="GE55" t="s">
        <v>369</v>
      </c>
      <c r="GF55">
        <v>0</v>
      </c>
      <c r="GG55">
        <v>100</v>
      </c>
      <c r="GH55">
        <v>100</v>
      </c>
      <c r="GI55">
        <v>-2.5230000000000001</v>
      </c>
      <c r="GJ55">
        <v>6.0499999999999998E-2</v>
      </c>
      <c r="GK55">
        <v>-2.523304999999993</v>
      </c>
      <c r="GL55">
        <v>0</v>
      </c>
      <c r="GM55">
        <v>0</v>
      </c>
      <c r="GN55">
        <v>0</v>
      </c>
      <c r="GO55">
        <v>6.0509523809518129E-2</v>
      </c>
      <c r="GP55">
        <v>0</v>
      </c>
      <c r="GQ55">
        <v>0</v>
      </c>
      <c r="GR55">
        <v>0</v>
      </c>
      <c r="GS55">
        <v>-1</v>
      </c>
      <c r="GT55">
        <v>-1</v>
      </c>
      <c r="GU55">
        <v>-1</v>
      </c>
      <c r="GV55">
        <v>-1</v>
      </c>
      <c r="GW55">
        <v>0.6</v>
      </c>
      <c r="GX55">
        <v>0.7</v>
      </c>
      <c r="GY55">
        <v>0.25878899999999999</v>
      </c>
      <c r="GZ55">
        <v>2.64771</v>
      </c>
      <c r="HA55">
        <v>1.5979000000000001</v>
      </c>
      <c r="HB55">
        <v>2.3022499999999999</v>
      </c>
      <c r="HC55">
        <v>1.6003400000000001</v>
      </c>
      <c r="HD55">
        <v>2.4060100000000002</v>
      </c>
      <c r="HE55">
        <v>44.9786</v>
      </c>
      <c r="HF55">
        <v>23.921099999999999</v>
      </c>
      <c r="HG55">
        <v>18</v>
      </c>
      <c r="HH55">
        <v>536.06700000000001</v>
      </c>
      <c r="HI55">
        <v>418.726</v>
      </c>
      <c r="HJ55">
        <v>28.3032</v>
      </c>
      <c r="HK55">
        <v>32.242400000000004</v>
      </c>
      <c r="HL55">
        <v>30.0001</v>
      </c>
      <c r="HM55">
        <v>32.178400000000003</v>
      </c>
      <c r="HN55">
        <v>32.148600000000002</v>
      </c>
      <c r="HO55">
        <v>5.1756900000000003</v>
      </c>
      <c r="HP55">
        <v>52.029000000000003</v>
      </c>
      <c r="HQ55">
        <v>0</v>
      </c>
      <c r="HR55">
        <v>28.354199999999999</v>
      </c>
      <c r="HS55">
        <v>50</v>
      </c>
      <c r="HT55">
        <v>22.108899999999998</v>
      </c>
      <c r="HU55">
        <v>99.227999999999994</v>
      </c>
      <c r="HV55">
        <v>98.351299999999995</v>
      </c>
    </row>
    <row r="56" spans="1:230" x14ac:dyDescent="0.3">
      <c r="A56">
        <v>40</v>
      </c>
      <c r="B56">
        <v>1691689422.5999999</v>
      </c>
      <c r="C56">
        <v>9401</v>
      </c>
      <c r="D56" t="s">
        <v>491</v>
      </c>
      <c r="E56" t="s">
        <v>492</v>
      </c>
      <c r="F56" t="s">
        <v>357</v>
      </c>
      <c r="G56" t="s">
        <v>358</v>
      </c>
      <c r="H56" t="s">
        <v>469</v>
      </c>
      <c r="I56" t="s">
        <v>360</v>
      </c>
      <c r="J56" t="s">
        <v>470</v>
      </c>
      <c r="K56" t="s">
        <v>471</v>
      </c>
      <c r="L56" t="s">
        <v>363</v>
      </c>
      <c r="M56">
        <v>1691689422.5999999</v>
      </c>
      <c r="N56">
        <f t="shared" si="34"/>
        <v>6.4552759787718595E-3</v>
      </c>
      <c r="O56">
        <f t="shared" si="35"/>
        <v>6.4552759787718594</v>
      </c>
      <c r="P56">
        <f t="shared" si="36"/>
        <v>-3.2868812645122572</v>
      </c>
      <c r="Q56">
        <f t="shared" si="37"/>
        <v>23.731000000000002</v>
      </c>
      <c r="R56">
        <f t="shared" si="38"/>
        <v>38.433505735382887</v>
      </c>
      <c r="S56">
        <f t="shared" si="39"/>
        <v>3.7973938397291245</v>
      </c>
      <c r="T56">
        <f t="shared" si="40"/>
        <v>2.3447237374354004</v>
      </c>
      <c r="U56">
        <f t="shared" si="41"/>
        <v>0.35524065561151169</v>
      </c>
      <c r="V56">
        <f t="shared" si="42"/>
        <v>2.915439212401151</v>
      </c>
      <c r="W56">
        <f t="shared" si="43"/>
        <v>0.33282626563557099</v>
      </c>
      <c r="X56">
        <f t="shared" si="44"/>
        <v>0.20991229656738256</v>
      </c>
      <c r="Y56">
        <f t="shared" si="45"/>
        <v>344.37571192886122</v>
      </c>
      <c r="Z56">
        <f t="shared" si="46"/>
        <v>32.620434366752875</v>
      </c>
      <c r="AA56">
        <f t="shared" si="47"/>
        <v>31.979700000000001</v>
      </c>
      <c r="AB56">
        <f t="shared" si="48"/>
        <v>4.7695994406495252</v>
      </c>
      <c r="AC56">
        <f t="shared" si="49"/>
        <v>60.393805230898309</v>
      </c>
      <c r="AD56">
        <f t="shared" si="50"/>
        <v>2.9279059627035604</v>
      </c>
      <c r="AE56">
        <f t="shared" si="51"/>
        <v>4.8480236532696619</v>
      </c>
      <c r="AF56">
        <f t="shared" si="52"/>
        <v>1.8416934779459648</v>
      </c>
      <c r="AG56">
        <f t="shared" si="53"/>
        <v>-284.67767066383902</v>
      </c>
      <c r="AH56">
        <f t="shared" si="54"/>
        <v>45.329892603390533</v>
      </c>
      <c r="AI56">
        <f t="shared" si="55"/>
        <v>3.5303737436703262</v>
      </c>
      <c r="AJ56">
        <f t="shared" si="56"/>
        <v>108.55830761208307</v>
      </c>
      <c r="AK56">
        <f t="shared" si="57"/>
        <v>-3.1978347154154658</v>
      </c>
      <c r="AL56">
        <f t="shared" si="58"/>
        <v>6.4795942894159806</v>
      </c>
      <c r="AM56">
        <f t="shared" si="59"/>
        <v>-3.2868812645122572</v>
      </c>
      <c r="AN56">
        <v>20.458675980540299</v>
      </c>
      <c r="AO56">
        <v>24.48723878787878</v>
      </c>
      <c r="AP56">
        <v>4.9137269604601142E-4</v>
      </c>
      <c r="AQ56">
        <v>65.599428167609275</v>
      </c>
      <c r="AR56">
        <f t="shared" si="60"/>
        <v>6.4552759787718594</v>
      </c>
      <c r="AS56">
        <v>22.107968603656701</v>
      </c>
      <c r="AT56">
        <v>29.6398418181818</v>
      </c>
      <c r="AU56">
        <v>-2.6597603642470489E-3</v>
      </c>
      <c r="AV56">
        <v>93.990959999139875</v>
      </c>
      <c r="AW56">
        <v>0</v>
      </c>
      <c r="AX56">
        <v>0</v>
      </c>
      <c r="AY56">
        <f t="shared" si="61"/>
        <v>1</v>
      </c>
      <c r="AZ56">
        <f t="shared" si="62"/>
        <v>0</v>
      </c>
      <c r="BA56">
        <f t="shared" si="63"/>
        <v>51537.143998789063</v>
      </c>
      <c r="BB56">
        <f t="shared" si="64"/>
        <v>1800.03</v>
      </c>
      <c r="BC56">
        <f t="shared" si="65"/>
        <v>1513.2102059644305</v>
      </c>
      <c r="BD56">
        <f t="shared" si="66"/>
        <v>0.84065832567481125</v>
      </c>
      <c r="BE56">
        <f t="shared" si="67"/>
        <v>0.19131665134962264</v>
      </c>
      <c r="BF56">
        <v>6</v>
      </c>
      <c r="BG56">
        <v>0.5</v>
      </c>
      <c r="BH56" t="s">
        <v>364</v>
      </c>
      <c r="BI56">
        <v>2</v>
      </c>
      <c r="BJ56" t="b">
        <v>1</v>
      </c>
      <c r="BK56">
        <v>1691689422.5999999</v>
      </c>
      <c r="BL56">
        <v>23.731000000000002</v>
      </c>
      <c r="BM56">
        <v>20.080200000000001</v>
      </c>
      <c r="BN56">
        <v>29.633400000000002</v>
      </c>
      <c r="BO56">
        <v>22.092600000000001</v>
      </c>
      <c r="BP56">
        <v>26.161000000000001</v>
      </c>
      <c r="BQ56">
        <v>29.586099999999998</v>
      </c>
      <c r="BR56">
        <v>500.28500000000003</v>
      </c>
      <c r="BS56">
        <v>98.704300000000003</v>
      </c>
      <c r="BT56">
        <v>9.9953399999999998E-2</v>
      </c>
      <c r="BU56">
        <v>32.268099999999997</v>
      </c>
      <c r="BV56">
        <v>31.979700000000001</v>
      </c>
      <c r="BW56">
        <v>999.9</v>
      </c>
      <c r="BX56">
        <v>0</v>
      </c>
      <c r="BY56">
        <v>0</v>
      </c>
      <c r="BZ56">
        <v>10050</v>
      </c>
      <c r="CA56">
        <v>0</v>
      </c>
      <c r="CB56">
        <v>778.625</v>
      </c>
      <c r="CC56">
        <v>3.65083</v>
      </c>
      <c r="CD56">
        <v>24.4557</v>
      </c>
      <c r="CE56">
        <v>20.533799999999999</v>
      </c>
      <c r="CF56">
        <v>7.5407999999999999</v>
      </c>
      <c r="CG56">
        <v>20.080200000000001</v>
      </c>
      <c r="CH56">
        <v>22.092600000000001</v>
      </c>
      <c r="CI56">
        <v>2.9249399999999999</v>
      </c>
      <c r="CJ56">
        <v>2.1806299999999998</v>
      </c>
      <c r="CK56">
        <v>23.6067</v>
      </c>
      <c r="CL56">
        <v>18.820699999999999</v>
      </c>
      <c r="CM56">
        <v>1800.03</v>
      </c>
      <c r="CN56">
        <v>0.97799199999999997</v>
      </c>
      <c r="CO56">
        <v>2.20079E-2</v>
      </c>
      <c r="CP56">
        <v>0</v>
      </c>
      <c r="CQ56">
        <v>765.87300000000005</v>
      </c>
      <c r="CR56">
        <v>5.0009399999999999</v>
      </c>
      <c r="CS56">
        <v>16463.7</v>
      </c>
      <c r="CT56">
        <v>13860.4</v>
      </c>
      <c r="CU56">
        <v>46.75</v>
      </c>
      <c r="CV56">
        <v>48.75</v>
      </c>
      <c r="CW56">
        <v>47.686999999999998</v>
      </c>
      <c r="CX56">
        <v>48</v>
      </c>
      <c r="CY56">
        <v>48.561999999999998</v>
      </c>
      <c r="CZ56">
        <v>1755.52</v>
      </c>
      <c r="DA56">
        <v>39.5</v>
      </c>
      <c r="DB56">
        <v>0</v>
      </c>
      <c r="DC56">
        <v>1691689421.4000001</v>
      </c>
      <c r="DD56">
        <v>0</v>
      </c>
      <c r="DE56">
        <v>1691689383.5999999</v>
      </c>
      <c r="DF56" t="s">
        <v>493</v>
      </c>
      <c r="DG56">
        <v>1691689372.0999999</v>
      </c>
      <c r="DH56">
        <v>1691689383.5999999</v>
      </c>
      <c r="DI56">
        <v>44</v>
      </c>
      <c r="DJ56">
        <v>9.2999999999999999E-2</v>
      </c>
      <c r="DK56">
        <v>-1.2999999999999999E-2</v>
      </c>
      <c r="DL56">
        <v>-2.4300000000000002</v>
      </c>
      <c r="DM56">
        <v>4.7E-2</v>
      </c>
      <c r="DN56">
        <v>20</v>
      </c>
      <c r="DO56">
        <v>22</v>
      </c>
      <c r="DP56">
        <v>1.1100000000000001</v>
      </c>
      <c r="DQ56">
        <v>0.04</v>
      </c>
      <c r="DR56">
        <v>-3.2945345063195339</v>
      </c>
      <c r="DS56">
        <v>0.1216753408814189</v>
      </c>
      <c r="DT56">
        <v>4.3882076218200179E-2</v>
      </c>
      <c r="DU56">
        <v>1</v>
      </c>
      <c r="DV56">
        <v>0.35231625380074449</v>
      </c>
      <c r="DW56">
        <v>-3.3485518685157931E-3</v>
      </c>
      <c r="DX56">
        <v>6.985360239167398E-3</v>
      </c>
      <c r="DY56">
        <v>1</v>
      </c>
      <c r="DZ56">
        <v>2</v>
      </c>
      <c r="EA56">
        <v>2</v>
      </c>
      <c r="EB56" t="s">
        <v>366</v>
      </c>
      <c r="EC56">
        <v>3.1236000000000002</v>
      </c>
      <c r="ED56">
        <v>2.86972</v>
      </c>
      <c r="EE56">
        <v>6.9325899999999998E-3</v>
      </c>
      <c r="EF56">
        <v>5.4280300000000004E-3</v>
      </c>
      <c r="EG56">
        <v>0.130472</v>
      </c>
      <c r="EH56">
        <v>0.106795</v>
      </c>
      <c r="EI56">
        <v>28973.1</v>
      </c>
      <c r="EJ56">
        <v>29891.599999999999</v>
      </c>
      <c r="EK56">
        <v>26868.5</v>
      </c>
      <c r="EL56">
        <v>27751.599999999999</v>
      </c>
      <c r="EM56">
        <v>33401.699999999997</v>
      </c>
      <c r="EN56">
        <v>34646.699999999997</v>
      </c>
      <c r="EO56">
        <v>39806.400000000001</v>
      </c>
      <c r="EP56">
        <v>40209.4</v>
      </c>
      <c r="EQ56">
        <v>2.0186000000000002</v>
      </c>
      <c r="ER56">
        <v>1.7203999999999999</v>
      </c>
      <c r="ES56">
        <v>5.6624399999999998E-2</v>
      </c>
      <c r="ET56">
        <v>0</v>
      </c>
      <c r="EU56">
        <v>31.060500000000001</v>
      </c>
      <c r="EV56">
        <v>999.9</v>
      </c>
      <c r="EW56">
        <v>48.7</v>
      </c>
      <c r="EX56">
        <v>43.7</v>
      </c>
      <c r="EY56">
        <v>44.457099999999997</v>
      </c>
      <c r="EZ56">
        <v>62.932000000000002</v>
      </c>
      <c r="FA56">
        <v>28.385400000000001</v>
      </c>
      <c r="FB56">
        <v>1</v>
      </c>
      <c r="FC56">
        <v>0.37882100000000002</v>
      </c>
      <c r="FD56">
        <v>1.3170200000000001</v>
      </c>
      <c r="FE56">
        <v>20.302399999999999</v>
      </c>
      <c r="FF56">
        <v>5.2172900000000002</v>
      </c>
      <c r="FG56">
        <v>11.908099999999999</v>
      </c>
      <c r="FH56">
        <v>4.9992000000000001</v>
      </c>
      <c r="FI56">
        <v>3.3029999999999999</v>
      </c>
      <c r="FJ56">
        <v>9999</v>
      </c>
      <c r="FK56">
        <v>9999</v>
      </c>
      <c r="FL56">
        <v>9999</v>
      </c>
      <c r="FM56">
        <v>999.9</v>
      </c>
      <c r="FN56">
        <v>1.8844000000000001</v>
      </c>
      <c r="FO56">
        <v>1.8849800000000001</v>
      </c>
      <c r="FP56">
        <v>1.88113</v>
      </c>
      <c r="FQ56">
        <v>1.8827499999999999</v>
      </c>
      <c r="FR56">
        <v>1.87958</v>
      </c>
      <c r="FS56">
        <v>1.8832100000000001</v>
      </c>
      <c r="FT56">
        <v>1.8791199999999999</v>
      </c>
      <c r="FU56">
        <v>1.88147</v>
      </c>
      <c r="FV56">
        <v>5</v>
      </c>
      <c r="FW56">
        <v>0</v>
      </c>
      <c r="FX56">
        <v>0</v>
      </c>
      <c r="FY56">
        <v>0</v>
      </c>
      <c r="FZ56" t="s">
        <v>367</v>
      </c>
      <c r="GA56" t="s">
        <v>368</v>
      </c>
      <c r="GB56" t="s">
        <v>369</v>
      </c>
      <c r="GC56" t="s">
        <v>369</v>
      </c>
      <c r="GD56" t="s">
        <v>369</v>
      </c>
      <c r="GE56" t="s">
        <v>369</v>
      </c>
      <c r="GF56">
        <v>0</v>
      </c>
      <c r="GG56">
        <v>100</v>
      </c>
      <c r="GH56">
        <v>100</v>
      </c>
      <c r="GI56">
        <v>-2.4300000000000002</v>
      </c>
      <c r="GJ56">
        <v>4.7300000000000002E-2</v>
      </c>
      <c r="GK56">
        <v>-2.4299700000000009</v>
      </c>
      <c r="GL56">
        <v>0</v>
      </c>
      <c r="GM56">
        <v>0</v>
      </c>
      <c r="GN56">
        <v>0</v>
      </c>
      <c r="GO56">
        <v>4.7223809523810438E-2</v>
      </c>
      <c r="GP56">
        <v>0</v>
      </c>
      <c r="GQ56">
        <v>0</v>
      </c>
      <c r="GR56">
        <v>0</v>
      </c>
      <c r="GS56">
        <v>-1</v>
      </c>
      <c r="GT56">
        <v>-1</v>
      </c>
      <c r="GU56">
        <v>-1</v>
      </c>
      <c r="GV56">
        <v>-1</v>
      </c>
      <c r="GW56">
        <v>0.8</v>
      </c>
      <c r="GX56">
        <v>0.7</v>
      </c>
      <c r="GY56">
        <v>0.19409199999999999</v>
      </c>
      <c r="GZ56">
        <v>2.6672400000000001</v>
      </c>
      <c r="HA56">
        <v>1.5979000000000001</v>
      </c>
      <c r="HB56">
        <v>2.3010299999999999</v>
      </c>
      <c r="HC56">
        <v>1.6003400000000001</v>
      </c>
      <c r="HD56">
        <v>2.4499499999999999</v>
      </c>
      <c r="HE56">
        <v>44.922199999999997</v>
      </c>
      <c r="HF56">
        <v>23.9299</v>
      </c>
      <c r="HG56">
        <v>18</v>
      </c>
      <c r="HH56">
        <v>537.22400000000005</v>
      </c>
      <c r="HI56">
        <v>418.065</v>
      </c>
      <c r="HJ56">
        <v>28.2866</v>
      </c>
      <c r="HK56">
        <v>32.276600000000002</v>
      </c>
      <c r="HL56">
        <v>30.0001</v>
      </c>
      <c r="HM56">
        <v>32.206699999999998</v>
      </c>
      <c r="HN56">
        <v>32.179499999999997</v>
      </c>
      <c r="HO56">
        <v>3.8767499999999999</v>
      </c>
      <c r="HP56">
        <v>52.197000000000003</v>
      </c>
      <c r="HQ56">
        <v>0</v>
      </c>
      <c r="HR56">
        <v>28.374600000000001</v>
      </c>
      <c r="HS56">
        <v>20</v>
      </c>
      <c r="HT56">
        <v>22.020800000000001</v>
      </c>
      <c r="HU56">
        <v>99.2209</v>
      </c>
      <c r="HV56">
        <v>98.352800000000002</v>
      </c>
    </row>
    <row r="57" spans="1:230" x14ac:dyDescent="0.3">
      <c r="A57">
        <v>41</v>
      </c>
      <c r="B57">
        <v>1691689532.0999999</v>
      </c>
      <c r="C57">
        <v>9510.5</v>
      </c>
      <c r="D57" t="s">
        <v>494</v>
      </c>
      <c r="E57" t="s">
        <v>495</v>
      </c>
      <c r="F57" t="s">
        <v>357</v>
      </c>
      <c r="G57" t="s">
        <v>358</v>
      </c>
      <c r="H57" t="s">
        <v>469</v>
      </c>
      <c r="I57" t="s">
        <v>360</v>
      </c>
      <c r="J57" t="s">
        <v>470</v>
      </c>
      <c r="K57" t="s">
        <v>471</v>
      </c>
      <c r="L57" t="s">
        <v>363</v>
      </c>
      <c r="M57">
        <v>1691689532.0999999</v>
      </c>
      <c r="N57">
        <f t="shared" si="34"/>
        <v>6.0739448740849142E-3</v>
      </c>
      <c r="O57">
        <f t="shared" si="35"/>
        <v>6.0739448740849138</v>
      </c>
      <c r="P57">
        <f t="shared" si="36"/>
        <v>25.403517441819435</v>
      </c>
      <c r="Q57">
        <f t="shared" si="37"/>
        <v>366.57499999999999</v>
      </c>
      <c r="R57">
        <f t="shared" si="38"/>
        <v>228.81761752052586</v>
      </c>
      <c r="S57">
        <f t="shared" si="39"/>
        <v>22.606010208914338</v>
      </c>
      <c r="T57">
        <f t="shared" si="40"/>
        <v>36.215734968874997</v>
      </c>
      <c r="U57">
        <f t="shared" si="41"/>
        <v>0.33319607762999748</v>
      </c>
      <c r="V57">
        <f t="shared" si="42"/>
        <v>2.9100552499382677</v>
      </c>
      <c r="W57">
        <f t="shared" si="43"/>
        <v>0.3133597521970331</v>
      </c>
      <c r="X57">
        <f t="shared" si="44"/>
        <v>0.19753357620962625</v>
      </c>
      <c r="Y57">
        <f t="shared" si="45"/>
        <v>344.36811192912637</v>
      </c>
      <c r="Z57">
        <f t="shared" si="46"/>
        <v>32.662234314971457</v>
      </c>
      <c r="AA57">
        <f t="shared" si="47"/>
        <v>31.889800000000001</v>
      </c>
      <c r="AB57">
        <f t="shared" si="48"/>
        <v>4.7453799453260403</v>
      </c>
      <c r="AC57">
        <f t="shared" si="49"/>
        <v>60.109378372109056</v>
      </c>
      <c r="AD57">
        <f t="shared" si="50"/>
        <v>2.9045498600229998</v>
      </c>
      <c r="AE57">
        <f t="shared" si="51"/>
        <v>4.8321076322604597</v>
      </c>
      <c r="AF57">
        <f t="shared" si="52"/>
        <v>1.8408300853030406</v>
      </c>
      <c r="AG57">
        <f t="shared" si="53"/>
        <v>-267.86096894714473</v>
      </c>
      <c r="AH57">
        <f t="shared" si="54"/>
        <v>50.219496252957924</v>
      </c>
      <c r="AI57">
        <f t="shared" si="55"/>
        <v>3.9155690965240066</v>
      </c>
      <c r="AJ57">
        <f t="shared" si="56"/>
        <v>130.64220833146356</v>
      </c>
      <c r="AK57">
        <f t="shared" si="57"/>
        <v>25.580012353915592</v>
      </c>
      <c r="AL57">
        <f t="shared" si="58"/>
        <v>6.1551811755241737</v>
      </c>
      <c r="AM57">
        <f t="shared" si="59"/>
        <v>25.403517441819435</v>
      </c>
      <c r="AN57">
        <v>409.12418188296101</v>
      </c>
      <c r="AO57">
        <v>377.80334545454531</v>
      </c>
      <c r="AP57">
        <v>2.9897262719352089E-2</v>
      </c>
      <c r="AQ57">
        <v>65.593842080753674</v>
      </c>
      <c r="AR57">
        <f t="shared" si="60"/>
        <v>6.0739448740849138</v>
      </c>
      <c r="AS57">
        <v>22.2358380351017</v>
      </c>
      <c r="AT57">
        <v>29.40484727272726</v>
      </c>
      <c r="AU57">
        <v>-1.321464333616953E-2</v>
      </c>
      <c r="AV57">
        <v>94.081612760172661</v>
      </c>
      <c r="AW57">
        <v>0</v>
      </c>
      <c r="AX57">
        <v>0</v>
      </c>
      <c r="AY57">
        <f t="shared" si="61"/>
        <v>1</v>
      </c>
      <c r="AZ57">
        <f t="shared" si="62"/>
        <v>0</v>
      </c>
      <c r="BA57">
        <f t="shared" si="63"/>
        <v>51394.926757974921</v>
      </c>
      <c r="BB57">
        <f t="shared" si="64"/>
        <v>1799.99</v>
      </c>
      <c r="BC57">
        <f t="shared" si="65"/>
        <v>1513.1766059645631</v>
      </c>
      <c r="BD57">
        <f t="shared" si="66"/>
        <v>0.84065834030442566</v>
      </c>
      <c r="BE57">
        <f t="shared" si="67"/>
        <v>0.19131668060885137</v>
      </c>
      <c r="BF57">
        <v>6</v>
      </c>
      <c r="BG57">
        <v>0.5</v>
      </c>
      <c r="BH57" t="s">
        <v>364</v>
      </c>
      <c r="BI57">
        <v>2</v>
      </c>
      <c r="BJ57" t="b">
        <v>1</v>
      </c>
      <c r="BK57">
        <v>1691689532.0999999</v>
      </c>
      <c r="BL57">
        <v>366.57499999999999</v>
      </c>
      <c r="BM57">
        <v>399.96899999999999</v>
      </c>
      <c r="BN57">
        <v>29.399799999999999</v>
      </c>
      <c r="BO57">
        <v>22.232800000000001</v>
      </c>
      <c r="BP57">
        <v>369.767</v>
      </c>
      <c r="BQ57">
        <v>29.351600000000001</v>
      </c>
      <c r="BR57">
        <v>500.14400000000001</v>
      </c>
      <c r="BS57">
        <v>98.695499999999996</v>
      </c>
      <c r="BT57">
        <v>9.9385000000000001E-2</v>
      </c>
      <c r="BU57">
        <v>32.209899999999998</v>
      </c>
      <c r="BV57">
        <v>31.889800000000001</v>
      </c>
      <c r="BW57">
        <v>999.9</v>
      </c>
      <c r="BX57">
        <v>0</v>
      </c>
      <c r="BY57">
        <v>0</v>
      </c>
      <c r="BZ57">
        <v>10020</v>
      </c>
      <c r="CA57">
        <v>0</v>
      </c>
      <c r="CB57">
        <v>522.17499999999995</v>
      </c>
      <c r="CC57">
        <v>-33.394500000000001</v>
      </c>
      <c r="CD57">
        <v>377.678</v>
      </c>
      <c r="CE57">
        <v>409.06400000000002</v>
      </c>
      <c r="CF57">
        <v>7.1669999999999998</v>
      </c>
      <c r="CG57">
        <v>399.96899999999999</v>
      </c>
      <c r="CH57">
        <v>22.232800000000001</v>
      </c>
      <c r="CI57">
        <v>2.9016299999999999</v>
      </c>
      <c r="CJ57">
        <v>2.1942699999999999</v>
      </c>
      <c r="CK57">
        <v>23.4739</v>
      </c>
      <c r="CL57">
        <v>18.9206</v>
      </c>
      <c r="CM57">
        <v>1799.99</v>
      </c>
      <c r="CN57">
        <v>0.97799199999999997</v>
      </c>
      <c r="CO57">
        <v>2.20079E-2</v>
      </c>
      <c r="CP57">
        <v>0</v>
      </c>
      <c r="CQ57">
        <v>753.18499999999995</v>
      </c>
      <c r="CR57">
        <v>5.0009399999999999</v>
      </c>
      <c r="CS57">
        <v>15307.1</v>
      </c>
      <c r="CT57">
        <v>13860</v>
      </c>
      <c r="CU57">
        <v>46.625</v>
      </c>
      <c r="CV57">
        <v>48.436999999999998</v>
      </c>
      <c r="CW57">
        <v>47.561999999999998</v>
      </c>
      <c r="CX57">
        <v>47.75</v>
      </c>
      <c r="CY57">
        <v>48.436999999999998</v>
      </c>
      <c r="CZ57">
        <v>1755.48</v>
      </c>
      <c r="DA57">
        <v>39.5</v>
      </c>
      <c r="DB57">
        <v>0</v>
      </c>
      <c r="DC57">
        <v>1691689531.2</v>
      </c>
      <c r="DD57">
        <v>0</v>
      </c>
      <c r="DE57">
        <v>1691689492.5999999</v>
      </c>
      <c r="DF57" t="s">
        <v>496</v>
      </c>
      <c r="DG57">
        <v>1691689478.0999999</v>
      </c>
      <c r="DH57">
        <v>1691689492.5999999</v>
      </c>
      <c r="DI57">
        <v>45</v>
      </c>
      <c r="DJ57">
        <v>-0.76200000000000001</v>
      </c>
      <c r="DK57">
        <v>1E-3</v>
      </c>
      <c r="DL57">
        <v>-3.1920000000000002</v>
      </c>
      <c r="DM57">
        <v>4.8000000000000001E-2</v>
      </c>
      <c r="DN57">
        <v>401</v>
      </c>
      <c r="DO57">
        <v>22</v>
      </c>
      <c r="DP57">
        <v>0.18</v>
      </c>
      <c r="DQ57">
        <v>0.04</v>
      </c>
      <c r="DR57">
        <v>25.685718861017541</v>
      </c>
      <c r="DS57">
        <v>-0.92824023731278138</v>
      </c>
      <c r="DT57">
        <v>0.18344256547775559</v>
      </c>
      <c r="DU57">
        <v>1</v>
      </c>
      <c r="DV57">
        <v>0.34090453711972452</v>
      </c>
      <c r="DW57">
        <v>-3.9725130105103548E-2</v>
      </c>
      <c r="DX57">
        <v>9.3149528355591597E-3</v>
      </c>
      <c r="DY57">
        <v>1</v>
      </c>
      <c r="DZ57">
        <v>2</v>
      </c>
      <c r="EA57">
        <v>2</v>
      </c>
      <c r="EB57" t="s">
        <v>366</v>
      </c>
      <c r="EC57">
        <v>3.1234700000000002</v>
      </c>
      <c r="ED57">
        <v>2.8688899999999999</v>
      </c>
      <c r="EE57">
        <v>8.1623799999999996E-2</v>
      </c>
      <c r="EF57">
        <v>8.7880600000000003E-2</v>
      </c>
      <c r="EG57">
        <v>0.12973499999999999</v>
      </c>
      <c r="EH57">
        <v>0.107275</v>
      </c>
      <c r="EI57">
        <v>26796.3</v>
      </c>
      <c r="EJ57">
        <v>27416.5</v>
      </c>
      <c r="EK57">
        <v>26869.3</v>
      </c>
      <c r="EL57">
        <v>27752.9</v>
      </c>
      <c r="EM57">
        <v>33437.9</v>
      </c>
      <c r="EN57">
        <v>34636.199999999997</v>
      </c>
      <c r="EO57">
        <v>39808.400000000001</v>
      </c>
      <c r="EP57">
        <v>40211.199999999997</v>
      </c>
      <c r="EQ57">
        <v>2.0173999999999999</v>
      </c>
      <c r="ER57">
        <v>1.7230000000000001</v>
      </c>
      <c r="ES57">
        <v>6.0915900000000002E-2</v>
      </c>
      <c r="ET57">
        <v>0</v>
      </c>
      <c r="EU57">
        <v>30.9008</v>
      </c>
      <c r="EV57">
        <v>999.9</v>
      </c>
      <c r="EW57">
        <v>48.4</v>
      </c>
      <c r="EX57">
        <v>43.7</v>
      </c>
      <c r="EY57">
        <v>44.188699999999997</v>
      </c>
      <c r="EZ57">
        <v>62.822000000000003</v>
      </c>
      <c r="FA57">
        <v>28.193100000000001</v>
      </c>
      <c r="FB57">
        <v>1</v>
      </c>
      <c r="FC57">
        <v>0.37556899999999999</v>
      </c>
      <c r="FD57">
        <v>0.90997799999999995</v>
      </c>
      <c r="FE57">
        <v>20.3065</v>
      </c>
      <c r="FF57">
        <v>5.2125000000000004</v>
      </c>
      <c r="FG57">
        <v>11.908099999999999</v>
      </c>
      <c r="FH57">
        <v>4.9972000000000003</v>
      </c>
      <c r="FI57">
        <v>3.3029999999999999</v>
      </c>
      <c r="FJ57">
        <v>9999</v>
      </c>
      <c r="FK57">
        <v>9999</v>
      </c>
      <c r="FL57">
        <v>9999</v>
      </c>
      <c r="FM57">
        <v>999.9</v>
      </c>
      <c r="FN57">
        <v>1.8844000000000001</v>
      </c>
      <c r="FO57">
        <v>1.8849199999999999</v>
      </c>
      <c r="FP57">
        <v>1.8811</v>
      </c>
      <c r="FQ57">
        <v>1.88266</v>
      </c>
      <c r="FR57">
        <v>1.87958</v>
      </c>
      <c r="FS57">
        <v>1.8831500000000001</v>
      </c>
      <c r="FT57">
        <v>1.8791199999999999</v>
      </c>
      <c r="FU57">
        <v>1.88147</v>
      </c>
      <c r="FV57">
        <v>5</v>
      </c>
      <c r="FW57">
        <v>0</v>
      </c>
      <c r="FX57">
        <v>0</v>
      </c>
      <c r="FY57">
        <v>0</v>
      </c>
      <c r="FZ57" t="s">
        <v>367</v>
      </c>
      <c r="GA57" t="s">
        <v>368</v>
      </c>
      <c r="GB57" t="s">
        <v>369</v>
      </c>
      <c r="GC57" t="s">
        <v>369</v>
      </c>
      <c r="GD57" t="s">
        <v>369</v>
      </c>
      <c r="GE57" t="s">
        <v>369</v>
      </c>
      <c r="GF57">
        <v>0</v>
      </c>
      <c r="GG57">
        <v>100</v>
      </c>
      <c r="GH57">
        <v>100</v>
      </c>
      <c r="GI57">
        <v>-3.1920000000000002</v>
      </c>
      <c r="GJ57">
        <v>4.82E-2</v>
      </c>
      <c r="GK57">
        <v>-3.192050000000052</v>
      </c>
      <c r="GL57">
        <v>0</v>
      </c>
      <c r="GM57">
        <v>0</v>
      </c>
      <c r="GN57">
        <v>0</v>
      </c>
      <c r="GO57">
        <v>4.8152380952377172E-2</v>
      </c>
      <c r="GP57">
        <v>0</v>
      </c>
      <c r="GQ57">
        <v>0</v>
      </c>
      <c r="GR57">
        <v>0</v>
      </c>
      <c r="GS57">
        <v>-1</v>
      </c>
      <c r="GT57">
        <v>-1</v>
      </c>
      <c r="GU57">
        <v>-1</v>
      </c>
      <c r="GV57">
        <v>-1</v>
      </c>
      <c r="GW57">
        <v>0.9</v>
      </c>
      <c r="GX57">
        <v>0.7</v>
      </c>
      <c r="GY57">
        <v>0.99365199999999998</v>
      </c>
      <c r="GZ57">
        <v>2.6122999999999998</v>
      </c>
      <c r="HA57">
        <v>1.5979000000000001</v>
      </c>
      <c r="HB57">
        <v>2.3010299999999999</v>
      </c>
      <c r="HC57">
        <v>1.6003400000000001</v>
      </c>
      <c r="HD57">
        <v>2.4267599999999998</v>
      </c>
      <c r="HE57">
        <v>44.781500000000001</v>
      </c>
      <c r="HF57">
        <v>23.9299</v>
      </c>
      <c r="HG57">
        <v>18</v>
      </c>
      <c r="HH57">
        <v>536.41499999999996</v>
      </c>
      <c r="HI57">
        <v>419.601</v>
      </c>
      <c r="HJ57">
        <v>29.010999999999999</v>
      </c>
      <c r="HK57">
        <v>32.268099999999997</v>
      </c>
      <c r="HL57">
        <v>29.999600000000001</v>
      </c>
      <c r="HM57">
        <v>32.203899999999997</v>
      </c>
      <c r="HN57">
        <v>32.168300000000002</v>
      </c>
      <c r="HO57">
        <v>19.925799999999999</v>
      </c>
      <c r="HP57">
        <v>51.074599999999997</v>
      </c>
      <c r="HQ57">
        <v>0</v>
      </c>
      <c r="HR57">
        <v>29.072700000000001</v>
      </c>
      <c r="HS57">
        <v>400</v>
      </c>
      <c r="HT57">
        <v>22.393599999999999</v>
      </c>
      <c r="HU57">
        <v>99.225300000000004</v>
      </c>
      <c r="HV57">
        <v>98.357299999999995</v>
      </c>
    </row>
    <row r="58" spans="1:230" x14ac:dyDescent="0.3">
      <c r="A58">
        <v>42</v>
      </c>
      <c r="B58">
        <v>1691689638.5999999</v>
      </c>
      <c r="C58">
        <v>9617</v>
      </c>
      <c r="D58" t="s">
        <v>497</v>
      </c>
      <c r="E58" t="s">
        <v>498</v>
      </c>
      <c r="F58" t="s">
        <v>357</v>
      </c>
      <c r="G58" t="s">
        <v>358</v>
      </c>
      <c r="H58" t="s">
        <v>469</v>
      </c>
      <c r="I58" t="s">
        <v>360</v>
      </c>
      <c r="J58" t="s">
        <v>470</v>
      </c>
      <c r="K58" t="s">
        <v>471</v>
      </c>
      <c r="L58" t="s">
        <v>363</v>
      </c>
      <c r="M58">
        <v>1691689638.5999999</v>
      </c>
      <c r="N58">
        <f t="shared" si="34"/>
        <v>5.2148713983248334E-3</v>
      </c>
      <c r="O58">
        <f t="shared" si="35"/>
        <v>5.2148713983248332</v>
      </c>
      <c r="P58">
        <f t="shared" si="36"/>
        <v>24.040426293561659</v>
      </c>
      <c r="Q58">
        <f t="shared" si="37"/>
        <v>368.91</v>
      </c>
      <c r="R58">
        <f t="shared" si="38"/>
        <v>213.59665604264404</v>
      </c>
      <c r="S58">
        <f t="shared" si="39"/>
        <v>21.104301019238576</v>
      </c>
      <c r="T58">
        <f t="shared" si="40"/>
        <v>36.449951198921994</v>
      </c>
      <c r="U58">
        <f t="shared" si="41"/>
        <v>0.27506055144463498</v>
      </c>
      <c r="V58">
        <f t="shared" si="42"/>
        <v>2.920667503409744</v>
      </c>
      <c r="W58">
        <f t="shared" si="43"/>
        <v>0.26143693711093341</v>
      </c>
      <c r="X58">
        <f t="shared" si="44"/>
        <v>0.16456586596026623</v>
      </c>
      <c r="Y58">
        <f t="shared" si="45"/>
        <v>344.34219876286443</v>
      </c>
      <c r="Z58">
        <f t="shared" si="46"/>
        <v>33.093390153348309</v>
      </c>
      <c r="AA58">
        <f t="shared" si="47"/>
        <v>32.1143</v>
      </c>
      <c r="AB58">
        <f t="shared" si="48"/>
        <v>4.8060624974125448</v>
      </c>
      <c r="AC58">
        <f t="shared" si="49"/>
        <v>59.558066151105407</v>
      </c>
      <c r="AD58">
        <f t="shared" si="50"/>
        <v>2.9121921244270599</v>
      </c>
      <c r="AE58">
        <f t="shared" si="51"/>
        <v>4.8896687092534306</v>
      </c>
      <c r="AF58">
        <f t="shared" si="52"/>
        <v>1.8938703729854849</v>
      </c>
      <c r="AG58">
        <f t="shared" si="53"/>
        <v>-229.97582866612515</v>
      </c>
      <c r="AH58">
        <f t="shared" si="54"/>
        <v>48.072240773300521</v>
      </c>
      <c r="AI58">
        <f t="shared" si="55"/>
        <v>3.7425096320653743</v>
      </c>
      <c r="AJ58">
        <f t="shared" si="56"/>
        <v>166.18112050210516</v>
      </c>
      <c r="AK58">
        <f t="shared" si="57"/>
        <v>24.112463305349138</v>
      </c>
      <c r="AL58">
        <f t="shared" si="58"/>
        <v>5.1870437811864916</v>
      </c>
      <c r="AM58">
        <f t="shared" si="59"/>
        <v>24.040426293561659</v>
      </c>
      <c r="AN58">
        <v>409.36598409393571</v>
      </c>
      <c r="AO58">
        <v>379.95906666666662</v>
      </c>
      <c r="AP58">
        <v>-2.1993550735421821E-2</v>
      </c>
      <c r="AQ58">
        <v>65.587044180930206</v>
      </c>
      <c r="AR58">
        <f t="shared" si="60"/>
        <v>5.2148713983248332</v>
      </c>
      <c r="AS58">
        <v>23.354627007909201</v>
      </c>
      <c r="AT58">
        <v>29.469010909090908</v>
      </c>
      <c r="AU58">
        <v>-6.2160890336879328E-3</v>
      </c>
      <c r="AV58">
        <v>94.198539825796189</v>
      </c>
      <c r="AW58">
        <v>0</v>
      </c>
      <c r="AX58">
        <v>0</v>
      </c>
      <c r="AY58">
        <f t="shared" si="61"/>
        <v>1</v>
      </c>
      <c r="AZ58">
        <f t="shared" si="62"/>
        <v>0</v>
      </c>
      <c r="BA58">
        <f t="shared" si="63"/>
        <v>51659.125692428403</v>
      </c>
      <c r="BB58">
        <f t="shared" si="64"/>
        <v>1799.86</v>
      </c>
      <c r="BC58">
        <f t="shared" si="65"/>
        <v>1513.066799381432</v>
      </c>
      <c r="BD58">
        <f t="shared" si="66"/>
        <v>0.84065805083808298</v>
      </c>
      <c r="BE58">
        <f t="shared" si="67"/>
        <v>0.19131610167616617</v>
      </c>
      <c r="BF58">
        <v>6</v>
      </c>
      <c r="BG58">
        <v>0.5</v>
      </c>
      <c r="BH58" t="s">
        <v>364</v>
      </c>
      <c r="BI58">
        <v>2</v>
      </c>
      <c r="BJ58" t="b">
        <v>1</v>
      </c>
      <c r="BK58">
        <v>1691689638.5999999</v>
      </c>
      <c r="BL58">
        <v>368.91</v>
      </c>
      <c r="BM58">
        <v>400.11799999999999</v>
      </c>
      <c r="BN58">
        <v>29.474299999999999</v>
      </c>
      <c r="BO58">
        <v>23.437799999999999</v>
      </c>
      <c r="BP58">
        <v>372.22800000000001</v>
      </c>
      <c r="BQ58">
        <v>29.4147</v>
      </c>
      <c r="BR58">
        <v>500.37200000000001</v>
      </c>
      <c r="BS58">
        <v>98.704899999999995</v>
      </c>
      <c r="BT58">
        <v>9.9554199999999995E-2</v>
      </c>
      <c r="BU58">
        <v>32.419600000000003</v>
      </c>
      <c r="BV58">
        <v>32.1143</v>
      </c>
      <c r="BW58">
        <v>999.9</v>
      </c>
      <c r="BX58">
        <v>0</v>
      </c>
      <c r="BY58">
        <v>0</v>
      </c>
      <c r="BZ58">
        <v>10080</v>
      </c>
      <c r="CA58">
        <v>0</v>
      </c>
      <c r="CB58">
        <v>1750.6</v>
      </c>
      <c r="CC58">
        <v>-31.207599999999999</v>
      </c>
      <c r="CD58">
        <v>380.11399999999998</v>
      </c>
      <c r="CE58">
        <v>409.721</v>
      </c>
      <c r="CF58">
        <v>6.0364800000000001</v>
      </c>
      <c r="CG58">
        <v>400.11799999999999</v>
      </c>
      <c r="CH58">
        <v>23.437799999999999</v>
      </c>
      <c r="CI58">
        <v>2.9092500000000001</v>
      </c>
      <c r="CJ58">
        <v>2.3134199999999998</v>
      </c>
      <c r="CK58">
        <v>23.517499999999998</v>
      </c>
      <c r="CL58">
        <v>19.770199999999999</v>
      </c>
      <c r="CM58">
        <v>1799.86</v>
      </c>
      <c r="CN58">
        <v>0.97800200000000004</v>
      </c>
      <c r="CO58">
        <v>2.1998299999999998E-2</v>
      </c>
      <c r="CP58">
        <v>0</v>
      </c>
      <c r="CQ58">
        <v>759.16300000000001</v>
      </c>
      <c r="CR58">
        <v>5.0009399999999999</v>
      </c>
      <c r="CS58">
        <v>18495</v>
      </c>
      <c r="CT58">
        <v>13859.1</v>
      </c>
      <c r="CU58">
        <v>46.5</v>
      </c>
      <c r="CV58">
        <v>48.125</v>
      </c>
      <c r="CW58">
        <v>47.375</v>
      </c>
      <c r="CX58">
        <v>47.561999999999998</v>
      </c>
      <c r="CY58">
        <v>48.311999999999998</v>
      </c>
      <c r="CZ58">
        <v>1755.38</v>
      </c>
      <c r="DA58">
        <v>39.479999999999997</v>
      </c>
      <c r="DB58">
        <v>0</v>
      </c>
      <c r="DC58">
        <v>1691689637.4000001</v>
      </c>
      <c r="DD58">
        <v>0</v>
      </c>
      <c r="DE58">
        <v>1691689598.0999999</v>
      </c>
      <c r="DF58" t="s">
        <v>499</v>
      </c>
      <c r="DG58">
        <v>1691689595.0999999</v>
      </c>
      <c r="DH58">
        <v>1691689598.0999999</v>
      </c>
      <c r="DI58">
        <v>46</v>
      </c>
      <c r="DJ58">
        <v>-0.126</v>
      </c>
      <c r="DK58">
        <v>1.0999999999999999E-2</v>
      </c>
      <c r="DL58">
        <v>-3.3180000000000001</v>
      </c>
      <c r="DM58">
        <v>0.06</v>
      </c>
      <c r="DN58">
        <v>400</v>
      </c>
      <c r="DO58">
        <v>22</v>
      </c>
      <c r="DP58">
        <v>0.23</v>
      </c>
      <c r="DQ58">
        <v>0.04</v>
      </c>
      <c r="DR58">
        <v>24.16417062569499</v>
      </c>
      <c r="DS58">
        <v>-0.99072499714983009</v>
      </c>
      <c r="DT58">
        <v>0.18127924716776389</v>
      </c>
      <c r="DU58">
        <v>1</v>
      </c>
      <c r="DV58">
        <v>0.28278691027570618</v>
      </c>
      <c r="DW58">
        <v>-4.1240975979217852E-2</v>
      </c>
      <c r="DX58">
        <v>7.6883074626165754E-3</v>
      </c>
      <c r="DY58">
        <v>1</v>
      </c>
      <c r="DZ58">
        <v>2</v>
      </c>
      <c r="EA58">
        <v>2</v>
      </c>
      <c r="EB58" t="s">
        <v>366</v>
      </c>
      <c r="EC58">
        <v>3.1240299999999999</v>
      </c>
      <c r="ED58">
        <v>2.8695900000000001</v>
      </c>
      <c r="EE58">
        <v>8.2073099999999996E-2</v>
      </c>
      <c r="EF58">
        <v>8.7940000000000004E-2</v>
      </c>
      <c r="EG58">
        <v>0.129966</v>
      </c>
      <c r="EH58">
        <v>0.111438</v>
      </c>
      <c r="EI58">
        <v>26789.4</v>
      </c>
      <c r="EJ58">
        <v>27417.599999999999</v>
      </c>
      <c r="EK58">
        <v>26875.200000000001</v>
      </c>
      <c r="EL58">
        <v>27755.3</v>
      </c>
      <c r="EM58">
        <v>33434.1</v>
      </c>
      <c r="EN58">
        <v>34476.1</v>
      </c>
      <c r="EO58">
        <v>39815.1</v>
      </c>
      <c r="EP58">
        <v>40213.699999999997</v>
      </c>
      <c r="EQ58">
        <v>2.0186000000000002</v>
      </c>
      <c r="ER58">
        <v>1.7262</v>
      </c>
      <c r="ES58">
        <v>7.8231099999999998E-2</v>
      </c>
      <c r="ET58">
        <v>0</v>
      </c>
      <c r="EU58">
        <v>30.844200000000001</v>
      </c>
      <c r="EV58">
        <v>999.9</v>
      </c>
      <c r="EW58">
        <v>48.3</v>
      </c>
      <c r="EX58">
        <v>43.7</v>
      </c>
      <c r="EY58">
        <v>44.089500000000001</v>
      </c>
      <c r="EZ58">
        <v>62.722000000000001</v>
      </c>
      <c r="FA58">
        <v>28.165099999999999</v>
      </c>
      <c r="FB58">
        <v>1</v>
      </c>
      <c r="FC58">
        <v>0.37085400000000002</v>
      </c>
      <c r="FD58">
        <v>2.3858999999999999</v>
      </c>
      <c r="FE58">
        <v>20.290900000000001</v>
      </c>
      <c r="FF58">
        <v>5.2172900000000002</v>
      </c>
      <c r="FG58">
        <v>11.908099999999999</v>
      </c>
      <c r="FH58">
        <v>4.9996</v>
      </c>
      <c r="FI58">
        <v>3.3029999999999999</v>
      </c>
      <c r="FJ58">
        <v>9999</v>
      </c>
      <c r="FK58">
        <v>9999</v>
      </c>
      <c r="FL58">
        <v>9999</v>
      </c>
      <c r="FM58">
        <v>999.9</v>
      </c>
      <c r="FN58">
        <v>1.8843399999999999</v>
      </c>
      <c r="FO58">
        <v>1.8849199999999999</v>
      </c>
      <c r="FP58">
        <v>1.8811</v>
      </c>
      <c r="FQ58">
        <v>1.88263</v>
      </c>
      <c r="FR58">
        <v>1.87958</v>
      </c>
      <c r="FS58">
        <v>1.8831199999999999</v>
      </c>
      <c r="FT58">
        <v>1.8791199999999999</v>
      </c>
      <c r="FU58">
        <v>1.88141</v>
      </c>
      <c r="FV58">
        <v>5</v>
      </c>
      <c r="FW58">
        <v>0</v>
      </c>
      <c r="FX58">
        <v>0</v>
      </c>
      <c r="FY58">
        <v>0</v>
      </c>
      <c r="FZ58" t="s">
        <v>367</v>
      </c>
      <c r="GA58" t="s">
        <v>368</v>
      </c>
      <c r="GB58" t="s">
        <v>369</v>
      </c>
      <c r="GC58" t="s">
        <v>369</v>
      </c>
      <c r="GD58" t="s">
        <v>369</v>
      </c>
      <c r="GE58" t="s">
        <v>369</v>
      </c>
      <c r="GF58">
        <v>0</v>
      </c>
      <c r="GG58">
        <v>100</v>
      </c>
      <c r="GH58">
        <v>100</v>
      </c>
      <c r="GI58">
        <v>-3.3180000000000001</v>
      </c>
      <c r="GJ58">
        <v>5.96E-2</v>
      </c>
      <c r="GK58">
        <v>-3.318099999999959</v>
      </c>
      <c r="GL58">
        <v>0</v>
      </c>
      <c r="GM58">
        <v>0</v>
      </c>
      <c r="GN58">
        <v>0</v>
      </c>
      <c r="GO58">
        <v>5.9590000000000032E-2</v>
      </c>
      <c r="GP58">
        <v>0</v>
      </c>
      <c r="GQ58">
        <v>0</v>
      </c>
      <c r="GR58">
        <v>0</v>
      </c>
      <c r="GS58">
        <v>-1</v>
      </c>
      <c r="GT58">
        <v>-1</v>
      </c>
      <c r="GU58">
        <v>-1</v>
      </c>
      <c r="GV58">
        <v>-1</v>
      </c>
      <c r="GW58">
        <v>0.7</v>
      </c>
      <c r="GX58">
        <v>0.7</v>
      </c>
      <c r="GY58">
        <v>0.99609400000000003</v>
      </c>
      <c r="GZ58">
        <v>2.6122999999999998</v>
      </c>
      <c r="HA58">
        <v>1.5979000000000001</v>
      </c>
      <c r="HB58">
        <v>2.3010299999999999</v>
      </c>
      <c r="HC58">
        <v>1.6003400000000001</v>
      </c>
      <c r="HD58">
        <v>2.3925800000000002</v>
      </c>
      <c r="HE58">
        <v>44.613199999999999</v>
      </c>
      <c r="HF58">
        <v>23.921099999999999</v>
      </c>
      <c r="HG58">
        <v>18</v>
      </c>
      <c r="HH58">
        <v>536.52300000000002</v>
      </c>
      <c r="HI58">
        <v>421.09100000000001</v>
      </c>
      <c r="HJ58">
        <v>28.481999999999999</v>
      </c>
      <c r="HK58">
        <v>32.168500000000002</v>
      </c>
      <c r="HL58">
        <v>30.0001</v>
      </c>
      <c r="HM58">
        <v>32.124699999999997</v>
      </c>
      <c r="HN58">
        <v>32.095100000000002</v>
      </c>
      <c r="HO58">
        <v>19.951799999999999</v>
      </c>
      <c r="HP58">
        <v>48.729300000000002</v>
      </c>
      <c r="HQ58">
        <v>0</v>
      </c>
      <c r="HR58">
        <v>28.421099999999999</v>
      </c>
      <c r="HS58">
        <v>400</v>
      </c>
      <c r="HT58">
        <v>23.493300000000001</v>
      </c>
      <c r="HU58">
        <v>99.243899999999996</v>
      </c>
      <c r="HV58">
        <v>98.3643</v>
      </c>
    </row>
    <row r="59" spans="1:230" x14ac:dyDescent="0.3">
      <c r="A59">
        <v>43</v>
      </c>
      <c r="B59">
        <v>1691689797.5999999</v>
      </c>
      <c r="C59">
        <v>9776</v>
      </c>
      <c r="D59" t="s">
        <v>500</v>
      </c>
      <c r="E59" t="s">
        <v>501</v>
      </c>
      <c r="F59" t="s">
        <v>357</v>
      </c>
      <c r="G59" t="s">
        <v>358</v>
      </c>
      <c r="H59" t="s">
        <v>469</v>
      </c>
      <c r="I59" t="s">
        <v>360</v>
      </c>
      <c r="J59" t="s">
        <v>470</v>
      </c>
      <c r="K59" t="s">
        <v>471</v>
      </c>
      <c r="L59" t="s">
        <v>363</v>
      </c>
      <c r="M59">
        <v>1691689797.5999999</v>
      </c>
      <c r="N59">
        <f t="shared" si="34"/>
        <v>3.8152278399591088E-3</v>
      </c>
      <c r="O59">
        <f t="shared" si="35"/>
        <v>3.8152278399591086</v>
      </c>
      <c r="P59">
        <f t="shared" si="36"/>
        <v>30.267065967201226</v>
      </c>
      <c r="Q59">
        <f t="shared" si="37"/>
        <v>561.11</v>
      </c>
      <c r="R59">
        <f t="shared" si="38"/>
        <v>295.09171695583842</v>
      </c>
      <c r="S59">
        <f t="shared" si="39"/>
        <v>29.159268374226244</v>
      </c>
      <c r="T59">
        <f t="shared" si="40"/>
        <v>55.445667015827006</v>
      </c>
      <c r="U59">
        <f t="shared" si="41"/>
        <v>0.19805107540500103</v>
      </c>
      <c r="V59">
        <f t="shared" si="42"/>
        <v>2.9164903791352561</v>
      </c>
      <c r="W59">
        <f t="shared" si="43"/>
        <v>0.190871304594006</v>
      </c>
      <c r="X59">
        <f t="shared" si="44"/>
        <v>0.11991795419370031</v>
      </c>
      <c r="Y59">
        <f t="shared" si="45"/>
        <v>344.38079876268853</v>
      </c>
      <c r="Z59">
        <f t="shared" si="46"/>
        <v>33.159466229002746</v>
      </c>
      <c r="AA59">
        <f t="shared" si="47"/>
        <v>32.010199999999998</v>
      </c>
      <c r="AB59">
        <f t="shared" si="48"/>
        <v>4.7778406997478573</v>
      </c>
      <c r="AC59">
        <f t="shared" si="49"/>
        <v>59.888102351646957</v>
      </c>
      <c r="AD59">
        <f t="shared" si="50"/>
        <v>2.8792201383098899</v>
      </c>
      <c r="AE59">
        <f t="shared" si="51"/>
        <v>4.8076663398079935</v>
      </c>
      <c r="AF59">
        <f t="shared" si="52"/>
        <v>1.8986205614379674</v>
      </c>
      <c r="AG59">
        <f t="shared" si="53"/>
        <v>-168.25154774219669</v>
      </c>
      <c r="AH59">
        <f t="shared" si="54"/>
        <v>17.295721225193304</v>
      </c>
      <c r="AI59">
        <f t="shared" si="55"/>
        <v>1.3457591978234706</v>
      </c>
      <c r="AJ59">
        <f t="shared" si="56"/>
        <v>194.77073144350862</v>
      </c>
      <c r="AK59">
        <f t="shared" si="57"/>
        <v>30.229223225075483</v>
      </c>
      <c r="AL59">
        <f t="shared" si="58"/>
        <v>3.825497986000006</v>
      </c>
      <c r="AM59">
        <f t="shared" si="59"/>
        <v>30.267065967201226</v>
      </c>
      <c r="AN59">
        <v>615.37455589326953</v>
      </c>
      <c r="AO59">
        <v>577.9668060606059</v>
      </c>
      <c r="AP59">
        <v>2.9749990748677079E-2</v>
      </c>
      <c r="AQ59">
        <v>65.586499255030034</v>
      </c>
      <c r="AR59">
        <f t="shared" si="60"/>
        <v>3.8152278399591086</v>
      </c>
      <c r="AS59">
        <v>24.68699804563807</v>
      </c>
      <c r="AT59">
        <v>29.13755212121211</v>
      </c>
      <c r="AU59">
        <v>-5.0790247950276927E-4</v>
      </c>
      <c r="AV59">
        <v>94.208836933208502</v>
      </c>
      <c r="AW59">
        <v>0</v>
      </c>
      <c r="AX59">
        <v>0</v>
      </c>
      <c r="AY59">
        <f t="shared" si="61"/>
        <v>1</v>
      </c>
      <c r="AZ59">
        <f t="shared" si="62"/>
        <v>0</v>
      </c>
      <c r="BA59">
        <f t="shared" si="63"/>
        <v>51592.028077383125</v>
      </c>
      <c r="BB59">
        <f t="shared" si="64"/>
        <v>1800.06</v>
      </c>
      <c r="BC59">
        <f t="shared" si="65"/>
        <v>1513.2350993813443</v>
      </c>
      <c r="BD59">
        <f t="shared" si="66"/>
        <v>0.84065814438482289</v>
      </c>
      <c r="BE59">
        <f t="shared" si="67"/>
        <v>0.19131628876964576</v>
      </c>
      <c r="BF59">
        <v>6</v>
      </c>
      <c r="BG59">
        <v>0.5</v>
      </c>
      <c r="BH59" t="s">
        <v>364</v>
      </c>
      <c r="BI59">
        <v>2</v>
      </c>
      <c r="BJ59" t="b">
        <v>1</v>
      </c>
      <c r="BK59">
        <v>1691689797.5999999</v>
      </c>
      <c r="BL59">
        <v>561.11</v>
      </c>
      <c r="BM59">
        <v>599.97799999999995</v>
      </c>
      <c r="BN59">
        <v>29.137699999999999</v>
      </c>
      <c r="BO59">
        <v>24.678899999999999</v>
      </c>
      <c r="BP59">
        <v>564.92100000000005</v>
      </c>
      <c r="BQ59">
        <v>29.0563</v>
      </c>
      <c r="BR59">
        <v>499.78</v>
      </c>
      <c r="BS59">
        <v>98.714500000000001</v>
      </c>
      <c r="BT59">
        <v>9.9755700000000003E-2</v>
      </c>
      <c r="BU59">
        <v>32.120199999999997</v>
      </c>
      <c r="BV59">
        <v>32.010199999999998</v>
      </c>
      <c r="BW59">
        <v>999.9</v>
      </c>
      <c r="BX59">
        <v>0</v>
      </c>
      <c r="BY59">
        <v>0</v>
      </c>
      <c r="BZ59">
        <v>10055</v>
      </c>
      <c r="CA59">
        <v>0</v>
      </c>
      <c r="CB59">
        <v>540.505</v>
      </c>
      <c r="CC59">
        <v>-38.868000000000002</v>
      </c>
      <c r="CD59">
        <v>577.95000000000005</v>
      </c>
      <c r="CE59">
        <v>615.15899999999999</v>
      </c>
      <c r="CF59">
        <v>4.4587899999999996</v>
      </c>
      <c r="CG59">
        <v>599.97799999999995</v>
      </c>
      <c r="CH59">
        <v>24.678899999999999</v>
      </c>
      <c r="CI59">
        <v>2.8763100000000001</v>
      </c>
      <c r="CJ59">
        <v>2.4361600000000001</v>
      </c>
      <c r="CK59">
        <v>23.328700000000001</v>
      </c>
      <c r="CL59">
        <v>20.606200000000001</v>
      </c>
      <c r="CM59">
        <v>1800.06</v>
      </c>
      <c r="CN59">
        <v>0.97800200000000004</v>
      </c>
      <c r="CO59">
        <v>2.1998299999999998E-2</v>
      </c>
      <c r="CP59">
        <v>0</v>
      </c>
      <c r="CQ59">
        <v>782.572</v>
      </c>
      <c r="CR59">
        <v>5.0009399999999999</v>
      </c>
      <c r="CS59">
        <v>18971.3</v>
      </c>
      <c r="CT59">
        <v>13860.7</v>
      </c>
      <c r="CU59">
        <v>46.311999999999998</v>
      </c>
      <c r="CV59">
        <v>47.686999999999998</v>
      </c>
      <c r="CW59">
        <v>47.186999999999998</v>
      </c>
      <c r="CX59">
        <v>47.25</v>
      </c>
      <c r="CY59">
        <v>48.125</v>
      </c>
      <c r="CZ59">
        <v>1755.57</v>
      </c>
      <c r="DA59">
        <v>39.49</v>
      </c>
      <c r="DB59">
        <v>0</v>
      </c>
      <c r="DC59">
        <v>1691689796.4000001</v>
      </c>
      <c r="DD59">
        <v>0</v>
      </c>
      <c r="DE59">
        <v>1691689719.0999999</v>
      </c>
      <c r="DF59" t="s">
        <v>502</v>
      </c>
      <c r="DG59">
        <v>1691689714.0999999</v>
      </c>
      <c r="DH59">
        <v>1691689719.0999999</v>
      </c>
      <c r="DI59">
        <v>47</v>
      </c>
      <c r="DJ59">
        <v>-0.49299999999999999</v>
      </c>
      <c r="DK59">
        <v>2.1999999999999999E-2</v>
      </c>
      <c r="DL59">
        <v>-3.8109999999999999</v>
      </c>
      <c r="DM59">
        <v>8.1000000000000003E-2</v>
      </c>
      <c r="DN59">
        <v>600</v>
      </c>
      <c r="DO59">
        <v>24</v>
      </c>
      <c r="DP59">
        <v>0.2</v>
      </c>
      <c r="DQ59">
        <v>0.05</v>
      </c>
      <c r="DR59">
        <v>30.395270638150681</v>
      </c>
      <c r="DS59">
        <v>-0.70947934085932784</v>
      </c>
      <c r="DT59">
        <v>0.1957845403473244</v>
      </c>
      <c r="DU59">
        <v>1</v>
      </c>
      <c r="DV59">
        <v>0.19804701221586229</v>
      </c>
      <c r="DW59">
        <v>-9.471571567519755E-3</v>
      </c>
      <c r="DX59">
        <v>1.9798887311608432E-3</v>
      </c>
      <c r="DY59">
        <v>1</v>
      </c>
      <c r="DZ59">
        <v>2</v>
      </c>
      <c r="EA59">
        <v>2</v>
      </c>
      <c r="EB59" t="s">
        <v>366</v>
      </c>
      <c r="EC59">
        <v>3.12365</v>
      </c>
      <c r="ED59">
        <v>2.86958</v>
      </c>
      <c r="EE59">
        <v>0.112164</v>
      </c>
      <c r="EF59">
        <v>0.118544</v>
      </c>
      <c r="EG59">
        <v>0.128889</v>
      </c>
      <c r="EH59">
        <v>0.11563900000000001</v>
      </c>
      <c r="EI59">
        <v>25912.6</v>
      </c>
      <c r="EJ59">
        <v>26499.7</v>
      </c>
      <c r="EK59">
        <v>26876.400000000001</v>
      </c>
      <c r="EL59">
        <v>27757.1</v>
      </c>
      <c r="EM59">
        <v>33479.800000000003</v>
      </c>
      <c r="EN59">
        <v>34315.9</v>
      </c>
      <c r="EO59">
        <v>39817.4</v>
      </c>
      <c r="EP59">
        <v>40214.9</v>
      </c>
      <c r="EQ59">
        <v>2.0165999999999999</v>
      </c>
      <c r="ER59">
        <v>1.7305999999999999</v>
      </c>
      <c r="ES59">
        <v>8.4340600000000002E-2</v>
      </c>
      <c r="ET59">
        <v>0</v>
      </c>
      <c r="EU59">
        <v>30.640699999999999</v>
      </c>
      <c r="EV59">
        <v>999.9</v>
      </c>
      <c r="EW59">
        <v>48.2</v>
      </c>
      <c r="EX59">
        <v>43.7</v>
      </c>
      <c r="EY59">
        <v>43.996899999999997</v>
      </c>
      <c r="EZ59">
        <v>62.872</v>
      </c>
      <c r="FA59">
        <v>28.129000000000001</v>
      </c>
      <c r="FB59">
        <v>1</v>
      </c>
      <c r="FC59">
        <v>0.36371999999999999</v>
      </c>
      <c r="FD59">
        <v>1.6337900000000001</v>
      </c>
      <c r="FE59">
        <v>20.300799999999999</v>
      </c>
      <c r="FF59">
        <v>5.2160900000000003</v>
      </c>
      <c r="FG59">
        <v>11.908099999999999</v>
      </c>
      <c r="FH59">
        <v>4.9988000000000001</v>
      </c>
      <c r="FI59">
        <v>3.3029999999999999</v>
      </c>
      <c r="FJ59">
        <v>9999</v>
      </c>
      <c r="FK59">
        <v>9999</v>
      </c>
      <c r="FL59">
        <v>9999</v>
      </c>
      <c r="FM59">
        <v>999.9</v>
      </c>
      <c r="FN59">
        <v>1.8843399999999999</v>
      </c>
      <c r="FO59">
        <v>1.8849199999999999</v>
      </c>
      <c r="FP59">
        <v>1.8811</v>
      </c>
      <c r="FQ59">
        <v>1.88263</v>
      </c>
      <c r="FR59">
        <v>1.87958</v>
      </c>
      <c r="FS59">
        <v>1.8831199999999999</v>
      </c>
      <c r="FT59">
        <v>1.8790899999999999</v>
      </c>
      <c r="FU59">
        <v>1.88144</v>
      </c>
      <c r="FV59">
        <v>5</v>
      </c>
      <c r="FW59">
        <v>0</v>
      </c>
      <c r="FX59">
        <v>0</v>
      </c>
      <c r="FY59">
        <v>0</v>
      </c>
      <c r="FZ59" t="s">
        <v>367</v>
      </c>
      <c r="GA59" t="s">
        <v>368</v>
      </c>
      <c r="GB59" t="s">
        <v>369</v>
      </c>
      <c r="GC59" t="s">
        <v>369</v>
      </c>
      <c r="GD59" t="s">
        <v>369</v>
      </c>
      <c r="GE59" t="s">
        <v>369</v>
      </c>
      <c r="GF59">
        <v>0</v>
      </c>
      <c r="GG59">
        <v>100</v>
      </c>
      <c r="GH59">
        <v>100</v>
      </c>
      <c r="GI59">
        <v>-3.8109999999999999</v>
      </c>
      <c r="GJ59">
        <v>8.14E-2</v>
      </c>
      <c r="GK59">
        <v>-3.8107500000000978</v>
      </c>
      <c r="GL59">
        <v>0</v>
      </c>
      <c r="GM59">
        <v>0</v>
      </c>
      <c r="GN59">
        <v>0</v>
      </c>
      <c r="GO59">
        <v>8.137500000000486E-2</v>
      </c>
      <c r="GP59">
        <v>0</v>
      </c>
      <c r="GQ59">
        <v>0</v>
      </c>
      <c r="GR59">
        <v>0</v>
      </c>
      <c r="GS59">
        <v>-1</v>
      </c>
      <c r="GT59">
        <v>-1</v>
      </c>
      <c r="GU59">
        <v>-1</v>
      </c>
      <c r="GV59">
        <v>-1</v>
      </c>
      <c r="GW59">
        <v>1.4</v>
      </c>
      <c r="GX59">
        <v>1.3</v>
      </c>
      <c r="GY59">
        <v>1.38306</v>
      </c>
      <c r="GZ59">
        <v>2.5988799999999999</v>
      </c>
      <c r="HA59">
        <v>1.5979000000000001</v>
      </c>
      <c r="HB59">
        <v>2.3010299999999999</v>
      </c>
      <c r="HC59">
        <v>1.6003400000000001</v>
      </c>
      <c r="HD59">
        <v>2.3803700000000001</v>
      </c>
      <c r="HE59">
        <v>44.501399999999997</v>
      </c>
      <c r="HF59">
        <v>23.9299</v>
      </c>
      <c r="HG59">
        <v>18</v>
      </c>
      <c r="HH59">
        <v>534.56600000000003</v>
      </c>
      <c r="HI59">
        <v>423.31299999999999</v>
      </c>
      <c r="HJ59">
        <v>28.440999999999999</v>
      </c>
      <c r="HK59">
        <v>32.091900000000003</v>
      </c>
      <c r="HL59">
        <v>30.0001</v>
      </c>
      <c r="HM59">
        <v>32.0486</v>
      </c>
      <c r="HN59">
        <v>32.019399999999997</v>
      </c>
      <c r="HO59">
        <v>27.6968</v>
      </c>
      <c r="HP59">
        <v>46.007300000000001</v>
      </c>
      <c r="HQ59">
        <v>0</v>
      </c>
      <c r="HR59">
        <v>28.410900000000002</v>
      </c>
      <c r="HS59">
        <v>600</v>
      </c>
      <c r="HT59">
        <v>24.641400000000001</v>
      </c>
      <c r="HU59">
        <v>99.249099999999999</v>
      </c>
      <c r="HV59">
        <v>98.368700000000004</v>
      </c>
    </row>
    <row r="60" spans="1:230" x14ac:dyDescent="0.3">
      <c r="A60">
        <v>44</v>
      </c>
      <c r="B60">
        <v>1691689899.5999999</v>
      </c>
      <c r="C60">
        <v>9878</v>
      </c>
      <c r="D60" t="s">
        <v>503</v>
      </c>
      <c r="E60" t="s">
        <v>504</v>
      </c>
      <c r="F60" t="s">
        <v>357</v>
      </c>
      <c r="G60" t="s">
        <v>358</v>
      </c>
      <c r="H60" t="s">
        <v>469</v>
      </c>
      <c r="I60" t="s">
        <v>360</v>
      </c>
      <c r="J60" t="s">
        <v>470</v>
      </c>
      <c r="K60" t="s">
        <v>471</v>
      </c>
      <c r="L60" t="s">
        <v>363</v>
      </c>
      <c r="M60">
        <v>1691689899.5999999</v>
      </c>
      <c r="N60">
        <f t="shared" si="34"/>
        <v>3.693898294838043E-3</v>
      </c>
      <c r="O60">
        <f t="shared" si="35"/>
        <v>3.6938982948380432</v>
      </c>
      <c r="P60">
        <f t="shared" si="36"/>
        <v>39.435094524163681</v>
      </c>
      <c r="Q60">
        <f t="shared" si="37"/>
        <v>749.38400000000001</v>
      </c>
      <c r="R60">
        <f t="shared" si="38"/>
        <v>393.08755558281268</v>
      </c>
      <c r="S60">
        <f t="shared" si="39"/>
        <v>38.843810614819034</v>
      </c>
      <c r="T60">
        <f t="shared" si="40"/>
        <v>74.052026731340007</v>
      </c>
      <c r="U60">
        <f t="shared" si="41"/>
        <v>0.19242837449739925</v>
      </c>
      <c r="V60">
        <f t="shared" si="42"/>
        <v>2.905207780134571</v>
      </c>
      <c r="W60">
        <f t="shared" si="43"/>
        <v>0.18561762479696864</v>
      </c>
      <c r="X60">
        <f t="shared" si="44"/>
        <v>0.11660285147570153</v>
      </c>
      <c r="Y60">
        <f t="shared" si="45"/>
        <v>344.34849876257169</v>
      </c>
      <c r="Z60">
        <f t="shared" si="46"/>
        <v>33.174919226753047</v>
      </c>
      <c r="AA60">
        <f t="shared" si="47"/>
        <v>32.014899999999997</v>
      </c>
      <c r="AB60">
        <f t="shared" si="48"/>
        <v>4.7791117659479667</v>
      </c>
      <c r="AC60">
        <f t="shared" si="49"/>
        <v>60.156584746219934</v>
      </c>
      <c r="AD60">
        <f t="shared" si="50"/>
        <v>2.8888911237532504</v>
      </c>
      <c r="AE60">
        <f t="shared" si="51"/>
        <v>4.8022857945485011</v>
      </c>
      <c r="AF60">
        <f t="shared" si="52"/>
        <v>1.8902206421947163</v>
      </c>
      <c r="AG60">
        <f t="shared" si="53"/>
        <v>-162.9009148023577</v>
      </c>
      <c r="AH60">
        <f t="shared" si="54"/>
        <v>13.39148553754409</v>
      </c>
      <c r="AI60">
        <f t="shared" si="55"/>
        <v>1.0459442470227502</v>
      </c>
      <c r="AJ60">
        <f t="shared" si="56"/>
        <v>195.88501374478085</v>
      </c>
      <c r="AK60">
        <f t="shared" si="57"/>
        <v>39.386701662202036</v>
      </c>
      <c r="AL60">
        <f t="shared" si="58"/>
        <v>3.69771250493468</v>
      </c>
      <c r="AM60">
        <f t="shared" si="59"/>
        <v>39.435094524163681</v>
      </c>
      <c r="AN60">
        <v>820.69552121845516</v>
      </c>
      <c r="AO60">
        <v>771.92223636363599</v>
      </c>
      <c r="AP60">
        <v>4.3415019359226641E-2</v>
      </c>
      <c r="AQ60">
        <v>65.580650702812477</v>
      </c>
      <c r="AR60">
        <f t="shared" si="60"/>
        <v>3.6938982948380432</v>
      </c>
      <c r="AS60">
        <v>24.923340395528239</v>
      </c>
      <c r="AT60">
        <v>29.23373212121211</v>
      </c>
      <c r="AU60">
        <v>-7.5370936828642759E-4</v>
      </c>
      <c r="AV60">
        <v>94.315060733045897</v>
      </c>
      <c r="AW60">
        <v>0</v>
      </c>
      <c r="AX60">
        <v>0</v>
      </c>
      <c r="AY60">
        <f t="shared" si="61"/>
        <v>1</v>
      </c>
      <c r="AZ60">
        <f t="shared" si="62"/>
        <v>0</v>
      </c>
      <c r="BA60">
        <f t="shared" si="63"/>
        <v>51277.220576153821</v>
      </c>
      <c r="BB60">
        <f t="shared" si="64"/>
        <v>1799.89</v>
      </c>
      <c r="BC60">
        <f t="shared" si="65"/>
        <v>1513.0922993812858</v>
      </c>
      <c r="BD60">
        <f t="shared" si="66"/>
        <v>0.84065820654666989</v>
      </c>
      <c r="BE60">
        <f t="shared" si="67"/>
        <v>0.19131641309333997</v>
      </c>
      <c r="BF60">
        <v>6</v>
      </c>
      <c r="BG60">
        <v>0.5</v>
      </c>
      <c r="BH60" t="s">
        <v>364</v>
      </c>
      <c r="BI60">
        <v>2</v>
      </c>
      <c r="BJ60" t="b">
        <v>1</v>
      </c>
      <c r="BK60">
        <v>1691689899.5999999</v>
      </c>
      <c r="BL60">
        <v>749.38400000000001</v>
      </c>
      <c r="BM60">
        <v>799.99400000000003</v>
      </c>
      <c r="BN60">
        <v>29.2347</v>
      </c>
      <c r="BO60">
        <v>24.9254</v>
      </c>
      <c r="BP60">
        <v>753.70100000000002</v>
      </c>
      <c r="BQ60">
        <v>29.138100000000001</v>
      </c>
      <c r="BR60">
        <v>499.79500000000002</v>
      </c>
      <c r="BS60">
        <v>98.717600000000004</v>
      </c>
      <c r="BT60">
        <v>9.9597500000000005E-2</v>
      </c>
      <c r="BU60">
        <v>32.1004</v>
      </c>
      <c r="BV60">
        <v>32.014899999999997</v>
      </c>
      <c r="BW60">
        <v>999.9</v>
      </c>
      <c r="BX60">
        <v>0</v>
      </c>
      <c r="BY60">
        <v>0</v>
      </c>
      <c r="BZ60">
        <v>9990</v>
      </c>
      <c r="CA60">
        <v>0</v>
      </c>
      <c r="CB60">
        <v>1281.8599999999999</v>
      </c>
      <c r="CC60">
        <v>-50.609400000000001</v>
      </c>
      <c r="CD60">
        <v>771.952</v>
      </c>
      <c r="CE60">
        <v>820.44399999999996</v>
      </c>
      <c r="CF60">
        <v>4.3092199999999998</v>
      </c>
      <c r="CG60">
        <v>799.99400000000003</v>
      </c>
      <c r="CH60">
        <v>24.9254</v>
      </c>
      <c r="CI60">
        <v>2.88598</v>
      </c>
      <c r="CJ60">
        <v>2.4605800000000002</v>
      </c>
      <c r="CK60">
        <v>23.3843</v>
      </c>
      <c r="CL60">
        <v>20.7681</v>
      </c>
      <c r="CM60">
        <v>1799.89</v>
      </c>
      <c r="CN60">
        <v>0.97799800000000003</v>
      </c>
      <c r="CO60">
        <v>2.20021E-2</v>
      </c>
      <c r="CP60">
        <v>0</v>
      </c>
      <c r="CQ60">
        <v>814.02700000000004</v>
      </c>
      <c r="CR60">
        <v>5.0009399999999999</v>
      </c>
      <c r="CS60">
        <v>19253</v>
      </c>
      <c r="CT60">
        <v>13859.3</v>
      </c>
      <c r="CU60">
        <v>46.25</v>
      </c>
      <c r="CV60">
        <v>47.625</v>
      </c>
      <c r="CW60">
        <v>47.061999999999998</v>
      </c>
      <c r="CX60">
        <v>47.186999999999998</v>
      </c>
      <c r="CY60">
        <v>48</v>
      </c>
      <c r="CZ60">
        <v>1755.4</v>
      </c>
      <c r="DA60">
        <v>39.49</v>
      </c>
      <c r="DB60">
        <v>0</v>
      </c>
      <c r="DC60">
        <v>1691689898.4000001</v>
      </c>
      <c r="DD60">
        <v>0</v>
      </c>
      <c r="DE60">
        <v>1691689857.5999999</v>
      </c>
      <c r="DF60" t="s">
        <v>505</v>
      </c>
      <c r="DG60">
        <v>1691689856.0999999</v>
      </c>
      <c r="DH60">
        <v>1691689857.5999999</v>
      </c>
      <c r="DI60">
        <v>48</v>
      </c>
      <c r="DJ60">
        <v>-0.50600000000000001</v>
      </c>
      <c r="DK60">
        <v>1.4999999999999999E-2</v>
      </c>
      <c r="DL60">
        <v>-4.3170000000000002</v>
      </c>
      <c r="DM60">
        <v>9.7000000000000003E-2</v>
      </c>
      <c r="DN60">
        <v>801</v>
      </c>
      <c r="DO60">
        <v>25</v>
      </c>
      <c r="DP60">
        <v>0.2</v>
      </c>
      <c r="DQ60">
        <v>0.08</v>
      </c>
      <c r="DR60">
        <v>39.528363354412811</v>
      </c>
      <c r="DS60">
        <v>-0.17317719247732971</v>
      </c>
      <c r="DT60">
        <v>0.14900237042190681</v>
      </c>
      <c r="DU60">
        <v>1</v>
      </c>
      <c r="DV60">
        <v>0.19290261098215439</v>
      </c>
      <c r="DW60">
        <v>-9.6571389436946025E-3</v>
      </c>
      <c r="DX60">
        <v>3.5601479816285962E-3</v>
      </c>
      <c r="DY60">
        <v>1</v>
      </c>
      <c r="DZ60">
        <v>2</v>
      </c>
      <c r="EA60">
        <v>2</v>
      </c>
      <c r="EB60" t="s">
        <v>366</v>
      </c>
      <c r="EC60">
        <v>3.1237300000000001</v>
      </c>
      <c r="ED60">
        <v>2.8688400000000001</v>
      </c>
      <c r="EE60">
        <v>0.137096</v>
      </c>
      <c r="EF60">
        <v>0.14443900000000001</v>
      </c>
      <c r="EG60">
        <v>0.12915199999999999</v>
      </c>
      <c r="EH60">
        <v>0.116465</v>
      </c>
      <c r="EI60">
        <v>25186.3</v>
      </c>
      <c r="EJ60">
        <v>25719.8</v>
      </c>
      <c r="EK60">
        <v>26878</v>
      </c>
      <c r="EL60">
        <v>27755.8</v>
      </c>
      <c r="EM60">
        <v>33473.4</v>
      </c>
      <c r="EN60">
        <v>34284.1</v>
      </c>
      <c r="EO60">
        <v>39819.699999999997</v>
      </c>
      <c r="EP60">
        <v>40212.9</v>
      </c>
      <c r="EQ60">
        <v>2.0165999999999999</v>
      </c>
      <c r="ER60">
        <v>1.7312000000000001</v>
      </c>
      <c r="ES60">
        <v>7.3760699999999998E-2</v>
      </c>
      <c r="ET60">
        <v>0</v>
      </c>
      <c r="EU60">
        <v>30.817299999999999</v>
      </c>
      <c r="EV60">
        <v>999.9</v>
      </c>
      <c r="EW60">
        <v>48.2</v>
      </c>
      <c r="EX60">
        <v>43.7</v>
      </c>
      <c r="EY60">
        <v>43.9955</v>
      </c>
      <c r="EZ60">
        <v>62.692</v>
      </c>
      <c r="FA60">
        <v>28.0929</v>
      </c>
      <c r="FB60">
        <v>1</v>
      </c>
      <c r="FC60">
        <v>0.36304900000000001</v>
      </c>
      <c r="FD60">
        <v>2.0855299999999999</v>
      </c>
      <c r="FE60">
        <v>20.295999999999999</v>
      </c>
      <c r="FF60">
        <v>5.2160900000000003</v>
      </c>
      <c r="FG60">
        <v>11.908099999999999</v>
      </c>
      <c r="FH60">
        <v>4.9996</v>
      </c>
      <c r="FI60">
        <v>3.3029999999999999</v>
      </c>
      <c r="FJ60">
        <v>9999</v>
      </c>
      <c r="FK60">
        <v>9999</v>
      </c>
      <c r="FL60">
        <v>9999</v>
      </c>
      <c r="FM60">
        <v>999.9</v>
      </c>
      <c r="FN60">
        <v>1.8843099999999999</v>
      </c>
      <c r="FO60">
        <v>1.8849199999999999</v>
      </c>
      <c r="FP60">
        <v>1.8811</v>
      </c>
      <c r="FQ60">
        <v>1.88263</v>
      </c>
      <c r="FR60">
        <v>1.87958</v>
      </c>
      <c r="FS60">
        <v>1.8830899999999999</v>
      </c>
      <c r="FT60">
        <v>1.8790899999999999</v>
      </c>
      <c r="FU60">
        <v>1.88141</v>
      </c>
      <c r="FV60">
        <v>5</v>
      </c>
      <c r="FW60">
        <v>0</v>
      </c>
      <c r="FX60">
        <v>0</v>
      </c>
      <c r="FY60">
        <v>0</v>
      </c>
      <c r="FZ60" t="s">
        <v>367</v>
      </c>
      <c r="GA60" t="s">
        <v>368</v>
      </c>
      <c r="GB60" t="s">
        <v>369</v>
      </c>
      <c r="GC60" t="s">
        <v>369</v>
      </c>
      <c r="GD60" t="s">
        <v>369</v>
      </c>
      <c r="GE60" t="s">
        <v>369</v>
      </c>
      <c r="GF60">
        <v>0</v>
      </c>
      <c r="GG60">
        <v>100</v>
      </c>
      <c r="GH60">
        <v>100</v>
      </c>
      <c r="GI60">
        <v>-4.3170000000000002</v>
      </c>
      <c r="GJ60">
        <v>9.6600000000000005E-2</v>
      </c>
      <c r="GK60">
        <v>-4.3169500000001344</v>
      </c>
      <c r="GL60">
        <v>0</v>
      </c>
      <c r="GM60">
        <v>0</v>
      </c>
      <c r="GN60">
        <v>0</v>
      </c>
      <c r="GO60">
        <v>9.6585714285716051E-2</v>
      </c>
      <c r="GP60">
        <v>0</v>
      </c>
      <c r="GQ60">
        <v>0</v>
      </c>
      <c r="GR60">
        <v>0</v>
      </c>
      <c r="GS60">
        <v>-1</v>
      </c>
      <c r="GT60">
        <v>-1</v>
      </c>
      <c r="GU60">
        <v>-1</v>
      </c>
      <c r="GV60">
        <v>-1</v>
      </c>
      <c r="GW60">
        <v>0.7</v>
      </c>
      <c r="GX60">
        <v>0.7</v>
      </c>
      <c r="GY60">
        <v>1.7504900000000001</v>
      </c>
      <c r="GZ60">
        <v>2.5842299999999998</v>
      </c>
      <c r="HA60">
        <v>1.5966800000000001</v>
      </c>
      <c r="HB60">
        <v>2.3010299999999999</v>
      </c>
      <c r="HC60">
        <v>1.6003400000000001</v>
      </c>
      <c r="HD60">
        <v>2.4304199999999998</v>
      </c>
      <c r="HE60">
        <v>44.417700000000004</v>
      </c>
      <c r="HF60">
        <v>23.9299</v>
      </c>
      <c r="HG60">
        <v>18</v>
      </c>
      <c r="HH60">
        <v>534.327</v>
      </c>
      <c r="HI60">
        <v>423.51400000000001</v>
      </c>
      <c r="HJ60">
        <v>27.772099999999998</v>
      </c>
      <c r="HK60">
        <v>32.072099999999999</v>
      </c>
      <c r="HL60">
        <v>30.0002</v>
      </c>
      <c r="HM60">
        <v>32.020499999999998</v>
      </c>
      <c r="HN60">
        <v>31.994199999999999</v>
      </c>
      <c r="HO60">
        <v>35.056699999999999</v>
      </c>
      <c r="HP60">
        <v>45.625799999999998</v>
      </c>
      <c r="HQ60">
        <v>0</v>
      </c>
      <c r="HR60">
        <v>27.770600000000002</v>
      </c>
      <c r="HS60">
        <v>800</v>
      </c>
      <c r="HT60">
        <v>24.879799999999999</v>
      </c>
      <c r="HU60">
        <v>99.254900000000006</v>
      </c>
      <c r="HV60">
        <v>98.364000000000004</v>
      </c>
    </row>
    <row r="61" spans="1:230" x14ac:dyDescent="0.3">
      <c r="A61">
        <v>45</v>
      </c>
      <c r="B61">
        <v>1691690039.5999999</v>
      </c>
      <c r="C61">
        <v>10018</v>
      </c>
      <c r="D61" t="s">
        <v>506</v>
      </c>
      <c r="E61" t="s">
        <v>507</v>
      </c>
      <c r="F61" t="s">
        <v>357</v>
      </c>
      <c r="G61" t="s">
        <v>358</v>
      </c>
      <c r="H61" t="s">
        <v>469</v>
      </c>
      <c r="I61" t="s">
        <v>360</v>
      </c>
      <c r="J61" t="s">
        <v>470</v>
      </c>
      <c r="K61" t="s">
        <v>471</v>
      </c>
      <c r="L61" t="s">
        <v>363</v>
      </c>
      <c r="M61">
        <v>1691690039.5999999</v>
      </c>
      <c r="N61">
        <f t="shared" si="34"/>
        <v>3.0664668033266E-3</v>
      </c>
      <c r="O61">
        <f t="shared" si="35"/>
        <v>3.0664668033266</v>
      </c>
      <c r="P61">
        <f t="shared" si="36"/>
        <v>43.440898776103523</v>
      </c>
      <c r="Q61">
        <f t="shared" si="37"/>
        <v>944.44500000000005</v>
      </c>
      <c r="R61">
        <f t="shared" si="38"/>
        <v>470.19434499770182</v>
      </c>
      <c r="S61">
        <f t="shared" si="39"/>
        <v>46.457006832057729</v>
      </c>
      <c r="T61">
        <f t="shared" si="40"/>
        <v>93.314792668799996</v>
      </c>
      <c r="U61">
        <f t="shared" si="41"/>
        <v>0.15784648093781029</v>
      </c>
      <c r="V61">
        <f t="shared" si="42"/>
        <v>2.9040877674442966</v>
      </c>
      <c r="W61">
        <f t="shared" si="43"/>
        <v>0.15323041451503672</v>
      </c>
      <c r="X61">
        <f t="shared" si="44"/>
        <v>9.6172499900796238E-2</v>
      </c>
      <c r="Y61">
        <f t="shared" si="45"/>
        <v>344.36749876264037</v>
      </c>
      <c r="Z61">
        <f t="shared" si="46"/>
        <v>33.156094761346317</v>
      </c>
      <c r="AA61">
        <f t="shared" si="47"/>
        <v>31.975200000000001</v>
      </c>
      <c r="AB61">
        <f t="shared" si="48"/>
        <v>4.7683845654114769</v>
      </c>
      <c r="AC61">
        <f t="shared" si="49"/>
        <v>60.334480124176416</v>
      </c>
      <c r="AD61">
        <f t="shared" si="50"/>
        <v>2.867514685632</v>
      </c>
      <c r="AE61">
        <f t="shared" si="51"/>
        <v>4.7526964344936298</v>
      </c>
      <c r="AF61">
        <f t="shared" si="52"/>
        <v>1.900869879779477</v>
      </c>
      <c r="AG61">
        <f t="shared" si="53"/>
        <v>-135.23118602670306</v>
      </c>
      <c r="AH61">
        <f t="shared" si="54"/>
        <v>-9.1120934596140941</v>
      </c>
      <c r="AI61">
        <f t="shared" si="55"/>
        <v>-0.71119532014809517</v>
      </c>
      <c r="AJ61">
        <f t="shared" si="56"/>
        <v>199.31302395617513</v>
      </c>
      <c r="AK61">
        <f t="shared" si="57"/>
        <v>43.460928850166617</v>
      </c>
      <c r="AL61">
        <f t="shared" si="58"/>
        <v>3.2221102074057266</v>
      </c>
      <c r="AM61">
        <f t="shared" si="59"/>
        <v>43.440898776103523</v>
      </c>
      <c r="AN61">
        <v>1026.2289781024699</v>
      </c>
      <c r="AO61">
        <v>972.58183636363663</v>
      </c>
      <c r="AP61">
        <v>3.0756335751368939E-2</v>
      </c>
      <c r="AQ61">
        <v>65.583073581333792</v>
      </c>
      <c r="AR61">
        <f t="shared" si="60"/>
        <v>3.0664668033266</v>
      </c>
      <c r="AS61">
        <v>25.39980132425633</v>
      </c>
      <c r="AT61">
        <v>29.021915757575751</v>
      </c>
      <c r="AU61">
        <v>-6.6086142750797112E-3</v>
      </c>
      <c r="AV61">
        <v>94.269730129630517</v>
      </c>
      <c r="AW61">
        <v>0</v>
      </c>
      <c r="AX61">
        <v>0</v>
      </c>
      <c r="AY61">
        <f t="shared" si="61"/>
        <v>1</v>
      </c>
      <c r="AZ61">
        <f t="shared" si="62"/>
        <v>0</v>
      </c>
      <c r="BA61">
        <f t="shared" si="63"/>
        <v>51276.203455711315</v>
      </c>
      <c r="BB61">
        <f t="shared" si="64"/>
        <v>1799.99</v>
      </c>
      <c r="BC61">
        <f t="shared" si="65"/>
        <v>1513.17629938132</v>
      </c>
      <c r="BD61">
        <f t="shared" si="66"/>
        <v>0.84065816997945542</v>
      </c>
      <c r="BE61">
        <f t="shared" si="67"/>
        <v>0.19131633995891109</v>
      </c>
      <c r="BF61">
        <v>6</v>
      </c>
      <c r="BG61">
        <v>0.5</v>
      </c>
      <c r="BH61" t="s">
        <v>364</v>
      </c>
      <c r="BI61">
        <v>2</v>
      </c>
      <c r="BJ61" t="b">
        <v>1</v>
      </c>
      <c r="BK61">
        <v>1691690039.5999999</v>
      </c>
      <c r="BL61">
        <v>944.44500000000005</v>
      </c>
      <c r="BM61">
        <v>1000.26</v>
      </c>
      <c r="BN61">
        <v>29.022300000000001</v>
      </c>
      <c r="BO61">
        <v>25.267299999999999</v>
      </c>
      <c r="BP61">
        <v>949.19799999999998</v>
      </c>
      <c r="BQ61">
        <v>28.918500000000002</v>
      </c>
      <c r="BR61">
        <v>499.90899999999999</v>
      </c>
      <c r="BS61">
        <v>98.703699999999998</v>
      </c>
      <c r="BT61">
        <v>0.10014000000000001</v>
      </c>
      <c r="BU61">
        <v>31.917000000000002</v>
      </c>
      <c r="BV61">
        <v>31.975200000000001</v>
      </c>
      <c r="BW61">
        <v>999.9</v>
      </c>
      <c r="BX61">
        <v>0</v>
      </c>
      <c r="BY61">
        <v>0</v>
      </c>
      <c r="BZ61">
        <v>9985</v>
      </c>
      <c r="CA61">
        <v>0</v>
      </c>
      <c r="CB61">
        <v>1706.6</v>
      </c>
      <c r="CC61">
        <v>-55.816400000000002</v>
      </c>
      <c r="CD61">
        <v>972.67399999999998</v>
      </c>
      <c r="CE61">
        <v>1026.19</v>
      </c>
      <c r="CF61">
        <v>3.7550400000000002</v>
      </c>
      <c r="CG61">
        <v>1000.26</v>
      </c>
      <c r="CH61">
        <v>25.267299999999999</v>
      </c>
      <c r="CI61">
        <v>2.8646099999999999</v>
      </c>
      <c r="CJ61">
        <v>2.49397</v>
      </c>
      <c r="CK61">
        <v>23.261199999999999</v>
      </c>
      <c r="CL61">
        <v>20.987200000000001</v>
      </c>
      <c r="CM61">
        <v>1799.99</v>
      </c>
      <c r="CN61">
        <v>0.97799800000000003</v>
      </c>
      <c r="CO61">
        <v>2.20021E-2</v>
      </c>
      <c r="CP61">
        <v>0</v>
      </c>
      <c r="CQ61">
        <v>827.42</v>
      </c>
      <c r="CR61">
        <v>5.0009399999999999</v>
      </c>
      <c r="CS61">
        <v>19700.2</v>
      </c>
      <c r="CT61">
        <v>13860</v>
      </c>
      <c r="CU61">
        <v>46.311999999999998</v>
      </c>
      <c r="CV61">
        <v>47.686999999999998</v>
      </c>
      <c r="CW61">
        <v>47.125</v>
      </c>
      <c r="CX61">
        <v>47.311999999999998</v>
      </c>
      <c r="CY61">
        <v>48.061999999999998</v>
      </c>
      <c r="CZ61">
        <v>1755.5</v>
      </c>
      <c r="DA61">
        <v>39.49</v>
      </c>
      <c r="DB61">
        <v>0</v>
      </c>
      <c r="DC61">
        <v>1691690038.8</v>
      </c>
      <c r="DD61">
        <v>0</v>
      </c>
      <c r="DE61">
        <v>1691689996.5999999</v>
      </c>
      <c r="DF61" t="s">
        <v>508</v>
      </c>
      <c r="DG61">
        <v>1691689996.5999999</v>
      </c>
      <c r="DH61">
        <v>1691689990.5999999</v>
      </c>
      <c r="DI61">
        <v>49</v>
      </c>
      <c r="DJ61">
        <v>-0.437</v>
      </c>
      <c r="DK61">
        <v>7.0000000000000001E-3</v>
      </c>
      <c r="DL61">
        <v>-4.7539999999999996</v>
      </c>
      <c r="DM61">
        <v>0.104</v>
      </c>
      <c r="DN61">
        <v>1000</v>
      </c>
      <c r="DO61">
        <v>25</v>
      </c>
      <c r="DP61">
        <v>0.2</v>
      </c>
      <c r="DQ61">
        <v>0.08</v>
      </c>
      <c r="DR61">
        <v>43.552500040105869</v>
      </c>
      <c r="DS61">
        <v>0.1118439993253874</v>
      </c>
      <c r="DT61">
        <v>0.17785315814184921</v>
      </c>
      <c r="DU61">
        <v>1</v>
      </c>
      <c r="DV61">
        <v>0.15802866975480151</v>
      </c>
      <c r="DW61">
        <v>-2.695992525938939E-3</v>
      </c>
      <c r="DX61">
        <v>1.872404253354758E-3</v>
      </c>
      <c r="DY61">
        <v>1</v>
      </c>
      <c r="DZ61">
        <v>2</v>
      </c>
      <c r="EA61">
        <v>2</v>
      </c>
      <c r="EB61" t="s">
        <v>366</v>
      </c>
      <c r="EC61">
        <v>3.1239300000000001</v>
      </c>
      <c r="ED61">
        <v>2.8693399999999998</v>
      </c>
      <c r="EE61">
        <v>0.159696</v>
      </c>
      <c r="EF61">
        <v>0.167152</v>
      </c>
      <c r="EG61">
        <v>0.12843499999999999</v>
      </c>
      <c r="EH61">
        <v>0.117564</v>
      </c>
      <c r="EI61">
        <v>24521.599999999999</v>
      </c>
      <c r="EJ61">
        <v>25031.7</v>
      </c>
      <c r="EK61">
        <v>26873.3</v>
      </c>
      <c r="EL61">
        <v>27750.799999999999</v>
      </c>
      <c r="EM61">
        <v>33497.1</v>
      </c>
      <c r="EN61">
        <v>34237.599999999999</v>
      </c>
      <c r="EO61">
        <v>39812.199999999997</v>
      </c>
      <c r="EP61">
        <v>40206.1</v>
      </c>
      <c r="EQ61">
        <v>2.0167999999999999</v>
      </c>
      <c r="ER61">
        <v>1.7298</v>
      </c>
      <c r="ES61">
        <v>6.1690799999999997E-2</v>
      </c>
      <c r="ET61">
        <v>0</v>
      </c>
      <c r="EU61">
        <v>30.973700000000001</v>
      </c>
      <c r="EV61">
        <v>999.9</v>
      </c>
      <c r="EW61">
        <v>48.5</v>
      </c>
      <c r="EX61">
        <v>43.7</v>
      </c>
      <c r="EY61">
        <v>44.273600000000002</v>
      </c>
      <c r="EZ61">
        <v>62.792000000000002</v>
      </c>
      <c r="FA61">
        <v>28.357399999999998</v>
      </c>
      <c r="FB61">
        <v>1</v>
      </c>
      <c r="FC61">
        <v>0.369228</v>
      </c>
      <c r="FD61">
        <v>0.117647</v>
      </c>
      <c r="FE61">
        <v>20.3078</v>
      </c>
      <c r="FF61">
        <v>5.2160900000000003</v>
      </c>
      <c r="FG61">
        <v>11.908099999999999</v>
      </c>
      <c r="FH61">
        <v>4.9976000000000003</v>
      </c>
      <c r="FI61">
        <v>3.3029999999999999</v>
      </c>
      <c r="FJ61">
        <v>9999</v>
      </c>
      <c r="FK61">
        <v>9999</v>
      </c>
      <c r="FL61">
        <v>9999</v>
      </c>
      <c r="FM61">
        <v>999.9</v>
      </c>
      <c r="FN61">
        <v>1.8843099999999999</v>
      </c>
      <c r="FO61">
        <v>1.8849199999999999</v>
      </c>
      <c r="FP61">
        <v>1.8811</v>
      </c>
      <c r="FQ61">
        <v>1.88266</v>
      </c>
      <c r="FR61">
        <v>1.87958</v>
      </c>
      <c r="FS61">
        <v>1.8831500000000001</v>
      </c>
      <c r="FT61">
        <v>1.8791199999999999</v>
      </c>
      <c r="FU61">
        <v>1.88141</v>
      </c>
      <c r="FV61">
        <v>5</v>
      </c>
      <c r="FW61">
        <v>0</v>
      </c>
      <c r="FX61">
        <v>0</v>
      </c>
      <c r="FY61">
        <v>0</v>
      </c>
      <c r="FZ61" t="s">
        <v>367</v>
      </c>
      <c r="GA61" t="s">
        <v>368</v>
      </c>
      <c r="GB61" t="s">
        <v>369</v>
      </c>
      <c r="GC61" t="s">
        <v>369</v>
      </c>
      <c r="GD61" t="s">
        <v>369</v>
      </c>
      <c r="GE61" t="s">
        <v>369</v>
      </c>
      <c r="GF61">
        <v>0</v>
      </c>
      <c r="GG61">
        <v>100</v>
      </c>
      <c r="GH61">
        <v>100</v>
      </c>
      <c r="GI61">
        <v>-4.7530000000000001</v>
      </c>
      <c r="GJ61">
        <v>0.1038</v>
      </c>
      <c r="GK61">
        <v>-4.7538500000000568</v>
      </c>
      <c r="GL61">
        <v>0</v>
      </c>
      <c r="GM61">
        <v>0</v>
      </c>
      <c r="GN61">
        <v>0</v>
      </c>
      <c r="GO61">
        <v>0.1038449999999962</v>
      </c>
      <c r="GP61">
        <v>0</v>
      </c>
      <c r="GQ61">
        <v>0</v>
      </c>
      <c r="GR61">
        <v>0</v>
      </c>
      <c r="GS61">
        <v>-1</v>
      </c>
      <c r="GT61">
        <v>-1</v>
      </c>
      <c r="GU61">
        <v>-1</v>
      </c>
      <c r="GV61">
        <v>-1</v>
      </c>
      <c r="GW61">
        <v>0.7</v>
      </c>
      <c r="GX61">
        <v>0.8</v>
      </c>
      <c r="GY61">
        <v>2.1032700000000002</v>
      </c>
      <c r="GZ61">
        <v>2.5720200000000002</v>
      </c>
      <c r="HA61">
        <v>1.5966800000000001</v>
      </c>
      <c r="HB61">
        <v>2.3010299999999999</v>
      </c>
      <c r="HC61">
        <v>1.6003400000000001</v>
      </c>
      <c r="HD61">
        <v>2.5280800000000001</v>
      </c>
      <c r="HE61">
        <v>44.473500000000001</v>
      </c>
      <c r="HF61">
        <v>23.938700000000001</v>
      </c>
      <c r="HG61">
        <v>18</v>
      </c>
      <c r="HH61">
        <v>534.93700000000001</v>
      </c>
      <c r="HI61">
        <v>423.04399999999998</v>
      </c>
      <c r="HJ61">
        <v>27.015699999999999</v>
      </c>
      <c r="HK61">
        <v>32.162799999999997</v>
      </c>
      <c r="HL61">
        <v>29.997</v>
      </c>
      <c r="HM61">
        <v>32.076799999999999</v>
      </c>
      <c r="HN61">
        <v>32.052999999999997</v>
      </c>
      <c r="HO61">
        <v>42.1342</v>
      </c>
      <c r="HP61">
        <v>45.325499999999998</v>
      </c>
      <c r="HQ61">
        <v>0</v>
      </c>
      <c r="HR61">
        <v>27.354399999999998</v>
      </c>
      <c r="HS61">
        <v>1000</v>
      </c>
      <c r="HT61">
        <v>25.326499999999999</v>
      </c>
      <c r="HU61">
        <v>99.236699999999999</v>
      </c>
      <c r="HV61">
        <v>98.346999999999994</v>
      </c>
    </row>
    <row r="62" spans="1:230" x14ac:dyDescent="0.3">
      <c r="A62">
        <v>46</v>
      </c>
      <c r="B62">
        <v>1691690220.0999999</v>
      </c>
      <c r="C62">
        <v>10198.5</v>
      </c>
      <c r="D62" t="s">
        <v>509</v>
      </c>
      <c r="E62" t="s">
        <v>510</v>
      </c>
      <c r="F62" t="s">
        <v>357</v>
      </c>
      <c r="G62" t="s">
        <v>358</v>
      </c>
      <c r="H62" t="s">
        <v>469</v>
      </c>
      <c r="I62" t="s">
        <v>360</v>
      </c>
      <c r="J62" t="s">
        <v>470</v>
      </c>
      <c r="K62" t="s">
        <v>471</v>
      </c>
      <c r="L62" t="s">
        <v>363</v>
      </c>
      <c r="M62">
        <v>1691690220.0999999</v>
      </c>
      <c r="N62">
        <f t="shared" si="34"/>
        <v>1.5006147959677511E-3</v>
      </c>
      <c r="O62">
        <f t="shared" si="35"/>
        <v>1.5006147959677512</v>
      </c>
      <c r="P62">
        <f t="shared" si="36"/>
        <v>27.283041711694754</v>
      </c>
      <c r="Q62">
        <f t="shared" si="37"/>
        <v>1164.1500000000001</v>
      </c>
      <c r="R62">
        <f t="shared" si="38"/>
        <v>532.84453606586169</v>
      </c>
      <c r="S62">
        <f t="shared" si="39"/>
        <v>52.654265673751212</v>
      </c>
      <c r="T62">
        <f t="shared" si="40"/>
        <v>115.03817574385501</v>
      </c>
      <c r="U62">
        <f t="shared" si="41"/>
        <v>7.3241101531465222E-2</v>
      </c>
      <c r="V62">
        <f t="shared" si="42"/>
        <v>2.905207780134571</v>
      </c>
      <c r="W62">
        <f t="shared" si="43"/>
        <v>7.2230581810223016E-2</v>
      </c>
      <c r="X62">
        <f t="shared" si="44"/>
        <v>4.5233743247662349E-2</v>
      </c>
      <c r="Y62">
        <f t="shared" si="45"/>
        <v>344.4117987624852</v>
      </c>
      <c r="Z62">
        <f t="shared" si="46"/>
        <v>33.288724693046895</v>
      </c>
      <c r="AA62">
        <f t="shared" si="47"/>
        <v>32.001800000000003</v>
      </c>
      <c r="AB62">
        <f t="shared" si="48"/>
        <v>4.7755697399567429</v>
      </c>
      <c r="AC62">
        <f t="shared" si="49"/>
        <v>59.872761133415267</v>
      </c>
      <c r="AD62">
        <f t="shared" si="50"/>
        <v>2.80131273569308</v>
      </c>
      <c r="AE62">
        <f t="shared" si="51"/>
        <v>4.6787765966745347</v>
      </c>
      <c r="AF62">
        <f t="shared" si="52"/>
        <v>1.9742570042636629</v>
      </c>
      <c r="AG62">
        <f t="shared" si="53"/>
        <v>-66.17711250217782</v>
      </c>
      <c r="AH62">
        <f t="shared" si="54"/>
        <v>-56.588815493737357</v>
      </c>
      <c r="AI62">
        <f t="shared" si="55"/>
        <v>-4.4096087424192403</v>
      </c>
      <c r="AJ62">
        <f t="shared" si="56"/>
        <v>217.23626202415079</v>
      </c>
      <c r="AK62">
        <f t="shared" si="57"/>
        <v>28.454770944422009</v>
      </c>
      <c r="AL62">
        <f t="shared" si="58"/>
        <v>1.4476584250980504</v>
      </c>
      <c r="AM62">
        <f t="shared" si="59"/>
        <v>27.283041711694754</v>
      </c>
      <c r="AN62">
        <v>1232.8175346200319</v>
      </c>
      <c r="AO62">
        <v>1198.327878787878</v>
      </c>
      <c r="AP62">
        <v>0.17032075029579591</v>
      </c>
      <c r="AQ62">
        <v>65.594556079062556</v>
      </c>
      <c r="AR62">
        <f t="shared" si="60"/>
        <v>1.5006147959677512</v>
      </c>
      <c r="AS62">
        <v>26.657211149574259</v>
      </c>
      <c r="AT62">
        <v>28.350570909090909</v>
      </c>
      <c r="AU62">
        <v>7.5694947933864073E-3</v>
      </c>
      <c r="AV62">
        <v>94.070078642333186</v>
      </c>
      <c r="AW62">
        <v>0</v>
      </c>
      <c r="AX62">
        <v>0</v>
      </c>
      <c r="AY62">
        <f t="shared" si="61"/>
        <v>1</v>
      </c>
      <c r="AZ62">
        <f t="shared" si="62"/>
        <v>0</v>
      </c>
      <c r="BA62">
        <f t="shared" si="63"/>
        <v>51354.631142847909</v>
      </c>
      <c r="BB62">
        <f t="shared" si="64"/>
        <v>1800.22</v>
      </c>
      <c r="BC62">
        <f t="shared" si="65"/>
        <v>1513.3697993812425</v>
      </c>
      <c r="BD62">
        <f t="shared" si="66"/>
        <v>0.8406582525364914</v>
      </c>
      <c r="BE62">
        <f t="shared" si="67"/>
        <v>0.19131650507298287</v>
      </c>
      <c r="BF62">
        <v>6</v>
      </c>
      <c r="BG62">
        <v>0.5</v>
      </c>
      <c r="BH62" t="s">
        <v>364</v>
      </c>
      <c r="BI62">
        <v>2</v>
      </c>
      <c r="BJ62" t="b">
        <v>1</v>
      </c>
      <c r="BK62">
        <v>1691690220.0999999</v>
      </c>
      <c r="BL62">
        <v>1164.1500000000001</v>
      </c>
      <c r="BM62">
        <v>1200.3</v>
      </c>
      <c r="BN62">
        <v>28.348400000000002</v>
      </c>
      <c r="BO62">
        <v>26.661300000000001</v>
      </c>
      <c r="BP62">
        <v>1169.24</v>
      </c>
      <c r="BQ62">
        <v>28.2439</v>
      </c>
      <c r="BR62">
        <v>500.25</v>
      </c>
      <c r="BS62">
        <v>98.717600000000004</v>
      </c>
      <c r="BT62">
        <v>9.9713700000000002E-2</v>
      </c>
      <c r="BU62">
        <v>31.640499999999999</v>
      </c>
      <c r="BV62">
        <v>32.001800000000003</v>
      </c>
      <c r="BW62">
        <v>999.9</v>
      </c>
      <c r="BX62">
        <v>0</v>
      </c>
      <c r="BY62">
        <v>0</v>
      </c>
      <c r="BZ62">
        <v>9990</v>
      </c>
      <c r="CA62">
        <v>0</v>
      </c>
      <c r="CB62">
        <v>892.79899999999998</v>
      </c>
      <c r="CC62">
        <v>-36.150100000000002</v>
      </c>
      <c r="CD62">
        <v>1198.1099999999999</v>
      </c>
      <c r="CE62">
        <v>1233.17</v>
      </c>
      <c r="CF62">
        <v>1.6871799999999999</v>
      </c>
      <c r="CG62">
        <v>1200.3</v>
      </c>
      <c r="CH62">
        <v>26.661300000000001</v>
      </c>
      <c r="CI62">
        <v>2.7984900000000001</v>
      </c>
      <c r="CJ62">
        <v>2.6319300000000001</v>
      </c>
      <c r="CK62">
        <v>22.8752</v>
      </c>
      <c r="CL62">
        <v>21.866199999999999</v>
      </c>
      <c r="CM62">
        <v>1800.22</v>
      </c>
      <c r="CN62">
        <v>0.97799599999999998</v>
      </c>
      <c r="CO62">
        <v>2.2004099999999999E-2</v>
      </c>
      <c r="CP62">
        <v>0</v>
      </c>
      <c r="CQ62">
        <v>776.5</v>
      </c>
      <c r="CR62">
        <v>5.0009399999999999</v>
      </c>
      <c r="CS62">
        <v>16640.400000000001</v>
      </c>
      <c r="CT62">
        <v>13861.8</v>
      </c>
      <c r="CU62">
        <v>46.561999999999998</v>
      </c>
      <c r="CV62">
        <v>47.875</v>
      </c>
      <c r="CW62">
        <v>47.436999999999998</v>
      </c>
      <c r="CX62">
        <v>47.686999999999998</v>
      </c>
      <c r="CY62">
        <v>48.311999999999998</v>
      </c>
      <c r="CZ62">
        <v>1755.72</v>
      </c>
      <c r="DA62">
        <v>39.5</v>
      </c>
      <c r="DB62">
        <v>0</v>
      </c>
      <c r="DC62">
        <v>1691690219.4000001</v>
      </c>
      <c r="DD62">
        <v>0</v>
      </c>
      <c r="DE62">
        <v>1691690110.5999999</v>
      </c>
      <c r="DF62" t="s">
        <v>511</v>
      </c>
      <c r="DG62">
        <v>1691690110.5999999</v>
      </c>
      <c r="DH62">
        <v>1691690094.0999999</v>
      </c>
      <c r="DI62">
        <v>50</v>
      </c>
      <c r="DJ62">
        <v>-0.34300000000000003</v>
      </c>
      <c r="DK62">
        <v>1E-3</v>
      </c>
      <c r="DL62">
        <v>-5.0979999999999999</v>
      </c>
      <c r="DM62">
        <v>0.105</v>
      </c>
      <c r="DN62">
        <v>1201</v>
      </c>
      <c r="DO62">
        <v>25</v>
      </c>
      <c r="DP62">
        <v>0.23</v>
      </c>
      <c r="DQ62">
        <v>7.0000000000000007E-2</v>
      </c>
      <c r="DR62">
        <v>29.18494510992808</v>
      </c>
      <c r="DS62">
        <v>-7.5337504850975971</v>
      </c>
      <c r="DT62">
        <v>1.1366916326807539</v>
      </c>
      <c r="DU62">
        <v>0</v>
      </c>
      <c r="DV62">
        <v>7.7904403076442932E-2</v>
      </c>
      <c r="DW62">
        <v>-2.3474507023696349E-2</v>
      </c>
      <c r="DX62">
        <v>3.5446490977194332E-3</v>
      </c>
      <c r="DY62">
        <v>1</v>
      </c>
      <c r="DZ62">
        <v>1</v>
      </c>
      <c r="EA62">
        <v>2</v>
      </c>
      <c r="EB62" t="s">
        <v>403</v>
      </c>
      <c r="EC62">
        <v>3.12466</v>
      </c>
      <c r="ED62">
        <v>2.86896</v>
      </c>
      <c r="EE62">
        <v>0.182421</v>
      </c>
      <c r="EF62">
        <v>0.18762699999999999</v>
      </c>
      <c r="EG62">
        <v>0.12634400000000001</v>
      </c>
      <c r="EH62">
        <v>0.122131</v>
      </c>
      <c r="EI62">
        <v>23859</v>
      </c>
      <c r="EJ62">
        <v>24415.599999999999</v>
      </c>
      <c r="EK62">
        <v>26874.6</v>
      </c>
      <c r="EL62">
        <v>27750.5</v>
      </c>
      <c r="EM62">
        <v>33581.9</v>
      </c>
      <c r="EN62">
        <v>34060.5</v>
      </c>
      <c r="EO62">
        <v>39814.9</v>
      </c>
      <c r="EP62">
        <v>40205.1</v>
      </c>
      <c r="EQ62">
        <v>2.0146000000000002</v>
      </c>
      <c r="ER62">
        <v>1.7352000000000001</v>
      </c>
      <c r="ES62">
        <v>0.10386099999999999</v>
      </c>
      <c r="ET62">
        <v>0</v>
      </c>
      <c r="EU62">
        <v>30.314800000000002</v>
      </c>
      <c r="EV62">
        <v>999.9</v>
      </c>
      <c r="EW62">
        <v>48</v>
      </c>
      <c r="EX62">
        <v>43.7</v>
      </c>
      <c r="EY62">
        <v>43.813299999999998</v>
      </c>
      <c r="EZ62">
        <v>62.811999999999998</v>
      </c>
      <c r="FA62">
        <v>28.0168</v>
      </c>
      <c r="FB62">
        <v>1</v>
      </c>
      <c r="FC62">
        <v>0.36932900000000002</v>
      </c>
      <c r="FD62">
        <v>2.5969500000000001</v>
      </c>
      <c r="FE62">
        <v>20.288900000000002</v>
      </c>
      <c r="FF62">
        <v>5.2160900000000003</v>
      </c>
      <c r="FG62">
        <v>11.908099999999999</v>
      </c>
      <c r="FH62">
        <v>4.9976000000000003</v>
      </c>
      <c r="FI62">
        <v>3.3029999999999999</v>
      </c>
      <c r="FJ62">
        <v>9999</v>
      </c>
      <c r="FK62">
        <v>9999</v>
      </c>
      <c r="FL62">
        <v>9999</v>
      </c>
      <c r="FM62">
        <v>999.9</v>
      </c>
      <c r="FN62">
        <v>1.8843700000000001</v>
      </c>
      <c r="FO62">
        <v>1.8849199999999999</v>
      </c>
      <c r="FP62">
        <v>1.8811</v>
      </c>
      <c r="FQ62">
        <v>1.8827499999999999</v>
      </c>
      <c r="FR62">
        <v>1.87958</v>
      </c>
      <c r="FS62">
        <v>1.8832100000000001</v>
      </c>
      <c r="FT62">
        <v>1.8791199999999999</v>
      </c>
      <c r="FU62">
        <v>1.88141</v>
      </c>
      <c r="FV62">
        <v>5</v>
      </c>
      <c r="FW62">
        <v>0</v>
      </c>
      <c r="FX62">
        <v>0</v>
      </c>
      <c r="FY62">
        <v>0</v>
      </c>
      <c r="FZ62" t="s">
        <v>367</v>
      </c>
      <c r="GA62" t="s">
        <v>368</v>
      </c>
      <c r="GB62" t="s">
        <v>369</v>
      </c>
      <c r="GC62" t="s">
        <v>369</v>
      </c>
      <c r="GD62" t="s">
        <v>369</v>
      </c>
      <c r="GE62" t="s">
        <v>369</v>
      </c>
      <c r="GF62">
        <v>0</v>
      </c>
      <c r="GG62">
        <v>100</v>
      </c>
      <c r="GH62">
        <v>100</v>
      </c>
      <c r="GI62">
        <v>-5.09</v>
      </c>
      <c r="GJ62">
        <v>0.1045</v>
      </c>
      <c r="GK62">
        <v>-5.0980952380953113</v>
      </c>
      <c r="GL62">
        <v>0</v>
      </c>
      <c r="GM62">
        <v>0</v>
      </c>
      <c r="GN62">
        <v>0</v>
      </c>
      <c r="GO62">
        <v>0.104535000000002</v>
      </c>
      <c r="GP62">
        <v>0</v>
      </c>
      <c r="GQ62">
        <v>0</v>
      </c>
      <c r="GR62">
        <v>0</v>
      </c>
      <c r="GS62">
        <v>-1</v>
      </c>
      <c r="GT62">
        <v>-1</v>
      </c>
      <c r="GU62">
        <v>-1</v>
      </c>
      <c r="GV62">
        <v>-1</v>
      </c>
      <c r="GW62">
        <v>1.8</v>
      </c>
      <c r="GX62">
        <v>2.1</v>
      </c>
      <c r="GY62">
        <v>2.4487299999999999</v>
      </c>
      <c r="GZ62">
        <v>2.5744600000000002</v>
      </c>
      <c r="HA62">
        <v>1.5979000000000001</v>
      </c>
      <c r="HB62">
        <v>2.3022499999999999</v>
      </c>
      <c r="HC62">
        <v>1.6003400000000001</v>
      </c>
      <c r="HD62">
        <v>2.4499499999999999</v>
      </c>
      <c r="HE62">
        <v>44.417700000000004</v>
      </c>
      <c r="HF62">
        <v>23.921099999999999</v>
      </c>
      <c r="HG62">
        <v>18</v>
      </c>
      <c r="HH62">
        <v>533.36</v>
      </c>
      <c r="HI62">
        <v>426.20600000000002</v>
      </c>
      <c r="HJ62">
        <v>27.778099999999998</v>
      </c>
      <c r="HK62">
        <v>32.119700000000002</v>
      </c>
      <c r="HL62">
        <v>30.002600000000001</v>
      </c>
      <c r="HM62">
        <v>32.059899999999999</v>
      </c>
      <c r="HN62">
        <v>32.022199999999998</v>
      </c>
      <c r="HO62">
        <v>49.067</v>
      </c>
      <c r="HP62">
        <v>41.779600000000002</v>
      </c>
      <c r="HQ62">
        <v>0</v>
      </c>
      <c r="HR62">
        <v>27.650500000000001</v>
      </c>
      <c r="HS62">
        <v>1200</v>
      </c>
      <c r="HT62">
        <v>26.660699999999999</v>
      </c>
      <c r="HU62">
        <v>99.242599999999996</v>
      </c>
      <c r="HV62">
        <v>98.344899999999996</v>
      </c>
    </row>
    <row r="63" spans="1:230" x14ac:dyDescent="0.3">
      <c r="A63">
        <v>47</v>
      </c>
      <c r="B63">
        <v>1691690400.5999999</v>
      </c>
      <c r="C63">
        <v>10379</v>
      </c>
      <c r="D63" t="s">
        <v>512</v>
      </c>
      <c r="E63" t="s">
        <v>513</v>
      </c>
      <c r="F63" t="s">
        <v>357</v>
      </c>
      <c r="G63" t="s">
        <v>358</v>
      </c>
      <c r="H63" t="s">
        <v>469</v>
      </c>
      <c r="I63" t="s">
        <v>360</v>
      </c>
      <c r="J63" t="s">
        <v>470</v>
      </c>
      <c r="K63" t="s">
        <v>471</v>
      </c>
      <c r="L63" t="s">
        <v>363</v>
      </c>
      <c r="M63">
        <v>1691690400.5999999</v>
      </c>
      <c r="N63">
        <f t="shared" si="34"/>
        <v>1.5467617488483703E-3</v>
      </c>
      <c r="O63">
        <f t="shared" si="35"/>
        <v>1.5467617488483703</v>
      </c>
      <c r="P63">
        <f t="shared" si="36"/>
        <v>36.632691948866828</v>
      </c>
      <c r="Q63">
        <f t="shared" si="37"/>
        <v>1453.46</v>
      </c>
      <c r="R63">
        <f t="shared" si="38"/>
        <v>638.95888366681459</v>
      </c>
      <c r="S63">
        <f t="shared" si="39"/>
        <v>63.14067794267919</v>
      </c>
      <c r="T63">
        <f t="shared" si="40"/>
        <v>143.62809894106002</v>
      </c>
      <c r="U63">
        <f t="shared" si="41"/>
        <v>7.6076603152371483E-2</v>
      </c>
      <c r="V63">
        <f t="shared" si="42"/>
        <v>2.8999567054248123</v>
      </c>
      <c r="W63">
        <f t="shared" si="43"/>
        <v>7.4985010174415528E-2</v>
      </c>
      <c r="X63">
        <f t="shared" si="44"/>
        <v>4.6962401803672366E-2</v>
      </c>
      <c r="Y63">
        <f t="shared" si="45"/>
        <v>344.35989876261294</v>
      </c>
      <c r="Z63">
        <f t="shared" si="46"/>
        <v>33.365209107687619</v>
      </c>
      <c r="AA63">
        <f t="shared" si="47"/>
        <v>32.026899999999998</v>
      </c>
      <c r="AB63">
        <f t="shared" si="48"/>
        <v>4.7823583767077809</v>
      </c>
      <c r="AC63">
        <f t="shared" si="49"/>
        <v>60.029433116236333</v>
      </c>
      <c r="AD63">
        <f t="shared" si="50"/>
        <v>2.8224118128636997</v>
      </c>
      <c r="AE63">
        <f t="shared" si="51"/>
        <v>4.7017132535611337</v>
      </c>
      <c r="AF63">
        <f t="shared" si="52"/>
        <v>1.9599465638440812</v>
      </c>
      <c r="AG63">
        <f t="shared" si="53"/>
        <v>-68.21219312421313</v>
      </c>
      <c r="AH63">
        <f t="shared" si="54"/>
        <v>-46.934008264038795</v>
      </c>
      <c r="AI63">
        <f t="shared" si="55"/>
        <v>-3.6658996849530534</v>
      </c>
      <c r="AJ63">
        <f t="shared" si="56"/>
        <v>225.54779768940799</v>
      </c>
      <c r="AK63">
        <f t="shared" si="57"/>
        <v>36.68342522619664</v>
      </c>
      <c r="AL63">
        <f t="shared" si="58"/>
        <v>1.5500563532101481</v>
      </c>
      <c r="AM63">
        <f t="shared" si="59"/>
        <v>36.632691948866828</v>
      </c>
      <c r="AN63">
        <v>1541.443053826938</v>
      </c>
      <c r="AO63">
        <v>1496.2399393939379</v>
      </c>
      <c r="AP63">
        <v>7.6283536782659981E-3</v>
      </c>
      <c r="AQ63">
        <v>65.557137744528902</v>
      </c>
      <c r="AR63">
        <f t="shared" si="60"/>
        <v>1.5467617488483703</v>
      </c>
      <c r="AS63">
        <v>26.75303472912465</v>
      </c>
      <c r="AT63">
        <v>28.55533575757574</v>
      </c>
      <c r="AU63">
        <v>9.0691553356300197E-5</v>
      </c>
      <c r="AV63">
        <v>94.920735085882001</v>
      </c>
      <c r="AW63">
        <v>0</v>
      </c>
      <c r="AX63">
        <v>0</v>
      </c>
      <c r="AY63">
        <f t="shared" si="61"/>
        <v>1</v>
      </c>
      <c r="AZ63">
        <f t="shared" si="62"/>
        <v>0</v>
      </c>
      <c r="BA63">
        <f t="shared" si="63"/>
        <v>51192.077367153142</v>
      </c>
      <c r="BB63">
        <f t="shared" si="64"/>
        <v>1799.95</v>
      </c>
      <c r="BC63">
        <f t="shared" si="65"/>
        <v>1513.1426993813066</v>
      </c>
      <c r="BD63">
        <f t="shared" si="66"/>
        <v>0.84065818460585373</v>
      </c>
      <c r="BE63">
        <f t="shared" si="67"/>
        <v>0.19131636921170753</v>
      </c>
      <c r="BF63">
        <v>6</v>
      </c>
      <c r="BG63">
        <v>0.5</v>
      </c>
      <c r="BH63" t="s">
        <v>364</v>
      </c>
      <c r="BI63">
        <v>2</v>
      </c>
      <c r="BJ63" t="b">
        <v>1</v>
      </c>
      <c r="BK63">
        <v>1691690400.5999999</v>
      </c>
      <c r="BL63">
        <v>1453.46</v>
      </c>
      <c r="BM63">
        <v>1500.18</v>
      </c>
      <c r="BN63">
        <v>28.561699999999998</v>
      </c>
      <c r="BO63">
        <v>26.754899999999999</v>
      </c>
      <c r="BP63">
        <v>1458.55</v>
      </c>
      <c r="BQ63">
        <v>28.4255</v>
      </c>
      <c r="BR63">
        <v>500.03899999999999</v>
      </c>
      <c r="BS63">
        <v>98.717500000000001</v>
      </c>
      <c r="BT63">
        <v>0.100561</v>
      </c>
      <c r="BU63">
        <v>31.726700000000001</v>
      </c>
      <c r="BV63">
        <v>32.026899999999998</v>
      </c>
      <c r="BW63">
        <v>999.9</v>
      </c>
      <c r="BX63">
        <v>0</v>
      </c>
      <c r="BY63">
        <v>0</v>
      </c>
      <c r="BZ63">
        <v>9960</v>
      </c>
      <c r="CA63">
        <v>0</v>
      </c>
      <c r="CB63">
        <v>1597.76</v>
      </c>
      <c r="CC63">
        <v>-46.726399999999998</v>
      </c>
      <c r="CD63">
        <v>1496.19</v>
      </c>
      <c r="CE63">
        <v>1541.42</v>
      </c>
      <c r="CF63">
        <v>1.8067500000000001</v>
      </c>
      <c r="CG63">
        <v>1500.18</v>
      </c>
      <c r="CH63">
        <v>26.754899999999999</v>
      </c>
      <c r="CI63">
        <v>2.8195399999999999</v>
      </c>
      <c r="CJ63">
        <v>2.6411799999999999</v>
      </c>
      <c r="CK63">
        <v>22.998899999999999</v>
      </c>
      <c r="CL63">
        <v>21.9237</v>
      </c>
      <c r="CM63">
        <v>1799.95</v>
      </c>
      <c r="CN63">
        <v>0.97799999999999998</v>
      </c>
      <c r="CO63">
        <v>2.20003E-2</v>
      </c>
      <c r="CP63">
        <v>0</v>
      </c>
      <c r="CQ63">
        <v>806.79499999999996</v>
      </c>
      <c r="CR63">
        <v>5.0009399999999999</v>
      </c>
      <c r="CS63">
        <v>19192.2</v>
      </c>
      <c r="CT63">
        <v>13859.8</v>
      </c>
      <c r="CU63">
        <v>47.5</v>
      </c>
      <c r="CV63">
        <v>48.936999999999998</v>
      </c>
      <c r="CW63">
        <v>48.5</v>
      </c>
      <c r="CX63">
        <v>48.75</v>
      </c>
      <c r="CY63">
        <v>49.25</v>
      </c>
      <c r="CZ63">
        <v>1755.46</v>
      </c>
      <c r="DA63">
        <v>39.49</v>
      </c>
      <c r="DB63">
        <v>0</v>
      </c>
      <c r="DC63">
        <v>1691690399.4000001</v>
      </c>
      <c r="DD63">
        <v>0</v>
      </c>
      <c r="DE63">
        <v>1691690313.5999999</v>
      </c>
      <c r="DF63" t="s">
        <v>514</v>
      </c>
      <c r="DG63">
        <v>1691690110.5999999</v>
      </c>
      <c r="DH63">
        <v>1691690293.0999999</v>
      </c>
      <c r="DI63">
        <v>51</v>
      </c>
      <c r="DJ63">
        <v>-0.34300000000000003</v>
      </c>
      <c r="DK63">
        <v>3.2000000000000001E-2</v>
      </c>
      <c r="DL63">
        <v>-5.0979999999999999</v>
      </c>
      <c r="DM63">
        <v>0.13600000000000001</v>
      </c>
      <c r="DN63">
        <v>1201</v>
      </c>
      <c r="DO63">
        <v>27</v>
      </c>
      <c r="DP63">
        <v>0.23</v>
      </c>
      <c r="DQ63">
        <v>0.16</v>
      </c>
      <c r="DR63">
        <v>36.438792436068283</v>
      </c>
      <c r="DS63">
        <v>0.611312440968099</v>
      </c>
      <c r="DT63">
        <v>0.28523238246259902</v>
      </c>
      <c r="DU63">
        <v>0</v>
      </c>
      <c r="DV63">
        <v>7.5787056581951687E-2</v>
      </c>
      <c r="DW63">
        <v>8.7374243273972811E-4</v>
      </c>
      <c r="DX63">
        <v>1.985747357538138E-4</v>
      </c>
      <c r="DY63">
        <v>1</v>
      </c>
      <c r="DZ63">
        <v>1</v>
      </c>
      <c r="EA63">
        <v>2</v>
      </c>
      <c r="EB63" t="s">
        <v>403</v>
      </c>
      <c r="EC63">
        <v>3.1244499999999999</v>
      </c>
      <c r="ED63">
        <v>2.8695499999999998</v>
      </c>
      <c r="EE63">
        <v>0.209008</v>
      </c>
      <c r="EF63">
        <v>0.21496699999999999</v>
      </c>
      <c r="EG63">
        <v>0.12695500000000001</v>
      </c>
      <c r="EH63">
        <v>0.12246600000000001</v>
      </c>
      <c r="EI63">
        <v>23088.9</v>
      </c>
      <c r="EJ63">
        <v>23596.9</v>
      </c>
      <c r="EK63">
        <v>26881.8</v>
      </c>
      <c r="EL63">
        <v>27754.5</v>
      </c>
      <c r="EM63">
        <v>33567.5</v>
      </c>
      <c r="EN63">
        <v>34053.4</v>
      </c>
      <c r="EO63">
        <v>39824.199999999997</v>
      </c>
      <c r="EP63">
        <v>40210</v>
      </c>
      <c r="EQ63">
        <v>2.0171999999999999</v>
      </c>
      <c r="ER63">
        <v>1.7382</v>
      </c>
      <c r="ES63">
        <v>9.8794699999999999E-2</v>
      </c>
      <c r="ET63">
        <v>0</v>
      </c>
      <c r="EU63">
        <v>30.4224</v>
      </c>
      <c r="EV63">
        <v>999.9</v>
      </c>
      <c r="EW63">
        <v>48.2</v>
      </c>
      <c r="EX63">
        <v>43.6</v>
      </c>
      <c r="EY63">
        <v>43.767400000000002</v>
      </c>
      <c r="EZ63">
        <v>62.752000000000002</v>
      </c>
      <c r="FA63">
        <v>28.289300000000001</v>
      </c>
      <c r="FB63">
        <v>1</v>
      </c>
      <c r="FC63">
        <v>0.35377999999999998</v>
      </c>
      <c r="FD63">
        <v>2.2178399999999998</v>
      </c>
      <c r="FE63">
        <v>20.294799999999999</v>
      </c>
      <c r="FF63">
        <v>5.2160900000000003</v>
      </c>
      <c r="FG63">
        <v>11.908099999999999</v>
      </c>
      <c r="FH63">
        <v>4.9984000000000002</v>
      </c>
      <c r="FI63">
        <v>3.3029999999999999</v>
      </c>
      <c r="FJ63">
        <v>9999</v>
      </c>
      <c r="FK63">
        <v>9999</v>
      </c>
      <c r="FL63">
        <v>9999</v>
      </c>
      <c r="FM63">
        <v>999.9</v>
      </c>
      <c r="FN63">
        <v>1.8843700000000001</v>
      </c>
      <c r="FO63">
        <v>1.8849199999999999</v>
      </c>
      <c r="FP63">
        <v>1.8811</v>
      </c>
      <c r="FQ63">
        <v>1.88263</v>
      </c>
      <c r="FR63">
        <v>1.87961</v>
      </c>
      <c r="FS63">
        <v>1.8831199999999999</v>
      </c>
      <c r="FT63">
        <v>1.8790899999999999</v>
      </c>
      <c r="FU63">
        <v>1.88141</v>
      </c>
      <c r="FV63">
        <v>5</v>
      </c>
      <c r="FW63">
        <v>0</v>
      </c>
      <c r="FX63">
        <v>0</v>
      </c>
      <c r="FY63">
        <v>0</v>
      </c>
      <c r="FZ63" t="s">
        <v>367</v>
      </c>
      <c r="GA63" t="s">
        <v>368</v>
      </c>
      <c r="GB63" t="s">
        <v>369</v>
      </c>
      <c r="GC63" t="s">
        <v>369</v>
      </c>
      <c r="GD63" t="s">
        <v>369</v>
      </c>
      <c r="GE63" t="s">
        <v>369</v>
      </c>
      <c r="GF63">
        <v>0</v>
      </c>
      <c r="GG63">
        <v>100</v>
      </c>
      <c r="GH63">
        <v>100</v>
      </c>
      <c r="GI63">
        <v>-5.09</v>
      </c>
      <c r="GJ63">
        <v>0.13619999999999999</v>
      </c>
      <c r="GK63">
        <v>-5.0980952380953113</v>
      </c>
      <c r="GL63">
        <v>0</v>
      </c>
      <c r="GM63">
        <v>0</v>
      </c>
      <c r="GN63">
        <v>0</v>
      </c>
      <c r="GO63">
        <v>0.13614000000000809</v>
      </c>
      <c r="GP63">
        <v>0</v>
      </c>
      <c r="GQ63">
        <v>0</v>
      </c>
      <c r="GR63">
        <v>0</v>
      </c>
      <c r="GS63">
        <v>-1</v>
      </c>
      <c r="GT63">
        <v>-1</v>
      </c>
      <c r="GU63">
        <v>-1</v>
      </c>
      <c r="GV63">
        <v>-1</v>
      </c>
      <c r="GW63">
        <v>4.8</v>
      </c>
      <c r="GX63">
        <v>1.8</v>
      </c>
      <c r="GY63">
        <v>2.9406699999999999</v>
      </c>
      <c r="GZ63">
        <v>2.5647000000000002</v>
      </c>
      <c r="HA63">
        <v>1.5979000000000001</v>
      </c>
      <c r="HB63">
        <v>2.3010299999999999</v>
      </c>
      <c r="HC63">
        <v>1.6003400000000001</v>
      </c>
      <c r="HD63">
        <v>2.52563</v>
      </c>
      <c r="HE63">
        <v>44.334200000000003</v>
      </c>
      <c r="HF63">
        <v>23.938700000000001</v>
      </c>
      <c r="HG63">
        <v>18</v>
      </c>
      <c r="HH63">
        <v>533.90300000000002</v>
      </c>
      <c r="HI63">
        <v>427.25799999999998</v>
      </c>
      <c r="HJ63">
        <v>27.097100000000001</v>
      </c>
      <c r="HK63">
        <v>31.9649</v>
      </c>
      <c r="HL63">
        <v>30</v>
      </c>
      <c r="HM63">
        <v>31.9252</v>
      </c>
      <c r="HN63">
        <v>31.902000000000001</v>
      </c>
      <c r="HO63">
        <v>58.935000000000002</v>
      </c>
      <c r="HP63">
        <v>41.911799999999999</v>
      </c>
      <c r="HQ63">
        <v>0</v>
      </c>
      <c r="HR63">
        <v>27.098400000000002</v>
      </c>
      <c r="HS63">
        <v>1500</v>
      </c>
      <c r="HT63">
        <v>26.711300000000001</v>
      </c>
      <c r="HU63">
        <v>99.267200000000003</v>
      </c>
      <c r="HV63">
        <v>98.357799999999997</v>
      </c>
    </row>
    <row r="64" spans="1:230" x14ac:dyDescent="0.3">
      <c r="A64">
        <v>48</v>
      </c>
      <c r="B64">
        <v>1691690581.0999999</v>
      </c>
      <c r="C64">
        <v>10559.5</v>
      </c>
      <c r="D64" t="s">
        <v>515</v>
      </c>
      <c r="E64" t="s">
        <v>516</v>
      </c>
      <c r="F64" t="s">
        <v>357</v>
      </c>
      <c r="G64" t="s">
        <v>358</v>
      </c>
      <c r="H64" t="s">
        <v>469</v>
      </c>
      <c r="I64" t="s">
        <v>360</v>
      </c>
      <c r="J64" t="s">
        <v>470</v>
      </c>
      <c r="K64" t="s">
        <v>471</v>
      </c>
      <c r="L64" t="s">
        <v>363</v>
      </c>
      <c r="M64">
        <v>1691690581.0999999</v>
      </c>
      <c r="N64">
        <f t="shared" si="34"/>
        <v>1.4803875499579649E-3</v>
      </c>
      <c r="O64">
        <f t="shared" si="35"/>
        <v>1.4803875499579648</v>
      </c>
      <c r="P64">
        <f t="shared" si="36"/>
        <v>41.924619844085107</v>
      </c>
      <c r="Q64">
        <f t="shared" si="37"/>
        <v>1746.04</v>
      </c>
      <c r="R64">
        <f t="shared" si="38"/>
        <v>769.29050799893764</v>
      </c>
      <c r="S64">
        <f t="shared" si="39"/>
        <v>76.01464825408047</v>
      </c>
      <c r="T64">
        <f t="shared" si="40"/>
        <v>172.52860272875998</v>
      </c>
      <c r="U64">
        <f t="shared" si="41"/>
        <v>7.2582034797483139E-2</v>
      </c>
      <c r="V64">
        <f t="shared" si="42"/>
        <v>2.8901822936638966</v>
      </c>
      <c r="W64">
        <f t="shared" si="43"/>
        <v>7.1584403290164383E-2</v>
      </c>
      <c r="X64">
        <f t="shared" si="44"/>
        <v>4.4828742872868595E-2</v>
      </c>
      <c r="Y64">
        <f t="shared" si="45"/>
        <v>344.36809876232712</v>
      </c>
      <c r="Z64">
        <f t="shared" si="46"/>
        <v>33.297826284374089</v>
      </c>
      <c r="AA64">
        <f t="shared" si="47"/>
        <v>32.035499999999999</v>
      </c>
      <c r="AB64">
        <f t="shared" si="48"/>
        <v>4.784686295327873</v>
      </c>
      <c r="AC64">
        <f t="shared" si="49"/>
        <v>60.282706260478903</v>
      </c>
      <c r="AD64">
        <f t="shared" si="50"/>
        <v>2.8198689673851001</v>
      </c>
      <c r="AE64">
        <f t="shared" si="51"/>
        <v>4.6777411670945419</v>
      </c>
      <c r="AF64">
        <f t="shared" si="52"/>
        <v>1.964817327942773</v>
      </c>
      <c r="AG64">
        <f t="shared" si="53"/>
        <v>-65.285090953146252</v>
      </c>
      <c r="AH64">
        <f t="shared" si="54"/>
        <v>-62.154806067805211</v>
      </c>
      <c r="AI64">
        <f t="shared" si="55"/>
        <v>-4.8692250756477113</v>
      </c>
      <c r="AJ64">
        <f t="shared" si="56"/>
        <v>212.05897666572793</v>
      </c>
      <c r="AK64">
        <f t="shared" si="57"/>
        <v>42.350122832761564</v>
      </c>
      <c r="AL64">
        <f t="shared" si="58"/>
        <v>1.4712990923680904</v>
      </c>
      <c r="AM64">
        <f t="shared" si="59"/>
        <v>41.924619844085107</v>
      </c>
      <c r="AN64">
        <v>1849.4418908410371</v>
      </c>
      <c r="AO64">
        <v>1797.558060606061</v>
      </c>
      <c r="AP64">
        <v>3.5387578265015013E-2</v>
      </c>
      <c r="AQ64">
        <v>65.584604229159467</v>
      </c>
      <c r="AR64">
        <f t="shared" si="60"/>
        <v>1.4803875499579648</v>
      </c>
      <c r="AS64">
        <v>26.818900104399781</v>
      </c>
      <c r="AT64">
        <v>28.542673939393939</v>
      </c>
      <c r="AU64">
        <v>3.0149533315418039E-4</v>
      </c>
      <c r="AV64">
        <v>94.24335507041765</v>
      </c>
      <c r="AW64">
        <v>0</v>
      </c>
      <c r="AX64">
        <v>0</v>
      </c>
      <c r="AY64">
        <f t="shared" si="61"/>
        <v>1</v>
      </c>
      <c r="AZ64">
        <f t="shared" si="62"/>
        <v>0</v>
      </c>
      <c r="BA64">
        <f t="shared" si="63"/>
        <v>50931.901824043816</v>
      </c>
      <c r="BB64">
        <f t="shared" si="64"/>
        <v>1799.99</v>
      </c>
      <c r="BC64">
        <f t="shared" si="65"/>
        <v>1513.1765993811634</v>
      </c>
      <c r="BD64">
        <f t="shared" si="66"/>
        <v>0.8406583366469611</v>
      </c>
      <c r="BE64">
        <f t="shared" si="67"/>
        <v>0.19131667329392224</v>
      </c>
      <c r="BF64">
        <v>6</v>
      </c>
      <c r="BG64">
        <v>0.5</v>
      </c>
      <c r="BH64" t="s">
        <v>364</v>
      </c>
      <c r="BI64">
        <v>2</v>
      </c>
      <c r="BJ64" t="b">
        <v>1</v>
      </c>
      <c r="BK64">
        <v>1691690581.0999999</v>
      </c>
      <c r="BL64">
        <v>1746.04</v>
      </c>
      <c r="BM64">
        <v>1799.95</v>
      </c>
      <c r="BN64">
        <v>28.5379</v>
      </c>
      <c r="BO64">
        <v>26.822500000000002</v>
      </c>
      <c r="BP64">
        <v>1752</v>
      </c>
      <c r="BQ64">
        <v>28.400700000000001</v>
      </c>
      <c r="BR64">
        <v>499.93400000000003</v>
      </c>
      <c r="BS64">
        <v>98.710499999999996</v>
      </c>
      <c r="BT64">
        <v>0.100869</v>
      </c>
      <c r="BU64">
        <v>31.636600000000001</v>
      </c>
      <c r="BV64">
        <v>32.035499999999999</v>
      </c>
      <c r="BW64">
        <v>999.9</v>
      </c>
      <c r="BX64">
        <v>0</v>
      </c>
      <c r="BY64">
        <v>0</v>
      </c>
      <c r="BZ64">
        <v>9905</v>
      </c>
      <c r="CA64">
        <v>0</v>
      </c>
      <c r="CB64">
        <v>1612.85</v>
      </c>
      <c r="CC64">
        <v>-53.909399999999998</v>
      </c>
      <c r="CD64">
        <v>1797.33</v>
      </c>
      <c r="CE64">
        <v>1849.56</v>
      </c>
      <c r="CF64">
        <v>1.71546</v>
      </c>
      <c r="CG64">
        <v>1799.95</v>
      </c>
      <c r="CH64">
        <v>26.822500000000002</v>
      </c>
      <c r="CI64">
        <v>2.8169900000000001</v>
      </c>
      <c r="CJ64">
        <v>2.6476600000000001</v>
      </c>
      <c r="CK64">
        <v>22.984000000000002</v>
      </c>
      <c r="CL64">
        <v>21.963799999999999</v>
      </c>
      <c r="CM64">
        <v>1799.99</v>
      </c>
      <c r="CN64">
        <v>0.97799400000000003</v>
      </c>
      <c r="CO64">
        <v>2.2006100000000001E-2</v>
      </c>
      <c r="CP64">
        <v>0</v>
      </c>
      <c r="CQ64">
        <v>816.07100000000003</v>
      </c>
      <c r="CR64">
        <v>5.0009399999999999</v>
      </c>
      <c r="CS64">
        <v>19415.3</v>
      </c>
      <c r="CT64">
        <v>13860</v>
      </c>
      <c r="CU64">
        <v>48.436999999999998</v>
      </c>
      <c r="CV64">
        <v>49.811999999999998</v>
      </c>
      <c r="CW64">
        <v>49.5</v>
      </c>
      <c r="CX64">
        <v>49.625</v>
      </c>
      <c r="CY64">
        <v>50.125</v>
      </c>
      <c r="CZ64">
        <v>1755.49</v>
      </c>
      <c r="DA64">
        <v>39.5</v>
      </c>
      <c r="DB64">
        <v>0</v>
      </c>
      <c r="DC64">
        <v>1691690580</v>
      </c>
      <c r="DD64">
        <v>0</v>
      </c>
      <c r="DE64">
        <v>1691690476.0999999</v>
      </c>
      <c r="DF64" t="s">
        <v>517</v>
      </c>
      <c r="DG64">
        <v>1691690476.0999999</v>
      </c>
      <c r="DH64">
        <v>1691690458.0999999</v>
      </c>
      <c r="DI64">
        <v>52</v>
      </c>
      <c r="DJ64">
        <v>-0.86</v>
      </c>
      <c r="DK64">
        <v>1E-3</v>
      </c>
      <c r="DL64">
        <v>-5.96</v>
      </c>
      <c r="DM64">
        <v>0.13700000000000001</v>
      </c>
      <c r="DN64">
        <v>1800</v>
      </c>
      <c r="DO64">
        <v>27</v>
      </c>
      <c r="DP64">
        <v>0.33</v>
      </c>
      <c r="DQ64">
        <v>0.15</v>
      </c>
      <c r="DR64">
        <v>42.509945696308343</v>
      </c>
      <c r="DS64">
        <v>-0.45832610109795707</v>
      </c>
      <c r="DT64">
        <v>0.34256899862307011</v>
      </c>
      <c r="DU64">
        <v>0</v>
      </c>
      <c r="DV64">
        <v>7.3120496861112008E-2</v>
      </c>
      <c r="DW64">
        <v>-1.7986368442442159E-3</v>
      </c>
      <c r="DX64">
        <v>5.7109871838717464E-4</v>
      </c>
      <c r="DY64">
        <v>1</v>
      </c>
      <c r="DZ64">
        <v>1</v>
      </c>
      <c r="EA64">
        <v>2</v>
      </c>
      <c r="EB64" t="s">
        <v>403</v>
      </c>
      <c r="EC64">
        <v>3.1243400000000001</v>
      </c>
      <c r="ED64">
        <v>2.86938</v>
      </c>
      <c r="EE64">
        <v>0.232845</v>
      </c>
      <c r="EF64">
        <v>0.23907</v>
      </c>
      <c r="EG64">
        <v>0.12684599999999999</v>
      </c>
      <c r="EH64">
        <v>0.122654</v>
      </c>
      <c r="EI64">
        <v>22385.599999999999</v>
      </c>
      <c r="EJ64">
        <v>22863.3</v>
      </c>
      <c r="EK64">
        <v>26874.799999999999</v>
      </c>
      <c r="EL64">
        <v>27745.599999999999</v>
      </c>
      <c r="EM64">
        <v>33565.9</v>
      </c>
      <c r="EN64">
        <v>34038</v>
      </c>
      <c r="EO64">
        <v>39814.300000000003</v>
      </c>
      <c r="EP64">
        <v>40197.800000000003</v>
      </c>
      <c r="EQ64">
        <v>2.0156000000000001</v>
      </c>
      <c r="ER64">
        <v>1.7365999999999999</v>
      </c>
      <c r="ES64">
        <v>8.1300700000000004E-2</v>
      </c>
      <c r="ET64">
        <v>0</v>
      </c>
      <c r="EU64">
        <v>30.715399999999999</v>
      </c>
      <c r="EV64">
        <v>999.9</v>
      </c>
      <c r="EW64">
        <v>48.3</v>
      </c>
      <c r="EX64">
        <v>43.6</v>
      </c>
      <c r="EY64">
        <v>43.861499999999999</v>
      </c>
      <c r="EZ64">
        <v>62.712000000000003</v>
      </c>
      <c r="FA64">
        <v>28.0489</v>
      </c>
      <c r="FB64">
        <v>1</v>
      </c>
      <c r="FC64">
        <v>0.36786600000000003</v>
      </c>
      <c r="FD64">
        <v>2.8933300000000002</v>
      </c>
      <c r="FE64">
        <v>20.2852</v>
      </c>
      <c r="FF64">
        <v>5.2160900000000003</v>
      </c>
      <c r="FG64">
        <v>11.908099999999999</v>
      </c>
      <c r="FH64">
        <v>4.9984000000000002</v>
      </c>
      <c r="FI64">
        <v>3.3029999999999999</v>
      </c>
      <c r="FJ64">
        <v>9999</v>
      </c>
      <c r="FK64">
        <v>9999</v>
      </c>
      <c r="FL64">
        <v>9999</v>
      </c>
      <c r="FM64">
        <v>999.9</v>
      </c>
      <c r="FN64">
        <v>1.8843700000000001</v>
      </c>
      <c r="FO64">
        <v>1.8849199999999999</v>
      </c>
      <c r="FP64">
        <v>1.8811</v>
      </c>
      <c r="FQ64">
        <v>1.88266</v>
      </c>
      <c r="FR64">
        <v>1.87958</v>
      </c>
      <c r="FS64">
        <v>1.8831199999999999</v>
      </c>
      <c r="FT64">
        <v>1.87906</v>
      </c>
      <c r="FU64">
        <v>1.88141</v>
      </c>
      <c r="FV64">
        <v>5</v>
      </c>
      <c r="FW64">
        <v>0</v>
      </c>
      <c r="FX64">
        <v>0</v>
      </c>
      <c r="FY64">
        <v>0</v>
      </c>
      <c r="FZ64" t="s">
        <v>367</v>
      </c>
      <c r="GA64" t="s">
        <v>368</v>
      </c>
      <c r="GB64" t="s">
        <v>369</v>
      </c>
      <c r="GC64" t="s">
        <v>369</v>
      </c>
      <c r="GD64" t="s">
        <v>369</v>
      </c>
      <c r="GE64" t="s">
        <v>369</v>
      </c>
      <c r="GF64">
        <v>0</v>
      </c>
      <c r="GG64">
        <v>100</v>
      </c>
      <c r="GH64">
        <v>100</v>
      </c>
      <c r="GI64">
        <v>-5.96</v>
      </c>
      <c r="GJ64">
        <v>0.13719999999999999</v>
      </c>
      <c r="GK64">
        <v>-5.9595238095241712</v>
      </c>
      <c r="GL64">
        <v>0</v>
      </c>
      <c r="GM64">
        <v>0</v>
      </c>
      <c r="GN64">
        <v>0</v>
      </c>
      <c r="GO64">
        <v>0.137242857142855</v>
      </c>
      <c r="GP64">
        <v>0</v>
      </c>
      <c r="GQ64">
        <v>0</v>
      </c>
      <c r="GR64">
        <v>0</v>
      </c>
      <c r="GS64">
        <v>-1</v>
      </c>
      <c r="GT64">
        <v>-1</v>
      </c>
      <c r="GU64">
        <v>-1</v>
      </c>
      <c r="GV64">
        <v>-1</v>
      </c>
      <c r="GW64">
        <v>1.8</v>
      </c>
      <c r="GX64">
        <v>2</v>
      </c>
      <c r="GY64">
        <v>3.4081999999999999</v>
      </c>
      <c r="GZ64">
        <v>2.5537100000000001</v>
      </c>
      <c r="HA64">
        <v>1.5979000000000001</v>
      </c>
      <c r="HB64">
        <v>2.3022499999999999</v>
      </c>
      <c r="HC64">
        <v>1.6003400000000001</v>
      </c>
      <c r="HD64">
        <v>2.4194300000000002</v>
      </c>
      <c r="HE64">
        <v>44.334200000000003</v>
      </c>
      <c r="HF64">
        <v>23.921099999999999</v>
      </c>
      <c r="HG64">
        <v>18</v>
      </c>
      <c r="HH64">
        <v>533.50800000000004</v>
      </c>
      <c r="HI64">
        <v>426.77499999999998</v>
      </c>
      <c r="HJ64">
        <v>26.141100000000002</v>
      </c>
      <c r="HK64">
        <v>32.084000000000003</v>
      </c>
      <c r="HL64">
        <v>30.000499999999999</v>
      </c>
      <c r="HM64">
        <v>32.000900000000001</v>
      </c>
      <c r="HN64">
        <v>31.977399999999999</v>
      </c>
      <c r="HO64">
        <v>68.287400000000005</v>
      </c>
      <c r="HP64">
        <v>42.254300000000001</v>
      </c>
      <c r="HQ64">
        <v>0</v>
      </c>
      <c r="HR64">
        <v>26.1478</v>
      </c>
      <c r="HS64">
        <v>1800</v>
      </c>
      <c r="HT64">
        <v>26.756900000000002</v>
      </c>
      <c r="HU64">
        <v>99.242199999999997</v>
      </c>
      <c r="HV64">
        <v>98.327299999999994</v>
      </c>
    </row>
    <row r="65" spans="1:230" x14ac:dyDescent="0.3">
      <c r="A65">
        <v>49</v>
      </c>
      <c r="B65">
        <v>1691692428.0999999</v>
      </c>
      <c r="C65">
        <v>12406.5</v>
      </c>
      <c r="D65" t="s">
        <v>518</v>
      </c>
      <c r="E65" t="s">
        <v>519</v>
      </c>
      <c r="F65" t="s">
        <v>357</v>
      </c>
      <c r="G65" t="s">
        <v>520</v>
      </c>
      <c r="H65" t="s">
        <v>521</v>
      </c>
      <c r="I65" t="s">
        <v>360</v>
      </c>
      <c r="J65" t="s">
        <v>471</v>
      </c>
      <c r="K65" t="s">
        <v>522</v>
      </c>
      <c r="L65" t="s">
        <v>363</v>
      </c>
      <c r="M65">
        <v>1691692428.0999999</v>
      </c>
      <c r="N65">
        <f t="shared" si="34"/>
        <v>5.7576287821365759E-3</v>
      </c>
      <c r="O65">
        <f t="shared" si="35"/>
        <v>5.7576287821365755</v>
      </c>
      <c r="P65">
        <f t="shared" si="36"/>
        <v>22.989146960451052</v>
      </c>
      <c r="Q65">
        <f t="shared" si="37"/>
        <v>370.20400000000001</v>
      </c>
      <c r="R65">
        <f t="shared" si="38"/>
        <v>234.46115161001299</v>
      </c>
      <c r="S65">
        <f t="shared" si="39"/>
        <v>23.165228661560484</v>
      </c>
      <c r="T65">
        <f t="shared" si="40"/>
        <v>36.5768923872252</v>
      </c>
      <c r="U65">
        <f t="shared" si="41"/>
        <v>0.30596096525813982</v>
      </c>
      <c r="V65">
        <f t="shared" si="42"/>
        <v>2.9206249186125839</v>
      </c>
      <c r="W65">
        <f t="shared" si="43"/>
        <v>0.28920435547426998</v>
      </c>
      <c r="X65">
        <f t="shared" si="44"/>
        <v>0.18218172076097114</v>
      </c>
      <c r="Y65">
        <f t="shared" si="45"/>
        <v>344.36879876296064</v>
      </c>
      <c r="Z65">
        <f t="shared" si="46"/>
        <v>32.606868157331299</v>
      </c>
      <c r="AA65">
        <f t="shared" si="47"/>
        <v>32.016300000000001</v>
      </c>
      <c r="AB65">
        <f t="shared" si="48"/>
        <v>4.7794904383093648</v>
      </c>
      <c r="AC65">
        <f t="shared" si="49"/>
        <v>60.24572427690741</v>
      </c>
      <c r="AD65">
        <f t="shared" si="50"/>
        <v>2.8888220226250496</v>
      </c>
      <c r="AE65">
        <f t="shared" si="51"/>
        <v>4.7950656371017431</v>
      </c>
      <c r="AF65">
        <f t="shared" si="52"/>
        <v>1.8906684156843152</v>
      </c>
      <c r="AG65">
        <f t="shared" si="53"/>
        <v>-253.911429292223</v>
      </c>
      <c r="AH65">
        <f t="shared" si="54"/>
        <v>9.0537620102034921</v>
      </c>
      <c r="AI65">
        <f t="shared" si="55"/>
        <v>0.70332563315409413</v>
      </c>
      <c r="AJ65">
        <f t="shared" si="56"/>
        <v>100.21445711409524</v>
      </c>
      <c r="AK65">
        <f t="shared" si="57"/>
        <v>22.603334157868069</v>
      </c>
      <c r="AL65">
        <f t="shared" si="58"/>
        <v>5.8061130497380997</v>
      </c>
      <c r="AM65">
        <f t="shared" si="59"/>
        <v>22.989146960451052</v>
      </c>
      <c r="AN65">
        <v>409.2303392903508</v>
      </c>
      <c r="AO65">
        <v>381.20329696969691</v>
      </c>
      <c r="AP65">
        <v>-3.8400657717391547E-2</v>
      </c>
      <c r="AQ65">
        <v>65.532885161379909</v>
      </c>
      <c r="AR65">
        <f t="shared" si="60"/>
        <v>5.7576287821365755</v>
      </c>
      <c r="AS65">
        <v>22.471397431475008</v>
      </c>
      <c r="AT65">
        <v>29.24110363636364</v>
      </c>
      <c r="AU65">
        <v>-8.4399578982735819E-3</v>
      </c>
      <c r="AV65">
        <v>94.743051456744979</v>
      </c>
      <c r="AW65">
        <v>0</v>
      </c>
      <c r="AX65">
        <v>0</v>
      </c>
      <c r="AY65">
        <f t="shared" si="61"/>
        <v>1</v>
      </c>
      <c r="AZ65">
        <f t="shared" si="62"/>
        <v>0</v>
      </c>
      <c r="BA65">
        <f t="shared" si="63"/>
        <v>51716.423605914613</v>
      </c>
      <c r="BB65">
        <f t="shared" si="64"/>
        <v>1800</v>
      </c>
      <c r="BC65">
        <f t="shared" si="65"/>
        <v>1513.1843993814805</v>
      </c>
      <c r="BD65">
        <f t="shared" si="66"/>
        <v>0.840657999656378</v>
      </c>
      <c r="BE65">
        <f t="shared" si="67"/>
        <v>0.19131599931275592</v>
      </c>
      <c r="BF65">
        <v>6</v>
      </c>
      <c r="BG65">
        <v>0.5</v>
      </c>
      <c r="BH65" t="s">
        <v>364</v>
      </c>
      <c r="BI65">
        <v>2</v>
      </c>
      <c r="BJ65" t="b">
        <v>1</v>
      </c>
      <c r="BK65">
        <v>1691692428.0999999</v>
      </c>
      <c r="BL65">
        <v>370.20400000000001</v>
      </c>
      <c r="BM65">
        <v>399.90899999999999</v>
      </c>
      <c r="BN65">
        <v>29.238499999999998</v>
      </c>
      <c r="BO65">
        <v>22.474499999999999</v>
      </c>
      <c r="BP65">
        <v>373.49</v>
      </c>
      <c r="BQ65">
        <v>29.186499999999999</v>
      </c>
      <c r="BR65">
        <v>499.97199999999998</v>
      </c>
      <c r="BS65">
        <v>98.702500000000001</v>
      </c>
      <c r="BT65">
        <v>9.9491300000000005E-2</v>
      </c>
      <c r="BU65">
        <v>32.073799999999999</v>
      </c>
      <c r="BV65">
        <v>32.016300000000001</v>
      </c>
      <c r="BW65">
        <v>999.9</v>
      </c>
      <c r="BX65">
        <v>0</v>
      </c>
      <c r="BY65">
        <v>0</v>
      </c>
      <c r="BZ65">
        <v>10080</v>
      </c>
      <c r="CA65">
        <v>0</v>
      </c>
      <c r="CB65">
        <v>1923.07</v>
      </c>
      <c r="CC65">
        <v>-29.705200000000001</v>
      </c>
      <c r="CD65">
        <v>381.35399999999998</v>
      </c>
      <c r="CE65">
        <v>409.10300000000001</v>
      </c>
      <c r="CF65">
        <v>6.7640099999999999</v>
      </c>
      <c r="CG65">
        <v>399.90899999999999</v>
      </c>
      <c r="CH65">
        <v>22.474499999999999</v>
      </c>
      <c r="CI65">
        <v>2.88591</v>
      </c>
      <c r="CJ65">
        <v>2.21828</v>
      </c>
      <c r="CK65">
        <v>23.383900000000001</v>
      </c>
      <c r="CL65">
        <v>19.094999999999999</v>
      </c>
      <c r="CM65">
        <v>1800</v>
      </c>
      <c r="CN65">
        <v>0.97800399999999998</v>
      </c>
      <c r="CO65">
        <v>2.1996499999999999E-2</v>
      </c>
      <c r="CP65">
        <v>0</v>
      </c>
      <c r="CQ65">
        <v>808.73400000000004</v>
      </c>
      <c r="CR65">
        <v>5.0009399999999999</v>
      </c>
      <c r="CS65">
        <v>19819.599999999999</v>
      </c>
      <c r="CT65">
        <v>13860.1</v>
      </c>
      <c r="CU65">
        <v>47.125</v>
      </c>
      <c r="CV65">
        <v>49.25</v>
      </c>
      <c r="CW65">
        <v>48.125</v>
      </c>
      <c r="CX65">
        <v>48.561999999999998</v>
      </c>
      <c r="CY65">
        <v>48.811999999999998</v>
      </c>
      <c r="CZ65">
        <v>1755.52</v>
      </c>
      <c r="DA65">
        <v>39.479999999999997</v>
      </c>
      <c r="DB65">
        <v>0</v>
      </c>
      <c r="DC65">
        <v>1691692427.4000001</v>
      </c>
      <c r="DD65">
        <v>0</v>
      </c>
      <c r="DE65">
        <v>1691692389.5</v>
      </c>
      <c r="DF65" t="s">
        <v>523</v>
      </c>
      <c r="DG65">
        <v>1691692389.5</v>
      </c>
      <c r="DH65">
        <v>1691692389.5</v>
      </c>
      <c r="DI65">
        <v>54</v>
      </c>
      <c r="DJ65">
        <v>0.106</v>
      </c>
      <c r="DK65">
        <v>2.9000000000000001E-2</v>
      </c>
      <c r="DL65">
        <v>-3.286</v>
      </c>
      <c r="DM65">
        <v>5.1999999999999998E-2</v>
      </c>
      <c r="DN65">
        <v>400</v>
      </c>
      <c r="DO65">
        <v>22</v>
      </c>
      <c r="DP65">
        <v>0.26</v>
      </c>
      <c r="DQ65">
        <v>0.03</v>
      </c>
      <c r="DR65">
        <v>22.754109157335169</v>
      </c>
      <c r="DS65">
        <v>-0.18277290297565191</v>
      </c>
      <c r="DT65">
        <v>0.13335895413987811</v>
      </c>
      <c r="DU65">
        <v>1</v>
      </c>
      <c r="DV65">
        <v>0.30643899906435451</v>
      </c>
      <c r="DW65">
        <v>-3.5148116304960309E-3</v>
      </c>
      <c r="DX65">
        <v>5.9271586055842087E-3</v>
      </c>
      <c r="DY65">
        <v>1</v>
      </c>
      <c r="DZ65">
        <v>2</v>
      </c>
      <c r="EA65">
        <v>2</v>
      </c>
      <c r="EB65" t="s">
        <v>366</v>
      </c>
      <c r="EC65">
        <v>3.12331</v>
      </c>
      <c r="ED65">
        <v>2.8695200000000001</v>
      </c>
      <c r="EE65">
        <v>8.2223500000000005E-2</v>
      </c>
      <c r="EF65">
        <v>8.78303E-2</v>
      </c>
      <c r="EG65">
        <v>0.129166</v>
      </c>
      <c r="EH65">
        <v>0.10806300000000001</v>
      </c>
      <c r="EI65">
        <v>26745.8</v>
      </c>
      <c r="EJ65">
        <v>27392.6</v>
      </c>
      <c r="EK65">
        <v>26837.1</v>
      </c>
      <c r="EL65">
        <v>27728.3</v>
      </c>
      <c r="EM65">
        <v>33420.6</v>
      </c>
      <c r="EN65">
        <v>34578.300000000003</v>
      </c>
      <c r="EO65">
        <v>39760.199999999997</v>
      </c>
      <c r="EP65">
        <v>40179.1</v>
      </c>
      <c r="EQ65">
        <v>2.0118</v>
      </c>
      <c r="ER65">
        <v>1.7183999999999999</v>
      </c>
      <c r="ES65">
        <v>4.49419E-2</v>
      </c>
      <c r="ET65">
        <v>0</v>
      </c>
      <c r="EU65">
        <v>31.286899999999999</v>
      </c>
      <c r="EV65">
        <v>999.9</v>
      </c>
      <c r="EW65">
        <v>48</v>
      </c>
      <c r="EX65">
        <v>43.9</v>
      </c>
      <c r="EY65">
        <v>44.280500000000004</v>
      </c>
      <c r="EZ65">
        <v>62.525599999999997</v>
      </c>
      <c r="FA65">
        <v>28.553699999999999</v>
      </c>
      <c r="FB65">
        <v>1</v>
      </c>
      <c r="FC65">
        <v>0.40847600000000001</v>
      </c>
      <c r="FD65">
        <v>2.1355300000000002</v>
      </c>
      <c r="FE65">
        <v>20.351700000000001</v>
      </c>
      <c r="FF65">
        <v>5.2172900000000002</v>
      </c>
      <c r="FG65">
        <v>11.908099999999999</v>
      </c>
      <c r="FH65">
        <v>4.9980000000000002</v>
      </c>
      <c r="FI65">
        <v>3.3029999999999999</v>
      </c>
      <c r="FJ65">
        <v>9999</v>
      </c>
      <c r="FK65">
        <v>9999</v>
      </c>
      <c r="FL65">
        <v>9999</v>
      </c>
      <c r="FM65">
        <v>999.9</v>
      </c>
      <c r="FN65">
        <v>1.8841600000000001</v>
      </c>
      <c r="FO65">
        <v>1.8847700000000001</v>
      </c>
      <c r="FP65">
        <v>1.8809499999999999</v>
      </c>
      <c r="FQ65">
        <v>1.8824799999999999</v>
      </c>
      <c r="FR65">
        <v>1.8794299999999999</v>
      </c>
      <c r="FS65">
        <v>1.88293</v>
      </c>
      <c r="FT65">
        <v>1.8788100000000001</v>
      </c>
      <c r="FU65">
        <v>1.88123</v>
      </c>
      <c r="FV65">
        <v>5</v>
      </c>
      <c r="FW65">
        <v>0</v>
      </c>
      <c r="FX65">
        <v>0</v>
      </c>
      <c r="FY65">
        <v>0</v>
      </c>
      <c r="FZ65" t="s">
        <v>367</v>
      </c>
      <c r="GA65" t="s">
        <v>368</v>
      </c>
      <c r="GB65" t="s">
        <v>369</v>
      </c>
      <c r="GC65" t="s">
        <v>369</v>
      </c>
      <c r="GD65" t="s">
        <v>369</v>
      </c>
      <c r="GE65" t="s">
        <v>369</v>
      </c>
      <c r="GF65">
        <v>0</v>
      </c>
      <c r="GG65">
        <v>100</v>
      </c>
      <c r="GH65">
        <v>100</v>
      </c>
      <c r="GI65">
        <v>-3.286</v>
      </c>
      <c r="GJ65">
        <v>5.1999999999999998E-2</v>
      </c>
      <c r="GK65">
        <v>-3.2862999999999829</v>
      </c>
      <c r="GL65">
        <v>0</v>
      </c>
      <c r="GM65">
        <v>0</v>
      </c>
      <c r="GN65">
        <v>0</v>
      </c>
      <c r="GO65">
        <v>5.1940000000001867E-2</v>
      </c>
      <c r="GP65">
        <v>0</v>
      </c>
      <c r="GQ65">
        <v>0</v>
      </c>
      <c r="GR65">
        <v>0</v>
      </c>
      <c r="GS65">
        <v>-1</v>
      </c>
      <c r="GT65">
        <v>-1</v>
      </c>
      <c r="GU65">
        <v>-1</v>
      </c>
      <c r="GV65">
        <v>-1</v>
      </c>
      <c r="GW65">
        <v>0.6</v>
      </c>
      <c r="GX65">
        <v>0.6</v>
      </c>
      <c r="GY65">
        <v>0.99365199999999998</v>
      </c>
      <c r="GZ65">
        <v>2.5769000000000002</v>
      </c>
      <c r="HA65">
        <v>1.5966800000000001</v>
      </c>
      <c r="HB65">
        <v>2.3022499999999999</v>
      </c>
      <c r="HC65">
        <v>1.6003400000000001</v>
      </c>
      <c r="HD65">
        <v>2.49878</v>
      </c>
      <c r="HE65">
        <v>43.6995</v>
      </c>
      <c r="HF65">
        <v>15.970800000000001</v>
      </c>
      <c r="HG65">
        <v>18</v>
      </c>
      <c r="HH65">
        <v>534.64499999999998</v>
      </c>
      <c r="HI65">
        <v>418.21800000000002</v>
      </c>
      <c r="HJ65">
        <v>27.606999999999999</v>
      </c>
      <c r="HK65">
        <v>32.520899999999997</v>
      </c>
      <c r="HL65">
        <v>30.000299999999999</v>
      </c>
      <c r="HM65">
        <v>32.425800000000002</v>
      </c>
      <c r="HN65">
        <v>32.386299999999999</v>
      </c>
      <c r="HO65">
        <v>19.9025</v>
      </c>
      <c r="HP65">
        <v>51.462800000000001</v>
      </c>
      <c r="HQ65">
        <v>0</v>
      </c>
      <c r="HR65">
        <v>27.604500000000002</v>
      </c>
      <c r="HS65">
        <v>400</v>
      </c>
      <c r="HT65">
        <v>22.4025</v>
      </c>
      <c r="HU65">
        <v>99.105599999999995</v>
      </c>
      <c r="HV65">
        <v>98.275199999999998</v>
      </c>
    </row>
    <row r="66" spans="1:230" x14ac:dyDescent="0.3">
      <c r="A66">
        <v>50</v>
      </c>
      <c r="B66">
        <v>1691692550.0999999</v>
      </c>
      <c r="C66">
        <v>12528.5</v>
      </c>
      <c r="D66" t="s">
        <v>524</v>
      </c>
      <c r="E66" t="s">
        <v>525</v>
      </c>
      <c r="F66" t="s">
        <v>357</v>
      </c>
      <c r="G66" t="s">
        <v>520</v>
      </c>
      <c r="H66" t="s">
        <v>521</v>
      </c>
      <c r="I66" t="s">
        <v>360</v>
      </c>
      <c r="J66" t="s">
        <v>471</v>
      </c>
      <c r="K66" t="s">
        <v>522</v>
      </c>
      <c r="L66" t="s">
        <v>363</v>
      </c>
      <c r="M66">
        <v>1691692550.0999999</v>
      </c>
      <c r="N66">
        <f t="shared" si="34"/>
        <v>5.8517999485009674E-3</v>
      </c>
      <c r="O66">
        <f t="shared" si="35"/>
        <v>5.8517999485009673</v>
      </c>
      <c r="P66">
        <f t="shared" si="36"/>
        <v>16.248462780922186</v>
      </c>
      <c r="Q66">
        <f t="shared" si="37"/>
        <v>278.60500000000002</v>
      </c>
      <c r="R66">
        <f t="shared" si="38"/>
        <v>183.54661438456006</v>
      </c>
      <c r="S66">
        <f t="shared" si="39"/>
        <v>18.136783531130497</v>
      </c>
      <c r="T66">
        <f t="shared" si="40"/>
        <v>27.529783606380001</v>
      </c>
      <c r="U66">
        <f t="shared" si="41"/>
        <v>0.31128685070141315</v>
      </c>
      <c r="V66">
        <f t="shared" si="42"/>
        <v>2.9059967203918347</v>
      </c>
      <c r="W66">
        <f t="shared" si="43"/>
        <v>0.29387754644666303</v>
      </c>
      <c r="X66">
        <f t="shared" si="44"/>
        <v>0.18515643899901235</v>
      </c>
      <c r="Y66">
        <f t="shared" si="45"/>
        <v>344.3592987629263</v>
      </c>
      <c r="Z66">
        <f t="shared" si="46"/>
        <v>32.556523423975698</v>
      </c>
      <c r="AA66">
        <f t="shared" si="47"/>
        <v>31.986599999999999</v>
      </c>
      <c r="AB66">
        <f t="shared" si="48"/>
        <v>4.7714627726960899</v>
      </c>
      <c r="AC66">
        <f t="shared" si="49"/>
        <v>60.158520349438803</v>
      </c>
      <c r="AD66">
        <f t="shared" si="50"/>
        <v>2.8800419407583999</v>
      </c>
      <c r="AE66">
        <f t="shared" si="51"/>
        <v>4.7874215057639242</v>
      </c>
      <c r="AF66">
        <f t="shared" si="52"/>
        <v>1.89142083193769</v>
      </c>
      <c r="AG66">
        <f t="shared" si="53"/>
        <v>-258.06437772889268</v>
      </c>
      <c r="AH66">
        <f t="shared" si="54"/>
        <v>9.2434176161962753</v>
      </c>
      <c r="AI66">
        <f t="shared" si="55"/>
        <v>0.7214678091365786</v>
      </c>
      <c r="AJ66">
        <f t="shared" si="56"/>
        <v>96.259806459366473</v>
      </c>
      <c r="AK66">
        <f t="shared" si="57"/>
        <v>16.159652397423841</v>
      </c>
      <c r="AL66">
        <f t="shared" si="58"/>
        <v>5.93753289630898</v>
      </c>
      <c r="AM66">
        <f t="shared" si="59"/>
        <v>16.248462780922186</v>
      </c>
      <c r="AN66">
        <v>306.93990588358213</v>
      </c>
      <c r="AO66">
        <v>286.9821878787879</v>
      </c>
      <c r="AP66">
        <v>2.2219576675525168E-3</v>
      </c>
      <c r="AQ66">
        <v>65.534607698663038</v>
      </c>
      <c r="AR66">
        <f t="shared" si="60"/>
        <v>5.8517999485009673</v>
      </c>
      <c r="AS66">
        <v>22.338925730627089</v>
      </c>
      <c r="AT66">
        <v>29.14696060606061</v>
      </c>
      <c r="AU66">
        <v>1.51449808776959E-3</v>
      </c>
      <c r="AV66">
        <v>94.642558160435527</v>
      </c>
      <c r="AW66">
        <v>0</v>
      </c>
      <c r="AX66">
        <v>0</v>
      </c>
      <c r="AY66">
        <f t="shared" si="61"/>
        <v>1</v>
      </c>
      <c r="AZ66">
        <f t="shared" si="62"/>
        <v>0</v>
      </c>
      <c r="BA66">
        <f t="shared" si="63"/>
        <v>51308.561475714887</v>
      </c>
      <c r="BB66">
        <f t="shared" si="64"/>
        <v>1799.95</v>
      </c>
      <c r="BC66">
        <f t="shared" si="65"/>
        <v>1513.1423993814631</v>
      </c>
      <c r="BD66">
        <f t="shared" si="66"/>
        <v>0.84065801793464434</v>
      </c>
      <c r="BE66">
        <f t="shared" si="67"/>
        <v>0.19131603586928875</v>
      </c>
      <c r="BF66">
        <v>6</v>
      </c>
      <c r="BG66">
        <v>0.5</v>
      </c>
      <c r="BH66" t="s">
        <v>364</v>
      </c>
      <c r="BI66">
        <v>2</v>
      </c>
      <c r="BJ66" t="b">
        <v>1</v>
      </c>
      <c r="BK66">
        <v>1691692550.0999999</v>
      </c>
      <c r="BL66">
        <v>278.60500000000002</v>
      </c>
      <c r="BM66">
        <v>299.98700000000002</v>
      </c>
      <c r="BN66">
        <v>29.1464</v>
      </c>
      <c r="BO66">
        <v>22.2273</v>
      </c>
      <c r="BP66">
        <v>281.52800000000002</v>
      </c>
      <c r="BQ66">
        <v>29.101199999999999</v>
      </c>
      <c r="BR66">
        <v>499.875</v>
      </c>
      <c r="BS66">
        <v>98.712800000000001</v>
      </c>
      <c r="BT66">
        <v>0.100156</v>
      </c>
      <c r="BU66">
        <v>32.0456</v>
      </c>
      <c r="BV66">
        <v>31.986599999999999</v>
      </c>
      <c r="BW66">
        <v>999.9</v>
      </c>
      <c r="BX66">
        <v>0</v>
      </c>
      <c r="BY66">
        <v>0</v>
      </c>
      <c r="BZ66">
        <v>9995</v>
      </c>
      <c r="CA66">
        <v>0</v>
      </c>
      <c r="CB66">
        <v>1853.89</v>
      </c>
      <c r="CC66">
        <v>-21.382000000000001</v>
      </c>
      <c r="CD66">
        <v>286.96899999999999</v>
      </c>
      <c r="CE66">
        <v>306.80599999999998</v>
      </c>
      <c r="CF66">
        <v>6.9191200000000004</v>
      </c>
      <c r="CG66">
        <v>299.98700000000002</v>
      </c>
      <c r="CH66">
        <v>22.2273</v>
      </c>
      <c r="CI66">
        <v>2.8771200000000001</v>
      </c>
      <c r="CJ66">
        <v>2.1941099999999998</v>
      </c>
      <c r="CK66">
        <v>23.333400000000001</v>
      </c>
      <c r="CL66">
        <v>18.9194</v>
      </c>
      <c r="CM66">
        <v>1799.95</v>
      </c>
      <c r="CN66">
        <v>0.97800399999999998</v>
      </c>
      <c r="CO66">
        <v>2.1996499999999999E-2</v>
      </c>
      <c r="CP66">
        <v>0</v>
      </c>
      <c r="CQ66">
        <v>791.61800000000005</v>
      </c>
      <c r="CR66">
        <v>5.0009399999999999</v>
      </c>
      <c r="CS66">
        <v>19288</v>
      </c>
      <c r="CT66">
        <v>13859.8</v>
      </c>
      <c r="CU66">
        <v>47.061999999999998</v>
      </c>
      <c r="CV66">
        <v>49.125</v>
      </c>
      <c r="CW66">
        <v>48.125</v>
      </c>
      <c r="CX66">
        <v>48.436999999999998</v>
      </c>
      <c r="CY66">
        <v>48.811999999999998</v>
      </c>
      <c r="CZ66">
        <v>1755.47</v>
      </c>
      <c r="DA66">
        <v>39.479999999999997</v>
      </c>
      <c r="DB66">
        <v>0</v>
      </c>
      <c r="DC66">
        <v>1691692549.2</v>
      </c>
      <c r="DD66">
        <v>0</v>
      </c>
      <c r="DE66">
        <v>1691692511.5999999</v>
      </c>
      <c r="DF66" t="s">
        <v>526</v>
      </c>
      <c r="DG66">
        <v>1691692503.0999999</v>
      </c>
      <c r="DH66">
        <v>1691692511.5999999</v>
      </c>
      <c r="DI66">
        <v>55</v>
      </c>
      <c r="DJ66">
        <v>0.36299999999999999</v>
      </c>
      <c r="DK66">
        <v>-7.0000000000000001E-3</v>
      </c>
      <c r="DL66">
        <v>-2.923</v>
      </c>
      <c r="DM66">
        <v>4.4999999999999998E-2</v>
      </c>
      <c r="DN66">
        <v>300</v>
      </c>
      <c r="DO66">
        <v>22</v>
      </c>
      <c r="DP66">
        <v>0.37</v>
      </c>
      <c r="DQ66">
        <v>0.04</v>
      </c>
      <c r="DR66">
        <v>16.190059306335911</v>
      </c>
      <c r="DS66">
        <v>0.21977473505447659</v>
      </c>
      <c r="DT66">
        <v>8.7208531258243169E-2</v>
      </c>
      <c r="DU66">
        <v>1</v>
      </c>
      <c r="DV66">
        <v>0.30627155854776072</v>
      </c>
      <c r="DW66">
        <v>-8.4310934375794976E-3</v>
      </c>
      <c r="DX66">
        <v>6.4472758785985244E-3</v>
      </c>
      <c r="DY66">
        <v>1</v>
      </c>
      <c r="DZ66">
        <v>2</v>
      </c>
      <c r="EA66">
        <v>2</v>
      </c>
      <c r="EB66" t="s">
        <v>366</v>
      </c>
      <c r="EC66">
        <v>3.1231399999999998</v>
      </c>
      <c r="ED66">
        <v>2.8694500000000001</v>
      </c>
      <c r="EE66">
        <v>6.5491400000000005E-2</v>
      </c>
      <c r="EF66">
        <v>6.9948899999999994E-2</v>
      </c>
      <c r="EG66">
        <v>0.12889700000000001</v>
      </c>
      <c r="EH66">
        <v>0.107206</v>
      </c>
      <c r="EI66">
        <v>27231.9</v>
      </c>
      <c r="EJ66">
        <v>27928.1</v>
      </c>
      <c r="EK66">
        <v>26836</v>
      </c>
      <c r="EL66">
        <v>27727.3</v>
      </c>
      <c r="EM66">
        <v>33428.9</v>
      </c>
      <c r="EN66">
        <v>34609.199999999997</v>
      </c>
      <c r="EO66">
        <v>39759</v>
      </c>
      <c r="EP66">
        <v>40177.800000000003</v>
      </c>
      <c r="EQ66">
        <v>2.0124</v>
      </c>
      <c r="ER66">
        <v>1.7170000000000001</v>
      </c>
      <c r="ES66">
        <v>5.4210399999999999E-2</v>
      </c>
      <c r="ET66">
        <v>0</v>
      </c>
      <c r="EU66">
        <v>31.1067</v>
      </c>
      <c r="EV66">
        <v>999.9</v>
      </c>
      <c r="EW66">
        <v>48.2</v>
      </c>
      <c r="EX66">
        <v>43.8</v>
      </c>
      <c r="EY66">
        <v>44.2271</v>
      </c>
      <c r="EZ66">
        <v>62.865600000000001</v>
      </c>
      <c r="FA66">
        <v>28.6739</v>
      </c>
      <c r="FB66">
        <v>1</v>
      </c>
      <c r="FC66">
        <v>0.41341499999999998</v>
      </c>
      <c r="FD66">
        <v>1.7924</v>
      </c>
      <c r="FE66">
        <v>20.299700000000001</v>
      </c>
      <c r="FF66">
        <v>5.2160900000000003</v>
      </c>
      <c r="FG66">
        <v>11.908099999999999</v>
      </c>
      <c r="FH66">
        <v>4.9984000000000002</v>
      </c>
      <c r="FI66">
        <v>3.3029999999999999</v>
      </c>
      <c r="FJ66">
        <v>9999</v>
      </c>
      <c r="FK66">
        <v>9999</v>
      </c>
      <c r="FL66">
        <v>9999</v>
      </c>
      <c r="FM66">
        <v>999.9</v>
      </c>
      <c r="FN66">
        <v>1.8845799999999999</v>
      </c>
      <c r="FO66">
        <v>1.88507</v>
      </c>
      <c r="FP66">
        <v>1.8812599999999999</v>
      </c>
      <c r="FQ66">
        <v>1.8827799999999999</v>
      </c>
      <c r="FR66">
        <v>1.8797600000000001</v>
      </c>
      <c r="FS66">
        <v>1.8833599999999999</v>
      </c>
      <c r="FT66">
        <v>1.87924</v>
      </c>
      <c r="FU66">
        <v>1.8815599999999999</v>
      </c>
      <c r="FV66">
        <v>5</v>
      </c>
      <c r="FW66">
        <v>0</v>
      </c>
      <c r="FX66">
        <v>0</v>
      </c>
      <c r="FY66">
        <v>0</v>
      </c>
      <c r="FZ66" t="s">
        <v>367</v>
      </c>
      <c r="GA66" t="s">
        <v>368</v>
      </c>
      <c r="GB66" t="s">
        <v>369</v>
      </c>
      <c r="GC66" t="s">
        <v>369</v>
      </c>
      <c r="GD66" t="s">
        <v>369</v>
      </c>
      <c r="GE66" t="s">
        <v>369</v>
      </c>
      <c r="GF66">
        <v>0</v>
      </c>
      <c r="GG66">
        <v>100</v>
      </c>
      <c r="GH66">
        <v>100</v>
      </c>
      <c r="GI66">
        <v>-2.923</v>
      </c>
      <c r="GJ66">
        <v>4.5199999999999997E-2</v>
      </c>
      <c r="GK66">
        <v>-2.9228571428571972</v>
      </c>
      <c r="GL66">
        <v>0</v>
      </c>
      <c r="GM66">
        <v>0</v>
      </c>
      <c r="GN66">
        <v>0</v>
      </c>
      <c r="GO66">
        <v>4.5219999999996929E-2</v>
      </c>
      <c r="GP66">
        <v>0</v>
      </c>
      <c r="GQ66">
        <v>0</v>
      </c>
      <c r="GR66">
        <v>0</v>
      </c>
      <c r="GS66">
        <v>-1</v>
      </c>
      <c r="GT66">
        <v>-1</v>
      </c>
      <c r="GU66">
        <v>-1</v>
      </c>
      <c r="GV66">
        <v>-1</v>
      </c>
      <c r="GW66">
        <v>0.8</v>
      </c>
      <c r="GX66">
        <v>0.6</v>
      </c>
      <c r="GY66">
        <v>0.79101600000000005</v>
      </c>
      <c r="GZ66">
        <v>2.5903299999999998</v>
      </c>
      <c r="HA66">
        <v>1.5979000000000001</v>
      </c>
      <c r="HB66">
        <v>2.3022499999999999</v>
      </c>
      <c r="HC66">
        <v>1.6003400000000001</v>
      </c>
      <c r="HD66">
        <v>2.4304199999999998</v>
      </c>
      <c r="HE66">
        <v>43.919199999999996</v>
      </c>
      <c r="HF66">
        <v>23.719799999999999</v>
      </c>
      <c r="HG66">
        <v>18</v>
      </c>
      <c r="HH66">
        <v>535.52300000000002</v>
      </c>
      <c r="HI66">
        <v>417.69400000000002</v>
      </c>
      <c r="HJ66">
        <v>28.014700000000001</v>
      </c>
      <c r="HK66">
        <v>32.575099999999999</v>
      </c>
      <c r="HL66">
        <v>29.9999</v>
      </c>
      <c r="HM66">
        <v>32.4831</v>
      </c>
      <c r="HN66">
        <v>32.437600000000003</v>
      </c>
      <c r="HO66">
        <v>15.847899999999999</v>
      </c>
      <c r="HP66">
        <v>52.191899999999997</v>
      </c>
      <c r="HQ66">
        <v>0</v>
      </c>
      <c r="HR66">
        <v>28.021699999999999</v>
      </c>
      <c r="HS66">
        <v>300</v>
      </c>
      <c r="HT66">
        <v>22.2454</v>
      </c>
      <c r="HU66">
        <v>99.102099999999993</v>
      </c>
      <c r="HV66">
        <v>98.271900000000002</v>
      </c>
    </row>
    <row r="67" spans="1:230" x14ac:dyDescent="0.3">
      <c r="A67">
        <v>51</v>
      </c>
      <c r="B67">
        <v>1691692653.0999999</v>
      </c>
      <c r="C67">
        <v>12631.5</v>
      </c>
      <c r="D67" t="s">
        <v>527</v>
      </c>
      <c r="E67" t="s">
        <v>528</v>
      </c>
      <c r="F67" t="s">
        <v>357</v>
      </c>
      <c r="G67" t="s">
        <v>520</v>
      </c>
      <c r="H67" t="s">
        <v>521</v>
      </c>
      <c r="I67" t="s">
        <v>360</v>
      </c>
      <c r="J67" t="s">
        <v>471</v>
      </c>
      <c r="K67" t="s">
        <v>522</v>
      </c>
      <c r="L67" t="s">
        <v>363</v>
      </c>
      <c r="M67">
        <v>1691692653.0999999</v>
      </c>
      <c r="N67">
        <f t="shared" si="34"/>
        <v>6.2774528220777108E-3</v>
      </c>
      <c r="O67">
        <f t="shared" si="35"/>
        <v>6.277452822077711</v>
      </c>
      <c r="P67">
        <f t="shared" si="36"/>
        <v>9.7742083823347201</v>
      </c>
      <c r="Q67">
        <f t="shared" si="37"/>
        <v>186.88499999999999</v>
      </c>
      <c r="R67">
        <f t="shared" si="38"/>
        <v>133.4986186971372</v>
      </c>
      <c r="S67">
        <f t="shared" si="39"/>
        <v>13.191187721056407</v>
      </c>
      <c r="T67">
        <f t="shared" si="40"/>
        <v>18.466371722110498</v>
      </c>
      <c r="U67">
        <f t="shared" si="41"/>
        <v>0.34096914572299097</v>
      </c>
      <c r="V67">
        <f t="shared" si="42"/>
        <v>2.9155792466898971</v>
      </c>
      <c r="W67">
        <f t="shared" si="43"/>
        <v>0.32026415869997271</v>
      </c>
      <c r="X67">
        <f t="shared" si="44"/>
        <v>0.20192050191320177</v>
      </c>
      <c r="Y67">
        <f t="shared" si="45"/>
        <v>344.34979876289196</v>
      </c>
      <c r="Z67">
        <f t="shared" si="46"/>
        <v>32.5572776647494</v>
      </c>
      <c r="AA67">
        <f t="shared" si="47"/>
        <v>31.990300000000001</v>
      </c>
      <c r="AB67">
        <f t="shared" si="48"/>
        <v>4.7724622117466833</v>
      </c>
      <c r="AC67">
        <f t="shared" si="49"/>
        <v>60.41658979490132</v>
      </c>
      <c r="AD67">
        <f t="shared" si="50"/>
        <v>2.9109744725162701</v>
      </c>
      <c r="AE67">
        <f t="shared" si="51"/>
        <v>4.8181707746138516</v>
      </c>
      <c r="AF67">
        <f t="shared" si="52"/>
        <v>1.8614877392304132</v>
      </c>
      <c r="AG67">
        <f t="shared" si="53"/>
        <v>-276.83566945362702</v>
      </c>
      <c r="AH67">
        <f t="shared" si="54"/>
        <v>26.485623356561156</v>
      </c>
      <c r="AI67">
        <f t="shared" si="55"/>
        <v>2.06164804967004</v>
      </c>
      <c r="AJ67">
        <f t="shared" si="56"/>
        <v>96.061400715496148</v>
      </c>
      <c r="AK67">
        <f t="shared" si="57"/>
        <v>9.8055817753894559</v>
      </c>
      <c r="AL67">
        <f t="shared" si="58"/>
        <v>6.2951236033420992</v>
      </c>
      <c r="AM67">
        <f t="shared" si="59"/>
        <v>9.7742083823347201</v>
      </c>
      <c r="AN67">
        <v>204.52511644856389</v>
      </c>
      <c r="AO67">
        <v>192.57421818181811</v>
      </c>
      <c r="AP67">
        <v>-7.0537463279658494E-3</v>
      </c>
      <c r="AQ67">
        <v>65.535635790769433</v>
      </c>
      <c r="AR67">
        <f t="shared" si="60"/>
        <v>6.277452822077711</v>
      </c>
      <c r="AS67">
        <v>22.139341923570079</v>
      </c>
      <c r="AT67">
        <v>29.46468848484848</v>
      </c>
      <c r="AU67">
        <v>-2.5907888643838589E-3</v>
      </c>
      <c r="AV67">
        <v>94.59804668939131</v>
      </c>
      <c r="AW67">
        <v>0</v>
      </c>
      <c r="AX67">
        <v>0</v>
      </c>
      <c r="AY67">
        <f t="shared" si="61"/>
        <v>1</v>
      </c>
      <c r="AZ67">
        <f t="shared" si="62"/>
        <v>0</v>
      </c>
      <c r="BA67">
        <f t="shared" si="63"/>
        <v>51559.729630458045</v>
      </c>
      <c r="BB67">
        <f t="shared" si="64"/>
        <v>1799.9</v>
      </c>
      <c r="BC67">
        <f t="shared" si="65"/>
        <v>1513.1003993814461</v>
      </c>
      <c r="BD67">
        <f t="shared" si="66"/>
        <v>0.84065803621392632</v>
      </c>
      <c r="BE67">
        <f t="shared" si="67"/>
        <v>0.19131607242785262</v>
      </c>
      <c r="BF67">
        <v>6</v>
      </c>
      <c r="BG67">
        <v>0.5</v>
      </c>
      <c r="BH67" t="s">
        <v>364</v>
      </c>
      <c r="BI67">
        <v>2</v>
      </c>
      <c r="BJ67" t="b">
        <v>1</v>
      </c>
      <c r="BK67">
        <v>1691692653.0999999</v>
      </c>
      <c r="BL67">
        <v>186.88499999999999</v>
      </c>
      <c r="BM67">
        <v>200.05500000000001</v>
      </c>
      <c r="BN67">
        <v>29.459900000000001</v>
      </c>
      <c r="BO67">
        <v>22.132999999999999</v>
      </c>
      <c r="BP67">
        <v>189.626</v>
      </c>
      <c r="BQ67">
        <v>29.412400000000002</v>
      </c>
      <c r="BR67">
        <v>500.32100000000003</v>
      </c>
      <c r="BS67">
        <v>98.712199999999996</v>
      </c>
      <c r="BT67">
        <v>9.9217299999999994E-2</v>
      </c>
      <c r="BU67">
        <v>32.158799999999999</v>
      </c>
      <c r="BV67">
        <v>31.990300000000001</v>
      </c>
      <c r="BW67">
        <v>999.9</v>
      </c>
      <c r="BX67">
        <v>0</v>
      </c>
      <c r="BY67">
        <v>0</v>
      </c>
      <c r="BZ67">
        <v>10050</v>
      </c>
      <c r="CA67">
        <v>0</v>
      </c>
      <c r="CB67">
        <v>1849.2</v>
      </c>
      <c r="CC67">
        <v>-13.169499999999999</v>
      </c>
      <c r="CD67">
        <v>192.55799999999999</v>
      </c>
      <c r="CE67">
        <v>204.583</v>
      </c>
      <c r="CF67">
        <v>7.3268800000000001</v>
      </c>
      <c r="CG67">
        <v>200.05500000000001</v>
      </c>
      <c r="CH67">
        <v>22.132999999999999</v>
      </c>
      <c r="CI67">
        <v>2.9080499999999998</v>
      </c>
      <c r="CJ67">
        <v>2.1848000000000001</v>
      </c>
      <c r="CK67">
        <v>23.5106</v>
      </c>
      <c r="CL67">
        <v>18.851299999999998</v>
      </c>
      <c r="CM67">
        <v>1799.9</v>
      </c>
      <c r="CN67">
        <v>0.97800399999999998</v>
      </c>
      <c r="CO67">
        <v>2.1996499999999999E-2</v>
      </c>
      <c r="CP67">
        <v>0</v>
      </c>
      <c r="CQ67">
        <v>788.95500000000004</v>
      </c>
      <c r="CR67">
        <v>5.0009399999999999</v>
      </c>
      <c r="CS67">
        <v>19051.900000000001</v>
      </c>
      <c r="CT67">
        <v>13859.4</v>
      </c>
      <c r="CU67">
        <v>47.125</v>
      </c>
      <c r="CV67">
        <v>49.25</v>
      </c>
      <c r="CW67">
        <v>48.125</v>
      </c>
      <c r="CX67">
        <v>48.5</v>
      </c>
      <c r="CY67">
        <v>48.875</v>
      </c>
      <c r="CZ67">
        <v>1755.42</v>
      </c>
      <c r="DA67">
        <v>39.479999999999997</v>
      </c>
      <c r="DB67">
        <v>0</v>
      </c>
      <c r="DC67">
        <v>1691692652.4000001</v>
      </c>
      <c r="DD67">
        <v>0</v>
      </c>
      <c r="DE67">
        <v>1691692614.0999999</v>
      </c>
      <c r="DF67" t="s">
        <v>529</v>
      </c>
      <c r="DG67">
        <v>1691692599.0999999</v>
      </c>
      <c r="DH67">
        <v>1691692614.0999999</v>
      </c>
      <c r="DI67">
        <v>56</v>
      </c>
      <c r="DJ67">
        <v>0.182</v>
      </c>
      <c r="DK67">
        <v>2E-3</v>
      </c>
      <c r="DL67">
        <v>-2.7410000000000001</v>
      </c>
      <c r="DM67">
        <v>4.7E-2</v>
      </c>
      <c r="DN67">
        <v>200</v>
      </c>
      <c r="DO67">
        <v>22</v>
      </c>
      <c r="DP67">
        <v>0.61</v>
      </c>
      <c r="DQ67">
        <v>0.04</v>
      </c>
      <c r="DR67">
        <v>9.6694993594137522</v>
      </c>
      <c r="DS67">
        <v>0.31584855161737402</v>
      </c>
      <c r="DT67">
        <v>8.2145108539528625E-2</v>
      </c>
      <c r="DU67">
        <v>1</v>
      </c>
      <c r="DV67">
        <v>0.33303065082476718</v>
      </c>
      <c r="DW67">
        <v>2.288732131506746E-2</v>
      </c>
      <c r="DX67">
        <v>6.3715229585318937E-3</v>
      </c>
      <c r="DY67">
        <v>1</v>
      </c>
      <c r="DZ67">
        <v>2</v>
      </c>
      <c r="EA67">
        <v>2</v>
      </c>
      <c r="EB67" t="s">
        <v>366</v>
      </c>
      <c r="EC67">
        <v>3.1236199999999998</v>
      </c>
      <c r="ED67">
        <v>2.8689800000000001</v>
      </c>
      <c r="EE67">
        <v>4.6632600000000003E-2</v>
      </c>
      <c r="EF67">
        <v>4.9613400000000002E-2</v>
      </c>
      <c r="EG67">
        <v>0.12984399999999999</v>
      </c>
      <c r="EH67">
        <v>0.106863</v>
      </c>
      <c r="EI67">
        <v>27776.2</v>
      </c>
      <c r="EJ67">
        <v>28534.799999999999</v>
      </c>
      <c r="EK67">
        <v>26831.5</v>
      </c>
      <c r="EL67">
        <v>27724.1</v>
      </c>
      <c r="EM67">
        <v>33386.5</v>
      </c>
      <c r="EN67">
        <v>34616.699999999997</v>
      </c>
      <c r="EO67">
        <v>39753.5</v>
      </c>
      <c r="EP67">
        <v>40172.9</v>
      </c>
      <c r="EQ67">
        <v>2.0122</v>
      </c>
      <c r="ER67">
        <v>1.7154</v>
      </c>
      <c r="ES67">
        <v>4.3004800000000003E-2</v>
      </c>
      <c r="ET67">
        <v>0</v>
      </c>
      <c r="EU67">
        <v>31.292400000000001</v>
      </c>
      <c r="EV67">
        <v>999.9</v>
      </c>
      <c r="EW67">
        <v>48.2</v>
      </c>
      <c r="EX67">
        <v>43.8</v>
      </c>
      <c r="EY67">
        <v>44.2273</v>
      </c>
      <c r="EZ67">
        <v>62.525599999999997</v>
      </c>
      <c r="FA67">
        <v>28.517600000000002</v>
      </c>
      <c r="FB67">
        <v>1</v>
      </c>
      <c r="FC67">
        <v>0.41764200000000001</v>
      </c>
      <c r="FD67">
        <v>1.61198</v>
      </c>
      <c r="FE67">
        <v>20.300899999999999</v>
      </c>
      <c r="FF67">
        <v>5.2125000000000004</v>
      </c>
      <c r="FG67">
        <v>11.908099999999999</v>
      </c>
      <c r="FH67">
        <v>4.9980000000000002</v>
      </c>
      <c r="FI67">
        <v>3.3029999999999999</v>
      </c>
      <c r="FJ67">
        <v>9999</v>
      </c>
      <c r="FK67">
        <v>9999</v>
      </c>
      <c r="FL67">
        <v>9999</v>
      </c>
      <c r="FM67">
        <v>999.9</v>
      </c>
      <c r="FN67">
        <v>1.8846099999999999</v>
      </c>
      <c r="FO67">
        <v>1.8852199999999999</v>
      </c>
      <c r="FP67">
        <v>1.8812899999999999</v>
      </c>
      <c r="FQ67">
        <v>1.88293</v>
      </c>
      <c r="FR67">
        <v>1.87985</v>
      </c>
      <c r="FS67">
        <v>1.8833899999999999</v>
      </c>
      <c r="FT67">
        <v>1.87927</v>
      </c>
      <c r="FU67">
        <v>1.8815900000000001</v>
      </c>
      <c r="FV67">
        <v>5</v>
      </c>
      <c r="FW67">
        <v>0</v>
      </c>
      <c r="FX67">
        <v>0</v>
      </c>
      <c r="FY67">
        <v>0</v>
      </c>
      <c r="FZ67" t="s">
        <v>367</v>
      </c>
      <c r="GA67" t="s">
        <v>368</v>
      </c>
      <c r="GB67" t="s">
        <v>369</v>
      </c>
      <c r="GC67" t="s">
        <v>369</v>
      </c>
      <c r="GD67" t="s">
        <v>369</v>
      </c>
      <c r="GE67" t="s">
        <v>369</v>
      </c>
      <c r="GF67">
        <v>0</v>
      </c>
      <c r="GG67">
        <v>100</v>
      </c>
      <c r="GH67">
        <v>100</v>
      </c>
      <c r="GI67">
        <v>-2.7410000000000001</v>
      </c>
      <c r="GJ67">
        <v>4.7500000000000001E-2</v>
      </c>
      <c r="GK67">
        <v>-2.7410000000000418</v>
      </c>
      <c r="GL67">
        <v>0</v>
      </c>
      <c r="GM67">
        <v>0</v>
      </c>
      <c r="GN67">
        <v>0</v>
      </c>
      <c r="GO67">
        <v>4.7457142857147971E-2</v>
      </c>
      <c r="GP67">
        <v>0</v>
      </c>
      <c r="GQ67">
        <v>0</v>
      </c>
      <c r="GR67">
        <v>0</v>
      </c>
      <c r="GS67">
        <v>-1</v>
      </c>
      <c r="GT67">
        <v>-1</v>
      </c>
      <c r="GU67">
        <v>-1</v>
      </c>
      <c r="GV67">
        <v>-1</v>
      </c>
      <c r="GW67">
        <v>0.9</v>
      </c>
      <c r="GX67">
        <v>0.7</v>
      </c>
      <c r="GY67">
        <v>0.57983399999999996</v>
      </c>
      <c r="GZ67">
        <v>2.5976599999999999</v>
      </c>
      <c r="HA67">
        <v>1.5966800000000001</v>
      </c>
      <c r="HB67">
        <v>2.3022499999999999</v>
      </c>
      <c r="HC67">
        <v>1.6003400000000001</v>
      </c>
      <c r="HD67">
        <v>2.5341800000000001</v>
      </c>
      <c r="HE67">
        <v>44.334200000000003</v>
      </c>
      <c r="HF67">
        <v>23.719799999999999</v>
      </c>
      <c r="HG67">
        <v>18</v>
      </c>
      <c r="HH67">
        <v>535.90300000000002</v>
      </c>
      <c r="HI67">
        <v>417.12299999999999</v>
      </c>
      <c r="HJ67">
        <v>27.947099999999999</v>
      </c>
      <c r="HK67">
        <v>32.6417</v>
      </c>
      <c r="HL67">
        <v>29.9999</v>
      </c>
      <c r="HM67">
        <v>32.543300000000002</v>
      </c>
      <c r="HN67">
        <v>32.500300000000003</v>
      </c>
      <c r="HO67">
        <v>11.6328</v>
      </c>
      <c r="HP67">
        <v>52.436999999999998</v>
      </c>
      <c r="HQ67">
        <v>0</v>
      </c>
      <c r="HR67">
        <v>27.972300000000001</v>
      </c>
      <c r="HS67">
        <v>200</v>
      </c>
      <c r="HT67">
        <v>22.039000000000001</v>
      </c>
      <c r="HU67">
        <v>99.087100000000007</v>
      </c>
      <c r="HV67">
        <v>98.260099999999994</v>
      </c>
    </row>
    <row r="68" spans="1:230" x14ac:dyDescent="0.3">
      <c r="A68">
        <v>52</v>
      </c>
      <c r="B68">
        <v>1691692760.5999999</v>
      </c>
      <c r="C68">
        <v>12739</v>
      </c>
      <c r="D68" t="s">
        <v>530</v>
      </c>
      <c r="E68" t="s">
        <v>531</v>
      </c>
      <c r="F68" t="s">
        <v>357</v>
      </c>
      <c r="G68" t="s">
        <v>520</v>
      </c>
      <c r="H68" t="s">
        <v>521</v>
      </c>
      <c r="I68" t="s">
        <v>360</v>
      </c>
      <c r="J68" t="s">
        <v>471</v>
      </c>
      <c r="K68" t="s">
        <v>522</v>
      </c>
      <c r="L68" t="s">
        <v>363</v>
      </c>
      <c r="M68">
        <v>1691692760.5999999</v>
      </c>
      <c r="N68">
        <f t="shared" si="34"/>
        <v>6.8118653953280241E-3</v>
      </c>
      <c r="O68">
        <f t="shared" si="35"/>
        <v>6.8118653953280237</v>
      </c>
      <c r="P68">
        <f t="shared" si="36"/>
        <v>6.4515567071638591</v>
      </c>
      <c r="Q68">
        <f t="shared" si="37"/>
        <v>141.03</v>
      </c>
      <c r="R68">
        <f t="shared" si="38"/>
        <v>107.84668152130453</v>
      </c>
      <c r="S68">
        <f t="shared" si="39"/>
        <v>10.656573795386931</v>
      </c>
      <c r="T68">
        <f t="shared" si="40"/>
        <v>13.935492322650001</v>
      </c>
      <c r="U68">
        <f t="shared" si="41"/>
        <v>0.37344474497774088</v>
      </c>
      <c r="V68">
        <f t="shared" si="42"/>
        <v>2.894569812757783</v>
      </c>
      <c r="W68">
        <f t="shared" si="43"/>
        <v>0.34859460376348844</v>
      </c>
      <c r="X68">
        <f t="shared" si="44"/>
        <v>0.21996636470007253</v>
      </c>
      <c r="Y68">
        <f t="shared" si="45"/>
        <v>344.37829876299497</v>
      </c>
      <c r="Z68">
        <f t="shared" si="46"/>
        <v>32.480882108094079</v>
      </c>
      <c r="AA68">
        <f t="shared" si="47"/>
        <v>31.9404</v>
      </c>
      <c r="AB68">
        <f t="shared" si="48"/>
        <v>4.7589986237495134</v>
      </c>
      <c r="AC68">
        <f t="shared" si="49"/>
        <v>60.043876293201272</v>
      </c>
      <c r="AD68">
        <f t="shared" si="50"/>
        <v>2.9029755959685</v>
      </c>
      <c r="AE68">
        <f t="shared" si="51"/>
        <v>4.834757139583945</v>
      </c>
      <c r="AF68">
        <f t="shared" si="52"/>
        <v>1.8560230277810135</v>
      </c>
      <c r="AG68">
        <f t="shared" si="53"/>
        <v>-300.40326393396589</v>
      </c>
      <c r="AH68">
        <f t="shared" si="54"/>
        <v>43.569731730514924</v>
      </c>
      <c r="AI68">
        <f t="shared" si="55"/>
        <v>3.4162792978771406</v>
      </c>
      <c r="AJ68">
        <f t="shared" si="56"/>
        <v>90.961045857421169</v>
      </c>
      <c r="AK68">
        <f t="shared" si="57"/>
        <v>6.5226403854073531</v>
      </c>
      <c r="AL68">
        <f t="shared" si="58"/>
        <v>6.8138130865250934</v>
      </c>
      <c r="AM68">
        <f t="shared" si="59"/>
        <v>6.4515567071638591</v>
      </c>
      <c r="AN68">
        <v>153.32701958907239</v>
      </c>
      <c r="AO68">
        <v>145.38701212121219</v>
      </c>
      <c r="AP68">
        <v>5.8177632168750189E-3</v>
      </c>
      <c r="AQ68">
        <v>65.536440074524833</v>
      </c>
      <c r="AR68">
        <f t="shared" si="60"/>
        <v>6.8118653953280237</v>
      </c>
      <c r="AS68">
        <v>21.44795646006618</v>
      </c>
      <c r="AT68">
        <v>29.380378787878779</v>
      </c>
      <c r="AU68">
        <v>6.7422441476743908E-5</v>
      </c>
      <c r="AV68">
        <v>94.566399022090806</v>
      </c>
      <c r="AW68">
        <v>0</v>
      </c>
      <c r="AX68">
        <v>0</v>
      </c>
      <c r="AY68">
        <f t="shared" si="61"/>
        <v>1</v>
      </c>
      <c r="AZ68">
        <f t="shared" si="62"/>
        <v>0</v>
      </c>
      <c r="BA68">
        <f t="shared" si="63"/>
        <v>50957.824936368052</v>
      </c>
      <c r="BB68">
        <f t="shared" si="64"/>
        <v>1800.05</v>
      </c>
      <c r="BC68">
        <f t="shared" si="65"/>
        <v>1513.2263993814975</v>
      </c>
      <c r="BD68">
        <f t="shared" si="66"/>
        <v>0.84065798137912695</v>
      </c>
      <c r="BE68">
        <f t="shared" si="67"/>
        <v>0.19131596275825394</v>
      </c>
      <c r="BF68">
        <v>6</v>
      </c>
      <c r="BG68">
        <v>0.5</v>
      </c>
      <c r="BH68" t="s">
        <v>364</v>
      </c>
      <c r="BI68">
        <v>2</v>
      </c>
      <c r="BJ68" t="b">
        <v>1</v>
      </c>
      <c r="BK68">
        <v>1691692760.5999999</v>
      </c>
      <c r="BL68">
        <v>141.03</v>
      </c>
      <c r="BM68">
        <v>150.00899999999999</v>
      </c>
      <c r="BN68">
        <v>29.378699999999998</v>
      </c>
      <c r="BO68">
        <v>21.4435</v>
      </c>
      <c r="BP68">
        <v>143.67400000000001</v>
      </c>
      <c r="BQ68">
        <v>29.338999999999999</v>
      </c>
      <c r="BR68">
        <v>500.07299999999998</v>
      </c>
      <c r="BS68">
        <v>98.710300000000004</v>
      </c>
      <c r="BT68">
        <v>0.101955</v>
      </c>
      <c r="BU68">
        <v>32.2196</v>
      </c>
      <c r="BV68">
        <v>31.9404</v>
      </c>
      <c r="BW68">
        <v>999.9</v>
      </c>
      <c r="BX68">
        <v>0</v>
      </c>
      <c r="BY68">
        <v>0</v>
      </c>
      <c r="BZ68">
        <v>9930</v>
      </c>
      <c r="CA68">
        <v>0</v>
      </c>
      <c r="CB68">
        <v>1830.59</v>
      </c>
      <c r="CC68">
        <v>-8.9788200000000007</v>
      </c>
      <c r="CD68">
        <v>145.29900000000001</v>
      </c>
      <c r="CE68">
        <v>153.29599999999999</v>
      </c>
      <c r="CF68">
        <v>7.9352099999999997</v>
      </c>
      <c r="CG68">
        <v>150.00899999999999</v>
      </c>
      <c r="CH68">
        <v>21.4435</v>
      </c>
      <c r="CI68">
        <v>2.8999799999999998</v>
      </c>
      <c r="CJ68">
        <v>2.1166999999999998</v>
      </c>
      <c r="CK68">
        <v>23.464500000000001</v>
      </c>
      <c r="CL68">
        <v>18.345400000000001</v>
      </c>
      <c r="CM68">
        <v>1800.05</v>
      </c>
      <c r="CN68">
        <v>0.97800399999999998</v>
      </c>
      <c r="CO68">
        <v>2.1996499999999999E-2</v>
      </c>
      <c r="CP68">
        <v>0</v>
      </c>
      <c r="CQ68">
        <v>791.471</v>
      </c>
      <c r="CR68">
        <v>5.0009399999999999</v>
      </c>
      <c r="CS68">
        <v>18531.8</v>
      </c>
      <c r="CT68">
        <v>13860.5</v>
      </c>
      <c r="CU68">
        <v>46.936999999999998</v>
      </c>
      <c r="CV68">
        <v>49.061999999999998</v>
      </c>
      <c r="CW68">
        <v>48</v>
      </c>
      <c r="CX68">
        <v>48.311999999999998</v>
      </c>
      <c r="CY68">
        <v>48.75</v>
      </c>
      <c r="CZ68">
        <v>1755.57</v>
      </c>
      <c r="DA68">
        <v>39.479999999999997</v>
      </c>
      <c r="DB68">
        <v>0</v>
      </c>
      <c r="DC68">
        <v>1691692759.8</v>
      </c>
      <c r="DD68">
        <v>0</v>
      </c>
      <c r="DE68">
        <v>1691692721.0999999</v>
      </c>
      <c r="DF68" t="s">
        <v>532</v>
      </c>
      <c r="DG68">
        <v>1691692717.0999999</v>
      </c>
      <c r="DH68">
        <v>1691692721.0999999</v>
      </c>
      <c r="DI68">
        <v>57</v>
      </c>
      <c r="DJ68">
        <v>9.7000000000000003E-2</v>
      </c>
      <c r="DK68">
        <v>-8.0000000000000002E-3</v>
      </c>
      <c r="DL68">
        <v>-2.6440000000000001</v>
      </c>
      <c r="DM68">
        <v>0.04</v>
      </c>
      <c r="DN68">
        <v>150</v>
      </c>
      <c r="DO68">
        <v>22</v>
      </c>
      <c r="DP68">
        <v>0.51</v>
      </c>
      <c r="DQ68">
        <v>0.03</v>
      </c>
      <c r="DR68">
        <v>6.5004977965530779</v>
      </c>
      <c r="DS68">
        <v>0.21659103454535289</v>
      </c>
      <c r="DT68">
        <v>7.0927362871979455E-2</v>
      </c>
      <c r="DU68">
        <v>1</v>
      </c>
      <c r="DV68">
        <v>0.3674320137446771</v>
      </c>
      <c r="DW68">
        <v>3.2583833870850269E-3</v>
      </c>
      <c r="DX68">
        <v>4.582414605586442E-3</v>
      </c>
      <c r="DY68">
        <v>1</v>
      </c>
      <c r="DZ68">
        <v>2</v>
      </c>
      <c r="EA68">
        <v>2</v>
      </c>
      <c r="EB68" t="s">
        <v>366</v>
      </c>
      <c r="EC68">
        <v>3.12317</v>
      </c>
      <c r="ED68">
        <v>2.8706800000000001</v>
      </c>
      <c r="EE68">
        <v>3.6263200000000002E-2</v>
      </c>
      <c r="EF68">
        <v>3.83164E-2</v>
      </c>
      <c r="EG68">
        <v>0.12960199999999999</v>
      </c>
      <c r="EH68">
        <v>0.10444199999999999</v>
      </c>
      <c r="EI68">
        <v>28077.3</v>
      </c>
      <c r="EJ68">
        <v>28872.9</v>
      </c>
      <c r="EK68">
        <v>26830.9</v>
      </c>
      <c r="EL68">
        <v>27723.5</v>
      </c>
      <c r="EM68">
        <v>33394.300000000003</v>
      </c>
      <c r="EN68">
        <v>34710.300000000003</v>
      </c>
      <c r="EO68">
        <v>39752.5</v>
      </c>
      <c r="EP68">
        <v>40173.300000000003</v>
      </c>
      <c r="EQ68">
        <v>2.0124</v>
      </c>
      <c r="ER68">
        <v>1.7136</v>
      </c>
      <c r="ES68">
        <v>5.4538200000000002E-2</v>
      </c>
      <c r="ET68">
        <v>0</v>
      </c>
      <c r="EU68">
        <v>31.055</v>
      </c>
      <c r="EV68">
        <v>999.9</v>
      </c>
      <c r="EW68">
        <v>48.2</v>
      </c>
      <c r="EX68">
        <v>43.8</v>
      </c>
      <c r="EY68">
        <v>44.229100000000003</v>
      </c>
      <c r="EZ68">
        <v>62.745600000000003</v>
      </c>
      <c r="FA68">
        <v>28.629799999999999</v>
      </c>
      <c r="FB68">
        <v>1</v>
      </c>
      <c r="FC68">
        <v>0.41829300000000003</v>
      </c>
      <c r="FD68">
        <v>0.71128499999999995</v>
      </c>
      <c r="FE68">
        <v>20.306899999999999</v>
      </c>
      <c r="FF68">
        <v>5.2160900000000003</v>
      </c>
      <c r="FG68">
        <v>11.908099999999999</v>
      </c>
      <c r="FH68">
        <v>4.9972000000000003</v>
      </c>
      <c r="FI68">
        <v>3.3029999999999999</v>
      </c>
      <c r="FJ68">
        <v>9999</v>
      </c>
      <c r="FK68">
        <v>9999</v>
      </c>
      <c r="FL68">
        <v>9999</v>
      </c>
      <c r="FM68">
        <v>999.9</v>
      </c>
      <c r="FN68">
        <v>1.8846099999999999</v>
      </c>
      <c r="FO68">
        <v>1.8852199999999999</v>
      </c>
      <c r="FP68">
        <v>1.88141</v>
      </c>
      <c r="FQ68">
        <v>1.88293</v>
      </c>
      <c r="FR68">
        <v>1.87988</v>
      </c>
      <c r="FS68">
        <v>1.8834200000000001</v>
      </c>
      <c r="FT68">
        <v>1.8793</v>
      </c>
      <c r="FU68">
        <v>1.88171</v>
      </c>
      <c r="FV68">
        <v>5</v>
      </c>
      <c r="FW68">
        <v>0</v>
      </c>
      <c r="FX68">
        <v>0</v>
      </c>
      <c r="FY68">
        <v>0</v>
      </c>
      <c r="FZ68" t="s">
        <v>367</v>
      </c>
      <c r="GA68" t="s">
        <v>368</v>
      </c>
      <c r="GB68" t="s">
        <v>369</v>
      </c>
      <c r="GC68" t="s">
        <v>369</v>
      </c>
      <c r="GD68" t="s">
        <v>369</v>
      </c>
      <c r="GE68" t="s">
        <v>369</v>
      </c>
      <c r="GF68">
        <v>0</v>
      </c>
      <c r="GG68">
        <v>100</v>
      </c>
      <c r="GH68">
        <v>100</v>
      </c>
      <c r="GI68">
        <v>-2.6440000000000001</v>
      </c>
      <c r="GJ68">
        <v>3.9699999999999999E-2</v>
      </c>
      <c r="GK68">
        <v>-2.6439523809523848</v>
      </c>
      <c r="GL68">
        <v>0</v>
      </c>
      <c r="GM68">
        <v>0</v>
      </c>
      <c r="GN68">
        <v>0</v>
      </c>
      <c r="GO68">
        <v>3.9709523809531078E-2</v>
      </c>
      <c r="GP68">
        <v>0</v>
      </c>
      <c r="GQ68">
        <v>0</v>
      </c>
      <c r="GR68">
        <v>0</v>
      </c>
      <c r="GS68">
        <v>-1</v>
      </c>
      <c r="GT68">
        <v>-1</v>
      </c>
      <c r="GU68">
        <v>-1</v>
      </c>
      <c r="GV68">
        <v>-1</v>
      </c>
      <c r="GW68">
        <v>0.7</v>
      </c>
      <c r="GX68">
        <v>0.7</v>
      </c>
      <c r="GY68">
        <v>0.472412</v>
      </c>
      <c r="GZ68">
        <v>2.6110799999999998</v>
      </c>
      <c r="HA68">
        <v>1.5979000000000001</v>
      </c>
      <c r="HB68">
        <v>2.3022499999999999</v>
      </c>
      <c r="HC68">
        <v>1.6003400000000001</v>
      </c>
      <c r="HD68">
        <v>2.49756</v>
      </c>
      <c r="HE68">
        <v>44.613199999999999</v>
      </c>
      <c r="HF68">
        <v>23.719799999999999</v>
      </c>
      <c r="HG68">
        <v>18</v>
      </c>
      <c r="HH68">
        <v>536.375</v>
      </c>
      <c r="HI68">
        <v>416.27800000000002</v>
      </c>
      <c r="HJ68">
        <v>29.1936</v>
      </c>
      <c r="HK68">
        <v>32.6736</v>
      </c>
      <c r="HL68">
        <v>29.9999</v>
      </c>
      <c r="HM68">
        <v>32.583500000000001</v>
      </c>
      <c r="HN68">
        <v>32.540399999999998</v>
      </c>
      <c r="HO68">
        <v>9.4607899999999994</v>
      </c>
      <c r="HP68">
        <v>53.573500000000003</v>
      </c>
      <c r="HQ68">
        <v>0</v>
      </c>
      <c r="HR68">
        <v>29.1951</v>
      </c>
      <c r="HS68">
        <v>150</v>
      </c>
      <c r="HT68">
        <v>21.434100000000001</v>
      </c>
      <c r="HU68">
        <v>99.084800000000001</v>
      </c>
      <c r="HV68">
        <v>98.259900000000002</v>
      </c>
    </row>
    <row r="69" spans="1:230" x14ac:dyDescent="0.3">
      <c r="A69">
        <v>53</v>
      </c>
      <c r="B69">
        <v>1691692893.5999999</v>
      </c>
      <c r="C69">
        <v>12872</v>
      </c>
      <c r="D69" t="s">
        <v>533</v>
      </c>
      <c r="E69" t="s">
        <v>534</v>
      </c>
      <c r="F69" t="s">
        <v>357</v>
      </c>
      <c r="G69" t="s">
        <v>520</v>
      </c>
      <c r="H69" t="s">
        <v>521</v>
      </c>
      <c r="I69" t="s">
        <v>360</v>
      </c>
      <c r="J69" t="s">
        <v>471</v>
      </c>
      <c r="K69" t="s">
        <v>522</v>
      </c>
      <c r="L69" t="s">
        <v>363</v>
      </c>
      <c r="M69">
        <v>1691692893.5999999</v>
      </c>
      <c r="N69">
        <f t="shared" si="34"/>
        <v>7.3723784890690801E-3</v>
      </c>
      <c r="O69">
        <f t="shared" si="35"/>
        <v>7.3723784890690798</v>
      </c>
      <c r="P69">
        <f t="shared" si="36"/>
        <v>2.8695099314435049</v>
      </c>
      <c r="Q69">
        <f t="shared" si="37"/>
        <v>95.6678</v>
      </c>
      <c r="R69">
        <f t="shared" si="38"/>
        <v>81.171808164938085</v>
      </c>
      <c r="S69">
        <f t="shared" si="39"/>
        <v>8.0210343519867937</v>
      </c>
      <c r="T69">
        <f t="shared" si="40"/>
        <v>9.4534633085881996</v>
      </c>
      <c r="U69">
        <f t="shared" si="41"/>
        <v>0.41496148876622213</v>
      </c>
      <c r="V69">
        <f t="shared" si="42"/>
        <v>2.9033955131928693</v>
      </c>
      <c r="W69">
        <f t="shared" si="43"/>
        <v>0.38460559765676577</v>
      </c>
      <c r="X69">
        <f t="shared" si="44"/>
        <v>0.24292054197709628</v>
      </c>
      <c r="Y69">
        <f t="shared" si="45"/>
        <v>344.35039876257861</v>
      </c>
      <c r="Z69">
        <f t="shared" si="46"/>
        <v>32.467615134611037</v>
      </c>
      <c r="AA69">
        <f t="shared" si="47"/>
        <v>31.9421</v>
      </c>
      <c r="AB69">
        <f t="shared" si="48"/>
        <v>4.7594567584458147</v>
      </c>
      <c r="AC69">
        <f t="shared" si="49"/>
        <v>60.331938738925587</v>
      </c>
      <c r="AD69">
        <f t="shared" si="50"/>
        <v>2.9390798631688995</v>
      </c>
      <c r="AE69">
        <f t="shared" si="51"/>
        <v>4.8715156923552225</v>
      </c>
      <c r="AF69">
        <f t="shared" si="52"/>
        <v>1.8203768952769153</v>
      </c>
      <c r="AG69">
        <f t="shared" si="53"/>
        <v>-325.12189136794643</v>
      </c>
      <c r="AH69">
        <f t="shared" si="54"/>
        <v>64.426866726226294</v>
      </c>
      <c r="AI69">
        <f t="shared" si="55"/>
        <v>5.0396847585760209</v>
      </c>
      <c r="AJ69">
        <f t="shared" si="56"/>
        <v>88.695058879434484</v>
      </c>
      <c r="AK69">
        <f t="shared" si="57"/>
        <v>2.887482645971942</v>
      </c>
      <c r="AL69">
        <f t="shared" si="58"/>
        <v>7.3741267127293808</v>
      </c>
      <c r="AM69">
        <f t="shared" si="59"/>
        <v>2.8695099314435049</v>
      </c>
      <c r="AN69">
        <v>102.1990691471409</v>
      </c>
      <c r="AO69">
        <v>98.676550303030297</v>
      </c>
      <c r="AP69">
        <v>1.30643796390507E-3</v>
      </c>
      <c r="AQ69">
        <v>65.536225795960348</v>
      </c>
      <c r="AR69">
        <f t="shared" si="60"/>
        <v>7.3723784890690798</v>
      </c>
      <c r="AS69">
        <v>21.158133781874248</v>
      </c>
      <c r="AT69">
        <v>29.744121818181821</v>
      </c>
      <c r="AU69">
        <v>-9.7063630740359692E-4</v>
      </c>
      <c r="AV69">
        <v>94.576056518093424</v>
      </c>
      <c r="AW69">
        <v>0</v>
      </c>
      <c r="AX69">
        <v>0</v>
      </c>
      <c r="AY69">
        <f t="shared" si="61"/>
        <v>1</v>
      </c>
      <c r="AZ69">
        <f t="shared" si="62"/>
        <v>0</v>
      </c>
      <c r="BA69">
        <f t="shared" si="63"/>
        <v>51183.608664923115</v>
      </c>
      <c r="BB69">
        <f t="shared" si="64"/>
        <v>1799.9</v>
      </c>
      <c r="BC69">
        <f t="shared" si="65"/>
        <v>1513.1006993812894</v>
      </c>
      <c r="BD69">
        <f t="shared" si="66"/>
        <v>0.84065820288976567</v>
      </c>
      <c r="BE69">
        <f t="shared" si="67"/>
        <v>0.19131640577953141</v>
      </c>
      <c r="BF69">
        <v>6</v>
      </c>
      <c r="BG69">
        <v>0.5</v>
      </c>
      <c r="BH69" t="s">
        <v>364</v>
      </c>
      <c r="BI69">
        <v>2</v>
      </c>
      <c r="BJ69" t="b">
        <v>1</v>
      </c>
      <c r="BK69">
        <v>1691692893.5999999</v>
      </c>
      <c r="BL69">
        <v>95.6678</v>
      </c>
      <c r="BM69">
        <v>99.976900000000001</v>
      </c>
      <c r="BN69">
        <v>29.743099999999998</v>
      </c>
      <c r="BO69">
        <v>21.162199999999999</v>
      </c>
      <c r="BP69">
        <v>98.191500000000005</v>
      </c>
      <c r="BQ69">
        <v>29.7118</v>
      </c>
      <c r="BR69">
        <v>500.28300000000002</v>
      </c>
      <c r="BS69">
        <v>98.713999999999999</v>
      </c>
      <c r="BT69">
        <v>0.101519</v>
      </c>
      <c r="BU69">
        <v>32.353700000000003</v>
      </c>
      <c r="BV69">
        <v>31.9421</v>
      </c>
      <c r="BW69">
        <v>999.9</v>
      </c>
      <c r="BX69">
        <v>0</v>
      </c>
      <c r="BY69">
        <v>0</v>
      </c>
      <c r="BZ69">
        <v>9980</v>
      </c>
      <c r="CA69">
        <v>0</v>
      </c>
      <c r="CB69">
        <v>1811.7</v>
      </c>
      <c r="CC69">
        <v>-4.3090700000000002</v>
      </c>
      <c r="CD69">
        <v>98.600499999999997</v>
      </c>
      <c r="CE69">
        <v>102.13800000000001</v>
      </c>
      <c r="CF69">
        <v>8.5808499999999999</v>
      </c>
      <c r="CG69">
        <v>99.976900000000001</v>
      </c>
      <c r="CH69">
        <v>21.162199999999999</v>
      </c>
      <c r="CI69">
        <v>2.9360499999999998</v>
      </c>
      <c r="CJ69">
        <v>2.089</v>
      </c>
      <c r="CK69">
        <v>23.669599999999999</v>
      </c>
      <c r="CL69">
        <v>18.1356</v>
      </c>
      <c r="CM69">
        <v>1799.9</v>
      </c>
      <c r="CN69">
        <v>0.97799999999999998</v>
      </c>
      <c r="CO69">
        <v>2.20003E-2</v>
      </c>
      <c r="CP69">
        <v>0</v>
      </c>
      <c r="CQ69">
        <v>796.71100000000001</v>
      </c>
      <c r="CR69">
        <v>5.0009399999999999</v>
      </c>
      <c r="CS69">
        <v>18983.599999999999</v>
      </c>
      <c r="CT69">
        <v>13859.4</v>
      </c>
      <c r="CU69">
        <v>46.811999999999998</v>
      </c>
      <c r="CV69">
        <v>48.875</v>
      </c>
      <c r="CW69">
        <v>47.875</v>
      </c>
      <c r="CX69">
        <v>48.125</v>
      </c>
      <c r="CY69">
        <v>48.625</v>
      </c>
      <c r="CZ69">
        <v>1755.41</v>
      </c>
      <c r="DA69">
        <v>39.49</v>
      </c>
      <c r="DB69">
        <v>0</v>
      </c>
      <c r="DC69">
        <v>1691692893</v>
      </c>
      <c r="DD69">
        <v>0</v>
      </c>
      <c r="DE69">
        <v>1691692855.5999999</v>
      </c>
      <c r="DF69" t="s">
        <v>535</v>
      </c>
      <c r="DG69">
        <v>1691692843.5999999</v>
      </c>
      <c r="DH69">
        <v>1691692855.5999999</v>
      </c>
      <c r="DI69">
        <v>58</v>
      </c>
      <c r="DJ69">
        <v>0.12</v>
      </c>
      <c r="DK69">
        <v>-8.0000000000000002E-3</v>
      </c>
      <c r="DL69">
        <v>-2.524</v>
      </c>
      <c r="DM69">
        <v>3.1E-2</v>
      </c>
      <c r="DN69">
        <v>100</v>
      </c>
      <c r="DO69">
        <v>21</v>
      </c>
      <c r="DP69">
        <v>1.23</v>
      </c>
      <c r="DQ69">
        <v>0.03</v>
      </c>
      <c r="DR69">
        <v>2.917754981412453</v>
      </c>
      <c r="DS69">
        <v>-3.7319119558385919E-2</v>
      </c>
      <c r="DT69">
        <v>7.2495014154210641E-2</v>
      </c>
      <c r="DU69">
        <v>1</v>
      </c>
      <c r="DV69">
        <v>0.4073928505355619</v>
      </c>
      <c r="DW69">
        <v>1.202405750535065E-2</v>
      </c>
      <c r="DX69">
        <v>7.8697901803826218E-3</v>
      </c>
      <c r="DY69">
        <v>1</v>
      </c>
      <c r="DZ69">
        <v>2</v>
      </c>
      <c r="EA69">
        <v>2</v>
      </c>
      <c r="EB69" t="s">
        <v>366</v>
      </c>
      <c r="EC69">
        <v>3.1233399999999998</v>
      </c>
      <c r="ED69">
        <v>2.8706800000000001</v>
      </c>
      <c r="EE69">
        <v>2.5358700000000001E-2</v>
      </c>
      <c r="EF69">
        <v>2.6226800000000002E-2</v>
      </c>
      <c r="EG69">
        <v>0.13076299999999999</v>
      </c>
      <c r="EH69">
        <v>0.10345799999999999</v>
      </c>
      <c r="EI69">
        <v>28396.799999999999</v>
      </c>
      <c r="EJ69">
        <v>29239.3</v>
      </c>
      <c r="EK69">
        <v>26832.799999999999</v>
      </c>
      <c r="EL69">
        <v>27726.9</v>
      </c>
      <c r="EM69">
        <v>33350.5</v>
      </c>
      <c r="EN69">
        <v>34752</v>
      </c>
      <c r="EO69">
        <v>39754.9</v>
      </c>
      <c r="EP69">
        <v>40178.5</v>
      </c>
      <c r="EQ69">
        <v>2.0129999999999999</v>
      </c>
      <c r="ER69">
        <v>1.7132000000000001</v>
      </c>
      <c r="ES69">
        <v>5.78165E-2</v>
      </c>
      <c r="ET69">
        <v>0</v>
      </c>
      <c r="EU69">
        <v>31.003499999999999</v>
      </c>
      <c r="EV69">
        <v>999.9</v>
      </c>
      <c r="EW69">
        <v>48.2</v>
      </c>
      <c r="EX69">
        <v>43.8</v>
      </c>
      <c r="EY69">
        <v>44.225900000000003</v>
      </c>
      <c r="EZ69">
        <v>62.315600000000003</v>
      </c>
      <c r="FA69">
        <v>28.790099999999999</v>
      </c>
      <c r="FB69">
        <v>1</v>
      </c>
      <c r="FC69">
        <v>0.41469499999999998</v>
      </c>
      <c r="FD69">
        <v>0.86516300000000002</v>
      </c>
      <c r="FE69">
        <v>20.306000000000001</v>
      </c>
      <c r="FF69">
        <v>5.2112999999999996</v>
      </c>
      <c r="FG69">
        <v>11.908099999999999</v>
      </c>
      <c r="FH69">
        <v>4.9980000000000002</v>
      </c>
      <c r="FI69">
        <v>3.3029999999999999</v>
      </c>
      <c r="FJ69">
        <v>9999</v>
      </c>
      <c r="FK69">
        <v>9999</v>
      </c>
      <c r="FL69">
        <v>9999</v>
      </c>
      <c r="FM69">
        <v>999.9</v>
      </c>
      <c r="FN69">
        <v>1.8846099999999999</v>
      </c>
      <c r="FO69">
        <v>1.8852199999999999</v>
      </c>
      <c r="FP69">
        <v>1.88141</v>
      </c>
      <c r="FQ69">
        <v>1.88293</v>
      </c>
      <c r="FR69">
        <v>1.87988</v>
      </c>
      <c r="FS69">
        <v>1.8834200000000001</v>
      </c>
      <c r="FT69">
        <v>1.87937</v>
      </c>
      <c r="FU69">
        <v>1.88171</v>
      </c>
      <c r="FV69">
        <v>5</v>
      </c>
      <c r="FW69">
        <v>0</v>
      </c>
      <c r="FX69">
        <v>0</v>
      </c>
      <c r="FY69">
        <v>0</v>
      </c>
      <c r="FZ69" t="s">
        <v>367</v>
      </c>
      <c r="GA69" t="s">
        <v>368</v>
      </c>
      <c r="GB69" t="s">
        <v>369</v>
      </c>
      <c r="GC69" t="s">
        <v>369</v>
      </c>
      <c r="GD69" t="s">
        <v>369</v>
      </c>
      <c r="GE69" t="s">
        <v>369</v>
      </c>
      <c r="GF69">
        <v>0</v>
      </c>
      <c r="GG69">
        <v>100</v>
      </c>
      <c r="GH69">
        <v>100</v>
      </c>
      <c r="GI69">
        <v>-2.524</v>
      </c>
      <c r="GJ69">
        <v>3.1300000000000001E-2</v>
      </c>
      <c r="GK69">
        <v>-2.5236238095237979</v>
      </c>
      <c r="GL69">
        <v>0</v>
      </c>
      <c r="GM69">
        <v>0</v>
      </c>
      <c r="GN69">
        <v>0</v>
      </c>
      <c r="GO69">
        <v>3.1252380952377479E-2</v>
      </c>
      <c r="GP69">
        <v>0</v>
      </c>
      <c r="GQ69">
        <v>0</v>
      </c>
      <c r="GR69">
        <v>0</v>
      </c>
      <c r="GS69">
        <v>-1</v>
      </c>
      <c r="GT69">
        <v>-1</v>
      </c>
      <c r="GU69">
        <v>-1</v>
      </c>
      <c r="GV69">
        <v>-1</v>
      </c>
      <c r="GW69">
        <v>0.8</v>
      </c>
      <c r="GX69">
        <v>0.6</v>
      </c>
      <c r="GY69">
        <v>0.36376999999999998</v>
      </c>
      <c r="GZ69">
        <v>2.6269499999999999</v>
      </c>
      <c r="HA69">
        <v>1.5979000000000001</v>
      </c>
      <c r="HB69">
        <v>2.3022499999999999</v>
      </c>
      <c r="HC69">
        <v>1.6003400000000001</v>
      </c>
      <c r="HD69">
        <v>2.3925800000000002</v>
      </c>
      <c r="HE69">
        <v>44.893999999999998</v>
      </c>
      <c r="HF69">
        <v>23.710999999999999</v>
      </c>
      <c r="HG69">
        <v>18</v>
      </c>
      <c r="HH69">
        <v>536.67100000000005</v>
      </c>
      <c r="HI69">
        <v>415.93700000000001</v>
      </c>
      <c r="HJ69">
        <v>29.031300000000002</v>
      </c>
      <c r="HK69">
        <v>32.635800000000003</v>
      </c>
      <c r="HL69">
        <v>30</v>
      </c>
      <c r="HM69">
        <v>32.572000000000003</v>
      </c>
      <c r="HN69">
        <v>32.5261</v>
      </c>
      <c r="HO69">
        <v>7.2730699999999997</v>
      </c>
      <c r="HP69">
        <v>54.490099999999998</v>
      </c>
      <c r="HQ69">
        <v>0</v>
      </c>
      <c r="HR69">
        <v>29.0641</v>
      </c>
      <c r="HS69">
        <v>100</v>
      </c>
      <c r="HT69">
        <v>21.018599999999999</v>
      </c>
      <c r="HU69">
        <v>99.091200000000001</v>
      </c>
      <c r="HV69">
        <v>98.272300000000001</v>
      </c>
    </row>
    <row r="70" spans="1:230" x14ac:dyDescent="0.3">
      <c r="A70">
        <v>54</v>
      </c>
      <c r="B70">
        <v>1691693005.0999999</v>
      </c>
      <c r="C70">
        <v>12983.5</v>
      </c>
      <c r="D70" t="s">
        <v>536</v>
      </c>
      <c r="E70" t="s">
        <v>537</v>
      </c>
      <c r="F70" t="s">
        <v>357</v>
      </c>
      <c r="G70" t="s">
        <v>520</v>
      </c>
      <c r="H70" t="s">
        <v>521</v>
      </c>
      <c r="I70" t="s">
        <v>360</v>
      </c>
      <c r="J70" t="s">
        <v>471</v>
      </c>
      <c r="K70" t="s">
        <v>522</v>
      </c>
      <c r="L70" t="s">
        <v>363</v>
      </c>
      <c r="M70">
        <v>1691693005.0999999</v>
      </c>
      <c r="N70">
        <f t="shared" si="34"/>
        <v>7.7246113539455388E-3</v>
      </c>
      <c r="O70">
        <f t="shared" si="35"/>
        <v>7.724611353945539</v>
      </c>
      <c r="P70">
        <f t="shared" si="36"/>
        <v>1.0077952616725716</v>
      </c>
      <c r="Q70">
        <f t="shared" si="37"/>
        <v>73.127200000000002</v>
      </c>
      <c r="R70">
        <f t="shared" si="38"/>
        <v>66.994585049242772</v>
      </c>
      <c r="S70">
        <f t="shared" si="39"/>
        <v>6.6197706568295098</v>
      </c>
      <c r="T70">
        <f t="shared" si="40"/>
        <v>7.2257376087976004</v>
      </c>
      <c r="U70">
        <f t="shared" si="41"/>
        <v>0.43271537406709332</v>
      </c>
      <c r="V70">
        <f t="shared" si="42"/>
        <v>2.8945715782051797</v>
      </c>
      <c r="W70">
        <f t="shared" si="43"/>
        <v>0.39972462011979315</v>
      </c>
      <c r="X70">
        <f t="shared" si="44"/>
        <v>0.25258204533851536</v>
      </c>
      <c r="Y70">
        <f t="shared" si="45"/>
        <v>344.3750987626679</v>
      </c>
      <c r="Z70">
        <f t="shared" si="46"/>
        <v>32.476197475823014</v>
      </c>
      <c r="AA70">
        <f t="shared" si="47"/>
        <v>32.037199999999999</v>
      </c>
      <c r="AB70">
        <f t="shared" si="48"/>
        <v>4.7851465820413139</v>
      </c>
      <c r="AC70">
        <f t="shared" si="49"/>
        <v>60.221999708526795</v>
      </c>
      <c r="AD70">
        <f t="shared" si="50"/>
        <v>2.9503935859003003</v>
      </c>
      <c r="AE70">
        <f t="shared" si="51"/>
        <v>4.8991956430874808</v>
      </c>
      <c r="AF70">
        <f t="shared" si="52"/>
        <v>1.8347529961410136</v>
      </c>
      <c r="AG70">
        <f t="shared" si="53"/>
        <v>-340.65536070899827</v>
      </c>
      <c r="AH70">
        <f t="shared" si="54"/>
        <v>65.058138385097735</v>
      </c>
      <c r="AI70">
        <f t="shared" si="55"/>
        <v>5.1094858369014613</v>
      </c>
      <c r="AJ70">
        <f t="shared" si="56"/>
        <v>73.887362275668821</v>
      </c>
      <c r="AK70">
        <f t="shared" si="57"/>
        <v>0.96609910090834505</v>
      </c>
      <c r="AL70">
        <f t="shared" si="58"/>
        <v>7.7373176363694514</v>
      </c>
      <c r="AM70">
        <f t="shared" si="59"/>
        <v>1.0077952616725716</v>
      </c>
      <c r="AN70">
        <v>76.596113591600869</v>
      </c>
      <c r="AO70">
        <v>75.307402424242369</v>
      </c>
      <c r="AP70">
        <v>1.0514559757746169E-2</v>
      </c>
      <c r="AQ70">
        <v>65.601172594452677</v>
      </c>
      <c r="AR70">
        <f t="shared" si="60"/>
        <v>7.724611353945539</v>
      </c>
      <c r="AS70">
        <v>20.850396352563159</v>
      </c>
      <c r="AT70">
        <v>29.85529878787878</v>
      </c>
      <c r="AU70">
        <v>-1.6516984825049601E-3</v>
      </c>
      <c r="AV70">
        <v>93.966705065559495</v>
      </c>
      <c r="AW70">
        <v>0</v>
      </c>
      <c r="AX70">
        <v>0</v>
      </c>
      <c r="AY70">
        <f t="shared" si="61"/>
        <v>1</v>
      </c>
      <c r="AZ70">
        <f t="shared" si="62"/>
        <v>0</v>
      </c>
      <c r="BA70">
        <f t="shared" si="63"/>
        <v>50918.755716447457</v>
      </c>
      <c r="BB70">
        <f t="shared" si="64"/>
        <v>1800.03</v>
      </c>
      <c r="BC70">
        <f t="shared" si="65"/>
        <v>1513.209899381334</v>
      </c>
      <c r="BD70">
        <f t="shared" si="66"/>
        <v>0.84065815535370747</v>
      </c>
      <c r="BE70">
        <f t="shared" si="67"/>
        <v>0.19131631070741484</v>
      </c>
      <c r="BF70">
        <v>6</v>
      </c>
      <c r="BG70">
        <v>0.5</v>
      </c>
      <c r="BH70" t="s">
        <v>364</v>
      </c>
      <c r="BI70">
        <v>2</v>
      </c>
      <c r="BJ70" t="b">
        <v>1</v>
      </c>
      <c r="BK70">
        <v>1691693005.0999999</v>
      </c>
      <c r="BL70">
        <v>73.127200000000002</v>
      </c>
      <c r="BM70">
        <v>74.965500000000006</v>
      </c>
      <c r="BN70">
        <v>29.859100000000002</v>
      </c>
      <c r="BO70">
        <v>20.851500000000001</v>
      </c>
      <c r="BP70">
        <v>75.630700000000004</v>
      </c>
      <c r="BQ70">
        <v>29.833400000000001</v>
      </c>
      <c r="BR70">
        <v>499.99700000000001</v>
      </c>
      <c r="BS70">
        <v>98.710400000000007</v>
      </c>
      <c r="BT70">
        <v>0.100133</v>
      </c>
      <c r="BU70">
        <v>32.454099999999997</v>
      </c>
      <c r="BV70">
        <v>32.037199999999999</v>
      </c>
      <c r="BW70">
        <v>999.9</v>
      </c>
      <c r="BX70">
        <v>0</v>
      </c>
      <c r="BY70">
        <v>0</v>
      </c>
      <c r="BZ70">
        <v>9930</v>
      </c>
      <c r="CA70">
        <v>0</v>
      </c>
      <c r="CB70">
        <v>1799.18</v>
      </c>
      <c r="CC70">
        <v>-1.8383</v>
      </c>
      <c r="CD70">
        <v>75.377899999999997</v>
      </c>
      <c r="CE70">
        <v>76.561899999999994</v>
      </c>
      <c r="CF70">
        <v>9.0075599999999998</v>
      </c>
      <c r="CG70">
        <v>74.965500000000006</v>
      </c>
      <c r="CH70">
        <v>20.851500000000001</v>
      </c>
      <c r="CI70">
        <v>2.9474</v>
      </c>
      <c r="CJ70">
        <v>2.0582600000000002</v>
      </c>
      <c r="CK70">
        <v>23.733699999999999</v>
      </c>
      <c r="CL70">
        <v>17.899799999999999</v>
      </c>
      <c r="CM70">
        <v>1800.03</v>
      </c>
      <c r="CN70">
        <v>0.97799999999999998</v>
      </c>
      <c r="CO70">
        <v>2.20003E-2</v>
      </c>
      <c r="CP70">
        <v>0</v>
      </c>
      <c r="CQ70">
        <v>800.779</v>
      </c>
      <c r="CR70">
        <v>5.0009399999999999</v>
      </c>
      <c r="CS70">
        <v>19149.2</v>
      </c>
      <c r="CT70">
        <v>13860.4</v>
      </c>
      <c r="CU70">
        <v>46.686999999999998</v>
      </c>
      <c r="CV70">
        <v>48.75</v>
      </c>
      <c r="CW70">
        <v>47.75</v>
      </c>
      <c r="CX70">
        <v>48.061999999999998</v>
      </c>
      <c r="CY70">
        <v>48.5</v>
      </c>
      <c r="CZ70">
        <v>1755.54</v>
      </c>
      <c r="DA70">
        <v>39.49</v>
      </c>
      <c r="DB70">
        <v>0</v>
      </c>
      <c r="DC70">
        <v>1691693004</v>
      </c>
      <c r="DD70">
        <v>0</v>
      </c>
      <c r="DE70">
        <v>1691692966.0999999</v>
      </c>
      <c r="DF70" t="s">
        <v>538</v>
      </c>
      <c r="DG70">
        <v>1691692952.0999999</v>
      </c>
      <c r="DH70">
        <v>1691692966.0999999</v>
      </c>
      <c r="DI70">
        <v>59</v>
      </c>
      <c r="DJ70">
        <v>0.02</v>
      </c>
      <c r="DK70">
        <v>-6.0000000000000001E-3</v>
      </c>
      <c r="DL70">
        <v>-2.5030000000000001</v>
      </c>
      <c r="DM70">
        <v>2.5999999999999999E-2</v>
      </c>
      <c r="DN70">
        <v>75</v>
      </c>
      <c r="DO70">
        <v>21</v>
      </c>
      <c r="DP70">
        <v>1.28</v>
      </c>
      <c r="DQ70">
        <v>0.04</v>
      </c>
      <c r="DR70">
        <v>1.042736360994885</v>
      </c>
      <c r="DS70">
        <v>0.13574527895893529</v>
      </c>
      <c r="DT70">
        <v>5.995366842418838E-2</v>
      </c>
      <c r="DU70">
        <v>1</v>
      </c>
      <c r="DV70">
        <v>0.43055660647293359</v>
      </c>
      <c r="DW70">
        <v>-1.0190479119345669E-2</v>
      </c>
      <c r="DX70">
        <v>8.3353065624509233E-3</v>
      </c>
      <c r="DY70">
        <v>1</v>
      </c>
      <c r="DZ70">
        <v>2</v>
      </c>
      <c r="EA70">
        <v>2</v>
      </c>
      <c r="EB70" t="s">
        <v>366</v>
      </c>
      <c r="EC70">
        <v>3.1229399999999998</v>
      </c>
      <c r="ED70">
        <v>2.8688600000000002</v>
      </c>
      <c r="EE70">
        <v>1.9720499999999998E-2</v>
      </c>
      <c r="EF70">
        <v>1.9889E-2</v>
      </c>
      <c r="EG70">
        <v>0.131135</v>
      </c>
      <c r="EH70">
        <v>0.102354</v>
      </c>
      <c r="EI70">
        <v>28562.2</v>
      </c>
      <c r="EJ70">
        <v>29432.400000000001</v>
      </c>
      <c r="EK70">
        <v>26833.9</v>
      </c>
      <c r="EL70">
        <v>27729.599999999999</v>
      </c>
      <c r="EM70">
        <v>33336.6</v>
      </c>
      <c r="EN70">
        <v>34798.300000000003</v>
      </c>
      <c r="EO70">
        <v>39756.199999999997</v>
      </c>
      <c r="EP70">
        <v>40183</v>
      </c>
      <c r="EQ70">
        <v>2.0137999999999998</v>
      </c>
      <c r="ER70">
        <v>1.7134</v>
      </c>
      <c r="ES70">
        <v>5.6326399999999999E-2</v>
      </c>
      <c r="ET70">
        <v>0</v>
      </c>
      <c r="EU70">
        <v>31.122900000000001</v>
      </c>
      <c r="EV70">
        <v>999.9</v>
      </c>
      <c r="EW70">
        <v>48.1</v>
      </c>
      <c r="EX70">
        <v>43.8</v>
      </c>
      <c r="EY70">
        <v>44.1402</v>
      </c>
      <c r="EZ70">
        <v>62.785600000000002</v>
      </c>
      <c r="FA70">
        <v>28.573699999999999</v>
      </c>
      <c r="FB70">
        <v>1</v>
      </c>
      <c r="FC70">
        <v>0.41337400000000002</v>
      </c>
      <c r="FD70">
        <v>1.51118</v>
      </c>
      <c r="FE70">
        <v>20.300999999999998</v>
      </c>
      <c r="FF70">
        <v>5.2160900000000003</v>
      </c>
      <c r="FG70">
        <v>11.908099999999999</v>
      </c>
      <c r="FH70">
        <v>4.9968000000000004</v>
      </c>
      <c r="FI70">
        <v>3.3029999999999999</v>
      </c>
      <c r="FJ70">
        <v>9999</v>
      </c>
      <c r="FK70">
        <v>9999</v>
      </c>
      <c r="FL70">
        <v>9999</v>
      </c>
      <c r="FM70">
        <v>999.9</v>
      </c>
      <c r="FN70">
        <v>1.8846700000000001</v>
      </c>
      <c r="FO70">
        <v>1.8852199999999999</v>
      </c>
      <c r="FP70">
        <v>1.88141</v>
      </c>
      <c r="FQ70">
        <v>1.88293</v>
      </c>
      <c r="FR70">
        <v>1.87988</v>
      </c>
      <c r="FS70">
        <v>1.8833899999999999</v>
      </c>
      <c r="FT70">
        <v>1.8793</v>
      </c>
      <c r="FU70">
        <v>1.88171</v>
      </c>
      <c r="FV70">
        <v>5</v>
      </c>
      <c r="FW70">
        <v>0</v>
      </c>
      <c r="FX70">
        <v>0</v>
      </c>
      <c r="FY70">
        <v>0</v>
      </c>
      <c r="FZ70" t="s">
        <v>367</v>
      </c>
      <c r="GA70" t="s">
        <v>368</v>
      </c>
      <c r="GB70" t="s">
        <v>369</v>
      </c>
      <c r="GC70" t="s">
        <v>369</v>
      </c>
      <c r="GD70" t="s">
        <v>369</v>
      </c>
      <c r="GE70" t="s">
        <v>369</v>
      </c>
      <c r="GF70">
        <v>0</v>
      </c>
      <c r="GG70">
        <v>100</v>
      </c>
      <c r="GH70">
        <v>100</v>
      </c>
      <c r="GI70">
        <v>-2.504</v>
      </c>
      <c r="GJ70">
        <v>2.5700000000000001E-2</v>
      </c>
      <c r="GK70">
        <v>-2.5034599999999898</v>
      </c>
      <c r="GL70">
        <v>0</v>
      </c>
      <c r="GM70">
        <v>0</v>
      </c>
      <c r="GN70">
        <v>0</v>
      </c>
      <c r="GO70">
        <v>2.5655000000007529E-2</v>
      </c>
      <c r="GP70">
        <v>0</v>
      </c>
      <c r="GQ70">
        <v>0</v>
      </c>
      <c r="GR70">
        <v>0</v>
      </c>
      <c r="GS70">
        <v>-1</v>
      </c>
      <c r="GT70">
        <v>-1</v>
      </c>
      <c r="GU70">
        <v>-1</v>
      </c>
      <c r="GV70">
        <v>-1</v>
      </c>
      <c r="GW70">
        <v>0.9</v>
      </c>
      <c r="GX70">
        <v>0.7</v>
      </c>
      <c r="GY70">
        <v>0.308838</v>
      </c>
      <c r="GZ70">
        <v>2.6293899999999999</v>
      </c>
      <c r="HA70">
        <v>1.5979000000000001</v>
      </c>
      <c r="HB70">
        <v>2.3022499999999999</v>
      </c>
      <c r="HC70">
        <v>1.6003400000000001</v>
      </c>
      <c r="HD70">
        <v>2.4853499999999999</v>
      </c>
      <c r="HE70">
        <v>45.035200000000003</v>
      </c>
      <c r="HF70">
        <v>23.710999999999999</v>
      </c>
      <c r="HG70">
        <v>18</v>
      </c>
      <c r="HH70">
        <v>537</v>
      </c>
      <c r="HI70">
        <v>415.94600000000003</v>
      </c>
      <c r="HJ70">
        <v>28.852900000000002</v>
      </c>
      <c r="HK70">
        <v>32.606900000000003</v>
      </c>
      <c r="HL70">
        <v>29.9999</v>
      </c>
      <c r="HM70">
        <v>32.548999999999999</v>
      </c>
      <c r="HN70">
        <v>32.508899999999997</v>
      </c>
      <c r="HO70">
        <v>6.1751100000000001</v>
      </c>
      <c r="HP70">
        <v>54.527900000000002</v>
      </c>
      <c r="HQ70">
        <v>0</v>
      </c>
      <c r="HR70">
        <v>28.8567</v>
      </c>
      <c r="HS70">
        <v>75</v>
      </c>
      <c r="HT70">
        <v>20.753799999999998</v>
      </c>
      <c r="HU70">
        <v>99.094700000000003</v>
      </c>
      <c r="HV70">
        <v>98.282799999999995</v>
      </c>
    </row>
    <row r="71" spans="1:230" x14ac:dyDescent="0.3">
      <c r="A71">
        <v>55</v>
      </c>
      <c r="B71">
        <v>1691693113.5999999</v>
      </c>
      <c r="C71">
        <v>13092</v>
      </c>
      <c r="D71" t="s">
        <v>539</v>
      </c>
      <c r="E71" t="s">
        <v>540</v>
      </c>
      <c r="F71" t="s">
        <v>357</v>
      </c>
      <c r="G71" t="s">
        <v>520</v>
      </c>
      <c r="H71" t="s">
        <v>521</v>
      </c>
      <c r="I71" t="s">
        <v>360</v>
      </c>
      <c r="J71" t="s">
        <v>471</v>
      </c>
      <c r="K71" t="s">
        <v>522</v>
      </c>
      <c r="L71" t="s">
        <v>363</v>
      </c>
      <c r="M71">
        <v>1691693113.5999999</v>
      </c>
      <c r="N71">
        <f t="shared" si="34"/>
        <v>8.0376608290208488E-3</v>
      </c>
      <c r="O71">
        <f t="shared" si="35"/>
        <v>8.0376608290208491</v>
      </c>
      <c r="P71">
        <f t="shared" si="36"/>
        <v>-0.97654719547499835</v>
      </c>
      <c r="Q71">
        <f t="shared" si="37"/>
        <v>50.713900000000002</v>
      </c>
      <c r="R71">
        <f t="shared" si="38"/>
        <v>52.82240065160611</v>
      </c>
      <c r="S71">
        <f t="shared" si="39"/>
        <v>5.2192559551836517</v>
      </c>
      <c r="T71">
        <f t="shared" si="40"/>
        <v>5.0109200134874996</v>
      </c>
      <c r="U71">
        <f t="shared" si="41"/>
        <v>0.45691074144583427</v>
      </c>
      <c r="V71">
        <f t="shared" si="42"/>
        <v>2.9067729507940339</v>
      </c>
      <c r="W71">
        <f t="shared" si="43"/>
        <v>0.42043521148555169</v>
      </c>
      <c r="X71">
        <f t="shared" si="44"/>
        <v>0.26580611250156222</v>
      </c>
      <c r="Y71">
        <f t="shared" si="45"/>
        <v>344.38839876271601</v>
      </c>
      <c r="Z71">
        <f t="shared" si="46"/>
        <v>32.385896188798931</v>
      </c>
      <c r="AA71">
        <f t="shared" si="47"/>
        <v>32</v>
      </c>
      <c r="AB71">
        <f t="shared" si="48"/>
        <v>4.775083227989211</v>
      </c>
      <c r="AC71">
        <f t="shared" si="49"/>
        <v>60.448809031231832</v>
      </c>
      <c r="AD71">
        <f t="shared" si="50"/>
        <v>2.9600689489874998</v>
      </c>
      <c r="AE71">
        <f t="shared" si="51"/>
        <v>4.8968193028553024</v>
      </c>
      <c r="AF71">
        <f t="shared" si="52"/>
        <v>1.8150142790017112</v>
      </c>
      <c r="AG71">
        <f t="shared" si="53"/>
        <v>-354.46084255981941</v>
      </c>
      <c r="AH71">
        <f t="shared" si="54"/>
        <v>69.814279750489561</v>
      </c>
      <c r="AI71">
        <f t="shared" si="55"/>
        <v>5.4587762541450688</v>
      </c>
      <c r="AJ71">
        <f t="shared" si="56"/>
        <v>65.200612207531208</v>
      </c>
      <c r="AK71">
        <f t="shared" si="57"/>
        <v>-0.94318050498273498</v>
      </c>
      <c r="AL71">
        <f t="shared" si="58"/>
        <v>8.1061401144342078</v>
      </c>
      <c r="AM71">
        <f t="shared" si="59"/>
        <v>-0.97654719547499835</v>
      </c>
      <c r="AN71">
        <v>51.064447747618352</v>
      </c>
      <c r="AO71">
        <v>52.260822424242413</v>
      </c>
      <c r="AP71">
        <v>5.3934637050910561E-6</v>
      </c>
      <c r="AQ71">
        <v>65.602645316196273</v>
      </c>
      <c r="AR71">
        <f t="shared" si="60"/>
        <v>8.0376608290208491</v>
      </c>
      <c r="AS71">
        <v>20.54409281456228</v>
      </c>
      <c r="AT71">
        <v>29.96181878787878</v>
      </c>
      <c r="AU71">
        <v>-8.4359657161885218E-3</v>
      </c>
      <c r="AV71">
        <v>93.942366087140584</v>
      </c>
      <c r="AW71">
        <v>0</v>
      </c>
      <c r="AX71">
        <v>0</v>
      </c>
      <c r="AY71">
        <f t="shared" si="61"/>
        <v>1</v>
      </c>
      <c r="AZ71">
        <f t="shared" si="62"/>
        <v>0</v>
      </c>
      <c r="BA71">
        <f t="shared" si="63"/>
        <v>51263.117196197411</v>
      </c>
      <c r="BB71">
        <f t="shared" si="64"/>
        <v>1800.1</v>
      </c>
      <c r="BC71">
        <f t="shared" si="65"/>
        <v>1513.2686993813579</v>
      </c>
      <c r="BD71">
        <f t="shared" si="66"/>
        <v>0.84065812976021215</v>
      </c>
      <c r="BE71">
        <f t="shared" si="67"/>
        <v>0.19131625952042444</v>
      </c>
      <c r="BF71">
        <v>6</v>
      </c>
      <c r="BG71">
        <v>0.5</v>
      </c>
      <c r="BH71" t="s">
        <v>364</v>
      </c>
      <c r="BI71">
        <v>2</v>
      </c>
      <c r="BJ71" t="b">
        <v>1</v>
      </c>
      <c r="BK71">
        <v>1691693113.5999999</v>
      </c>
      <c r="BL71">
        <v>50.713900000000002</v>
      </c>
      <c r="BM71">
        <v>50.075400000000002</v>
      </c>
      <c r="BN71">
        <v>29.957899999999999</v>
      </c>
      <c r="BO71">
        <v>20.521999999999998</v>
      </c>
      <c r="BP71">
        <v>53.134</v>
      </c>
      <c r="BQ71">
        <v>29.9377</v>
      </c>
      <c r="BR71">
        <v>500.00299999999999</v>
      </c>
      <c r="BS71">
        <v>98.707300000000004</v>
      </c>
      <c r="BT71">
        <v>0.100325</v>
      </c>
      <c r="BU71">
        <v>32.445500000000003</v>
      </c>
      <c r="BV71">
        <v>32</v>
      </c>
      <c r="BW71">
        <v>999.9</v>
      </c>
      <c r="BX71">
        <v>0</v>
      </c>
      <c r="BY71">
        <v>0</v>
      </c>
      <c r="BZ71">
        <v>10000</v>
      </c>
      <c r="CA71">
        <v>0</v>
      </c>
      <c r="CB71">
        <v>1794.98</v>
      </c>
      <c r="CC71">
        <v>0.63850799999999996</v>
      </c>
      <c r="CD71">
        <v>52.280099999999997</v>
      </c>
      <c r="CE71">
        <v>51.124499999999998</v>
      </c>
      <c r="CF71">
        <v>9.4358299999999993</v>
      </c>
      <c r="CG71">
        <v>50.075400000000002</v>
      </c>
      <c r="CH71">
        <v>20.521999999999998</v>
      </c>
      <c r="CI71">
        <v>2.9570599999999998</v>
      </c>
      <c r="CJ71">
        <v>2.0256699999999999</v>
      </c>
      <c r="CK71">
        <v>23.7881</v>
      </c>
      <c r="CL71">
        <v>17.6464</v>
      </c>
      <c r="CM71">
        <v>1800.1</v>
      </c>
      <c r="CN71">
        <v>0.97799999999999998</v>
      </c>
      <c r="CO71">
        <v>2.20003E-2</v>
      </c>
      <c r="CP71">
        <v>0</v>
      </c>
      <c r="CQ71">
        <v>806.64700000000005</v>
      </c>
      <c r="CR71">
        <v>5.0009399999999999</v>
      </c>
      <c r="CS71">
        <v>19301.599999999999</v>
      </c>
      <c r="CT71">
        <v>13860.9</v>
      </c>
      <c r="CU71">
        <v>46.686999999999998</v>
      </c>
      <c r="CV71">
        <v>48.811999999999998</v>
      </c>
      <c r="CW71">
        <v>47.75</v>
      </c>
      <c r="CX71">
        <v>48.125</v>
      </c>
      <c r="CY71">
        <v>48.5</v>
      </c>
      <c r="CZ71">
        <v>1755.61</v>
      </c>
      <c r="DA71">
        <v>39.49</v>
      </c>
      <c r="DB71">
        <v>0</v>
      </c>
      <c r="DC71">
        <v>1691693112.5999999</v>
      </c>
      <c r="DD71">
        <v>0</v>
      </c>
      <c r="DE71">
        <v>1691693075.0999999</v>
      </c>
      <c r="DF71" t="s">
        <v>541</v>
      </c>
      <c r="DG71">
        <v>1691693060.0999999</v>
      </c>
      <c r="DH71">
        <v>1691693075.0999999</v>
      </c>
      <c r="DI71">
        <v>60</v>
      </c>
      <c r="DJ71">
        <v>8.3000000000000004E-2</v>
      </c>
      <c r="DK71">
        <v>-6.0000000000000001E-3</v>
      </c>
      <c r="DL71">
        <v>-2.42</v>
      </c>
      <c r="DM71">
        <v>0.02</v>
      </c>
      <c r="DN71">
        <v>50</v>
      </c>
      <c r="DO71">
        <v>21</v>
      </c>
      <c r="DP71">
        <v>0.89</v>
      </c>
      <c r="DQ71">
        <v>0.03</v>
      </c>
      <c r="DR71">
        <v>-0.97724246511294355</v>
      </c>
      <c r="DS71">
        <v>0.12557919624064531</v>
      </c>
      <c r="DT71">
        <v>8.5370377149844259E-2</v>
      </c>
      <c r="DU71">
        <v>1</v>
      </c>
      <c r="DV71">
        <v>0.44971725545148278</v>
      </c>
      <c r="DW71">
        <v>1.423694177424365E-2</v>
      </c>
      <c r="DX71">
        <v>9.3220592011294887E-3</v>
      </c>
      <c r="DY71">
        <v>1</v>
      </c>
      <c r="DZ71">
        <v>2</v>
      </c>
      <c r="EA71">
        <v>2</v>
      </c>
      <c r="EB71" t="s">
        <v>366</v>
      </c>
      <c r="EC71">
        <v>3.1228699999999998</v>
      </c>
      <c r="ED71">
        <v>2.8696600000000001</v>
      </c>
      <c r="EE71">
        <v>1.3965999999999999E-2</v>
      </c>
      <c r="EF71">
        <v>1.34111E-2</v>
      </c>
      <c r="EG71">
        <v>0.13145699999999999</v>
      </c>
      <c r="EH71">
        <v>0.10118000000000001</v>
      </c>
      <c r="EI71">
        <v>28730.5</v>
      </c>
      <c r="EJ71">
        <v>29628.9</v>
      </c>
      <c r="EK71">
        <v>26834.6</v>
      </c>
      <c r="EL71">
        <v>27731.7</v>
      </c>
      <c r="EM71">
        <v>33324.5</v>
      </c>
      <c r="EN71">
        <v>34844.800000000003</v>
      </c>
      <c r="EO71">
        <v>39757.1</v>
      </c>
      <c r="EP71">
        <v>40184.699999999997</v>
      </c>
      <c r="EQ71">
        <v>2.0146000000000002</v>
      </c>
      <c r="ER71">
        <v>1.7125999999999999</v>
      </c>
      <c r="ES71">
        <v>4.4852499999999997E-2</v>
      </c>
      <c r="ET71">
        <v>0</v>
      </c>
      <c r="EU71">
        <v>31.272099999999998</v>
      </c>
      <c r="EV71">
        <v>999.9</v>
      </c>
      <c r="EW71">
        <v>48.1</v>
      </c>
      <c r="EX71">
        <v>43.8</v>
      </c>
      <c r="EY71">
        <v>44.1355</v>
      </c>
      <c r="EZ71">
        <v>62.9056</v>
      </c>
      <c r="FA71">
        <v>28.605799999999999</v>
      </c>
      <c r="FB71">
        <v>1</v>
      </c>
      <c r="FC71">
        <v>0.41237800000000002</v>
      </c>
      <c r="FD71">
        <v>1.5831999999999999</v>
      </c>
      <c r="FE71">
        <v>20.3001</v>
      </c>
      <c r="FF71">
        <v>5.2160900000000003</v>
      </c>
      <c r="FG71">
        <v>11.908099999999999</v>
      </c>
      <c r="FH71">
        <v>4.9992000000000001</v>
      </c>
      <c r="FI71">
        <v>3.3029999999999999</v>
      </c>
      <c r="FJ71">
        <v>9999</v>
      </c>
      <c r="FK71">
        <v>9999</v>
      </c>
      <c r="FL71">
        <v>9999</v>
      </c>
      <c r="FM71">
        <v>999.9</v>
      </c>
      <c r="FN71">
        <v>1.8846099999999999</v>
      </c>
      <c r="FO71">
        <v>1.8852199999999999</v>
      </c>
      <c r="FP71">
        <v>1.88141</v>
      </c>
      <c r="FQ71">
        <v>1.88293</v>
      </c>
      <c r="FR71">
        <v>1.87988</v>
      </c>
      <c r="FS71">
        <v>1.8833899999999999</v>
      </c>
      <c r="FT71">
        <v>1.8794</v>
      </c>
      <c r="FU71">
        <v>1.88171</v>
      </c>
      <c r="FV71">
        <v>5</v>
      </c>
      <c r="FW71">
        <v>0</v>
      </c>
      <c r="FX71">
        <v>0</v>
      </c>
      <c r="FY71">
        <v>0</v>
      </c>
      <c r="FZ71" t="s">
        <v>367</v>
      </c>
      <c r="GA71" t="s">
        <v>368</v>
      </c>
      <c r="GB71" t="s">
        <v>369</v>
      </c>
      <c r="GC71" t="s">
        <v>369</v>
      </c>
      <c r="GD71" t="s">
        <v>369</v>
      </c>
      <c r="GE71" t="s">
        <v>369</v>
      </c>
      <c r="GF71">
        <v>0</v>
      </c>
      <c r="GG71">
        <v>100</v>
      </c>
      <c r="GH71">
        <v>100</v>
      </c>
      <c r="GI71">
        <v>-2.42</v>
      </c>
      <c r="GJ71">
        <v>2.0199999999999999E-2</v>
      </c>
      <c r="GK71">
        <v>-2.4200952380952572</v>
      </c>
      <c r="GL71">
        <v>0</v>
      </c>
      <c r="GM71">
        <v>0</v>
      </c>
      <c r="GN71">
        <v>0</v>
      </c>
      <c r="GO71">
        <v>2.0114285714289078E-2</v>
      </c>
      <c r="GP71">
        <v>0</v>
      </c>
      <c r="GQ71">
        <v>0</v>
      </c>
      <c r="GR71">
        <v>0</v>
      </c>
      <c r="GS71">
        <v>-1</v>
      </c>
      <c r="GT71">
        <v>-1</v>
      </c>
      <c r="GU71">
        <v>-1</v>
      </c>
      <c r="GV71">
        <v>-1</v>
      </c>
      <c r="GW71">
        <v>0.9</v>
      </c>
      <c r="GX71">
        <v>0.6</v>
      </c>
      <c r="GY71">
        <v>0.25390600000000002</v>
      </c>
      <c r="GZ71">
        <v>2.63916</v>
      </c>
      <c r="HA71">
        <v>1.5966800000000001</v>
      </c>
      <c r="HB71">
        <v>2.3034699999999999</v>
      </c>
      <c r="HC71">
        <v>1.6003400000000001</v>
      </c>
      <c r="HD71">
        <v>2.51709</v>
      </c>
      <c r="HE71">
        <v>45.1768</v>
      </c>
      <c r="HF71">
        <v>23.710999999999999</v>
      </c>
      <c r="HG71">
        <v>18</v>
      </c>
      <c r="HH71">
        <v>537.50099999999998</v>
      </c>
      <c r="HI71">
        <v>415.43400000000003</v>
      </c>
      <c r="HJ71">
        <v>28.568100000000001</v>
      </c>
      <c r="HK71">
        <v>32.601100000000002</v>
      </c>
      <c r="HL71">
        <v>30.0001</v>
      </c>
      <c r="HM71">
        <v>32.546199999999999</v>
      </c>
      <c r="HN71">
        <v>32.506100000000004</v>
      </c>
      <c r="HO71">
        <v>5.07639</v>
      </c>
      <c r="HP71">
        <v>55.101900000000001</v>
      </c>
      <c r="HQ71">
        <v>0</v>
      </c>
      <c r="HR71">
        <v>28.574999999999999</v>
      </c>
      <c r="HS71">
        <v>50</v>
      </c>
      <c r="HT71">
        <v>20.510100000000001</v>
      </c>
      <c r="HU71">
        <v>99.097099999999998</v>
      </c>
      <c r="HV71">
        <v>98.288200000000003</v>
      </c>
    </row>
    <row r="72" spans="1:230" x14ac:dyDescent="0.3">
      <c r="A72">
        <v>56</v>
      </c>
      <c r="B72">
        <v>1691693229.5999999</v>
      </c>
      <c r="C72">
        <v>13208</v>
      </c>
      <c r="D72" t="s">
        <v>542</v>
      </c>
      <c r="E72" t="s">
        <v>543</v>
      </c>
      <c r="F72" t="s">
        <v>357</v>
      </c>
      <c r="G72" t="s">
        <v>520</v>
      </c>
      <c r="H72" t="s">
        <v>521</v>
      </c>
      <c r="I72" t="s">
        <v>360</v>
      </c>
      <c r="J72" t="s">
        <v>471</v>
      </c>
      <c r="K72" t="s">
        <v>522</v>
      </c>
      <c r="L72" t="s">
        <v>363</v>
      </c>
      <c r="M72">
        <v>1691693229.5999999</v>
      </c>
      <c r="N72">
        <f t="shared" si="34"/>
        <v>8.3010236656125905E-3</v>
      </c>
      <c r="O72">
        <f t="shared" si="35"/>
        <v>8.3010236656125898</v>
      </c>
      <c r="P72">
        <f t="shared" si="36"/>
        <v>-3.3629811039569146</v>
      </c>
      <c r="Q72">
        <f t="shared" si="37"/>
        <v>23.6816</v>
      </c>
      <c r="R72">
        <f t="shared" si="38"/>
        <v>35.081480055497991</v>
      </c>
      <c r="S72">
        <f t="shared" si="39"/>
        <v>3.466284222955172</v>
      </c>
      <c r="T72">
        <f t="shared" si="40"/>
        <v>2.3399000362720002</v>
      </c>
      <c r="U72">
        <f t="shared" si="41"/>
        <v>0.47121331803369298</v>
      </c>
      <c r="V72">
        <f t="shared" si="42"/>
        <v>2.9172345602043479</v>
      </c>
      <c r="W72">
        <f t="shared" si="43"/>
        <v>0.43264859233675945</v>
      </c>
      <c r="X72">
        <f t="shared" si="44"/>
        <v>0.27360675986675298</v>
      </c>
      <c r="Y72">
        <f t="shared" si="45"/>
        <v>344.36939876264734</v>
      </c>
      <c r="Z72">
        <f t="shared" si="46"/>
        <v>32.323183761983898</v>
      </c>
      <c r="AA72">
        <f t="shared" si="47"/>
        <v>31.9863</v>
      </c>
      <c r="AB72">
        <f t="shared" si="48"/>
        <v>4.7713817450837395</v>
      </c>
      <c r="AC72">
        <f t="shared" si="49"/>
        <v>60.21759695608867</v>
      </c>
      <c r="AD72">
        <f t="shared" si="50"/>
        <v>2.9496952808440007</v>
      </c>
      <c r="AE72">
        <f t="shared" si="51"/>
        <v>4.8983942069208615</v>
      </c>
      <c r="AF72">
        <f t="shared" si="52"/>
        <v>1.8216864642397388</v>
      </c>
      <c r="AG72">
        <f t="shared" si="53"/>
        <v>-366.07514365351523</v>
      </c>
      <c r="AH72">
        <f t="shared" si="54"/>
        <v>73.11665917356666</v>
      </c>
      <c r="AI72">
        <f t="shared" si="55"/>
        <v>5.6962635864418019</v>
      </c>
      <c r="AJ72">
        <f t="shared" si="56"/>
        <v>57.1071778691406</v>
      </c>
      <c r="AK72">
        <f t="shared" si="57"/>
        <v>-3.2784599305990239</v>
      </c>
      <c r="AL72">
        <f t="shared" si="58"/>
        <v>8.3055932566081765</v>
      </c>
      <c r="AM72">
        <f t="shared" si="59"/>
        <v>-3.3629811039569146</v>
      </c>
      <c r="AN72">
        <v>20.411116482752799</v>
      </c>
      <c r="AO72">
        <v>24.534644848484849</v>
      </c>
      <c r="AP72">
        <v>-2.1486431027902071E-4</v>
      </c>
      <c r="AQ72">
        <v>65.610265439891521</v>
      </c>
      <c r="AR72">
        <f t="shared" si="60"/>
        <v>8.3010236656125898</v>
      </c>
      <c r="AS72">
        <v>20.18075411534889</v>
      </c>
      <c r="AT72">
        <v>29.852587272727281</v>
      </c>
      <c r="AU72">
        <v>1.1624615253123401E-4</v>
      </c>
      <c r="AV72">
        <v>93.83247867781094</v>
      </c>
      <c r="AW72">
        <v>0</v>
      </c>
      <c r="AX72">
        <v>0</v>
      </c>
      <c r="AY72">
        <f t="shared" si="61"/>
        <v>1</v>
      </c>
      <c r="AZ72">
        <f t="shared" si="62"/>
        <v>0</v>
      </c>
      <c r="BA72">
        <f t="shared" si="63"/>
        <v>51556.956314065967</v>
      </c>
      <c r="BB72">
        <f t="shared" si="64"/>
        <v>1800</v>
      </c>
      <c r="BC72">
        <f t="shared" si="65"/>
        <v>1513.1846993813235</v>
      </c>
      <c r="BD72">
        <f t="shared" si="66"/>
        <v>0.84065816632295753</v>
      </c>
      <c r="BE72">
        <f t="shared" si="67"/>
        <v>0.19131633264591519</v>
      </c>
      <c r="BF72">
        <v>6</v>
      </c>
      <c r="BG72">
        <v>0.5</v>
      </c>
      <c r="BH72" t="s">
        <v>364</v>
      </c>
      <c r="BI72">
        <v>2</v>
      </c>
      <c r="BJ72" t="b">
        <v>1</v>
      </c>
      <c r="BK72">
        <v>1691693229.5999999</v>
      </c>
      <c r="BL72">
        <v>23.6816</v>
      </c>
      <c r="BM72">
        <v>19.9801</v>
      </c>
      <c r="BN72">
        <v>29.853200000000001</v>
      </c>
      <c r="BO72">
        <v>20.1752</v>
      </c>
      <c r="BP72">
        <v>26.0474</v>
      </c>
      <c r="BQ72">
        <v>29.830100000000002</v>
      </c>
      <c r="BR72">
        <v>499.54399999999998</v>
      </c>
      <c r="BS72">
        <v>98.707400000000007</v>
      </c>
      <c r="BT72">
        <v>9.9269999999999997E-2</v>
      </c>
      <c r="BU72">
        <v>32.4512</v>
      </c>
      <c r="BV72">
        <v>31.9863</v>
      </c>
      <c r="BW72">
        <v>999.9</v>
      </c>
      <c r="BX72">
        <v>0</v>
      </c>
      <c r="BY72">
        <v>0</v>
      </c>
      <c r="BZ72">
        <v>10060</v>
      </c>
      <c r="CA72">
        <v>0</v>
      </c>
      <c r="CB72">
        <v>1776.46</v>
      </c>
      <c r="CC72">
        <v>3.7015400000000001</v>
      </c>
      <c r="CD72">
        <v>24.410399999999999</v>
      </c>
      <c r="CE72">
        <v>20.391500000000001</v>
      </c>
      <c r="CF72">
        <v>9.6779899999999994</v>
      </c>
      <c r="CG72">
        <v>19.9801</v>
      </c>
      <c r="CH72">
        <v>20.1752</v>
      </c>
      <c r="CI72">
        <v>2.9467300000000001</v>
      </c>
      <c r="CJ72">
        <v>1.9914400000000001</v>
      </c>
      <c r="CK72">
        <v>23.729900000000001</v>
      </c>
      <c r="CL72">
        <v>17.3765</v>
      </c>
      <c r="CM72">
        <v>1800</v>
      </c>
      <c r="CN72">
        <v>0.97799999999999998</v>
      </c>
      <c r="CO72">
        <v>2.20003E-2</v>
      </c>
      <c r="CP72">
        <v>0</v>
      </c>
      <c r="CQ72">
        <v>816.23</v>
      </c>
      <c r="CR72">
        <v>5.0009399999999999</v>
      </c>
      <c r="CS72">
        <v>19496.3</v>
      </c>
      <c r="CT72">
        <v>13860.1</v>
      </c>
      <c r="CU72">
        <v>46.75</v>
      </c>
      <c r="CV72">
        <v>48.875</v>
      </c>
      <c r="CW72">
        <v>47.811999999999998</v>
      </c>
      <c r="CX72">
        <v>48.25</v>
      </c>
      <c r="CY72">
        <v>48.625</v>
      </c>
      <c r="CZ72">
        <v>1755.51</v>
      </c>
      <c r="DA72">
        <v>39.49</v>
      </c>
      <c r="DB72">
        <v>0</v>
      </c>
      <c r="DC72">
        <v>1691693229</v>
      </c>
      <c r="DD72">
        <v>0</v>
      </c>
      <c r="DE72">
        <v>1691693190.5999999</v>
      </c>
      <c r="DF72" t="s">
        <v>544</v>
      </c>
      <c r="DG72">
        <v>1691693171.0999999</v>
      </c>
      <c r="DH72">
        <v>1691693190.5999999</v>
      </c>
      <c r="DI72">
        <v>61</v>
      </c>
      <c r="DJ72">
        <v>5.3999999999999999E-2</v>
      </c>
      <c r="DK72">
        <v>3.0000000000000001E-3</v>
      </c>
      <c r="DL72">
        <v>-2.3660000000000001</v>
      </c>
      <c r="DM72">
        <v>2.3E-2</v>
      </c>
      <c r="DN72">
        <v>20</v>
      </c>
      <c r="DO72">
        <v>20</v>
      </c>
      <c r="DP72">
        <v>1.1200000000000001</v>
      </c>
      <c r="DQ72">
        <v>0.03</v>
      </c>
      <c r="DR72">
        <v>-3.374409099109732</v>
      </c>
      <c r="DS72">
        <v>0.13449237180435131</v>
      </c>
      <c r="DT72">
        <v>4.7257836902668278E-2</v>
      </c>
      <c r="DU72">
        <v>1</v>
      </c>
      <c r="DV72">
        <v>0.46812803144694559</v>
      </c>
      <c r="DW72">
        <v>-6.2652910131249899E-3</v>
      </c>
      <c r="DX72">
        <v>8.5678448283441327E-3</v>
      </c>
      <c r="DY72">
        <v>1</v>
      </c>
      <c r="DZ72">
        <v>2</v>
      </c>
      <c r="EA72">
        <v>2</v>
      </c>
      <c r="EB72" t="s">
        <v>366</v>
      </c>
      <c r="EC72">
        <v>3.1222599999999998</v>
      </c>
      <c r="ED72">
        <v>2.8691200000000001</v>
      </c>
      <c r="EE72">
        <v>6.8946600000000004E-3</v>
      </c>
      <c r="EF72">
        <v>5.3949799999999997E-3</v>
      </c>
      <c r="EG72">
        <v>0.13111800000000001</v>
      </c>
      <c r="EH72">
        <v>9.9928900000000001E-2</v>
      </c>
      <c r="EI72">
        <v>28933.5</v>
      </c>
      <c r="EJ72">
        <v>29866.7</v>
      </c>
      <c r="EK72">
        <v>26832.1</v>
      </c>
      <c r="EL72">
        <v>27729.4</v>
      </c>
      <c r="EM72">
        <v>33334.6</v>
      </c>
      <c r="EN72">
        <v>34890.699999999997</v>
      </c>
      <c r="EO72">
        <v>39754</v>
      </c>
      <c r="EP72">
        <v>40182.199999999997</v>
      </c>
      <c r="EQ72">
        <v>2.0127999999999999</v>
      </c>
      <c r="ER72">
        <v>1.7110000000000001</v>
      </c>
      <c r="ES72">
        <v>3.9040999999999999E-2</v>
      </c>
      <c r="ET72">
        <v>0</v>
      </c>
      <c r="EU72">
        <v>31.352699999999999</v>
      </c>
      <c r="EV72">
        <v>999.9</v>
      </c>
      <c r="EW72">
        <v>48.3</v>
      </c>
      <c r="EX72">
        <v>43.9</v>
      </c>
      <c r="EY72">
        <v>44.5501</v>
      </c>
      <c r="EZ72">
        <v>62.735599999999998</v>
      </c>
      <c r="FA72">
        <v>28.8782</v>
      </c>
      <c r="FB72">
        <v>1</v>
      </c>
      <c r="FC72">
        <v>0.415406</v>
      </c>
      <c r="FD72">
        <v>1.44529</v>
      </c>
      <c r="FE72">
        <v>20.300899999999999</v>
      </c>
      <c r="FF72">
        <v>5.2112999999999996</v>
      </c>
      <c r="FG72">
        <v>11.908099999999999</v>
      </c>
      <c r="FH72">
        <v>4.9968000000000004</v>
      </c>
      <c r="FI72">
        <v>3.3029999999999999</v>
      </c>
      <c r="FJ72">
        <v>9999</v>
      </c>
      <c r="FK72">
        <v>9999</v>
      </c>
      <c r="FL72">
        <v>9999</v>
      </c>
      <c r="FM72">
        <v>999.9</v>
      </c>
      <c r="FN72">
        <v>1.8846099999999999</v>
      </c>
      <c r="FO72">
        <v>1.8852199999999999</v>
      </c>
      <c r="FP72">
        <v>1.8813500000000001</v>
      </c>
      <c r="FQ72">
        <v>1.88293</v>
      </c>
      <c r="FR72">
        <v>1.87988</v>
      </c>
      <c r="FS72">
        <v>1.8833899999999999</v>
      </c>
      <c r="FT72">
        <v>1.87927</v>
      </c>
      <c r="FU72">
        <v>1.88171</v>
      </c>
      <c r="FV72">
        <v>5</v>
      </c>
      <c r="FW72">
        <v>0</v>
      </c>
      <c r="FX72">
        <v>0</v>
      </c>
      <c r="FY72">
        <v>0</v>
      </c>
      <c r="FZ72" t="s">
        <v>367</v>
      </c>
      <c r="GA72" t="s">
        <v>368</v>
      </c>
      <c r="GB72" t="s">
        <v>369</v>
      </c>
      <c r="GC72" t="s">
        <v>369</v>
      </c>
      <c r="GD72" t="s">
        <v>369</v>
      </c>
      <c r="GE72" t="s">
        <v>369</v>
      </c>
      <c r="GF72">
        <v>0</v>
      </c>
      <c r="GG72">
        <v>100</v>
      </c>
      <c r="GH72">
        <v>100</v>
      </c>
      <c r="GI72">
        <v>-2.3660000000000001</v>
      </c>
      <c r="GJ72">
        <v>2.3099999999999999E-2</v>
      </c>
      <c r="GK72">
        <v>-2.3657600000000021</v>
      </c>
      <c r="GL72">
        <v>0</v>
      </c>
      <c r="GM72">
        <v>0</v>
      </c>
      <c r="GN72">
        <v>0</v>
      </c>
      <c r="GO72">
        <v>2.3119047619047709E-2</v>
      </c>
      <c r="GP72">
        <v>0</v>
      </c>
      <c r="GQ72">
        <v>0</v>
      </c>
      <c r="GR72">
        <v>0</v>
      </c>
      <c r="GS72">
        <v>-1</v>
      </c>
      <c r="GT72">
        <v>-1</v>
      </c>
      <c r="GU72">
        <v>-1</v>
      </c>
      <c r="GV72">
        <v>-1</v>
      </c>
      <c r="GW72">
        <v>1</v>
      </c>
      <c r="GX72">
        <v>0.7</v>
      </c>
      <c r="GY72">
        <v>0.18920899999999999</v>
      </c>
      <c r="GZ72">
        <v>2.6672400000000001</v>
      </c>
      <c r="HA72">
        <v>1.5979000000000001</v>
      </c>
      <c r="HB72">
        <v>2.3034699999999999</v>
      </c>
      <c r="HC72">
        <v>1.6003400000000001</v>
      </c>
      <c r="HD72">
        <v>2.4706999999999999</v>
      </c>
      <c r="HE72">
        <v>45.375799999999998</v>
      </c>
      <c r="HF72">
        <v>23.754799999999999</v>
      </c>
      <c r="HG72">
        <v>18</v>
      </c>
      <c r="HH72">
        <v>536.54100000000005</v>
      </c>
      <c r="HI72">
        <v>414.63799999999998</v>
      </c>
      <c r="HJ72">
        <v>28.676600000000001</v>
      </c>
      <c r="HK72">
        <v>32.635800000000003</v>
      </c>
      <c r="HL72">
        <v>30.0001</v>
      </c>
      <c r="HM72">
        <v>32.572000000000003</v>
      </c>
      <c r="HN72">
        <v>32.534700000000001</v>
      </c>
      <c r="HO72">
        <v>3.7682000000000002</v>
      </c>
      <c r="HP72">
        <v>55.948599999999999</v>
      </c>
      <c r="HQ72">
        <v>0</v>
      </c>
      <c r="HR72">
        <v>28.678000000000001</v>
      </c>
      <c r="HS72">
        <v>20</v>
      </c>
      <c r="HT72">
        <v>20.186800000000002</v>
      </c>
      <c r="HU72">
        <v>99.088899999999995</v>
      </c>
      <c r="HV72">
        <v>98.281300000000002</v>
      </c>
    </row>
    <row r="73" spans="1:230" x14ac:dyDescent="0.3">
      <c r="A73">
        <v>57</v>
      </c>
      <c r="B73">
        <v>1691693343.0999999</v>
      </c>
      <c r="C73">
        <v>13321.5</v>
      </c>
      <c r="D73" t="s">
        <v>545</v>
      </c>
      <c r="E73" t="s">
        <v>546</v>
      </c>
      <c r="F73" t="s">
        <v>357</v>
      </c>
      <c r="G73" t="s">
        <v>520</v>
      </c>
      <c r="H73" t="s">
        <v>521</v>
      </c>
      <c r="I73" t="s">
        <v>360</v>
      </c>
      <c r="J73" t="s">
        <v>471</v>
      </c>
      <c r="K73" t="s">
        <v>522</v>
      </c>
      <c r="L73" t="s">
        <v>363</v>
      </c>
      <c r="M73">
        <v>1691693343.0999999</v>
      </c>
      <c r="N73">
        <f t="shared" si="34"/>
        <v>8.1363988984337748E-3</v>
      </c>
      <c r="O73">
        <f t="shared" si="35"/>
        <v>8.1363988984337752</v>
      </c>
      <c r="P73">
        <f t="shared" si="36"/>
        <v>23.452031184607836</v>
      </c>
      <c r="Q73">
        <f t="shared" si="37"/>
        <v>367.99599999999998</v>
      </c>
      <c r="R73">
        <f t="shared" si="38"/>
        <v>270.59211294273325</v>
      </c>
      <c r="S73">
        <f t="shared" si="39"/>
        <v>26.736086076754141</v>
      </c>
      <c r="T73">
        <f t="shared" si="40"/>
        <v>36.360160778165195</v>
      </c>
      <c r="U73">
        <f t="shared" si="41"/>
        <v>0.45969898204091914</v>
      </c>
      <c r="V73">
        <f t="shared" si="42"/>
        <v>2.9267841603237761</v>
      </c>
      <c r="W73">
        <f t="shared" si="43"/>
        <v>0.42302693051835522</v>
      </c>
      <c r="X73">
        <f t="shared" si="44"/>
        <v>0.26744245821157375</v>
      </c>
      <c r="Y73">
        <f t="shared" si="45"/>
        <v>344.32189876247543</v>
      </c>
      <c r="Z73">
        <f t="shared" si="46"/>
        <v>32.397682073388573</v>
      </c>
      <c r="AA73">
        <f t="shared" si="47"/>
        <v>31.9787</v>
      </c>
      <c r="AB73">
        <f t="shared" si="48"/>
        <v>4.7693294450904089</v>
      </c>
      <c r="AC73">
        <f t="shared" si="49"/>
        <v>59.975424341925411</v>
      </c>
      <c r="AD73">
        <f t="shared" si="50"/>
        <v>2.9430905907534202</v>
      </c>
      <c r="AE73">
        <f t="shared" si="51"/>
        <v>4.9071609297411385</v>
      </c>
      <c r="AF73">
        <f t="shared" si="52"/>
        <v>1.8262388543369887</v>
      </c>
      <c r="AG73">
        <f t="shared" si="53"/>
        <v>-358.81519142092947</v>
      </c>
      <c r="AH73">
        <f t="shared" si="54"/>
        <v>79.55710673382363</v>
      </c>
      <c r="AI73">
        <f t="shared" si="55"/>
        <v>6.1785256451666433</v>
      </c>
      <c r="AJ73">
        <f t="shared" si="56"/>
        <v>71.242339720536236</v>
      </c>
      <c r="AK73">
        <f t="shared" si="57"/>
        <v>23.693725371381099</v>
      </c>
      <c r="AL73">
        <f t="shared" si="58"/>
        <v>8.2349716988379402</v>
      </c>
      <c r="AM73">
        <f t="shared" si="59"/>
        <v>23.452031184607836</v>
      </c>
      <c r="AN73">
        <v>408.28425777768791</v>
      </c>
      <c r="AO73">
        <v>379.35918787878791</v>
      </c>
      <c r="AP73">
        <v>3.6761333545891367E-2</v>
      </c>
      <c r="AQ73">
        <v>65.575224424080218</v>
      </c>
      <c r="AR73">
        <f t="shared" si="60"/>
        <v>8.1363988984337752</v>
      </c>
      <c r="AS73">
        <v>20.19384483997214</v>
      </c>
      <c r="AT73">
        <v>29.785002424242421</v>
      </c>
      <c r="AU73">
        <v>-1.543033519101192E-2</v>
      </c>
      <c r="AV73">
        <v>94.43390603112573</v>
      </c>
      <c r="AW73">
        <v>0</v>
      </c>
      <c r="AX73">
        <v>0</v>
      </c>
      <c r="AY73">
        <f t="shared" si="61"/>
        <v>1</v>
      </c>
      <c r="AZ73">
        <f t="shared" si="62"/>
        <v>0</v>
      </c>
      <c r="BA73">
        <f t="shared" si="63"/>
        <v>51821.254831137208</v>
      </c>
      <c r="BB73">
        <f t="shared" si="64"/>
        <v>1799.75</v>
      </c>
      <c r="BC73">
        <f t="shared" si="65"/>
        <v>1512.9746993812375</v>
      </c>
      <c r="BD73">
        <f t="shared" si="66"/>
        <v>0.84065825774759695</v>
      </c>
      <c r="BE73">
        <f t="shared" si="67"/>
        <v>0.19131651549519402</v>
      </c>
      <c r="BF73">
        <v>6</v>
      </c>
      <c r="BG73">
        <v>0.5</v>
      </c>
      <c r="BH73" t="s">
        <v>364</v>
      </c>
      <c r="BI73">
        <v>2</v>
      </c>
      <c r="BJ73" t="b">
        <v>1</v>
      </c>
      <c r="BK73">
        <v>1691693343.0999999</v>
      </c>
      <c r="BL73">
        <v>367.99599999999998</v>
      </c>
      <c r="BM73">
        <v>400.08199999999999</v>
      </c>
      <c r="BN73">
        <v>29.7866</v>
      </c>
      <c r="BO73">
        <v>20.193899999999999</v>
      </c>
      <c r="BP73">
        <v>370.99200000000002</v>
      </c>
      <c r="BQ73">
        <v>29.763500000000001</v>
      </c>
      <c r="BR73">
        <v>499.73500000000001</v>
      </c>
      <c r="BS73">
        <v>98.707300000000004</v>
      </c>
      <c r="BT73">
        <v>9.8558699999999999E-2</v>
      </c>
      <c r="BU73">
        <v>32.482900000000001</v>
      </c>
      <c r="BV73">
        <v>31.9787</v>
      </c>
      <c r="BW73">
        <v>999.9</v>
      </c>
      <c r="BX73">
        <v>0</v>
      </c>
      <c r="BY73">
        <v>0</v>
      </c>
      <c r="BZ73">
        <v>10115</v>
      </c>
      <c r="CA73">
        <v>0</v>
      </c>
      <c r="CB73">
        <v>1774.06</v>
      </c>
      <c r="CC73">
        <v>-32.085299999999997</v>
      </c>
      <c r="CD73">
        <v>379.29399999999998</v>
      </c>
      <c r="CE73">
        <v>408.327</v>
      </c>
      <c r="CF73">
        <v>9.5926600000000004</v>
      </c>
      <c r="CG73">
        <v>400.08199999999999</v>
      </c>
      <c r="CH73">
        <v>20.193899999999999</v>
      </c>
      <c r="CI73">
        <v>2.94015</v>
      </c>
      <c r="CJ73">
        <v>1.99329</v>
      </c>
      <c r="CK73">
        <v>23.692799999999998</v>
      </c>
      <c r="CL73">
        <v>17.391100000000002</v>
      </c>
      <c r="CM73">
        <v>1799.75</v>
      </c>
      <c r="CN73">
        <v>0.97799599999999998</v>
      </c>
      <c r="CO73">
        <v>2.2004099999999999E-2</v>
      </c>
      <c r="CP73">
        <v>0</v>
      </c>
      <c r="CQ73">
        <v>796.88400000000001</v>
      </c>
      <c r="CR73">
        <v>5.0009399999999999</v>
      </c>
      <c r="CS73">
        <v>19224</v>
      </c>
      <c r="CT73">
        <v>13858.2</v>
      </c>
      <c r="CU73">
        <v>46.75</v>
      </c>
      <c r="CV73">
        <v>48.875</v>
      </c>
      <c r="CW73">
        <v>47.75</v>
      </c>
      <c r="CX73">
        <v>48.186999999999998</v>
      </c>
      <c r="CY73">
        <v>48.561999999999998</v>
      </c>
      <c r="CZ73">
        <v>1755.26</v>
      </c>
      <c r="DA73">
        <v>39.49</v>
      </c>
      <c r="DB73">
        <v>0</v>
      </c>
      <c r="DC73">
        <v>1691693342.4000001</v>
      </c>
      <c r="DD73">
        <v>0</v>
      </c>
      <c r="DE73">
        <v>1691693304.5999999</v>
      </c>
      <c r="DF73" t="s">
        <v>547</v>
      </c>
      <c r="DG73">
        <v>1691693282.0999999</v>
      </c>
      <c r="DH73">
        <v>1691693190.5999999</v>
      </c>
      <c r="DI73">
        <v>62</v>
      </c>
      <c r="DJ73">
        <v>-0.629</v>
      </c>
      <c r="DK73">
        <v>3.0000000000000001E-3</v>
      </c>
      <c r="DL73">
        <v>-2.9950000000000001</v>
      </c>
      <c r="DM73">
        <v>2.3E-2</v>
      </c>
      <c r="DN73">
        <v>401</v>
      </c>
      <c r="DO73">
        <v>20</v>
      </c>
      <c r="DP73">
        <v>0.24</v>
      </c>
      <c r="DQ73">
        <v>0.03</v>
      </c>
      <c r="DR73">
        <v>23.733366859595439</v>
      </c>
      <c r="DS73">
        <v>-0.15915834974701881</v>
      </c>
      <c r="DT73">
        <v>0.1070438989060514</v>
      </c>
      <c r="DU73">
        <v>1</v>
      </c>
      <c r="DV73">
        <v>0.46865946102990341</v>
      </c>
      <c r="DW73">
        <v>-3.5620201559611889E-2</v>
      </c>
      <c r="DX73">
        <v>1.248225493562948E-2</v>
      </c>
      <c r="DY73">
        <v>1</v>
      </c>
      <c r="DZ73">
        <v>2</v>
      </c>
      <c r="EA73">
        <v>2</v>
      </c>
      <c r="EB73" t="s">
        <v>366</v>
      </c>
      <c r="EC73">
        <v>3.12249</v>
      </c>
      <c r="ED73">
        <v>2.8689</v>
      </c>
      <c r="EE73">
        <v>8.1764600000000007E-2</v>
      </c>
      <c r="EF73">
        <v>8.7806700000000001E-2</v>
      </c>
      <c r="EG73">
        <v>0.13090399999999999</v>
      </c>
      <c r="EH73">
        <v>9.9990700000000002E-2</v>
      </c>
      <c r="EI73">
        <v>26751.3</v>
      </c>
      <c r="EJ73">
        <v>27393.1</v>
      </c>
      <c r="EK73">
        <v>26829.8</v>
      </c>
      <c r="EL73">
        <v>27728.9</v>
      </c>
      <c r="EM73">
        <v>33346.6</v>
      </c>
      <c r="EN73">
        <v>34894.300000000003</v>
      </c>
      <c r="EO73">
        <v>39751.1</v>
      </c>
      <c r="EP73">
        <v>40181.4</v>
      </c>
      <c r="EQ73">
        <v>2.0135999999999998</v>
      </c>
      <c r="ER73">
        <v>1.7103999999999999</v>
      </c>
      <c r="ES73">
        <v>4.1276199999999999E-2</v>
      </c>
      <c r="ET73">
        <v>0</v>
      </c>
      <c r="EU73">
        <v>31.308800000000002</v>
      </c>
      <c r="EV73">
        <v>999.9</v>
      </c>
      <c r="EW73">
        <v>48.2</v>
      </c>
      <c r="EX73">
        <v>43.9</v>
      </c>
      <c r="EY73">
        <v>44.463500000000003</v>
      </c>
      <c r="EZ73">
        <v>62.765599999999999</v>
      </c>
      <c r="FA73">
        <v>28.822099999999999</v>
      </c>
      <c r="FB73">
        <v>1</v>
      </c>
      <c r="FC73">
        <v>0.41817100000000001</v>
      </c>
      <c r="FD73">
        <v>1.1786700000000001</v>
      </c>
      <c r="FE73">
        <v>20.3034</v>
      </c>
      <c r="FF73">
        <v>5.2148899999999996</v>
      </c>
      <c r="FG73">
        <v>11.908099999999999</v>
      </c>
      <c r="FH73">
        <v>4.9988000000000001</v>
      </c>
      <c r="FI73">
        <v>3.3029999999999999</v>
      </c>
      <c r="FJ73">
        <v>9999</v>
      </c>
      <c r="FK73">
        <v>9999</v>
      </c>
      <c r="FL73">
        <v>9999</v>
      </c>
      <c r="FM73">
        <v>999.9</v>
      </c>
      <c r="FN73">
        <v>1.8846099999999999</v>
      </c>
      <c r="FO73">
        <v>1.88513</v>
      </c>
      <c r="FP73">
        <v>1.8813200000000001</v>
      </c>
      <c r="FQ73">
        <v>1.88293</v>
      </c>
      <c r="FR73">
        <v>1.87985</v>
      </c>
      <c r="FS73">
        <v>1.8833899999999999</v>
      </c>
      <c r="FT73">
        <v>1.87927</v>
      </c>
      <c r="FU73">
        <v>1.88165</v>
      </c>
      <c r="FV73">
        <v>5</v>
      </c>
      <c r="FW73">
        <v>0</v>
      </c>
      <c r="FX73">
        <v>0</v>
      </c>
      <c r="FY73">
        <v>0</v>
      </c>
      <c r="FZ73" t="s">
        <v>367</v>
      </c>
      <c r="GA73" t="s">
        <v>368</v>
      </c>
      <c r="GB73" t="s">
        <v>369</v>
      </c>
      <c r="GC73" t="s">
        <v>369</v>
      </c>
      <c r="GD73" t="s">
        <v>369</v>
      </c>
      <c r="GE73" t="s">
        <v>369</v>
      </c>
      <c r="GF73">
        <v>0</v>
      </c>
      <c r="GG73">
        <v>100</v>
      </c>
      <c r="GH73">
        <v>100</v>
      </c>
      <c r="GI73">
        <v>-2.996</v>
      </c>
      <c r="GJ73">
        <v>2.3099999999999999E-2</v>
      </c>
      <c r="GK73">
        <v>-2.9951499999999669</v>
      </c>
      <c r="GL73">
        <v>0</v>
      </c>
      <c r="GM73">
        <v>0</v>
      </c>
      <c r="GN73">
        <v>0</v>
      </c>
      <c r="GO73">
        <v>2.3119047619047709E-2</v>
      </c>
      <c r="GP73">
        <v>0</v>
      </c>
      <c r="GQ73">
        <v>0</v>
      </c>
      <c r="GR73">
        <v>0</v>
      </c>
      <c r="GS73">
        <v>-1</v>
      </c>
      <c r="GT73">
        <v>-1</v>
      </c>
      <c r="GU73">
        <v>-1</v>
      </c>
      <c r="GV73">
        <v>-1</v>
      </c>
      <c r="GW73">
        <v>1</v>
      </c>
      <c r="GX73">
        <v>2.5</v>
      </c>
      <c r="GY73">
        <v>0.98877000000000004</v>
      </c>
      <c r="GZ73">
        <v>2.6098599999999998</v>
      </c>
      <c r="HA73">
        <v>1.5979000000000001</v>
      </c>
      <c r="HB73">
        <v>2.2997999999999998</v>
      </c>
      <c r="HC73">
        <v>1.6003400000000001</v>
      </c>
      <c r="HD73">
        <v>2.47925</v>
      </c>
      <c r="HE73">
        <v>45.4328</v>
      </c>
      <c r="HF73">
        <v>23.772300000000001</v>
      </c>
      <c r="HG73">
        <v>18</v>
      </c>
      <c r="HH73">
        <v>537.30899999999997</v>
      </c>
      <c r="HI73">
        <v>414.42099999999999</v>
      </c>
      <c r="HJ73">
        <v>29.001100000000001</v>
      </c>
      <c r="HK73">
        <v>32.6736</v>
      </c>
      <c r="HL73">
        <v>29.9998</v>
      </c>
      <c r="HM73">
        <v>32.6008</v>
      </c>
      <c r="HN73">
        <v>32.557600000000001</v>
      </c>
      <c r="HO73">
        <v>19.807300000000001</v>
      </c>
      <c r="HP73">
        <v>55.9377</v>
      </c>
      <c r="HQ73">
        <v>0</v>
      </c>
      <c r="HR73">
        <v>29.033200000000001</v>
      </c>
      <c r="HS73">
        <v>400</v>
      </c>
      <c r="HT73">
        <v>20.300699999999999</v>
      </c>
      <c r="HU73">
        <v>99.081199999999995</v>
      </c>
      <c r="HV73">
        <v>98.279399999999995</v>
      </c>
    </row>
    <row r="74" spans="1:230" x14ac:dyDescent="0.3">
      <c r="A74">
        <v>58</v>
      </c>
      <c r="B74">
        <v>1691693460.0999999</v>
      </c>
      <c r="C74">
        <v>13438.5</v>
      </c>
      <c r="D74" t="s">
        <v>548</v>
      </c>
      <c r="E74" t="s">
        <v>549</v>
      </c>
      <c r="F74" t="s">
        <v>357</v>
      </c>
      <c r="G74" t="s">
        <v>520</v>
      </c>
      <c r="H74" t="s">
        <v>521</v>
      </c>
      <c r="I74" t="s">
        <v>360</v>
      </c>
      <c r="J74" t="s">
        <v>471</v>
      </c>
      <c r="K74" t="s">
        <v>522</v>
      </c>
      <c r="L74" t="s">
        <v>363</v>
      </c>
      <c r="M74">
        <v>1691693460.0999999</v>
      </c>
      <c r="N74">
        <f t="shared" si="34"/>
        <v>6.8238624022706959E-3</v>
      </c>
      <c r="O74">
        <f t="shared" si="35"/>
        <v>6.823862402270696</v>
      </c>
      <c r="P74">
        <f t="shared" si="36"/>
        <v>22.962698495913497</v>
      </c>
      <c r="Q74">
        <f t="shared" si="37"/>
        <v>369.327</v>
      </c>
      <c r="R74">
        <f t="shared" si="38"/>
        <v>254.37191459905125</v>
      </c>
      <c r="S74">
        <f t="shared" si="39"/>
        <v>25.134071965964228</v>
      </c>
      <c r="T74">
        <f t="shared" si="40"/>
        <v>36.492595543046995</v>
      </c>
      <c r="U74">
        <f t="shared" si="41"/>
        <v>0.37030895626595184</v>
      </c>
      <c r="V74">
        <f t="shared" si="42"/>
        <v>2.9041744386342119</v>
      </c>
      <c r="W74">
        <f t="shared" si="43"/>
        <v>0.34593489318143511</v>
      </c>
      <c r="X74">
        <f t="shared" si="44"/>
        <v>0.21826538769672532</v>
      </c>
      <c r="Y74">
        <f t="shared" si="45"/>
        <v>344.34471192690143</v>
      </c>
      <c r="Z74">
        <f t="shared" si="46"/>
        <v>32.722702744553096</v>
      </c>
      <c r="AA74">
        <f t="shared" si="47"/>
        <v>32.03</v>
      </c>
      <c r="AB74">
        <f t="shared" si="48"/>
        <v>4.7831973964887</v>
      </c>
      <c r="AC74">
        <f t="shared" si="49"/>
        <v>59.358886922099565</v>
      </c>
      <c r="AD74">
        <f t="shared" si="50"/>
        <v>2.9099951589749002</v>
      </c>
      <c r="AE74">
        <f t="shared" si="51"/>
        <v>4.9023748757180563</v>
      </c>
      <c r="AF74">
        <f t="shared" si="52"/>
        <v>1.8732022375137998</v>
      </c>
      <c r="AG74">
        <f t="shared" si="53"/>
        <v>-300.93233194013771</v>
      </c>
      <c r="AH74">
        <f t="shared" si="54"/>
        <v>68.201827677408247</v>
      </c>
      <c r="AI74">
        <f t="shared" si="55"/>
        <v>5.3387842554753071</v>
      </c>
      <c r="AJ74">
        <f t="shared" si="56"/>
        <v>116.95299191964729</v>
      </c>
      <c r="AK74">
        <f t="shared" si="57"/>
        <v>22.908957156840611</v>
      </c>
      <c r="AL74">
        <f t="shared" si="58"/>
        <v>6.7690226903512665</v>
      </c>
      <c r="AM74">
        <f t="shared" si="59"/>
        <v>22.962698495913497</v>
      </c>
      <c r="AN74">
        <v>408.7495485504196</v>
      </c>
      <c r="AO74">
        <v>380.56976363636352</v>
      </c>
      <c r="AP74">
        <v>1.6982006241273381E-3</v>
      </c>
      <c r="AQ74">
        <v>65.613263392591918</v>
      </c>
      <c r="AR74">
        <f t="shared" si="60"/>
        <v>6.823862402270696</v>
      </c>
      <c r="AS74">
        <v>21.497252313464539</v>
      </c>
      <c r="AT74">
        <v>29.450759393939389</v>
      </c>
      <c r="AU74">
        <v>-4.9621339723674666E-4</v>
      </c>
      <c r="AV74">
        <v>93.786892485505888</v>
      </c>
      <c r="AW74">
        <v>0</v>
      </c>
      <c r="AX74">
        <v>0</v>
      </c>
      <c r="AY74">
        <f t="shared" si="61"/>
        <v>1</v>
      </c>
      <c r="AZ74">
        <f t="shared" si="62"/>
        <v>0</v>
      </c>
      <c r="BA74">
        <f t="shared" si="63"/>
        <v>51186.655076687843</v>
      </c>
      <c r="BB74">
        <f t="shared" si="64"/>
        <v>1799.87</v>
      </c>
      <c r="BC74">
        <f t="shared" si="65"/>
        <v>1513.0755059634505</v>
      </c>
      <c r="BD74">
        <f t="shared" si="66"/>
        <v>0.84065821751762659</v>
      </c>
      <c r="BE74">
        <f t="shared" si="67"/>
        <v>0.19131643503525333</v>
      </c>
      <c r="BF74">
        <v>6</v>
      </c>
      <c r="BG74">
        <v>0.5</v>
      </c>
      <c r="BH74" t="s">
        <v>364</v>
      </c>
      <c r="BI74">
        <v>2</v>
      </c>
      <c r="BJ74" t="b">
        <v>1</v>
      </c>
      <c r="BK74">
        <v>1691693460.0999999</v>
      </c>
      <c r="BL74">
        <v>369.327</v>
      </c>
      <c r="BM74">
        <v>399.827</v>
      </c>
      <c r="BN74">
        <v>29.450900000000001</v>
      </c>
      <c r="BO74">
        <v>21.564900000000002</v>
      </c>
      <c r="BP74">
        <v>372.464</v>
      </c>
      <c r="BQ74">
        <v>29.4284</v>
      </c>
      <c r="BR74">
        <v>499.84800000000001</v>
      </c>
      <c r="BS74">
        <v>98.708600000000004</v>
      </c>
      <c r="BT74">
        <v>9.9761000000000002E-2</v>
      </c>
      <c r="BU74">
        <v>32.465600000000002</v>
      </c>
      <c r="BV74">
        <v>32.03</v>
      </c>
      <c r="BW74">
        <v>999.9</v>
      </c>
      <c r="BX74">
        <v>0</v>
      </c>
      <c r="BY74">
        <v>0</v>
      </c>
      <c r="BZ74">
        <v>9985</v>
      </c>
      <c r="CA74">
        <v>0</v>
      </c>
      <c r="CB74">
        <v>1764.07</v>
      </c>
      <c r="CC74">
        <v>-30.4999</v>
      </c>
      <c r="CD74">
        <v>380.53399999999999</v>
      </c>
      <c r="CE74">
        <v>408.63900000000001</v>
      </c>
      <c r="CF74">
        <v>7.8859700000000004</v>
      </c>
      <c r="CG74">
        <v>399.827</v>
      </c>
      <c r="CH74">
        <v>21.564900000000002</v>
      </c>
      <c r="CI74">
        <v>2.9070499999999999</v>
      </c>
      <c r="CJ74">
        <v>2.1286399999999999</v>
      </c>
      <c r="CK74">
        <v>23.504899999999999</v>
      </c>
      <c r="CL74">
        <v>18.435099999999998</v>
      </c>
      <c r="CM74">
        <v>1799.87</v>
      </c>
      <c r="CN74">
        <v>0.97799599999999998</v>
      </c>
      <c r="CO74">
        <v>2.2003999999999999E-2</v>
      </c>
      <c r="CP74">
        <v>0</v>
      </c>
      <c r="CQ74">
        <v>793.71900000000005</v>
      </c>
      <c r="CR74">
        <v>5.0009399999999999</v>
      </c>
      <c r="CS74">
        <v>19192.900000000001</v>
      </c>
      <c r="CT74">
        <v>13859.2</v>
      </c>
      <c r="CU74">
        <v>46.625</v>
      </c>
      <c r="CV74">
        <v>48.625</v>
      </c>
      <c r="CW74">
        <v>47.625</v>
      </c>
      <c r="CX74">
        <v>47.936999999999998</v>
      </c>
      <c r="CY74">
        <v>48.436999999999998</v>
      </c>
      <c r="CZ74">
        <v>1755.37</v>
      </c>
      <c r="DA74">
        <v>39.49</v>
      </c>
      <c r="DB74">
        <v>0</v>
      </c>
      <c r="DC74">
        <v>1691693459.4000001</v>
      </c>
      <c r="DD74">
        <v>0</v>
      </c>
      <c r="DE74">
        <v>1691693421.0999999</v>
      </c>
      <c r="DF74" t="s">
        <v>550</v>
      </c>
      <c r="DG74">
        <v>1691693410.5999999</v>
      </c>
      <c r="DH74">
        <v>1691693421.0999999</v>
      </c>
      <c r="DI74">
        <v>63</v>
      </c>
      <c r="DJ74">
        <v>-0.14299999999999999</v>
      </c>
      <c r="DK74">
        <v>-1E-3</v>
      </c>
      <c r="DL74">
        <v>-3.1379999999999999</v>
      </c>
      <c r="DM74">
        <v>2.1999999999999999E-2</v>
      </c>
      <c r="DN74">
        <v>400</v>
      </c>
      <c r="DO74">
        <v>21</v>
      </c>
      <c r="DP74">
        <v>0.27</v>
      </c>
      <c r="DQ74">
        <v>0.03</v>
      </c>
      <c r="DR74">
        <v>23.094990483417099</v>
      </c>
      <c r="DS74">
        <v>-0.62961278116191133</v>
      </c>
      <c r="DT74">
        <v>0.1405564091582937</v>
      </c>
      <c r="DU74">
        <v>1</v>
      </c>
      <c r="DV74">
        <v>0.38069694437848439</v>
      </c>
      <c r="DW74">
        <v>-6.1676665874236529E-2</v>
      </c>
      <c r="DX74">
        <v>1.3042706419341689E-2</v>
      </c>
      <c r="DY74">
        <v>1</v>
      </c>
      <c r="DZ74">
        <v>2</v>
      </c>
      <c r="EA74">
        <v>2</v>
      </c>
      <c r="EB74" t="s">
        <v>366</v>
      </c>
      <c r="EC74">
        <v>3.1229499999999999</v>
      </c>
      <c r="ED74">
        <v>2.86896</v>
      </c>
      <c r="EE74">
        <v>8.2023700000000005E-2</v>
      </c>
      <c r="EF74">
        <v>8.7783299999999995E-2</v>
      </c>
      <c r="EG74">
        <v>0.129881</v>
      </c>
      <c r="EH74">
        <v>0.10487</v>
      </c>
      <c r="EI74">
        <v>26746.6</v>
      </c>
      <c r="EJ74">
        <v>27396.9</v>
      </c>
      <c r="EK74">
        <v>26832.5</v>
      </c>
      <c r="EL74">
        <v>27731.7</v>
      </c>
      <c r="EM74">
        <v>33388.400000000001</v>
      </c>
      <c r="EN74">
        <v>34707.800000000003</v>
      </c>
      <c r="EO74">
        <v>39754.1</v>
      </c>
      <c r="EP74">
        <v>40185</v>
      </c>
      <c r="EQ74">
        <v>2.0124</v>
      </c>
      <c r="ER74">
        <v>1.7134</v>
      </c>
      <c r="ES74">
        <v>5.1855999999999999E-2</v>
      </c>
      <c r="ET74">
        <v>0</v>
      </c>
      <c r="EU74">
        <v>31.188400000000001</v>
      </c>
      <c r="EV74">
        <v>999.9</v>
      </c>
      <c r="EW74">
        <v>47.9</v>
      </c>
      <c r="EX74">
        <v>44</v>
      </c>
      <c r="EY74">
        <v>44.415399999999998</v>
      </c>
      <c r="EZ74">
        <v>62.705599999999997</v>
      </c>
      <c r="FA74">
        <v>28.5657</v>
      </c>
      <c r="FB74">
        <v>1</v>
      </c>
      <c r="FC74">
        <v>0.41325200000000001</v>
      </c>
      <c r="FD74">
        <v>1.4629799999999999</v>
      </c>
      <c r="FE74">
        <v>20.301200000000001</v>
      </c>
      <c r="FF74">
        <v>5.2160900000000003</v>
      </c>
      <c r="FG74">
        <v>11.908099999999999</v>
      </c>
      <c r="FH74">
        <v>4.9984000000000002</v>
      </c>
      <c r="FI74">
        <v>3.3029999999999999</v>
      </c>
      <c r="FJ74">
        <v>9999</v>
      </c>
      <c r="FK74">
        <v>9999</v>
      </c>
      <c r="FL74">
        <v>9999</v>
      </c>
      <c r="FM74">
        <v>999.9</v>
      </c>
      <c r="FN74">
        <v>1.8845799999999999</v>
      </c>
      <c r="FO74">
        <v>1.88513</v>
      </c>
      <c r="FP74">
        <v>1.8812599999999999</v>
      </c>
      <c r="FQ74">
        <v>1.8828100000000001</v>
      </c>
      <c r="FR74">
        <v>1.8797299999999999</v>
      </c>
      <c r="FS74">
        <v>1.8833</v>
      </c>
      <c r="FT74">
        <v>1.87927</v>
      </c>
      <c r="FU74">
        <v>1.8815599999999999</v>
      </c>
      <c r="FV74">
        <v>5</v>
      </c>
      <c r="FW74">
        <v>0</v>
      </c>
      <c r="FX74">
        <v>0</v>
      </c>
      <c r="FY74">
        <v>0</v>
      </c>
      <c r="FZ74" t="s">
        <v>367</v>
      </c>
      <c r="GA74" t="s">
        <v>368</v>
      </c>
      <c r="GB74" t="s">
        <v>369</v>
      </c>
      <c r="GC74" t="s">
        <v>369</v>
      </c>
      <c r="GD74" t="s">
        <v>369</v>
      </c>
      <c r="GE74" t="s">
        <v>369</v>
      </c>
      <c r="GF74">
        <v>0</v>
      </c>
      <c r="GG74">
        <v>100</v>
      </c>
      <c r="GH74">
        <v>100</v>
      </c>
      <c r="GI74">
        <v>-3.137</v>
      </c>
      <c r="GJ74">
        <v>2.2499999999999999E-2</v>
      </c>
      <c r="GK74">
        <v>-3.1376999999999948</v>
      </c>
      <c r="GL74">
        <v>0</v>
      </c>
      <c r="GM74">
        <v>0</v>
      </c>
      <c r="GN74">
        <v>0</v>
      </c>
      <c r="GO74">
        <v>2.2466666666666409E-2</v>
      </c>
      <c r="GP74">
        <v>0</v>
      </c>
      <c r="GQ74">
        <v>0</v>
      </c>
      <c r="GR74">
        <v>0</v>
      </c>
      <c r="GS74">
        <v>-1</v>
      </c>
      <c r="GT74">
        <v>-1</v>
      </c>
      <c r="GU74">
        <v>-1</v>
      </c>
      <c r="GV74">
        <v>-1</v>
      </c>
      <c r="GW74">
        <v>0.8</v>
      </c>
      <c r="GX74">
        <v>0.7</v>
      </c>
      <c r="GY74">
        <v>0.98999000000000004</v>
      </c>
      <c r="GZ74">
        <v>2.6049799999999999</v>
      </c>
      <c r="HA74">
        <v>1.5966800000000001</v>
      </c>
      <c r="HB74">
        <v>2.3022499999999999</v>
      </c>
      <c r="HC74">
        <v>1.6003400000000001</v>
      </c>
      <c r="HD74">
        <v>2.52075</v>
      </c>
      <c r="HE74">
        <v>45.347299999999997</v>
      </c>
      <c r="HF74">
        <v>23.8248</v>
      </c>
      <c r="HG74">
        <v>18</v>
      </c>
      <c r="HH74">
        <v>536.25300000000004</v>
      </c>
      <c r="HI74">
        <v>416.06</v>
      </c>
      <c r="HJ74">
        <v>28.982299999999999</v>
      </c>
      <c r="HK74">
        <v>32.624299999999998</v>
      </c>
      <c r="HL74">
        <v>29.999700000000001</v>
      </c>
      <c r="HM74">
        <v>32.569200000000002</v>
      </c>
      <c r="HN74">
        <v>32.5261</v>
      </c>
      <c r="HO74">
        <v>19.8371</v>
      </c>
      <c r="HP74">
        <v>52.527099999999997</v>
      </c>
      <c r="HQ74">
        <v>0</v>
      </c>
      <c r="HR74">
        <v>28.9727</v>
      </c>
      <c r="HS74">
        <v>400</v>
      </c>
      <c r="HT74">
        <v>21.7882</v>
      </c>
      <c r="HU74">
        <v>99.089500000000001</v>
      </c>
      <c r="HV74">
        <v>98.288799999999995</v>
      </c>
    </row>
    <row r="75" spans="1:230" x14ac:dyDescent="0.3">
      <c r="A75">
        <v>59</v>
      </c>
      <c r="B75">
        <v>1691693575.5999999</v>
      </c>
      <c r="C75">
        <v>13554</v>
      </c>
      <c r="D75" t="s">
        <v>551</v>
      </c>
      <c r="E75" t="s">
        <v>552</v>
      </c>
      <c r="F75" t="s">
        <v>357</v>
      </c>
      <c r="G75" t="s">
        <v>520</v>
      </c>
      <c r="H75" t="s">
        <v>521</v>
      </c>
      <c r="I75" t="s">
        <v>360</v>
      </c>
      <c r="J75" t="s">
        <v>471</v>
      </c>
      <c r="K75" t="s">
        <v>522</v>
      </c>
      <c r="L75" t="s">
        <v>363</v>
      </c>
      <c r="M75">
        <v>1691693575.5999999</v>
      </c>
      <c r="N75">
        <f t="shared" si="34"/>
        <v>5.7878926315401806E-3</v>
      </c>
      <c r="O75">
        <f t="shared" si="35"/>
        <v>5.7878926315401804</v>
      </c>
      <c r="P75">
        <f t="shared" si="36"/>
        <v>32.359967355382075</v>
      </c>
      <c r="Q75">
        <f t="shared" si="37"/>
        <v>557.25099999999998</v>
      </c>
      <c r="R75">
        <f t="shared" si="38"/>
        <v>366.1079074928864</v>
      </c>
      <c r="S75">
        <f t="shared" si="39"/>
        <v>36.173048704184062</v>
      </c>
      <c r="T75">
        <f t="shared" si="40"/>
        <v>55.058815040335993</v>
      </c>
      <c r="U75">
        <f t="shared" si="41"/>
        <v>0.30805870099158922</v>
      </c>
      <c r="V75">
        <f t="shared" si="42"/>
        <v>2.8891674088769688</v>
      </c>
      <c r="W75">
        <f t="shared" si="43"/>
        <v>0.2909045451235141</v>
      </c>
      <c r="X75">
        <f t="shared" si="44"/>
        <v>0.18327692622505229</v>
      </c>
      <c r="Y75">
        <f t="shared" si="45"/>
        <v>344.37379876234775</v>
      </c>
      <c r="Z75">
        <f t="shared" si="46"/>
        <v>32.912817499741799</v>
      </c>
      <c r="AA75">
        <f t="shared" si="47"/>
        <v>32.078299999999999</v>
      </c>
      <c r="AB75">
        <f t="shared" si="48"/>
        <v>4.796286427793448</v>
      </c>
      <c r="AC75">
        <f t="shared" si="49"/>
        <v>59.578674451237177</v>
      </c>
      <c r="AD75">
        <f t="shared" si="50"/>
        <v>2.9070903368271996</v>
      </c>
      <c r="AE75">
        <f t="shared" si="51"/>
        <v>4.8794142595544647</v>
      </c>
      <c r="AF75">
        <f t="shared" si="52"/>
        <v>1.8891960909662484</v>
      </c>
      <c r="AG75">
        <f t="shared" si="53"/>
        <v>-255.24606505092197</v>
      </c>
      <c r="AH75">
        <f t="shared" si="54"/>
        <v>47.366857256936512</v>
      </c>
      <c r="AI75">
        <f t="shared" si="55"/>
        <v>3.7264587924273735</v>
      </c>
      <c r="AJ75">
        <f t="shared" si="56"/>
        <v>140.22104976078964</v>
      </c>
      <c r="AK75">
        <f t="shared" si="57"/>
        <v>32.47777601291731</v>
      </c>
      <c r="AL75">
        <f t="shared" si="58"/>
        <v>5.8377311249019863</v>
      </c>
      <c r="AM75">
        <f t="shared" si="59"/>
        <v>32.359967355382075</v>
      </c>
      <c r="AN75">
        <v>613.91982950125055</v>
      </c>
      <c r="AO75">
        <v>574.16589696969697</v>
      </c>
      <c r="AP75">
        <v>4.7204624572503339E-3</v>
      </c>
      <c r="AQ75">
        <v>65.608081064351396</v>
      </c>
      <c r="AR75">
        <f t="shared" si="60"/>
        <v>5.7878926315401804</v>
      </c>
      <c r="AS75">
        <v>22.602153988570858</v>
      </c>
      <c r="AT75">
        <v>29.425864848484839</v>
      </c>
      <c r="AU75">
        <v>-1.134858738389426E-2</v>
      </c>
      <c r="AV75">
        <v>93.862315691955828</v>
      </c>
      <c r="AW75">
        <v>0</v>
      </c>
      <c r="AX75">
        <v>0</v>
      </c>
      <c r="AY75">
        <f t="shared" si="61"/>
        <v>1</v>
      </c>
      <c r="AZ75">
        <f t="shared" si="62"/>
        <v>0</v>
      </c>
      <c r="BA75">
        <f t="shared" si="63"/>
        <v>50778.895448661686</v>
      </c>
      <c r="BB75">
        <f t="shared" si="64"/>
        <v>1800.02</v>
      </c>
      <c r="BC75">
        <f t="shared" si="65"/>
        <v>1513.2017993811737</v>
      </c>
      <c r="BD75">
        <f t="shared" si="66"/>
        <v>0.84065832567481125</v>
      </c>
      <c r="BE75">
        <f t="shared" si="67"/>
        <v>0.19131665134962264</v>
      </c>
      <c r="BF75">
        <v>6</v>
      </c>
      <c r="BG75">
        <v>0.5</v>
      </c>
      <c r="BH75" t="s">
        <v>364</v>
      </c>
      <c r="BI75">
        <v>2</v>
      </c>
      <c r="BJ75" t="b">
        <v>1</v>
      </c>
      <c r="BK75">
        <v>1691693575.5999999</v>
      </c>
      <c r="BL75">
        <v>557.25099999999998</v>
      </c>
      <c r="BM75">
        <v>600.12699999999995</v>
      </c>
      <c r="BN75">
        <v>29.422699999999999</v>
      </c>
      <c r="BO75">
        <v>22.623699999999999</v>
      </c>
      <c r="BP75">
        <v>560.84100000000001</v>
      </c>
      <c r="BQ75">
        <v>29.3751</v>
      </c>
      <c r="BR75">
        <v>500.012</v>
      </c>
      <c r="BS75">
        <v>98.702799999999996</v>
      </c>
      <c r="BT75">
        <v>0.101536</v>
      </c>
      <c r="BU75">
        <v>32.382399999999997</v>
      </c>
      <c r="BV75">
        <v>32.078299999999999</v>
      </c>
      <c r="BW75">
        <v>999.9</v>
      </c>
      <c r="BX75">
        <v>0</v>
      </c>
      <c r="BY75">
        <v>0</v>
      </c>
      <c r="BZ75">
        <v>9900</v>
      </c>
      <c r="CA75">
        <v>0</v>
      </c>
      <c r="CB75">
        <v>1763.71</v>
      </c>
      <c r="CC75">
        <v>-42.8765</v>
      </c>
      <c r="CD75">
        <v>574.14400000000001</v>
      </c>
      <c r="CE75">
        <v>614.01900000000001</v>
      </c>
      <c r="CF75">
        <v>6.7989300000000004</v>
      </c>
      <c r="CG75">
        <v>600.12699999999995</v>
      </c>
      <c r="CH75">
        <v>22.623699999999999</v>
      </c>
      <c r="CI75">
        <v>2.9041000000000001</v>
      </c>
      <c r="CJ75">
        <v>2.2330199999999998</v>
      </c>
      <c r="CK75">
        <v>23.488</v>
      </c>
      <c r="CL75">
        <v>19.2012</v>
      </c>
      <c r="CM75">
        <v>1800.02</v>
      </c>
      <c r="CN75">
        <v>0.97799599999999998</v>
      </c>
      <c r="CO75">
        <v>2.2004099999999999E-2</v>
      </c>
      <c r="CP75">
        <v>0</v>
      </c>
      <c r="CQ75">
        <v>843.39200000000005</v>
      </c>
      <c r="CR75">
        <v>5.0009399999999999</v>
      </c>
      <c r="CS75">
        <v>20097.8</v>
      </c>
      <c r="CT75">
        <v>13860.3</v>
      </c>
      <c r="CU75">
        <v>46.5</v>
      </c>
      <c r="CV75">
        <v>48.436999999999998</v>
      </c>
      <c r="CW75">
        <v>47.436999999999998</v>
      </c>
      <c r="CX75">
        <v>47.75</v>
      </c>
      <c r="CY75">
        <v>48.311999999999998</v>
      </c>
      <c r="CZ75">
        <v>1755.52</v>
      </c>
      <c r="DA75">
        <v>39.5</v>
      </c>
      <c r="DB75">
        <v>0</v>
      </c>
      <c r="DC75">
        <v>1691693574.5999999</v>
      </c>
      <c r="DD75">
        <v>0</v>
      </c>
      <c r="DE75">
        <v>1691693537.5999999</v>
      </c>
      <c r="DF75" t="s">
        <v>553</v>
      </c>
      <c r="DG75">
        <v>1691693533.5999999</v>
      </c>
      <c r="DH75">
        <v>1691693537.5999999</v>
      </c>
      <c r="DI75">
        <v>64</v>
      </c>
      <c r="DJ75">
        <v>-0.45200000000000001</v>
      </c>
      <c r="DK75">
        <v>2.5000000000000001E-2</v>
      </c>
      <c r="DL75">
        <v>-3.59</v>
      </c>
      <c r="DM75">
        <v>4.8000000000000001E-2</v>
      </c>
      <c r="DN75">
        <v>600</v>
      </c>
      <c r="DO75">
        <v>22</v>
      </c>
      <c r="DP75">
        <v>0.2</v>
      </c>
      <c r="DQ75">
        <v>0.03</v>
      </c>
      <c r="DR75">
        <v>32.504164587657932</v>
      </c>
      <c r="DS75">
        <v>-0.79953860835251478</v>
      </c>
      <c r="DT75">
        <v>0.1753749401320589</v>
      </c>
      <c r="DU75">
        <v>1</v>
      </c>
      <c r="DV75">
        <v>0.32009870220533648</v>
      </c>
      <c r="DW75">
        <v>-5.22546819993948E-2</v>
      </c>
      <c r="DX75">
        <v>1.0362581835423041E-2</v>
      </c>
      <c r="DY75">
        <v>1</v>
      </c>
      <c r="DZ75">
        <v>2</v>
      </c>
      <c r="EA75">
        <v>2</v>
      </c>
      <c r="EB75" t="s">
        <v>366</v>
      </c>
      <c r="EC75">
        <v>3.1233900000000001</v>
      </c>
      <c r="ED75">
        <v>2.87</v>
      </c>
      <c r="EE75">
        <v>0.111452</v>
      </c>
      <c r="EF75">
        <v>0.118397</v>
      </c>
      <c r="EG75">
        <v>0.12972500000000001</v>
      </c>
      <c r="EH75">
        <v>0.108555</v>
      </c>
      <c r="EI75">
        <v>25892.9</v>
      </c>
      <c r="EJ75">
        <v>26480</v>
      </c>
      <c r="EK75">
        <v>26836.1</v>
      </c>
      <c r="EL75">
        <v>27734.1</v>
      </c>
      <c r="EM75">
        <v>33401.599999999999</v>
      </c>
      <c r="EN75">
        <v>34569.5</v>
      </c>
      <c r="EO75">
        <v>39760.300000000003</v>
      </c>
      <c r="EP75">
        <v>40188</v>
      </c>
      <c r="EQ75">
        <v>2.0124</v>
      </c>
      <c r="ER75">
        <v>1.7168000000000001</v>
      </c>
      <c r="ES75">
        <v>6.0200700000000003E-2</v>
      </c>
      <c r="ET75">
        <v>0</v>
      </c>
      <c r="EU75">
        <v>31.101199999999999</v>
      </c>
      <c r="EV75">
        <v>999.9</v>
      </c>
      <c r="EW75">
        <v>47.7</v>
      </c>
      <c r="EX75">
        <v>44</v>
      </c>
      <c r="EY75">
        <v>44.232599999999998</v>
      </c>
      <c r="EZ75">
        <v>62.425600000000003</v>
      </c>
      <c r="FA75">
        <v>28.569700000000001</v>
      </c>
      <c r="FB75">
        <v>1</v>
      </c>
      <c r="FC75">
        <v>0.40847600000000001</v>
      </c>
      <c r="FD75">
        <v>1.6407</v>
      </c>
      <c r="FE75">
        <v>20.299199999999999</v>
      </c>
      <c r="FF75">
        <v>5.2148899999999996</v>
      </c>
      <c r="FG75">
        <v>11.908099999999999</v>
      </c>
      <c r="FH75">
        <v>4.9988000000000001</v>
      </c>
      <c r="FI75">
        <v>3.3029999999999999</v>
      </c>
      <c r="FJ75">
        <v>9999</v>
      </c>
      <c r="FK75">
        <v>9999</v>
      </c>
      <c r="FL75">
        <v>9999</v>
      </c>
      <c r="FM75">
        <v>999.9</v>
      </c>
      <c r="FN75">
        <v>1.88452</v>
      </c>
      <c r="FO75">
        <v>1.88507</v>
      </c>
      <c r="FP75">
        <v>1.8812599999999999</v>
      </c>
      <c r="FQ75">
        <v>1.8827799999999999</v>
      </c>
      <c r="FR75">
        <v>1.8797299999999999</v>
      </c>
      <c r="FS75">
        <v>1.8833299999999999</v>
      </c>
      <c r="FT75">
        <v>1.87924</v>
      </c>
      <c r="FU75">
        <v>1.8815599999999999</v>
      </c>
      <c r="FV75">
        <v>5</v>
      </c>
      <c r="FW75">
        <v>0</v>
      </c>
      <c r="FX75">
        <v>0</v>
      </c>
      <c r="FY75">
        <v>0</v>
      </c>
      <c r="FZ75" t="s">
        <v>367</v>
      </c>
      <c r="GA75" t="s">
        <v>368</v>
      </c>
      <c r="GB75" t="s">
        <v>369</v>
      </c>
      <c r="GC75" t="s">
        <v>369</v>
      </c>
      <c r="GD75" t="s">
        <v>369</v>
      </c>
      <c r="GE75" t="s">
        <v>369</v>
      </c>
      <c r="GF75">
        <v>0</v>
      </c>
      <c r="GG75">
        <v>100</v>
      </c>
      <c r="GH75">
        <v>100</v>
      </c>
      <c r="GI75">
        <v>-3.59</v>
      </c>
      <c r="GJ75">
        <v>4.7600000000000003E-2</v>
      </c>
      <c r="GK75">
        <v>-3.5901499999999942</v>
      </c>
      <c r="GL75">
        <v>0</v>
      </c>
      <c r="GM75">
        <v>0</v>
      </c>
      <c r="GN75">
        <v>0</v>
      </c>
      <c r="GO75">
        <v>4.7570000000000327E-2</v>
      </c>
      <c r="GP75">
        <v>0</v>
      </c>
      <c r="GQ75">
        <v>0</v>
      </c>
      <c r="GR75">
        <v>0</v>
      </c>
      <c r="GS75">
        <v>-1</v>
      </c>
      <c r="GT75">
        <v>-1</v>
      </c>
      <c r="GU75">
        <v>-1</v>
      </c>
      <c r="GV75">
        <v>-1</v>
      </c>
      <c r="GW75">
        <v>0.7</v>
      </c>
      <c r="GX75">
        <v>0.6</v>
      </c>
      <c r="GY75">
        <v>1.3757299999999999</v>
      </c>
      <c r="GZ75">
        <v>2.5964399999999999</v>
      </c>
      <c r="HA75">
        <v>1.5979000000000001</v>
      </c>
      <c r="HB75">
        <v>2.3022499999999999</v>
      </c>
      <c r="HC75">
        <v>1.6003400000000001</v>
      </c>
      <c r="HD75">
        <v>2.4572799999999999</v>
      </c>
      <c r="HE75">
        <v>45.205100000000002</v>
      </c>
      <c r="HF75">
        <v>23.851099999999999</v>
      </c>
      <c r="HG75">
        <v>18</v>
      </c>
      <c r="HH75">
        <v>535.79100000000005</v>
      </c>
      <c r="HI75">
        <v>417.83699999999999</v>
      </c>
      <c r="HJ75">
        <v>28.7456</v>
      </c>
      <c r="HK75">
        <v>32.560699999999997</v>
      </c>
      <c r="HL75">
        <v>30.0002</v>
      </c>
      <c r="HM75">
        <v>32.514600000000002</v>
      </c>
      <c r="HN75">
        <v>32.477499999999999</v>
      </c>
      <c r="HO75">
        <v>27.561299999999999</v>
      </c>
      <c r="HP75">
        <v>50.510199999999998</v>
      </c>
      <c r="HQ75">
        <v>0</v>
      </c>
      <c r="HR75">
        <v>28.729900000000001</v>
      </c>
      <c r="HS75">
        <v>600</v>
      </c>
      <c r="HT75">
        <v>22.7925</v>
      </c>
      <c r="HU75">
        <v>99.104100000000003</v>
      </c>
      <c r="HV75">
        <v>98.296499999999995</v>
      </c>
    </row>
    <row r="76" spans="1:230" x14ac:dyDescent="0.3">
      <c r="A76">
        <v>60</v>
      </c>
      <c r="B76">
        <v>1691693756.0999999</v>
      </c>
      <c r="C76">
        <v>13734.5</v>
      </c>
      <c r="D76" t="s">
        <v>554</v>
      </c>
      <c r="E76" t="s">
        <v>555</v>
      </c>
      <c r="F76" t="s">
        <v>357</v>
      </c>
      <c r="G76" t="s">
        <v>520</v>
      </c>
      <c r="H76" t="s">
        <v>521</v>
      </c>
      <c r="I76" t="s">
        <v>360</v>
      </c>
      <c r="J76" t="s">
        <v>471</v>
      </c>
      <c r="K76" t="s">
        <v>522</v>
      </c>
      <c r="L76" t="s">
        <v>363</v>
      </c>
      <c r="M76">
        <v>1691693756.0999999</v>
      </c>
      <c r="N76">
        <f t="shared" si="34"/>
        <v>3.7964783212724026E-3</v>
      </c>
      <c r="O76">
        <f t="shared" si="35"/>
        <v>3.7964783212724025</v>
      </c>
      <c r="P76">
        <f t="shared" si="36"/>
        <v>34.520628428550786</v>
      </c>
      <c r="Q76">
        <f t="shared" si="37"/>
        <v>754.84199999999998</v>
      </c>
      <c r="R76">
        <f t="shared" si="38"/>
        <v>438.70267962376789</v>
      </c>
      <c r="S76">
        <f t="shared" si="39"/>
        <v>43.344914045581774</v>
      </c>
      <c r="T76">
        <f t="shared" si="40"/>
        <v>74.580263872686004</v>
      </c>
      <c r="U76">
        <f t="shared" si="41"/>
        <v>0.19199742277600651</v>
      </c>
      <c r="V76">
        <f t="shared" si="42"/>
        <v>2.9145242775528821</v>
      </c>
      <c r="W76">
        <f t="shared" si="43"/>
        <v>0.18523742095354737</v>
      </c>
      <c r="X76">
        <f t="shared" si="44"/>
        <v>0.11636091845709952</v>
      </c>
      <c r="Y76">
        <f t="shared" si="45"/>
        <v>344.40039876244401</v>
      </c>
      <c r="Z76">
        <f t="shared" si="46"/>
        <v>33.12554373798212</v>
      </c>
      <c r="AA76">
        <f t="shared" si="47"/>
        <v>32.081400000000002</v>
      </c>
      <c r="AB76">
        <f t="shared" si="48"/>
        <v>4.7971275743210571</v>
      </c>
      <c r="AC76">
        <f t="shared" si="49"/>
        <v>59.424098095382718</v>
      </c>
      <c r="AD76">
        <f t="shared" si="50"/>
        <v>2.8505207962881003</v>
      </c>
      <c r="AE76">
        <f t="shared" si="51"/>
        <v>4.7969104919567762</v>
      </c>
      <c r="AF76">
        <f t="shared" si="52"/>
        <v>1.9466067780329568</v>
      </c>
      <c r="AG76">
        <f t="shared" si="53"/>
        <v>-167.42469396811296</v>
      </c>
      <c r="AH76">
        <f t="shared" si="54"/>
        <v>-0.12570226628196832</v>
      </c>
      <c r="AI76">
        <f t="shared" si="55"/>
        <v>-9.7888601053744678E-3</v>
      </c>
      <c r="AJ76">
        <f t="shared" si="56"/>
        <v>176.84021366794369</v>
      </c>
      <c r="AK76">
        <f t="shared" si="57"/>
        <v>34.726666430446002</v>
      </c>
      <c r="AL76">
        <f t="shared" si="58"/>
        <v>3.8740283435306999</v>
      </c>
      <c r="AM76">
        <f t="shared" si="59"/>
        <v>34.520628428550786</v>
      </c>
      <c r="AN76">
        <v>820.06765485937945</v>
      </c>
      <c r="AO76">
        <v>777.38300606060614</v>
      </c>
      <c r="AP76">
        <v>4.8304678503806209E-2</v>
      </c>
      <c r="AQ76">
        <v>65.606772730979571</v>
      </c>
      <c r="AR76">
        <f t="shared" si="60"/>
        <v>3.7964783212724025</v>
      </c>
      <c r="AS76">
        <v>24.341369035072731</v>
      </c>
      <c r="AT76">
        <v>28.860061818181801</v>
      </c>
      <c r="AU76">
        <v>-1.3215859700610519E-2</v>
      </c>
      <c r="AV76">
        <v>93.880524821079675</v>
      </c>
      <c r="AW76">
        <v>0</v>
      </c>
      <c r="AX76">
        <v>0</v>
      </c>
      <c r="AY76">
        <f t="shared" si="61"/>
        <v>1</v>
      </c>
      <c r="AZ76">
        <f t="shared" si="62"/>
        <v>0</v>
      </c>
      <c r="BA76">
        <f t="shared" si="63"/>
        <v>51542.93428589117</v>
      </c>
      <c r="BB76">
        <f t="shared" si="64"/>
        <v>1800.16</v>
      </c>
      <c r="BC76">
        <f t="shared" si="65"/>
        <v>1513.319399381222</v>
      </c>
      <c r="BD76">
        <f t="shared" si="66"/>
        <v>0.84065827447628094</v>
      </c>
      <c r="BE76">
        <f t="shared" si="67"/>
        <v>0.191316548952562</v>
      </c>
      <c r="BF76">
        <v>6</v>
      </c>
      <c r="BG76">
        <v>0.5</v>
      </c>
      <c r="BH76" t="s">
        <v>364</v>
      </c>
      <c r="BI76">
        <v>2</v>
      </c>
      <c r="BJ76" t="b">
        <v>1</v>
      </c>
      <c r="BK76">
        <v>1691693756.0999999</v>
      </c>
      <c r="BL76">
        <v>754.84199999999998</v>
      </c>
      <c r="BM76">
        <v>800.00199999999995</v>
      </c>
      <c r="BN76">
        <v>28.8507</v>
      </c>
      <c r="BO76">
        <v>24.338100000000001</v>
      </c>
      <c r="BP76">
        <v>758.971</v>
      </c>
      <c r="BQ76">
        <v>28.782800000000002</v>
      </c>
      <c r="BR76">
        <v>500.23399999999998</v>
      </c>
      <c r="BS76">
        <v>98.701800000000006</v>
      </c>
      <c r="BT76">
        <v>0.10068299999999999</v>
      </c>
      <c r="BU76">
        <v>32.080599999999997</v>
      </c>
      <c r="BV76">
        <v>32.081400000000002</v>
      </c>
      <c r="BW76">
        <v>999.9</v>
      </c>
      <c r="BX76">
        <v>0</v>
      </c>
      <c r="BY76">
        <v>0</v>
      </c>
      <c r="BZ76">
        <v>10045</v>
      </c>
      <c r="CA76">
        <v>0</v>
      </c>
      <c r="CB76">
        <v>1750.87</v>
      </c>
      <c r="CC76">
        <v>-45.159799999999997</v>
      </c>
      <c r="CD76">
        <v>777.26700000000005</v>
      </c>
      <c r="CE76">
        <v>819.95799999999997</v>
      </c>
      <c r="CF76">
        <v>4.5125999999999999</v>
      </c>
      <c r="CG76">
        <v>800.00199999999995</v>
      </c>
      <c r="CH76">
        <v>24.338100000000001</v>
      </c>
      <c r="CI76">
        <v>2.84761</v>
      </c>
      <c r="CJ76">
        <v>2.4022100000000002</v>
      </c>
      <c r="CK76">
        <v>23.162700000000001</v>
      </c>
      <c r="CL76">
        <v>20.378699999999998</v>
      </c>
      <c r="CM76">
        <v>1800.16</v>
      </c>
      <c r="CN76">
        <v>0.97799599999999998</v>
      </c>
      <c r="CO76">
        <v>2.2004099999999999E-2</v>
      </c>
      <c r="CP76">
        <v>0</v>
      </c>
      <c r="CQ76">
        <v>853.23</v>
      </c>
      <c r="CR76">
        <v>5.0009399999999999</v>
      </c>
      <c r="CS76">
        <v>20287.400000000001</v>
      </c>
      <c r="CT76">
        <v>13861.4</v>
      </c>
      <c r="CU76">
        <v>46.311999999999998</v>
      </c>
      <c r="CV76">
        <v>48.311999999999998</v>
      </c>
      <c r="CW76">
        <v>47.311999999999998</v>
      </c>
      <c r="CX76">
        <v>47.625</v>
      </c>
      <c r="CY76">
        <v>48.125</v>
      </c>
      <c r="CZ76">
        <v>1755.66</v>
      </c>
      <c r="DA76">
        <v>39.5</v>
      </c>
      <c r="DB76">
        <v>0</v>
      </c>
      <c r="DC76">
        <v>1691693755.2</v>
      </c>
      <c r="DD76">
        <v>0</v>
      </c>
      <c r="DE76">
        <v>1691693664.0999999</v>
      </c>
      <c r="DF76" t="s">
        <v>556</v>
      </c>
      <c r="DG76">
        <v>1691693661.0999999</v>
      </c>
      <c r="DH76">
        <v>1691693664.0999999</v>
      </c>
      <c r="DI76">
        <v>65</v>
      </c>
      <c r="DJ76">
        <v>-0.53800000000000003</v>
      </c>
      <c r="DK76">
        <v>0.02</v>
      </c>
      <c r="DL76">
        <v>-4.1280000000000001</v>
      </c>
      <c r="DM76">
        <v>6.8000000000000005E-2</v>
      </c>
      <c r="DN76">
        <v>800</v>
      </c>
      <c r="DO76">
        <v>23</v>
      </c>
      <c r="DP76">
        <v>0.15</v>
      </c>
      <c r="DQ76">
        <v>0.04</v>
      </c>
      <c r="DR76">
        <v>34.976335938806677</v>
      </c>
      <c r="DS76">
        <v>-1.481172927141982</v>
      </c>
      <c r="DT76">
        <v>0.27003945304736587</v>
      </c>
      <c r="DU76">
        <v>0</v>
      </c>
      <c r="DV76">
        <v>0.20426443437204231</v>
      </c>
      <c r="DW76">
        <v>-3.7562777929367797E-2</v>
      </c>
      <c r="DX76">
        <v>6.0405320257955744E-3</v>
      </c>
      <c r="DY76">
        <v>1</v>
      </c>
      <c r="DZ76">
        <v>1</v>
      </c>
      <c r="EA76">
        <v>2</v>
      </c>
      <c r="EB76" t="s">
        <v>403</v>
      </c>
      <c r="EC76">
        <v>3.1240600000000001</v>
      </c>
      <c r="ED76">
        <v>2.8704100000000001</v>
      </c>
      <c r="EE76">
        <v>0.13759399999999999</v>
      </c>
      <c r="EF76">
        <v>0.14428199999999999</v>
      </c>
      <c r="EG76">
        <v>0.12790599999999999</v>
      </c>
      <c r="EH76">
        <v>0.114386</v>
      </c>
      <c r="EI76">
        <v>25135.200000000001</v>
      </c>
      <c r="EJ76">
        <v>25702.9</v>
      </c>
      <c r="EK76">
        <v>26840.5</v>
      </c>
      <c r="EL76">
        <v>27734.400000000001</v>
      </c>
      <c r="EM76">
        <v>33477.1</v>
      </c>
      <c r="EN76">
        <v>34343.800000000003</v>
      </c>
      <c r="EO76">
        <v>39764.400000000001</v>
      </c>
      <c r="EP76">
        <v>40187</v>
      </c>
      <c r="EQ76">
        <v>2.0118</v>
      </c>
      <c r="ER76">
        <v>1.7216</v>
      </c>
      <c r="ES76">
        <v>6.6906199999999999E-2</v>
      </c>
      <c r="ET76">
        <v>0</v>
      </c>
      <c r="EU76">
        <v>30.9954</v>
      </c>
      <c r="EV76">
        <v>999.9</v>
      </c>
      <c r="EW76">
        <v>47.6</v>
      </c>
      <c r="EX76">
        <v>44</v>
      </c>
      <c r="EY76">
        <v>44.139600000000002</v>
      </c>
      <c r="EZ76">
        <v>62.775700000000001</v>
      </c>
      <c r="FA76">
        <v>28.465499999999999</v>
      </c>
      <c r="FB76">
        <v>1</v>
      </c>
      <c r="FC76">
        <v>0.40243899999999999</v>
      </c>
      <c r="FD76">
        <v>1.9632499999999999</v>
      </c>
      <c r="FE76">
        <v>20.296199999999999</v>
      </c>
      <c r="FF76">
        <v>5.2112999999999996</v>
      </c>
      <c r="FG76">
        <v>11.908099999999999</v>
      </c>
      <c r="FH76">
        <v>4.9996</v>
      </c>
      <c r="FI76">
        <v>3.3029999999999999</v>
      </c>
      <c r="FJ76">
        <v>9999</v>
      </c>
      <c r="FK76">
        <v>9999</v>
      </c>
      <c r="FL76">
        <v>9999</v>
      </c>
      <c r="FM76">
        <v>999.9</v>
      </c>
      <c r="FN76">
        <v>1.88446</v>
      </c>
      <c r="FO76">
        <v>1.88507</v>
      </c>
      <c r="FP76">
        <v>1.88123</v>
      </c>
      <c r="FQ76">
        <v>1.8827799999999999</v>
      </c>
      <c r="FR76">
        <v>1.8797299999999999</v>
      </c>
      <c r="FS76">
        <v>1.88327</v>
      </c>
      <c r="FT76">
        <v>1.8791500000000001</v>
      </c>
      <c r="FU76">
        <v>1.8815299999999999</v>
      </c>
      <c r="FV76">
        <v>5</v>
      </c>
      <c r="FW76">
        <v>0</v>
      </c>
      <c r="FX76">
        <v>0</v>
      </c>
      <c r="FY76">
        <v>0</v>
      </c>
      <c r="FZ76" t="s">
        <v>367</v>
      </c>
      <c r="GA76" t="s">
        <v>368</v>
      </c>
      <c r="GB76" t="s">
        <v>369</v>
      </c>
      <c r="GC76" t="s">
        <v>369</v>
      </c>
      <c r="GD76" t="s">
        <v>369</v>
      </c>
      <c r="GE76" t="s">
        <v>369</v>
      </c>
      <c r="GF76">
        <v>0</v>
      </c>
      <c r="GG76">
        <v>100</v>
      </c>
      <c r="GH76">
        <v>100</v>
      </c>
      <c r="GI76">
        <v>-4.1289999999999996</v>
      </c>
      <c r="GJ76">
        <v>6.7900000000000002E-2</v>
      </c>
      <c r="GK76">
        <v>-4.1280500000001439</v>
      </c>
      <c r="GL76">
        <v>0</v>
      </c>
      <c r="GM76">
        <v>0</v>
      </c>
      <c r="GN76">
        <v>0</v>
      </c>
      <c r="GO76">
        <v>6.7895000000003591E-2</v>
      </c>
      <c r="GP76">
        <v>0</v>
      </c>
      <c r="GQ76">
        <v>0</v>
      </c>
      <c r="GR76">
        <v>0</v>
      </c>
      <c r="GS76">
        <v>-1</v>
      </c>
      <c r="GT76">
        <v>-1</v>
      </c>
      <c r="GU76">
        <v>-1</v>
      </c>
      <c r="GV76">
        <v>-1</v>
      </c>
      <c r="GW76">
        <v>1.6</v>
      </c>
      <c r="GX76">
        <v>1.5</v>
      </c>
      <c r="GY76">
        <v>1.7456100000000001</v>
      </c>
      <c r="GZ76">
        <v>2.5866699999999998</v>
      </c>
      <c r="HA76">
        <v>1.5979000000000001</v>
      </c>
      <c r="HB76">
        <v>2.3010299999999999</v>
      </c>
      <c r="HC76">
        <v>1.6003400000000001</v>
      </c>
      <c r="HD76">
        <v>2.5354000000000001</v>
      </c>
      <c r="HE76">
        <v>45.035200000000003</v>
      </c>
      <c r="HF76">
        <v>23.8598</v>
      </c>
      <c r="HG76">
        <v>18</v>
      </c>
      <c r="HH76">
        <v>534.69399999999996</v>
      </c>
      <c r="HI76">
        <v>420.29599999999999</v>
      </c>
      <c r="HJ76">
        <v>28.1403</v>
      </c>
      <c r="HK76">
        <v>32.479999999999997</v>
      </c>
      <c r="HL76">
        <v>30.000900000000001</v>
      </c>
      <c r="HM76">
        <v>32.4315</v>
      </c>
      <c r="HN76">
        <v>32.400500000000001</v>
      </c>
      <c r="HO76">
        <v>34.959200000000003</v>
      </c>
      <c r="HP76">
        <v>46.569699999999997</v>
      </c>
      <c r="HQ76">
        <v>0</v>
      </c>
      <c r="HR76">
        <v>28.119299999999999</v>
      </c>
      <c r="HS76">
        <v>800</v>
      </c>
      <c r="HT76">
        <v>24.512699999999999</v>
      </c>
      <c r="HU76">
        <v>99.116900000000001</v>
      </c>
      <c r="HV76">
        <v>98.295500000000004</v>
      </c>
    </row>
    <row r="77" spans="1:230" x14ac:dyDescent="0.3">
      <c r="A77">
        <v>61</v>
      </c>
      <c r="B77">
        <v>1691693910.0999999</v>
      </c>
      <c r="C77">
        <v>13888.5</v>
      </c>
      <c r="D77" t="s">
        <v>557</v>
      </c>
      <c r="E77" t="s">
        <v>558</v>
      </c>
      <c r="F77" t="s">
        <v>357</v>
      </c>
      <c r="G77" t="s">
        <v>520</v>
      </c>
      <c r="H77" t="s">
        <v>521</v>
      </c>
      <c r="I77" t="s">
        <v>360</v>
      </c>
      <c r="J77" t="s">
        <v>471</v>
      </c>
      <c r="K77" t="s">
        <v>522</v>
      </c>
      <c r="L77" t="s">
        <v>363</v>
      </c>
      <c r="M77">
        <v>1691693910.0999999</v>
      </c>
      <c r="N77">
        <f t="shared" si="34"/>
        <v>2.9515347686404807E-3</v>
      </c>
      <c r="O77">
        <f t="shared" si="35"/>
        <v>2.9515347686404807</v>
      </c>
      <c r="P77">
        <f t="shared" si="36"/>
        <v>35.447306948166833</v>
      </c>
      <c r="Q77">
        <f t="shared" si="37"/>
        <v>954.16</v>
      </c>
      <c r="R77">
        <f t="shared" si="38"/>
        <v>541.12998586347328</v>
      </c>
      <c r="S77">
        <f t="shared" si="39"/>
        <v>53.462065047063369</v>
      </c>
      <c r="T77">
        <f t="shared" si="40"/>
        <v>94.26822633735199</v>
      </c>
      <c r="U77">
        <f t="shared" si="41"/>
        <v>0.14941599672392847</v>
      </c>
      <c r="V77">
        <f t="shared" si="42"/>
        <v>2.9135984327912632</v>
      </c>
      <c r="W77">
        <f t="shared" si="43"/>
        <v>0.14528599921712299</v>
      </c>
      <c r="X77">
        <f t="shared" si="44"/>
        <v>9.1165304822032459E-2</v>
      </c>
      <c r="Y77">
        <f t="shared" si="45"/>
        <v>344.38329876238208</v>
      </c>
      <c r="Z77">
        <f t="shared" si="46"/>
        <v>33.067677374623635</v>
      </c>
      <c r="AA77">
        <f t="shared" si="47"/>
        <v>31.994599999999998</v>
      </c>
      <c r="AB77">
        <f t="shared" si="48"/>
        <v>4.7736239509628255</v>
      </c>
      <c r="AC77">
        <f t="shared" si="49"/>
        <v>60.228168141832185</v>
      </c>
      <c r="AD77">
        <f t="shared" si="50"/>
        <v>2.8439037222149102</v>
      </c>
      <c r="AE77">
        <f t="shared" si="51"/>
        <v>4.7218831486253414</v>
      </c>
      <c r="AF77">
        <f t="shared" si="52"/>
        <v>1.9297202287479154</v>
      </c>
      <c r="AG77">
        <f t="shared" si="53"/>
        <v>-130.16268329704519</v>
      </c>
      <c r="AH77">
        <f t="shared" si="54"/>
        <v>-30.221791559542712</v>
      </c>
      <c r="AI77">
        <f t="shared" si="55"/>
        <v>-2.3499964063769645</v>
      </c>
      <c r="AJ77">
        <f t="shared" si="56"/>
        <v>181.64882749941719</v>
      </c>
      <c r="AK77">
        <f t="shared" si="57"/>
        <v>35.38668986696613</v>
      </c>
      <c r="AL77">
        <f t="shared" si="58"/>
        <v>2.8245472489244658</v>
      </c>
      <c r="AM77">
        <f t="shared" si="59"/>
        <v>35.447306948166833</v>
      </c>
      <c r="AN77">
        <v>1026.173238359635</v>
      </c>
      <c r="AO77">
        <v>982.26253939393916</v>
      </c>
      <c r="AP77">
        <v>4.124668202883592E-2</v>
      </c>
      <c r="AQ77">
        <v>65.568779356641514</v>
      </c>
      <c r="AR77">
        <f t="shared" si="60"/>
        <v>2.9515347686404807</v>
      </c>
      <c r="AS77">
        <v>25.486314649206289</v>
      </c>
      <c r="AT77">
        <v>28.778592727272709</v>
      </c>
      <c r="AU77">
        <v>2.0567775818386039E-2</v>
      </c>
      <c r="AV77">
        <v>94.57023897840746</v>
      </c>
      <c r="AW77">
        <v>0</v>
      </c>
      <c r="AX77">
        <v>0</v>
      </c>
      <c r="AY77">
        <f t="shared" si="61"/>
        <v>1</v>
      </c>
      <c r="AZ77">
        <f t="shared" si="62"/>
        <v>0</v>
      </c>
      <c r="BA77">
        <f t="shared" si="63"/>
        <v>51563.789072749198</v>
      </c>
      <c r="BB77">
        <f t="shared" si="64"/>
        <v>1800.07</v>
      </c>
      <c r="BC77">
        <f t="shared" si="65"/>
        <v>1513.2437993811911</v>
      </c>
      <c r="BD77">
        <f t="shared" si="66"/>
        <v>0.84065830738870773</v>
      </c>
      <c r="BE77">
        <f t="shared" si="67"/>
        <v>0.19131661477741538</v>
      </c>
      <c r="BF77">
        <v>6</v>
      </c>
      <c r="BG77">
        <v>0.5</v>
      </c>
      <c r="BH77" t="s">
        <v>364</v>
      </c>
      <c r="BI77">
        <v>2</v>
      </c>
      <c r="BJ77" t="b">
        <v>1</v>
      </c>
      <c r="BK77">
        <v>1691693910.0999999</v>
      </c>
      <c r="BL77">
        <v>954.16</v>
      </c>
      <c r="BM77">
        <v>999.91099999999994</v>
      </c>
      <c r="BN77">
        <v>28.785299999999999</v>
      </c>
      <c r="BO77">
        <v>25.489599999999999</v>
      </c>
      <c r="BP77">
        <v>958.77</v>
      </c>
      <c r="BQ77">
        <v>28.683900000000001</v>
      </c>
      <c r="BR77">
        <v>499.42200000000003</v>
      </c>
      <c r="BS77">
        <v>98.698700000000002</v>
      </c>
      <c r="BT77">
        <v>9.8384700000000005E-2</v>
      </c>
      <c r="BU77">
        <v>31.802199999999999</v>
      </c>
      <c r="BV77">
        <v>31.994599999999998</v>
      </c>
      <c r="BW77">
        <v>999.9</v>
      </c>
      <c r="BX77">
        <v>0</v>
      </c>
      <c r="BY77">
        <v>0</v>
      </c>
      <c r="BZ77">
        <v>10040</v>
      </c>
      <c r="CA77">
        <v>0</v>
      </c>
      <c r="CB77">
        <v>1750.43</v>
      </c>
      <c r="CC77">
        <v>-45.7502</v>
      </c>
      <c r="CD77">
        <v>982.44</v>
      </c>
      <c r="CE77">
        <v>1026.06</v>
      </c>
      <c r="CF77">
        <v>3.2956400000000001</v>
      </c>
      <c r="CG77">
        <v>999.91099999999994</v>
      </c>
      <c r="CH77">
        <v>25.489599999999999</v>
      </c>
      <c r="CI77">
        <v>2.8410700000000002</v>
      </c>
      <c r="CJ77">
        <v>2.51579</v>
      </c>
      <c r="CK77">
        <v>23.124700000000001</v>
      </c>
      <c r="CL77">
        <v>21.129000000000001</v>
      </c>
      <c r="CM77">
        <v>1800.07</v>
      </c>
      <c r="CN77">
        <v>0.97799599999999998</v>
      </c>
      <c r="CO77">
        <v>2.2004099999999999E-2</v>
      </c>
      <c r="CP77">
        <v>0</v>
      </c>
      <c r="CQ77">
        <v>856.84400000000005</v>
      </c>
      <c r="CR77">
        <v>5.0009399999999999</v>
      </c>
      <c r="CS77">
        <v>20320.900000000001</v>
      </c>
      <c r="CT77">
        <v>13860.7</v>
      </c>
      <c r="CU77">
        <v>46.375</v>
      </c>
      <c r="CV77">
        <v>48.436999999999998</v>
      </c>
      <c r="CW77">
        <v>47.375</v>
      </c>
      <c r="CX77">
        <v>47.75</v>
      </c>
      <c r="CY77">
        <v>48.186999999999998</v>
      </c>
      <c r="CZ77">
        <v>1755.57</v>
      </c>
      <c r="DA77">
        <v>39.5</v>
      </c>
      <c r="DB77">
        <v>0</v>
      </c>
      <c r="DC77">
        <v>1691693909.4000001</v>
      </c>
      <c r="DD77">
        <v>0</v>
      </c>
      <c r="DE77">
        <v>1691693857.5999999</v>
      </c>
      <c r="DF77" t="s">
        <v>559</v>
      </c>
      <c r="DG77">
        <v>1691693857.5999999</v>
      </c>
      <c r="DH77">
        <v>1691693857.5999999</v>
      </c>
      <c r="DI77">
        <v>66</v>
      </c>
      <c r="DJ77">
        <v>-0.48199999999999998</v>
      </c>
      <c r="DK77">
        <v>3.4000000000000002E-2</v>
      </c>
      <c r="DL77">
        <v>-4.6100000000000003</v>
      </c>
      <c r="DM77">
        <v>0.10100000000000001</v>
      </c>
      <c r="DN77">
        <v>1000</v>
      </c>
      <c r="DO77">
        <v>25</v>
      </c>
      <c r="DP77">
        <v>0.18</v>
      </c>
      <c r="DQ77">
        <v>0.06</v>
      </c>
      <c r="DR77">
        <v>35.775073477985828</v>
      </c>
      <c r="DS77">
        <v>-0.82329396612297379</v>
      </c>
      <c r="DT77">
        <v>0.18298466433884131</v>
      </c>
      <c r="DU77">
        <v>1</v>
      </c>
      <c r="DV77">
        <v>0.14287418889905759</v>
      </c>
      <c r="DW77">
        <v>-8.3197647908515859E-3</v>
      </c>
      <c r="DX77">
        <v>1.515978517048147E-3</v>
      </c>
      <c r="DY77">
        <v>1</v>
      </c>
      <c r="DZ77">
        <v>2</v>
      </c>
      <c r="EA77">
        <v>2</v>
      </c>
      <c r="EB77" t="s">
        <v>366</v>
      </c>
      <c r="EC77">
        <v>3.1234099999999998</v>
      </c>
      <c r="ED77">
        <v>2.8680599999999998</v>
      </c>
      <c r="EE77">
        <v>0.160611</v>
      </c>
      <c r="EF77">
        <v>0.16699600000000001</v>
      </c>
      <c r="EG77">
        <v>0.12759699999999999</v>
      </c>
      <c r="EH77">
        <v>0.118199</v>
      </c>
      <c r="EI77">
        <v>24463.1</v>
      </c>
      <c r="EJ77">
        <v>25019.200000000001</v>
      </c>
      <c r="EK77">
        <v>26839.7</v>
      </c>
      <c r="EL77">
        <v>27733.3</v>
      </c>
      <c r="EM77">
        <v>33490.6</v>
      </c>
      <c r="EN77">
        <v>34195.199999999997</v>
      </c>
      <c r="EO77">
        <v>39764.1</v>
      </c>
      <c r="EP77">
        <v>40184.5</v>
      </c>
      <c r="EQ77">
        <v>2.0099999999999998</v>
      </c>
      <c r="ER77">
        <v>1.7243999999999999</v>
      </c>
      <c r="ES77">
        <v>6.2882900000000005E-2</v>
      </c>
      <c r="ET77">
        <v>0</v>
      </c>
      <c r="EU77">
        <v>30.973700000000001</v>
      </c>
      <c r="EV77">
        <v>999.9</v>
      </c>
      <c r="EW77">
        <v>47.7</v>
      </c>
      <c r="EX77">
        <v>43.9</v>
      </c>
      <c r="EY77">
        <v>44.002299999999998</v>
      </c>
      <c r="EZ77">
        <v>62.465600000000002</v>
      </c>
      <c r="FA77">
        <v>28.589700000000001</v>
      </c>
      <c r="FB77">
        <v>1</v>
      </c>
      <c r="FC77">
        <v>0.39971499999999999</v>
      </c>
      <c r="FD77">
        <v>0.84359499999999998</v>
      </c>
      <c r="FE77">
        <v>20.304400000000001</v>
      </c>
      <c r="FF77">
        <v>5.2029100000000001</v>
      </c>
      <c r="FG77">
        <v>11.908099999999999</v>
      </c>
      <c r="FH77">
        <v>4.9943999999999997</v>
      </c>
      <c r="FI77">
        <v>3.3006000000000002</v>
      </c>
      <c r="FJ77">
        <v>9999</v>
      </c>
      <c r="FK77">
        <v>9999</v>
      </c>
      <c r="FL77">
        <v>9999</v>
      </c>
      <c r="FM77">
        <v>999.9</v>
      </c>
      <c r="FN77">
        <v>1.88446</v>
      </c>
      <c r="FO77">
        <v>1.88507</v>
      </c>
      <c r="FP77">
        <v>1.88123</v>
      </c>
      <c r="FQ77">
        <v>1.8827799999999999</v>
      </c>
      <c r="FR77">
        <v>1.8797299999999999</v>
      </c>
      <c r="FS77">
        <v>1.88324</v>
      </c>
      <c r="FT77">
        <v>1.8791500000000001</v>
      </c>
      <c r="FU77">
        <v>1.8815599999999999</v>
      </c>
      <c r="FV77">
        <v>5</v>
      </c>
      <c r="FW77">
        <v>0</v>
      </c>
      <c r="FX77">
        <v>0</v>
      </c>
      <c r="FY77">
        <v>0</v>
      </c>
      <c r="FZ77" t="s">
        <v>367</v>
      </c>
      <c r="GA77" t="s">
        <v>368</v>
      </c>
      <c r="GB77" t="s">
        <v>369</v>
      </c>
      <c r="GC77" t="s">
        <v>369</v>
      </c>
      <c r="GD77" t="s">
        <v>369</v>
      </c>
      <c r="GE77" t="s">
        <v>369</v>
      </c>
      <c r="GF77">
        <v>0</v>
      </c>
      <c r="GG77">
        <v>100</v>
      </c>
      <c r="GH77">
        <v>100</v>
      </c>
      <c r="GI77">
        <v>-4.6100000000000003</v>
      </c>
      <c r="GJ77">
        <v>0.1014</v>
      </c>
      <c r="GK77">
        <v>-4.6097499999997353</v>
      </c>
      <c r="GL77">
        <v>0</v>
      </c>
      <c r="GM77">
        <v>0</v>
      </c>
      <c r="GN77">
        <v>0</v>
      </c>
      <c r="GO77">
        <v>0.10141499999999939</v>
      </c>
      <c r="GP77">
        <v>0</v>
      </c>
      <c r="GQ77">
        <v>0</v>
      </c>
      <c r="GR77">
        <v>0</v>
      </c>
      <c r="GS77">
        <v>-1</v>
      </c>
      <c r="GT77">
        <v>-1</v>
      </c>
      <c r="GU77">
        <v>-1</v>
      </c>
      <c r="GV77">
        <v>-1</v>
      </c>
      <c r="GW77">
        <v>0.9</v>
      </c>
      <c r="GX77">
        <v>0.9</v>
      </c>
      <c r="GY77">
        <v>2.1008300000000002</v>
      </c>
      <c r="GZ77">
        <v>2.5878899999999998</v>
      </c>
      <c r="HA77">
        <v>1.5979000000000001</v>
      </c>
      <c r="HB77">
        <v>2.3010299999999999</v>
      </c>
      <c r="HC77">
        <v>1.6003400000000001</v>
      </c>
      <c r="HD77">
        <v>2.3938000000000001</v>
      </c>
      <c r="HE77">
        <v>44.9786</v>
      </c>
      <c r="HF77">
        <v>23.877400000000002</v>
      </c>
      <c r="HG77">
        <v>18</v>
      </c>
      <c r="HH77">
        <v>533.39800000000002</v>
      </c>
      <c r="HI77">
        <v>421.94299999999998</v>
      </c>
      <c r="HJ77">
        <v>27.589400000000001</v>
      </c>
      <c r="HK77">
        <v>32.474299999999999</v>
      </c>
      <c r="HL77">
        <v>29.998200000000001</v>
      </c>
      <c r="HM77">
        <v>32.417200000000001</v>
      </c>
      <c r="HN77">
        <v>32.386299999999999</v>
      </c>
      <c r="HO77">
        <v>42.085000000000001</v>
      </c>
      <c r="HP77">
        <v>44.576799999999999</v>
      </c>
      <c r="HQ77">
        <v>0</v>
      </c>
      <c r="HR77">
        <v>27.59</v>
      </c>
      <c r="HS77">
        <v>1000</v>
      </c>
      <c r="HT77">
        <v>25.416699999999999</v>
      </c>
      <c r="HU77">
        <v>99.115099999999998</v>
      </c>
      <c r="HV77">
        <v>98.290199999999999</v>
      </c>
    </row>
    <row r="78" spans="1:230" x14ac:dyDescent="0.3">
      <c r="A78">
        <v>62</v>
      </c>
      <c r="B78">
        <v>1691694037.5999999</v>
      </c>
      <c r="C78">
        <v>14016</v>
      </c>
      <c r="D78" t="s">
        <v>560</v>
      </c>
      <c r="E78" t="s">
        <v>561</v>
      </c>
      <c r="F78" t="s">
        <v>357</v>
      </c>
      <c r="G78" t="s">
        <v>520</v>
      </c>
      <c r="H78" t="s">
        <v>521</v>
      </c>
      <c r="I78" t="s">
        <v>360</v>
      </c>
      <c r="J78" t="s">
        <v>471</v>
      </c>
      <c r="K78" t="s">
        <v>522</v>
      </c>
      <c r="L78" t="s">
        <v>363</v>
      </c>
      <c r="M78">
        <v>1691694037.5999999</v>
      </c>
      <c r="N78">
        <f t="shared" si="34"/>
        <v>2.5167489318199321E-3</v>
      </c>
      <c r="O78">
        <f t="shared" si="35"/>
        <v>2.5167489318199321</v>
      </c>
      <c r="P78">
        <f t="shared" si="36"/>
        <v>38.133769460603808</v>
      </c>
      <c r="Q78">
        <f t="shared" si="37"/>
        <v>1151.01</v>
      </c>
      <c r="R78">
        <f t="shared" si="38"/>
        <v>624.49773117076074</v>
      </c>
      <c r="S78">
        <f t="shared" si="39"/>
        <v>61.698516085427734</v>
      </c>
      <c r="T78">
        <f t="shared" si="40"/>
        <v>113.71636029221999</v>
      </c>
      <c r="U78">
        <f t="shared" si="41"/>
        <v>0.12517912717721258</v>
      </c>
      <c r="V78">
        <f t="shared" si="42"/>
        <v>2.9100800437121981</v>
      </c>
      <c r="W78">
        <f t="shared" si="43"/>
        <v>0.12226281905717752</v>
      </c>
      <c r="X78">
        <f t="shared" si="44"/>
        <v>7.6670621832417685E-2</v>
      </c>
      <c r="Y78">
        <f t="shared" si="45"/>
        <v>344.33959876222394</v>
      </c>
      <c r="Z78">
        <f t="shared" si="46"/>
        <v>33.096317834286076</v>
      </c>
      <c r="AA78">
        <f t="shared" si="47"/>
        <v>31.9923</v>
      </c>
      <c r="AB78">
        <f t="shared" si="48"/>
        <v>4.7730025249479029</v>
      </c>
      <c r="AC78">
        <f t="shared" si="49"/>
        <v>59.958840793856268</v>
      </c>
      <c r="AD78">
        <f t="shared" si="50"/>
        <v>2.8174144357783999</v>
      </c>
      <c r="AE78">
        <f t="shared" si="51"/>
        <v>4.6989141192120716</v>
      </c>
      <c r="AF78">
        <f t="shared" si="52"/>
        <v>1.955588089169503</v>
      </c>
      <c r="AG78">
        <f t="shared" si="53"/>
        <v>-110.98862789325901</v>
      </c>
      <c r="AH78">
        <f t="shared" si="54"/>
        <v>-43.316841770916511</v>
      </c>
      <c r="AI78">
        <f t="shared" si="55"/>
        <v>-3.3708537370431122</v>
      </c>
      <c r="AJ78">
        <f t="shared" si="56"/>
        <v>186.66327536100533</v>
      </c>
      <c r="AK78">
        <f t="shared" si="57"/>
        <v>37.775152199991155</v>
      </c>
      <c r="AL78">
        <f t="shared" si="58"/>
        <v>2.5515807855784964</v>
      </c>
      <c r="AM78">
        <f t="shared" si="59"/>
        <v>38.133769460603808</v>
      </c>
      <c r="AN78">
        <v>1231.807593618988</v>
      </c>
      <c r="AO78">
        <v>1184.8616969696971</v>
      </c>
      <c r="AP78">
        <v>-4.9853856554473351E-5</v>
      </c>
      <c r="AQ78">
        <v>65.598428565158429</v>
      </c>
      <c r="AR78">
        <f t="shared" si="60"/>
        <v>2.5167489318199321</v>
      </c>
      <c r="AS78">
        <v>25.548335563298441</v>
      </c>
      <c r="AT78">
        <v>28.521296969696959</v>
      </c>
      <c r="AU78">
        <v>-5.4471813462428024E-3</v>
      </c>
      <c r="AV78">
        <v>94.008498272015586</v>
      </c>
      <c r="AW78">
        <v>0</v>
      </c>
      <c r="AX78">
        <v>0</v>
      </c>
      <c r="AY78">
        <f t="shared" si="61"/>
        <v>1</v>
      </c>
      <c r="AZ78">
        <f t="shared" si="62"/>
        <v>0</v>
      </c>
      <c r="BA78">
        <f t="shared" si="63"/>
        <v>51478.926838541287</v>
      </c>
      <c r="BB78">
        <f t="shared" si="64"/>
        <v>1799.84</v>
      </c>
      <c r="BC78">
        <f t="shared" si="65"/>
        <v>1513.0505993811119</v>
      </c>
      <c r="BD78">
        <f t="shared" si="66"/>
        <v>0.84065839151319666</v>
      </c>
      <c r="BE78">
        <f t="shared" si="67"/>
        <v>0.19131678302639343</v>
      </c>
      <c r="BF78">
        <v>6</v>
      </c>
      <c r="BG78">
        <v>0.5</v>
      </c>
      <c r="BH78" t="s">
        <v>364</v>
      </c>
      <c r="BI78">
        <v>2</v>
      </c>
      <c r="BJ78" t="b">
        <v>1</v>
      </c>
      <c r="BK78">
        <v>1691694037.5999999</v>
      </c>
      <c r="BL78">
        <v>1151.01</v>
      </c>
      <c r="BM78">
        <v>1199.8499999999999</v>
      </c>
      <c r="BN78">
        <v>28.517199999999999</v>
      </c>
      <c r="BO78">
        <v>25.543500000000002</v>
      </c>
      <c r="BP78">
        <v>1155.96</v>
      </c>
      <c r="BQ78">
        <v>28.411799999999999</v>
      </c>
      <c r="BR78">
        <v>500.14800000000002</v>
      </c>
      <c r="BS78">
        <v>98.696899999999999</v>
      </c>
      <c r="BT78">
        <v>0.100122</v>
      </c>
      <c r="BU78">
        <v>31.716200000000001</v>
      </c>
      <c r="BV78">
        <v>31.9923</v>
      </c>
      <c r="BW78">
        <v>999.9</v>
      </c>
      <c r="BX78">
        <v>0</v>
      </c>
      <c r="BY78">
        <v>0</v>
      </c>
      <c r="BZ78">
        <v>10020</v>
      </c>
      <c r="CA78">
        <v>0</v>
      </c>
      <c r="CB78">
        <v>1749.49</v>
      </c>
      <c r="CC78">
        <v>-48.836399999999998</v>
      </c>
      <c r="CD78">
        <v>1184.8</v>
      </c>
      <c r="CE78">
        <v>1231.3</v>
      </c>
      <c r="CF78">
        <v>2.9736699999999998</v>
      </c>
      <c r="CG78">
        <v>1199.8499999999999</v>
      </c>
      <c r="CH78">
        <v>25.543500000000002</v>
      </c>
      <c r="CI78">
        <v>2.8145600000000002</v>
      </c>
      <c r="CJ78">
        <v>2.5210599999999999</v>
      </c>
      <c r="CK78">
        <v>22.9697</v>
      </c>
      <c r="CL78">
        <v>21.1631</v>
      </c>
      <c r="CM78">
        <v>1799.84</v>
      </c>
      <c r="CN78">
        <v>0.97799199999999997</v>
      </c>
      <c r="CO78">
        <v>2.20079E-2</v>
      </c>
      <c r="CP78">
        <v>0</v>
      </c>
      <c r="CQ78">
        <v>859.61</v>
      </c>
      <c r="CR78">
        <v>5.0009399999999999</v>
      </c>
      <c r="CS78">
        <v>20400.8</v>
      </c>
      <c r="CT78">
        <v>13858.9</v>
      </c>
      <c r="CU78">
        <v>46.311999999999998</v>
      </c>
      <c r="CV78">
        <v>48.311999999999998</v>
      </c>
      <c r="CW78">
        <v>47.311999999999998</v>
      </c>
      <c r="CX78">
        <v>47.625</v>
      </c>
      <c r="CY78">
        <v>48.125</v>
      </c>
      <c r="CZ78">
        <v>1755.34</v>
      </c>
      <c r="DA78">
        <v>39.5</v>
      </c>
      <c r="DB78">
        <v>0</v>
      </c>
      <c r="DC78">
        <v>1691694036.5999999</v>
      </c>
      <c r="DD78">
        <v>0</v>
      </c>
      <c r="DE78">
        <v>1691693991.0999999</v>
      </c>
      <c r="DF78" t="s">
        <v>562</v>
      </c>
      <c r="DG78">
        <v>1691693989.0999999</v>
      </c>
      <c r="DH78">
        <v>1691693991.0999999</v>
      </c>
      <c r="DI78">
        <v>67</v>
      </c>
      <c r="DJ78">
        <v>-0.33300000000000002</v>
      </c>
      <c r="DK78">
        <v>4.0000000000000001E-3</v>
      </c>
      <c r="DL78">
        <v>-4.9409999999999998</v>
      </c>
      <c r="DM78">
        <v>0.105</v>
      </c>
      <c r="DN78">
        <v>1200</v>
      </c>
      <c r="DO78">
        <v>25</v>
      </c>
      <c r="DP78">
        <v>0.2</v>
      </c>
      <c r="DQ78">
        <v>0.1</v>
      </c>
      <c r="DR78">
        <v>37.980674559730879</v>
      </c>
      <c r="DS78">
        <v>-0.59984051364722046</v>
      </c>
      <c r="DT78">
        <v>0.19476747108818801</v>
      </c>
      <c r="DU78">
        <v>1</v>
      </c>
      <c r="DV78">
        <v>0.12656729439868369</v>
      </c>
      <c r="DW78">
        <v>-6.9678449603870754E-3</v>
      </c>
      <c r="DX78">
        <v>1.3742091559628929E-3</v>
      </c>
      <c r="DY78">
        <v>1</v>
      </c>
      <c r="DZ78">
        <v>2</v>
      </c>
      <c r="EA78">
        <v>2</v>
      </c>
      <c r="EB78" t="s">
        <v>366</v>
      </c>
      <c r="EC78">
        <v>3.12426</v>
      </c>
      <c r="ED78">
        <v>2.8696299999999999</v>
      </c>
      <c r="EE78">
        <v>0.180953</v>
      </c>
      <c r="EF78">
        <v>0.18737599999999999</v>
      </c>
      <c r="EG78">
        <v>0.12674199999999999</v>
      </c>
      <c r="EH78">
        <v>0.11837499999999999</v>
      </c>
      <c r="EI78">
        <v>23867.9</v>
      </c>
      <c r="EJ78">
        <v>24402.799999999999</v>
      </c>
      <c r="EK78">
        <v>26837.8</v>
      </c>
      <c r="EL78">
        <v>27729.3</v>
      </c>
      <c r="EM78">
        <v>33523.5</v>
      </c>
      <c r="EN78">
        <v>34184.9</v>
      </c>
      <c r="EO78">
        <v>39762</v>
      </c>
      <c r="EP78">
        <v>40178.400000000001</v>
      </c>
      <c r="EQ78">
        <v>2.0108000000000001</v>
      </c>
      <c r="ER78">
        <v>1.7243999999999999</v>
      </c>
      <c r="ES78">
        <v>7.2926299999999999E-2</v>
      </c>
      <c r="ET78">
        <v>0</v>
      </c>
      <c r="EU78">
        <v>30.808199999999999</v>
      </c>
      <c r="EV78">
        <v>999.9</v>
      </c>
      <c r="EW78">
        <v>47.6</v>
      </c>
      <c r="EX78">
        <v>43.9</v>
      </c>
      <c r="EY78">
        <v>43.915700000000001</v>
      </c>
      <c r="EZ78">
        <v>62.905700000000003</v>
      </c>
      <c r="FA78">
        <v>28.637799999999999</v>
      </c>
      <c r="FB78">
        <v>1</v>
      </c>
      <c r="FC78">
        <v>0.403171</v>
      </c>
      <c r="FD78">
        <v>1.96028</v>
      </c>
      <c r="FE78">
        <v>20.296399999999998</v>
      </c>
      <c r="FF78">
        <v>5.2160900000000003</v>
      </c>
      <c r="FG78">
        <v>11.908099999999999</v>
      </c>
      <c r="FH78">
        <v>4.9931999999999999</v>
      </c>
      <c r="FI78">
        <v>3.3029999999999999</v>
      </c>
      <c r="FJ78">
        <v>9999</v>
      </c>
      <c r="FK78">
        <v>9999</v>
      </c>
      <c r="FL78">
        <v>9999</v>
      </c>
      <c r="FM78">
        <v>999.9</v>
      </c>
      <c r="FN78">
        <v>1.88449</v>
      </c>
      <c r="FO78">
        <v>1.88507</v>
      </c>
      <c r="FP78">
        <v>1.8812599999999999</v>
      </c>
      <c r="FQ78">
        <v>1.8827799999999999</v>
      </c>
      <c r="FR78">
        <v>1.8797299999999999</v>
      </c>
      <c r="FS78">
        <v>1.88324</v>
      </c>
      <c r="FT78">
        <v>1.8791199999999999</v>
      </c>
      <c r="FU78">
        <v>1.8815599999999999</v>
      </c>
      <c r="FV78">
        <v>5</v>
      </c>
      <c r="FW78">
        <v>0</v>
      </c>
      <c r="FX78">
        <v>0</v>
      </c>
      <c r="FY78">
        <v>0</v>
      </c>
      <c r="FZ78" t="s">
        <v>367</v>
      </c>
      <c r="GA78" t="s">
        <v>368</v>
      </c>
      <c r="GB78" t="s">
        <v>369</v>
      </c>
      <c r="GC78" t="s">
        <v>369</v>
      </c>
      <c r="GD78" t="s">
        <v>369</v>
      </c>
      <c r="GE78" t="s">
        <v>369</v>
      </c>
      <c r="GF78">
        <v>0</v>
      </c>
      <c r="GG78">
        <v>100</v>
      </c>
      <c r="GH78">
        <v>100</v>
      </c>
      <c r="GI78">
        <v>-4.95</v>
      </c>
      <c r="GJ78">
        <v>0.10539999999999999</v>
      </c>
      <c r="GK78">
        <v>-4.9414285714283324</v>
      </c>
      <c r="GL78">
        <v>0</v>
      </c>
      <c r="GM78">
        <v>0</v>
      </c>
      <c r="GN78">
        <v>0</v>
      </c>
      <c r="GO78">
        <v>0.10537142857143419</v>
      </c>
      <c r="GP78">
        <v>0</v>
      </c>
      <c r="GQ78">
        <v>0</v>
      </c>
      <c r="GR78">
        <v>0</v>
      </c>
      <c r="GS78">
        <v>-1</v>
      </c>
      <c r="GT78">
        <v>-1</v>
      </c>
      <c r="GU78">
        <v>-1</v>
      </c>
      <c r="GV78">
        <v>-1</v>
      </c>
      <c r="GW78">
        <v>0.8</v>
      </c>
      <c r="GX78">
        <v>0.8</v>
      </c>
      <c r="GY78">
        <v>2.4426299999999999</v>
      </c>
      <c r="GZ78">
        <v>2.5793499999999998</v>
      </c>
      <c r="HA78">
        <v>1.5979000000000001</v>
      </c>
      <c r="HB78">
        <v>2.3010299999999999</v>
      </c>
      <c r="HC78">
        <v>1.6003400000000001</v>
      </c>
      <c r="HD78">
        <v>2.4169900000000002</v>
      </c>
      <c r="HE78">
        <v>44.893999999999998</v>
      </c>
      <c r="HF78">
        <v>23.868600000000001</v>
      </c>
      <c r="HG78">
        <v>18</v>
      </c>
      <c r="HH78">
        <v>533.92899999999997</v>
      </c>
      <c r="HI78">
        <v>421.904</v>
      </c>
      <c r="HJ78">
        <v>27.463899999999999</v>
      </c>
      <c r="HK78">
        <v>32.485700000000001</v>
      </c>
      <c r="HL78">
        <v>30</v>
      </c>
      <c r="HM78">
        <v>32.4178</v>
      </c>
      <c r="HN78">
        <v>32.380600000000001</v>
      </c>
      <c r="HO78">
        <v>48.944000000000003</v>
      </c>
      <c r="HP78">
        <v>44.4191</v>
      </c>
      <c r="HQ78">
        <v>0</v>
      </c>
      <c r="HR78">
        <v>27.459399999999999</v>
      </c>
      <c r="HS78">
        <v>1200</v>
      </c>
      <c r="HT78">
        <v>25.633299999999998</v>
      </c>
      <c r="HU78">
        <v>99.109200000000001</v>
      </c>
      <c r="HV78">
        <v>98.275700000000001</v>
      </c>
    </row>
    <row r="79" spans="1:230" x14ac:dyDescent="0.3">
      <c r="A79">
        <v>63</v>
      </c>
      <c r="B79">
        <v>1691694198</v>
      </c>
      <c r="C79">
        <v>14176.400000095369</v>
      </c>
      <c r="D79" t="s">
        <v>563</v>
      </c>
      <c r="E79" t="s">
        <v>564</v>
      </c>
      <c r="F79" t="s">
        <v>357</v>
      </c>
      <c r="G79" t="s">
        <v>520</v>
      </c>
      <c r="H79" t="s">
        <v>521</v>
      </c>
      <c r="I79" t="s">
        <v>360</v>
      </c>
      <c r="J79" t="s">
        <v>471</v>
      </c>
      <c r="K79" t="s">
        <v>522</v>
      </c>
      <c r="L79" t="s">
        <v>363</v>
      </c>
      <c r="M79">
        <v>1691694198</v>
      </c>
      <c r="N79">
        <f t="shared" si="34"/>
        <v>2.1314290941749263E-3</v>
      </c>
      <c r="O79">
        <f t="shared" si="35"/>
        <v>2.1314290941749263</v>
      </c>
      <c r="P79">
        <f t="shared" si="36"/>
        <v>39.755457488406826</v>
      </c>
      <c r="Q79">
        <f t="shared" si="37"/>
        <v>1449.06</v>
      </c>
      <c r="R79">
        <f t="shared" si="38"/>
        <v>796.75328291344124</v>
      </c>
      <c r="S79">
        <f t="shared" si="39"/>
        <v>78.717629251775591</v>
      </c>
      <c r="T79">
        <f t="shared" si="40"/>
        <v>143.16422698188001</v>
      </c>
      <c r="U79">
        <f t="shared" si="41"/>
        <v>0.10516484024048238</v>
      </c>
      <c r="V79">
        <f t="shared" si="42"/>
        <v>2.9004734960072427</v>
      </c>
      <c r="W79">
        <f t="shared" si="43"/>
        <v>0.10309153675321159</v>
      </c>
      <c r="X79">
        <f t="shared" si="44"/>
        <v>6.4615084085447111E-2</v>
      </c>
      <c r="Y79">
        <f t="shared" si="45"/>
        <v>344.38899876240271</v>
      </c>
      <c r="Z79">
        <f t="shared" si="46"/>
        <v>33.128837301573157</v>
      </c>
      <c r="AA79">
        <f t="shared" si="47"/>
        <v>32.007300000000001</v>
      </c>
      <c r="AB79">
        <f t="shared" si="48"/>
        <v>4.7770565716811397</v>
      </c>
      <c r="AC79">
        <f t="shared" si="49"/>
        <v>60.109968079944117</v>
      </c>
      <c r="AD79">
        <f t="shared" si="50"/>
        <v>2.8128580414583997</v>
      </c>
      <c r="AE79">
        <f t="shared" si="51"/>
        <v>4.6795201050804058</v>
      </c>
      <c r="AF79">
        <f t="shared" si="52"/>
        <v>1.96419853022274</v>
      </c>
      <c r="AG79">
        <f t="shared" si="53"/>
        <v>-93.996023053114257</v>
      </c>
      <c r="AH79">
        <f t="shared" si="54"/>
        <v>-56.918799070494373</v>
      </c>
      <c r="AI79">
        <f t="shared" si="55"/>
        <v>-4.4427432869496801</v>
      </c>
      <c r="AJ79">
        <f t="shared" si="56"/>
        <v>189.03143335184441</v>
      </c>
      <c r="AK79">
        <f t="shared" si="57"/>
        <v>39.439632357722452</v>
      </c>
      <c r="AL79">
        <f t="shared" si="58"/>
        <v>2.1324871127565355</v>
      </c>
      <c r="AM79">
        <f t="shared" si="59"/>
        <v>39.755457488406826</v>
      </c>
      <c r="AN79">
        <v>1540.212119471008</v>
      </c>
      <c r="AO79">
        <v>1491.332727272727</v>
      </c>
      <c r="AP79">
        <v>-2.596466472914909E-2</v>
      </c>
      <c r="AQ79">
        <v>65.575027545338969</v>
      </c>
      <c r="AR79">
        <f t="shared" si="60"/>
        <v>2.1314290941749263</v>
      </c>
      <c r="AS79">
        <v>25.975554857303571</v>
      </c>
      <c r="AT79">
        <v>28.470836969696961</v>
      </c>
      <c r="AU79">
        <v>-1.184216119711357E-3</v>
      </c>
      <c r="AV79">
        <v>94.427916785199386</v>
      </c>
      <c r="AW79">
        <v>0</v>
      </c>
      <c r="AX79">
        <v>0</v>
      </c>
      <c r="AY79">
        <f t="shared" si="61"/>
        <v>1</v>
      </c>
      <c r="AZ79">
        <f t="shared" si="62"/>
        <v>0</v>
      </c>
      <c r="BA79">
        <f t="shared" si="63"/>
        <v>51220.235112805363</v>
      </c>
      <c r="BB79">
        <f t="shared" si="64"/>
        <v>1800.1</v>
      </c>
      <c r="BC79">
        <f t="shared" si="65"/>
        <v>1513.2689993812012</v>
      </c>
      <c r="BD79">
        <f t="shared" si="66"/>
        <v>0.84065829641753309</v>
      </c>
      <c r="BE79">
        <f t="shared" si="67"/>
        <v>0.19131659283506625</v>
      </c>
      <c r="BF79">
        <v>6</v>
      </c>
      <c r="BG79">
        <v>0.5</v>
      </c>
      <c r="BH79" t="s">
        <v>364</v>
      </c>
      <c r="BI79">
        <v>2</v>
      </c>
      <c r="BJ79" t="b">
        <v>1</v>
      </c>
      <c r="BK79">
        <v>1691694198</v>
      </c>
      <c r="BL79">
        <v>1449.06</v>
      </c>
      <c r="BM79">
        <v>1500.13</v>
      </c>
      <c r="BN79">
        <v>28.470800000000001</v>
      </c>
      <c r="BO79">
        <v>25.983000000000001</v>
      </c>
      <c r="BP79">
        <v>1454.4</v>
      </c>
      <c r="BQ79">
        <v>28.358499999999999</v>
      </c>
      <c r="BR79">
        <v>499.66399999999999</v>
      </c>
      <c r="BS79">
        <v>98.697199999999995</v>
      </c>
      <c r="BT79">
        <v>0.100798</v>
      </c>
      <c r="BU79">
        <v>31.6433</v>
      </c>
      <c r="BV79">
        <v>32.007300000000001</v>
      </c>
      <c r="BW79">
        <v>999.9</v>
      </c>
      <c r="BX79">
        <v>0</v>
      </c>
      <c r="BY79">
        <v>0</v>
      </c>
      <c r="BZ79">
        <v>9965</v>
      </c>
      <c r="CA79">
        <v>0</v>
      </c>
      <c r="CB79">
        <v>1752.09</v>
      </c>
      <c r="CC79">
        <v>-51.067399999999999</v>
      </c>
      <c r="CD79">
        <v>1491.53</v>
      </c>
      <c r="CE79">
        <v>1540.15</v>
      </c>
      <c r="CF79">
        <v>2.4877600000000002</v>
      </c>
      <c r="CG79">
        <v>1500.13</v>
      </c>
      <c r="CH79">
        <v>25.983000000000001</v>
      </c>
      <c r="CI79">
        <v>2.80999</v>
      </c>
      <c r="CJ79">
        <v>2.5644499999999999</v>
      </c>
      <c r="CK79">
        <v>22.942900000000002</v>
      </c>
      <c r="CL79">
        <v>21.441400000000002</v>
      </c>
      <c r="CM79">
        <v>1800.1</v>
      </c>
      <c r="CN79">
        <v>0.97799599999999998</v>
      </c>
      <c r="CO79">
        <v>2.2004099999999999E-2</v>
      </c>
      <c r="CP79">
        <v>0</v>
      </c>
      <c r="CQ79">
        <v>838.15499999999997</v>
      </c>
      <c r="CR79">
        <v>5.0009399999999999</v>
      </c>
      <c r="CS79">
        <v>20114.8</v>
      </c>
      <c r="CT79">
        <v>13860.9</v>
      </c>
      <c r="CU79">
        <v>46.311999999999998</v>
      </c>
      <c r="CV79">
        <v>48.375</v>
      </c>
      <c r="CW79">
        <v>47.311999999999998</v>
      </c>
      <c r="CX79">
        <v>47.625</v>
      </c>
      <c r="CY79">
        <v>48.125</v>
      </c>
      <c r="CZ79">
        <v>1755.6</v>
      </c>
      <c r="DA79">
        <v>39.5</v>
      </c>
      <c r="DB79">
        <v>0</v>
      </c>
      <c r="DC79">
        <v>1691694197.4000001</v>
      </c>
      <c r="DD79">
        <v>0</v>
      </c>
      <c r="DE79">
        <v>1691694108.0999999</v>
      </c>
      <c r="DF79" t="s">
        <v>565</v>
      </c>
      <c r="DG79">
        <v>1691694108.0999999</v>
      </c>
      <c r="DH79">
        <v>1691694098.5999999</v>
      </c>
      <c r="DI79">
        <v>68</v>
      </c>
      <c r="DJ79">
        <v>-0.39200000000000002</v>
      </c>
      <c r="DK79">
        <v>7.0000000000000001E-3</v>
      </c>
      <c r="DL79">
        <v>-5.3339999999999996</v>
      </c>
      <c r="DM79">
        <v>0.112</v>
      </c>
      <c r="DN79">
        <v>1501</v>
      </c>
      <c r="DO79">
        <v>26</v>
      </c>
      <c r="DP79">
        <v>0.21</v>
      </c>
      <c r="DQ79">
        <v>0.1</v>
      </c>
      <c r="DR79">
        <v>39.57900350895256</v>
      </c>
      <c r="DS79">
        <v>-0.52238468380041359</v>
      </c>
      <c r="DT79">
        <v>0.19656368526264281</v>
      </c>
      <c r="DU79">
        <v>1</v>
      </c>
      <c r="DV79">
        <v>0.10605763306990471</v>
      </c>
      <c r="DW79">
        <v>-5.3998478154963824E-3</v>
      </c>
      <c r="DX79">
        <v>1.0640723173871241E-3</v>
      </c>
      <c r="DY79">
        <v>1</v>
      </c>
      <c r="DZ79">
        <v>2</v>
      </c>
      <c r="EA79">
        <v>2</v>
      </c>
      <c r="EB79" t="s">
        <v>366</v>
      </c>
      <c r="EC79">
        <v>3.1238100000000002</v>
      </c>
      <c r="ED79">
        <v>2.8698199999999998</v>
      </c>
      <c r="EE79">
        <v>0.208421</v>
      </c>
      <c r="EF79">
        <v>0.21470800000000001</v>
      </c>
      <c r="EG79">
        <v>0.12658800000000001</v>
      </c>
      <c r="EH79">
        <v>0.119821</v>
      </c>
      <c r="EI79">
        <v>23070</v>
      </c>
      <c r="EJ79">
        <v>23583.1</v>
      </c>
      <c r="EK79">
        <v>26841.9</v>
      </c>
      <c r="EL79">
        <v>27731.7</v>
      </c>
      <c r="EM79">
        <v>33535.9</v>
      </c>
      <c r="EN79">
        <v>34133.9</v>
      </c>
      <c r="EO79">
        <v>39767.300000000003</v>
      </c>
      <c r="EP79">
        <v>40182.1</v>
      </c>
      <c r="EQ79">
        <v>2.0110000000000001</v>
      </c>
      <c r="ER79">
        <v>1.7274</v>
      </c>
      <c r="ES79">
        <v>7.6591999999999993E-2</v>
      </c>
      <c r="ET79">
        <v>0</v>
      </c>
      <c r="EU79">
        <v>30.7637</v>
      </c>
      <c r="EV79">
        <v>999.9</v>
      </c>
      <c r="EW79">
        <v>47.6</v>
      </c>
      <c r="EX79">
        <v>43.8</v>
      </c>
      <c r="EY79">
        <v>43.683399999999999</v>
      </c>
      <c r="EZ79">
        <v>62.825699999999998</v>
      </c>
      <c r="FA79">
        <v>28.593800000000002</v>
      </c>
      <c r="FB79">
        <v>1</v>
      </c>
      <c r="FC79">
        <v>0.39890199999999998</v>
      </c>
      <c r="FD79">
        <v>2.1858599999999999</v>
      </c>
      <c r="FE79">
        <v>20.293399999999998</v>
      </c>
      <c r="FF79">
        <v>5.2160900000000003</v>
      </c>
      <c r="FG79">
        <v>11.908099999999999</v>
      </c>
      <c r="FH79">
        <v>4.9980000000000002</v>
      </c>
      <c r="FI79">
        <v>3.3029999999999999</v>
      </c>
      <c r="FJ79">
        <v>9999</v>
      </c>
      <c r="FK79">
        <v>9999</v>
      </c>
      <c r="FL79">
        <v>9999</v>
      </c>
      <c r="FM79">
        <v>999.9</v>
      </c>
      <c r="FN79">
        <v>1.88446</v>
      </c>
      <c r="FO79">
        <v>1.8849499999999999</v>
      </c>
      <c r="FP79">
        <v>1.8811</v>
      </c>
      <c r="FQ79">
        <v>1.88266</v>
      </c>
      <c r="FR79">
        <v>1.87961</v>
      </c>
      <c r="FS79">
        <v>1.8831500000000001</v>
      </c>
      <c r="FT79">
        <v>1.8791199999999999</v>
      </c>
      <c r="FU79">
        <v>1.88141</v>
      </c>
      <c r="FV79">
        <v>5</v>
      </c>
      <c r="FW79">
        <v>0</v>
      </c>
      <c r="FX79">
        <v>0</v>
      </c>
      <c r="FY79">
        <v>0</v>
      </c>
      <c r="FZ79" t="s">
        <v>367</v>
      </c>
      <c r="GA79" t="s">
        <v>368</v>
      </c>
      <c r="GB79" t="s">
        <v>369</v>
      </c>
      <c r="GC79" t="s">
        <v>369</v>
      </c>
      <c r="GD79" t="s">
        <v>369</v>
      </c>
      <c r="GE79" t="s">
        <v>369</v>
      </c>
      <c r="GF79">
        <v>0</v>
      </c>
      <c r="GG79">
        <v>100</v>
      </c>
      <c r="GH79">
        <v>100</v>
      </c>
      <c r="GI79">
        <v>-5.34</v>
      </c>
      <c r="GJ79">
        <v>0.1123</v>
      </c>
      <c r="GK79">
        <v>-5.3340000000005148</v>
      </c>
      <c r="GL79">
        <v>0</v>
      </c>
      <c r="GM79">
        <v>0</v>
      </c>
      <c r="GN79">
        <v>0</v>
      </c>
      <c r="GO79">
        <v>0.11227142857143239</v>
      </c>
      <c r="GP79">
        <v>0</v>
      </c>
      <c r="GQ79">
        <v>0</v>
      </c>
      <c r="GR79">
        <v>0</v>
      </c>
      <c r="GS79">
        <v>-1</v>
      </c>
      <c r="GT79">
        <v>-1</v>
      </c>
      <c r="GU79">
        <v>-1</v>
      </c>
      <c r="GV79">
        <v>-1</v>
      </c>
      <c r="GW79">
        <v>1.5</v>
      </c>
      <c r="GX79">
        <v>1.7</v>
      </c>
      <c r="GY79">
        <v>2.9357899999999999</v>
      </c>
      <c r="GZ79">
        <v>2.5732400000000002</v>
      </c>
      <c r="HA79">
        <v>1.5979000000000001</v>
      </c>
      <c r="HB79">
        <v>2.3010299999999999</v>
      </c>
      <c r="HC79">
        <v>1.6003400000000001</v>
      </c>
      <c r="HD79">
        <v>2.47803</v>
      </c>
      <c r="HE79">
        <v>44.753399999999999</v>
      </c>
      <c r="HF79">
        <v>23.912400000000002</v>
      </c>
      <c r="HG79">
        <v>18</v>
      </c>
      <c r="HH79">
        <v>533.68799999999999</v>
      </c>
      <c r="HI79">
        <v>423.505</v>
      </c>
      <c r="HJ79">
        <v>27.044599999999999</v>
      </c>
      <c r="HK79">
        <v>32.4283</v>
      </c>
      <c r="HL79">
        <v>30</v>
      </c>
      <c r="HM79">
        <v>32.374400000000001</v>
      </c>
      <c r="HN79">
        <v>32.340800000000002</v>
      </c>
      <c r="HO79">
        <v>58.816800000000001</v>
      </c>
      <c r="HP79">
        <v>43.7258</v>
      </c>
      <c r="HQ79">
        <v>0</v>
      </c>
      <c r="HR79">
        <v>27.0427</v>
      </c>
      <c r="HS79">
        <v>1500</v>
      </c>
      <c r="HT79">
        <v>25.962700000000002</v>
      </c>
      <c r="HU79">
        <v>99.123199999999997</v>
      </c>
      <c r="HV79">
        <v>98.284599999999998</v>
      </c>
    </row>
    <row r="80" spans="1:230" x14ac:dyDescent="0.3">
      <c r="A80">
        <v>64</v>
      </c>
      <c r="B80">
        <v>1691694378.5</v>
      </c>
      <c r="C80">
        <v>14356.900000095369</v>
      </c>
      <c r="D80" t="s">
        <v>566</v>
      </c>
      <c r="E80" t="s">
        <v>567</v>
      </c>
      <c r="F80" t="s">
        <v>357</v>
      </c>
      <c r="G80" t="s">
        <v>520</v>
      </c>
      <c r="H80" t="s">
        <v>521</v>
      </c>
      <c r="I80" t="s">
        <v>360</v>
      </c>
      <c r="J80" t="s">
        <v>471</v>
      </c>
      <c r="K80" t="s">
        <v>522</v>
      </c>
      <c r="L80" t="s">
        <v>363</v>
      </c>
      <c r="M80">
        <v>1691694378.5</v>
      </c>
      <c r="N80">
        <f t="shared" si="34"/>
        <v>1.8399440103962271E-3</v>
      </c>
      <c r="O80">
        <f t="shared" si="35"/>
        <v>1.839944010396227</v>
      </c>
      <c r="P80">
        <f t="shared" si="36"/>
        <v>39.948897611553107</v>
      </c>
      <c r="Q80">
        <f t="shared" si="37"/>
        <v>1748.04</v>
      </c>
      <c r="R80">
        <f t="shared" si="38"/>
        <v>975.76559078703053</v>
      </c>
      <c r="S80">
        <f t="shared" si="39"/>
        <v>96.394485417524734</v>
      </c>
      <c r="T80">
        <f t="shared" si="40"/>
        <v>172.68636840671999</v>
      </c>
      <c r="U80">
        <f t="shared" si="41"/>
        <v>8.9246539894462018E-2</v>
      </c>
      <c r="V80">
        <f t="shared" si="42"/>
        <v>2.8941672599992621</v>
      </c>
      <c r="W80">
        <f t="shared" si="43"/>
        <v>8.7745362998268975E-2</v>
      </c>
      <c r="X80">
        <f t="shared" si="44"/>
        <v>5.4973623360050475E-2</v>
      </c>
      <c r="Y80">
        <f t="shared" si="45"/>
        <v>344.34471192690143</v>
      </c>
      <c r="Z80">
        <f t="shared" si="46"/>
        <v>33.181923182643303</v>
      </c>
      <c r="AA80">
        <f t="shared" si="47"/>
        <v>32.037300000000002</v>
      </c>
      <c r="AB80">
        <f t="shared" si="48"/>
        <v>4.7851736589307237</v>
      </c>
      <c r="AC80">
        <f t="shared" si="49"/>
        <v>59.776616891948443</v>
      </c>
      <c r="AD80">
        <f t="shared" si="50"/>
        <v>2.7931183350616</v>
      </c>
      <c r="AE80">
        <f t="shared" si="51"/>
        <v>4.6725935328699011</v>
      </c>
      <c r="AF80">
        <f t="shared" si="52"/>
        <v>1.9920553238691237</v>
      </c>
      <c r="AG80">
        <f t="shared" si="53"/>
        <v>-81.141530858473615</v>
      </c>
      <c r="AH80">
        <f t="shared" si="54"/>
        <v>-65.548348069386037</v>
      </c>
      <c r="AI80">
        <f t="shared" si="55"/>
        <v>-5.1275617982748916</v>
      </c>
      <c r="AJ80">
        <f t="shared" si="56"/>
        <v>192.52727120076688</v>
      </c>
      <c r="AK80">
        <f t="shared" si="57"/>
        <v>39.625356275683437</v>
      </c>
      <c r="AL80">
        <f t="shared" si="58"/>
        <v>1.8857117539167176</v>
      </c>
      <c r="AM80">
        <f t="shared" si="59"/>
        <v>39.948897611553107</v>
      </c>
      <c r="AN80">
        <v>1848.1759215781699</v>
      </c>
      <c r="AO80">
        <v>1798.8272121212119</v>
      </c>
      <c r="AP80">
        <v>2.0286203464263661E-2</v>
      </c>
      <c r="AQ80">
        <v>65.57931187530167</v>
      </c>
      <c r="AR80">
        <f t="shared" si="60"/>
        <v>1.839944010396227</v>
      </c>
      <c r="AS80">
        <v>26.019769478434888</v>
      </c>
      <c r="AT80">
        <v>28.275621818181801</v>
      </c>
      <c r="AU80">
        <v>-1.4872758164030541E-2</v>
      </c>
      <c r="AV80">
        <v>94.343214224553932</v>
      </c>
      <c r="AW80">
        <v>0</v>
      </c>
      <c r="AX80">
        <v>0</v>
      </c>
      <c r="AY80">
        <f t="shared" si="61"/>
        <v>1</v>
      </c>
      <c r="AZ80">
        <f t="shared" si="62"/>
        <v>0</v>
      </c>
      <c r="BA80">
        <f t="shared" si="63"/>
        <v>51046.803834615857</v>
      </c>
      <c r="BB80">
        <f t="shared" si="64"/>
        <v>1799.87</v>
      </c>
      <c r="BC80">
        <f t="shared" si="65"/>
        <v>1513.0755059634505</v>
      </c>
      <c r="BD80">
        <f t="shared" si="66"/>
        <v>0.84065821751762659</v>
      </c>
      <c r="BE80">
        <f t="shared" si="67"/>
        <v>0.19131643503525333</v>
      </c>
      <c r="BF80">
        <v>6</v>
      </c>
      <c r="BG80">
        <v>0.5</v>
      </c>
      <c r="BH80" t="s">
        <v>364</v>
      </c>
      <c r="BI80">
        <v>2</v>
      </c>
      <c r="BJ80" t="b">
        <v>1</v>
      </c>
      <c r="BK80">
        <v>1691694378.5</v>
      </c>
      <c r="BL80">
        <v>1748.04</v>
      </c>
      <c r="BM80">
        <v>1799.57</v>
      </c>
      <c r="BN80">
        <v>28.273700000000002</v>
      </c>
      <c r="BO80">
        <v>26.073799999999999</v>
      </c>
      <c r="BP80">
        <v>1753.69</v>
      </c>
      <c r="BQ80">
        <v>28.1557</v>
      </c>
      <c r="BR80">
        <v>499.767</v>
      </c>
      <c r="BS80">
        <v>98.6875</v>
      </c>
      <c r="BT80">
        <v>0.10106800000000001</v>
      </c>
      <c r="BU80">
        <v>31.6172</v>
      </c>
      <c r="BV80">
        <v>32.037300000000002</v>
      </c>
      <c r="BW80">
        <v>999.9</v>
      </c>
      <c r="BX80">
        <v>0</v>
      </c>
      <c r="BY80">
        <v>0</v>
      </c>
      <c r="BZ80">
        <v>9930</v>
      </c>
      <c r="CA80">
        <v>0</v>
      </c>
      <c r="CB80">
        <v>1714.12</v>
      </c>
      <c r="CC80">
        <v>-51.526000000000003</v>
      </c>
      <c r="CD80">
        <v>1798.9</v>
      </c>
      <c r="CE80">
        <v>1847.74</v>
      </c>
      <c r="CF80">
        <v>2.1998600000000001</v>
      </c>
      <c r="CG80">
        <v>1799.57</v>
      </c>
      <c r="CH80">
        <v>26.073799999999999</v>
      </c>
      <c r="CI80">
        <v>2.79026</v>
      </c>
      <c r="CJ80">
        <v>2.5731600000000001</v>
      </c>
      <c r="CK80">
        <v>22.826599999999999</v>
      </c>
      <c r="CL80">
        <v>21.4968</v>
      </c>
      <c r="CM80">
        <v>1799.87</v>
      </c>
      <c r="CN80">
        <v>0.97799599999999998</v>
      </c>
      <c r="CO80">
        <v>2.2004099999999999E-2</v>
      </c>
      <c r="CP80">
        <v>0</v>
      </c>
      <c r="CQ80">
        <v>825.21400000000006</v>
      </c>
      <c r="CR80">
        <v>5.0009399999999999</v>
      </c>
      <c r="CS80">
        <v>19750</v>
      </c>
      <c r="CT80">
        <v>13859.2</v>
      </c>
      <c r="CU80">
        <v>46.5</v>
      </c>
      <c r="CV80">
        <v>48.561999999999998</v>
      </c>
      <c r="CW80">
        <v>47.5</v>
      </c>
      <c r="CX80">
        <v>47.936999999999998</v>
      </c>
      <c r="CY80">
        <v>48.311999999999998</v>
      </c>
      <c r="CZ80">
        <v>1755.37</v>
      </c>
      <c r="DA80">
        <v>39.49</v>
      </c>
      <c r="DB80">
        <v>0</v>
      </c>
      <c r="DC80">
        <v>1691694378</v>
      </c>
      <c r="DD80">
        <v>0</v>
      </c>
      <c r="DE80">
        <v>1691694257.5</v>
      </c>
      <c r="DF80" t="s">
        <v>568</v>
      </c>
      <c r="DG80">
        <v>1691694257.5</v>
      </c>
      <c r="DH80">
        <v>1691694257</v>
      </c>
      <c r="DI80">
        <v>69</v>
      </c>
      <c r="DJ80">
        <v>-0.31900000000000001</v>
      </c>
      <c r="DK80">
        <v>6.0000000000000001E-3</v>
      </c>
      <c r="DL80">
        <v>-5.6529999999999996</v>
      </c>
      <c r="DM80">
        <v>0.11799999999999999</v>
      </c>
      <c r="DN80">
        <v>1800</v>
      </c>
      <c r="DO80">
        <v>26</v>
      </c>
      <c r="DP80">
        <v>0.28000000000000003</v>
      </c>
      <c r="DQ80">
        <v>0.14000000000000001</v>
      </c>
      <c r="DR80">
        <v>40.266001898835171</v>
      </c>
      <c r="DS80">
        <v>-0.40638183274504253</v>
      </c>
      <c r="DT80">
        <v>0.28332199346035059</v>
      </c>
      <c r="DU80">
        <v>0</v>
      </c>
      <c r="DV80">
        <v>9.1265284071382874E-2</v>
      </c>
      <c r="DW80">
        <v>-3.395893161264213E-3</v>
      </c>
      <c r="DX80">
        <v>8.9857442938549349E-4</v>
      </c>
      <c r="DY80">
        <v>1</v>
      </c>
      <c r="DZ80">
        <v>1</v>
      </c>
      <c r="EA80">
        <v>2</v>
      </c>
      <c r="EB80" t="s">
        <v>403</v>
      </c>
      <c r="EC80">
        <v>3.1239499999999998</v>
      </c>
      <c r="ED80">
        <v>2.8697900000000001</v>
      </c>
      <c r="EE80">
        <v>0.23274800000000001</v>
      </c>
      <c r="EF80">
        <v>0.238791</v>
      </c>
      <c r="EG80">
        <v>0.12593699999999999</v>
      </c>
      <c r="EH80">
        <v>0.120105</v>
      </c>
      <c r="EI80">
        <v>22358.400000000001</v>
      </c>
      <c r="EJ80">
        <v>22855.7</v>
      </c>
      <c r="EK80">
        <v>26840.400000000001</v>
      </c>
      <c r="EL80">
        <v>27728.400000000001</v>
      </c>
      <c r="EM80">
        <v>33561.599999999999</v>
      </c>
      <c r="EN80">
        <v>34120.699999999997</v>
      </c>
      <c r="EO80">
        <v>39765.599999999999</v>
      </c>
      <c r="EP80">
        <v>40177.300000000003</v>
      </c>
      <c r="EQ80">
        <v>2.0102000000000002</v>
      </c>
      <c r="ER80">
        <v>1.7278</v>
      </c>
      <c r="ES80">
        <v>8.4698200000000001E-2</v>
      </c>
      <c r="ET80">
        <v>0</v>
      </c>
      <c r="EU80">
        <v>30.661999999999999</v>
      </c>
      <c r="EV80">
        <v>999.9</v>
      </c>
      <c r="EW80">
        <v>47.9</v>
      </c>
      <c r="EX80">
        <v>43.8</v>
      </c>
      <c r="EY80">
        <v>43.963500000000003</v>
      </c>
      <c r="EZ80">
        <v>62.615699999999997</v>
      </c>
      <c r="FA80">
        <v>28.605799999999999</v>
      </c>
      <c r="FB80">
        <v>1</v>
      </c>
      <c r="FC80">
        <v>0.40123999999999999</v>
      </c>
      <c r="FD80">
        <v>2.5860599999999998</v>
      </c>
      <c r="FE80">
        <v>20.2883</v>
      </c>
      <c r="FF80">
        <v>5.2172900000000002</v>
      </c>
      <c r="FG80">
        <v>11.908099999999999</v>
      </c>
      <c r="FH80">
        <v>5</v>
      </c>
      <c r="FI80">
        <v>3.3029999999999999</v>
      </c>
      <c r="FJ80">
        <v>9999</v>
      </c>
      <c r="FK80">
        <v>9999</v>
      </c>
      <c r="FL80">
        <v>9999</v>
      </c>
      <c r="FM80">
        <v>999.9</v>
      </c>
      <c r="FN80">
        <v>1.8844000000000001</v>
      </c>
      <c r="FO80">
        <v>1.8849199999999999</v>
      </c>
      <c r="FP80">
        <v>1.8811</v>
      </c>
      <c r="FQ80">
        <v>1.88266</v>
      </c>
      <c r="FR80">
        <v>1.87964</v>
      </c>
      <c r="FS80">
        <v>1.8831199999999999</v>
      </c>
      <c r="FT80">
        <v>1.8791199999999999</v>
      </c>
      <c r="FU80">
        <v>1.88141</v>
      </c>
      <c r="FV80">
        <v>5</v>
      </c>
      <c r="FW80">
        <v>0</v>
      </c>
      <c r="FX80">
        <v>0</v>
      </c>
      <c r="FY80">
        <v>0</v>
      </c>
      <c r="FZ80" t="s">
        <v>367</v>
      </c>
      <c r="GA80" t="s">
        <v>368</v>
      </c>
      <c r="GB80" t="s">
        <v>369</v>
      </c>
      <c r="GC80" t="s">
        <v>369</v>
      </c>
      <c r="GD80" t="s">
        <v>369</v>
      </c>
      <c r="GE80" t="s">
        <v>369</v>
      </c>
      <c r="GF80">
        <v>0</v>
      </c>
      <c r="GG80">
        <v>100</v>
      </c>
      <c r="GH80">
        <v>100</v>
      </c>
      <c r="GI80">
        <v>-5.65</v>
      </c>
      <c r="GJ80">
        <v>0.11799999999999999</v>
      </c>
      <c r="GK80">
        <v>-5.6535000000000002</v>
      </c>
      <c r="GL80">
        <v>0</v>
      </c>
      <c r="GM80">
        <v>0</v>
      </c>
      <c r="GN80">
        <v>0</v>
      </c>
      <c r="GO80">
        <v>0.1179952380952365</v>
      </c>
      <c r="GP80">
        <v>0</v>
      </c>
      <c r="GQ80">
        <v>0</v>
      </c>
      <c r="GR80">
        <v>0</v>
      </c>
      <c r="GS80">
        <v>-1</v>
      </c>
      <c r="GT80">
        <v>-1</v>
      </c>
      <c r="GU80">
        <v>-1</v>
      </c>
      <c r="GV80">
        <v>-1</v>
      </c>
      <c r="GW80">
        <v>2</v>
      </c>
      <c r="GX80">
        <v>2</v>
      </c>
      <c r="GY80">
        <v>3.4020999999999999</v>
      </c>
      <c r="GZ80">
        <v>2.5488300000000002</v>
      </c>
      <c r="HA80">
        <v>1.5979000000000001</v>
      </c>
      <c r="HB80">
        <v>2.3010299999999999</v>
      </c>
      <c r="HC80">
        <v>1.6003400000000001</v>
      </c>
      <c r="HD80">
        <v>2.4939</v>
      </c>
      <c r="HE80">
        <v>44.753399999999999</v>
      </c>
      <c r="HF80">
        <v>23.912400000000002</v>
      </c>
      <c r="HG80">
        <v>18</v>
      </c>
      <c r="HH80">
        <v>533.16499999999996</v>
      </c>
      <c r="HI80">
        <v>423.755</v>
      </c>
      <c r="HJ80">
        <v>26.9559</v>
      </c>
      <c r="HK80">
        <v>32.445500000000003</v>
      </c>
      <c r="HL80">
        <v>30.000699999999998</v>
      </c>
      <c r="HM80">
        <v>32.374400000000001</v>
      </c>
      <c r="HN80">
        <v>32.340800000000002</v>
      </c>
      <c r="HO80">
        <v>68.178100000000001</v>
      </c>
      <c r="HP80">
        <v>43.692599999999999</v>
      </c>
      <c r="HQ80">
        <v>0</v>
      </c>
      <c r="HR80">
        <v>26.917899999999999</v>
      </c>
      <c r="HS80">
        <v>1800</v>
      </c>
      <c r="HT80">
        <v>26.252099999999999</v>
      </c>
      <c r="HU80">
        <v>99.118499999999997</v>
      </c>
      <c r="HV80">
        <v>98.272800000000004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7</v>
      </c>
    </row>
    <row r="5" spans="1:2" x14ac:dyDescent="0.3">
      <c r="A5" t="s">
        <v>8</v>
      </c>
      <c r="B5" t="s">
        <v>9</v>
      </c>
    </row>
    <row r="6" spans="1:2" x14ac:dyDescent="0.3">
      <c r="A6" t="s">
        <v>10</v>
      </c>
      <c r="B6" t="s">
        <v>11</v>
      </c>
    </row>
    <row r="7" spans="1:2" x14ac:dyDescent="0.3">
      <c r="A7" t="s">
        <v>12</v>
      </c>
      <c r="B7" t="s">
        <v>13</v>
      </c>
    </row>
    <row r="8" spans="1:2" x14ac:dyDescent="0.3">
      <c r="A8" t="s">
        <v>14</v>
      </c>
      <c r="B8" t="s">
        <v>15</v>
      </c>
    </row>
    <row r="9" spans="1:2" x14ac:dyDescent="0.3">
      <c r="A9" t="s">
        <v>16</v>
      </c>
      <c r="B9" t="s">
        <v>17</v>
      </c>
    </row>
    <row r="10" spans="1:2" x14ac:dyDescent="0.3">
      <c r="A10" t="s">
        <v>18</v>
      </c>
      <c r="B10" t="s">
        <v>19</v>
      </c>
    </row>
    <row r="11" spans="1:2" x14ac:dyDescent="0.3">
      <c r="A11" t="s">
        <v>20</v>
      </c>
      <c r="B11" t="s">
        <v>21</v>
      </c>
    </row>
    <row r="12" spans="1:2" x14ac:dyDescent="0.3">
      <c r="A12" t="s">
        <v>22</v>
      </c>
      <c r="B12" t="s">
        <v>23</v>
      </c>
    </row>
    <row r="13" spans="1:2" x14ac:dyDescent="0.3">
      <c r="A13" t="s">
        <v>24</v>
      </c>
      <c r="B13" t="s">
        <v>23</v>
      </c>
    </row>
    <row r="14" spans="1:2" x14ac:dyDescent="0.3">
      <c r="A14" t="s">
        <v>25</v>
      </c>
      <c r="B14" t="s">
        <v>21</v>
      </c>
    </row>
    <row r="15" spans="1:2" x14ac:dyDescent="0.3">
      <c r="A15" t="s">
        <v>26</v>
      </c>
      <c r="B15" t="s">
        <v>11</v>
      </c>
    </row>
    <row r="16" spans="1:2" x14ac:dyDescent="0.3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eloch</cp:lastModifiedBy>
  <dcterms:created xsi:type="dcterms:W3CDTF">2023-08-10T19:06:34Z</dcterms:created>
  <dcterms:modified xsi:type="dcterms:W3CDTF">2023-08-11T00:38:19Z</dcterms:modified>
</cp:coreProperties>
</file>