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time 2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U72" i="1" l="1"/>
  <c r="BT72" i="1"/>
  <c r="BR72" i="1"/>
  <c r="BO72" i="1"/>
  <c r="BN72" i="1"/>
  <c r="BJ72" i="1"/>
  <c r="BF72" i="1"/>
  <c r="AZ72" i="1"/>
  <c r="AT72" i="1"/>
  <c r="BG72" i="1" s="1"/>
  <c r="AO72" i="1"/>
  <c r="AM72" i="1" s="1"/>
  <c r="P72" i="1" s="1"/>
  <c r="BC72" i="1" s="1"/>
  <c r="AE72" i="1"/>
  <c r="AD72" i="1"/>
  <c r="AC72" i="1" s="1"/>
  <c r="V72" i="1"/>
  <c r="BU71" i="1"/>
  <c r="BT71" i="1"/>
  <c r="BR71" i="1"/>
  <c r="BO71" i="1"/>
  <c r="BN71" i="1"/>
  <c r="BJ71" i="1"/>
  <c r="BK71" i="1" s="1"/>
  <c r="BF71" i="1"/>
  <c r="AZ71" i="1"/>
  <c r="AT71" i="1"/>
  <c r="BG71" i="1" s="1"/>
  <c r="AO71" i="1"/>
  <c r="AM71" i="1" s="1"/>
  <c r="AN71" i="1" s="1"/>
  <c r="AE71" i="1"/>
  <c r="AD71" i="1"/>
  <c r="V71" i="1"/>
  <c r="BU70" i="1"/>
  <c r="BT70" i="1"/>
  <c r="BR70" i="1"/>
  <c r="BO70" i="1"/>
  <c r="BN70" i="1"/>
  <c r="BJ70" i="1"/>
  <c r="BM70" i="1" s="1"/>
  <c r="BF70" i="1"/>
  <c r="AZ70" i="1"/>
  <c r="AT70" i="1"/>
  <c r="BG70" i="1" s="1"/>
  <c r="AO70" i="1"/>
  <c r="AM70" i="1" s="1"/>
  <c r="AE70" i="1"/>
  <c r="AD70" i="1"/>
  <c r="V70" i="1"/>
  <c r="BU69" i="1"/>
  <c r="BT69" i="1"/>
  <c r="BR69" i="1"/>
  <c r="BO69" i="1"/>
  <c r="BN69" i="1"/>
  <c r="BL69" i="1"/>
  <c r="BP69" i="1" s="1"/>
  <c r="BQ69" i="1" s="1"/>
  <c r="BJ69" i="1"/>
  <c r="BM69" i="1" s="1"/>
  <c r="BF69" i="1"/>
  <c r="AZ69" i="1"/>
  <c r="AT69" i="1"/>
  <c r="BG69" i="1" s="1"/>
  <c r="AO69" i="1"/>
  <c r="AM69" i="1"/>
  <c r="O69" i="1" s="1"/>
  <c r="N69" i="1" s="1"/>
  <c r="AE69" i="1"/>
  <c r="AD69" i="1"/>
  <c r="V69" i="1"/>
  <c r="T69" i="1"/>
  <c r="BU68" i="1"/>
  <c r="BT68" i="1"/>
  <c r="BR68" i="1"/>
  <c r="BO68" i="1"/>
  <c r="BN68" i="1"/>
  <c r="BJ68" i="1"/>
  <c r="BL68" i="1" s="1"/>
  <c r="BP68" i="1" s="1"/>
  <c r="BQ68" i="1" s="1"/>
  <c r="BF68" i="1"/>
  <c r="AZ68" i="1"/>
  <c r="AT68" i="1"/>
  <c r="BG68" i="1" s="1"/>
  <c r="AO68" i="1"/>
  <c r="AM68" i="1" s="1"/>
  <c r="AE68" i="1"/>
  <c r="AD68" i="1"/>
  <c r="AC68" i="1" s="1"/>
  <c r="V68" i="1"/>
  <c r="BU67" i="1"/>
  <c r="BT67" i="1"/>
  <c r="BR67" i="1"/>
  <c r="BO67" i="1"/>
  <c r="BN67" i="1"/>
  <c r="BJ67" i="1"/>
  <c r="BL67" i="1" s="1"/>
  <c r="BP67" i="1" s="1"/>
  <c r="BQ67" i="1" s="1"/>
  <c r="BF67" i="1"/>
  <c r="AZ67" i="1"/>
  <c r="AT67" i="1"/>
  <c r="BG67" i="1" s="1"/>
  <c r="AO67" i="1"/>
  <c r="AM67" i="1" s="1"/>
  <c r="T67" i="1" s="1"/>
  <c r="AE67" i="1"/>
  <c r="AD67" i="1"/>
  <c r="AC67" i="1" s="1"/>
  <c r="V67" i="1"/>
  <c r="BU66" i="1"/>
  <c r="BT66" i="1"/>
  <c r="BR66" i="1"/>
  <c r="BO66" i="1"/>
  <c r="BN66" i="1"/>
  <c r="BJ66" i="1"/>
  <c r="BL66" i="1" s="1"/>
  <c r="BP66" i="1" s="1"/>
  <c r="BQ66" i="1" s="1"/>
  <c r="BF66" i="1"/>
  <c r="AZ66" i="1"/>
  <c r="AT66" i="1"/>
  <c r="BG66" i="1" s="1"/>
  <c r="AO66" i="1"/>
  <c r="AM66" i="1" s="1"/>
  <c r="AE66" i="1"/>
  <c r="AD66" i="1"/>
  <c r="AC66" i="1" s="1"/>
  <c r="V66" i="1"/>
  <c r="BU65" i="1"/>
  <c r="BT65" i="1"/>
  <c r="BR65" i="1"/>
  <c r="BO65" i="1"/>
  <c r="BN65" i="1"/>
  <c r="BJ65" i="1"/>
  <c r="BL65" i="1" s="1"/>
  <c r="BP65" i="1" s="1"/>
  <c r="BQ65" i="1" s="1"/>
  <c r="BF65" i="1"/>
  <c r="AZ65" i="1"/>
  <c r="AT65" i="1"/>
  <c r="BG65" i="1" s="1"/>
  <c r="AO65" i="1"/>
  <c r="AM65" i="1" s="1"/>
  <c r="AN65" i="1" s="1"/>
  <c r="AE65" i="1"/>
  <c r="AD65" i="1"/>
  <c r="AC65" i="1" s="1"/>
  <c r="V65" i="1"/>
  <c r="T65" i="1"/>
  <c r="BU64" i="1"/>
  <c r="BT64" i="1"/>
  <c r="BR64" i="1"/>
  <c r="BO64" i="1"/>
  <c r="BN64" i="1"/>
  <c r="BL64" i="1"/>
  <c r="BP64" i="1" s="1"/>
  <c r="BQ64" i="1" s="1"/>
  <c r="BJ64" i="1"/>
  <c r="BF64" i="1"/>
  <c r="AZ64" i="1"/>
  <c r="AT64" i="1"/>
  <c r="BG64" i="1" s="1"/>
  <c r="AO64" i="1"/>
  <c r="AM64" i="1" s="1"/>
  <c r="AE64" i="1"/>
  <c r="AD64" i="1"/>
  <c r="V64" i="1"/>
  <c r="BU63" i="1"/>
  <c r="BT63" i="1"/>
  <c r="BR63" i="1"/>
  <c r="BO63" i="1"/>
  <c r="BN63" i="1"/>
  <c r="BJ63" i="1"/>
  <c r="BL63" i="1" s="1"/>
  <c r="BP63" i="1" s="1"/>
  <c r="BQ63" i="1" s="1"/>
  <c r="BF63" i="1"/>
  <c r="AZ63" i="1"/>
  <c r="AT63" i="1"/>
  <c r="BG63" i="1" s="1"/>
  <c r="AO63" i="1"/>
  <c r="AM63" i="1" s="1"/>
  <c r="AN63" i="1" s="1"/>
  <c r="AE63" i="1"/>
  <c r="AD63" i="1"/>
  <c r="V63" i="1"/>
  <c r="BU62" i="1"/>
  <c r="BT62" i="1"/>
  <c r="BR62" i="1"/>
  <c r="BO62" i="1"/>
  <c r="BN62" i="1"/>
  <c r="BL62" i="1"/>
  <c r="BP62" i="1" s="1"/>
  <c r="BQ62" i="1" s="1"/>
  <c r="BJ62" i="1"/>
  <c r="BF62" i="1"/>
  <c r="AZ62" i="1"/>
  <c r="AT62" i="1"/>
  <c r="BG62" i="1" s="1"/>
  <c r="AO62" i="1"/>
  <c r="AM62" i="1"/>
  <c r="O62" i="1" s="1"/>
  <c r="N62" i="1" s="1"/>
  <c r="AE62" i="1"/>
  <c r="AD62" i="1"/>
  <c r="V62" i="1"/>
  <c r="T62" i="1"/>
  <c r="BU61" i="1"/>
  <c r="BT61" i="1"/>
  <c r="BR61" i="1"/>
  <c r="BO61" i="1"/>
  <c r="BN61" i="1"/>
  <c r="BM61" i="1"/>
  <c r="BJ61" i="1"/>
  <c r="BK61" i="1" s="1"/>
  <c r="BF61" i="1"/>
  <c r="AZ61" i="1"/>
  <c r="AT61" i="1"/>
  <c r="BG61" i="1" s="1"/>
  <c r="AO61" i="1"/>
  <c r="AM61" i="1" s="1"/>
  <c r="O61" i="1" s="1"/>
  <c r="AE61" i="1"/>
  <c r="AD61" i="1"/>
  <c r="Y61" i="1"/>
  <c r="V61" i="1"/>
  <c r="N61" i="1"/>
  <c r="BU60" i="1"/>
  <c r="BT60" i="1"/>
  <c r="BR60" i="1"/>
  <c r="Y60" i="1" s="1"/>
  <c r="BO60" i="1"/>
  <c r="BN60" i="1"/>
  <c r="BJ60" i="1"/>
  <c r="BG60" i="1"/>
  <c r="BF60" i="1"/>
  <c r="AZ60" i="1"/>
  <c r="AT60" i="1"/>
  <c r="AO60" i="1"/>
  <c r="AM60" i="1" s="1"/>
  <c r="AN60" i="1" s="1"/>
  <c r="AE60" i="1"/>
  <c r="AD60" i="1"/>
  <c r="V60" i="1"/>
  <c r="BU59" i="1"/>
  <c r="BT59" i="1"/>
  <c r="BR59" i="1"/>
  <c r="BO59" i="1"/>
  <c r="BN59" i="1"/>
  <c r="BL59" i="1"/>
  <c r="BP59" i="1" s="1"/>
  <c r="BQ59" i="1" s="1"/>
  <c r="BJ59" i="1"/>
  <c r="BF59" i="1"/>
  <c r="AZ59" i="1"/>
  <c r="AT59" i="1"/>
  <c r="BG59" i="1" s="1"/>
  <c r="AO59" i="1"/>
  <c r="AM59" i="1" s="1"/>
  <c r="AE59" i="1"/>
  <c r="AD59" i="1"/>
  <c r="AC59" i="1" s="1"/>
  <c r="V59" i="1"/>
  <c r="BU58" i="1"/>
  <c r="BT58" i="1"/>
  <c r="BR58" i="1"/>
  <c r="BO58" i="1"/>
  <c r="BN58" i="1"/>
  <c r="BM58" i="1"/>
  <c r="BJ58" i="1"/>
  <c r="BK58" i="1" s="1"/>
  <c r="BF58" i="1"/>
  <c r="AZ58" i="1"/>
  <c r="AT58" i="1"/>
  <c r="BG58" i="1" s="1"/>
  <c r="AO58" i="1"/>
  <c r="AM58" i="1" s="1"/>
  <c r="AN58" i="1" s="1"/>
  <c r="AE58" i="1"/>
  <c r="AD58" i="1"/>
  <c r="AC58" i="1" s="1"/>
  <c r="V58" i="1"/>
  <c r="BU57" i="1"/>
  <c r="BT57" i="1"/>
  <c r="BR57" i="1"/>
  <c r="BO57" i="1"/>
  <c r="BN57" i="1"/>
  <c r="BJ57" i="1"/>
  <c r="BL57" i="1" s="1"/>
  <c r="BP57" i="1" s="1"/>
  <c r="BQ57" i="1" s="1"/>
  <c r="BF57" i="1"/>
  <c r="AZ57" i="1"/>
  <c r="AT57" i="1"/>
  <c r="BG57" i="1" s="1"/>
  <c r="AO57" i="1"/>
  <c r="AM57" i="1" s="1"/>
  <c r="O57" i="1" s="1"/>
  <c r="N57" i="1" s="1"/>
  <c r="AE57" i="1"/>
  <c r="AD57" i="1"/>
  <c r="Y57" i="1"/>
  <c r="V57" i="1"/>
  <c r="BU56" i="1"/>
  <c r="BT56" i="1"/>
  <c r="BR56" i="1"/>
  <c r="Y56" i="1" s="1"/>
  <c r="BO56" i="1"/>
  <c r="BN56" i="1"/>
  <c r="BL56" i="1"/>
  <c r="BP56" i="1" s="1"/>
  <c r="BQ56" i="1" s="1"/>
  <c r="BK56" i="1"/>
  <c r="BJ56" i="1"/>
  <c r="BM56" i="1" s="1"/>
  <c r="BG56" i="1"/>
  <c r="BF56" i="1"/>
  <c r="AZ56" i="1"/>
  <c r="AT56" i="1"/>
  <c r="AO56" i="1"/>
  <c r="AM56" i="1" s="1"/>
  <c r="AN56" i="1" s="1"/>
  <c r="AE56" i="1"/>
  <c r="AD56" i="1"/>
  <c r="V56" i="1"/>
  <c r="BU55" i="1"/>
  <c r="BT55" i="1"/>
  <c r="BR55" i="1"/>
  <c r="BO55" i="1"/>
  <c r="BN55" i="1"/>
  <c r="BJ55" i="1"/>
  <c r="BF55" i="1"/>
  <c r="AZ55" i="1"/>
  <c r="AT55" i="1"/>
  <c r="BG55" i="1" s="1"/>
  <c r="AO55" i="1"/>
  <c r="AM55" i="1"/>
  <c r="Q55" i="1" s="1"/>
  <c r="AE55" i="1"/>
  <c r="AC55" i="1" s="1"/>
  <c r="AD55" i="1"/>
  <c r="V55" i="1"/>
  <c r="BU54" i="1"/>
  <c r="BT54" i="1"/>
  <c r="BR54" i="1"/>
  <c r="BO54" i="1"/>
  <c r="BN54" i="1"/>
  <c r="BJ54" i="1"/>
  <c r="BK54" i="1" s="1"/>
  <c r="BF54" i="1"/>
  <c r="AZ54" i="1"/>
  <c r="AT54" i="1"/>
  <c r="BG54" i="1" s="1"/>
  <c r="AO54" i="1"/>
  <c r="AM54" i="1" s="1"/>
  <c r="AE54" i="1"/>
  <c r="AD54" i="1"/>
  <c r="AC54" i="1" s="1"/>
  <c r="V54" i="1"/>
  <c r="BU53" i="1"/>
  <c r="BT53" i="1"/>
  <c r="BR53" i="1"/>
  <c r="BS53" i="1" s="1"/>
  <c r="BB53" i="1" s="1"/>
  <c r="BD53" i="1" s="1"/>
  <c r="BO53" i="1"/>
  <c r="BN53" i="1"/>
  <c r="BJ53" i="1"/>
  <c r="BM53" i="1" s="1"/>
  <c r="BF53" i="1"/>
  <c r="AZ53" i="1"/>
  <c r="AT53" i="1"/>
  <c r="BG53" i="1" s="1"/>
  <c r="AO53" i="1"/>
  <c r="AM53" i="1"/>
  <c r="AE53" i="1"/>
  <c r="AC53" i="1" s="1"/>
  <c r="AD53" i="1"/>
  <c r="V53" i="1"/>
  <c r="BU52" i="1"/>
  <c r="BT52" i="1"/>
  <c r="BR52" i="1"/>
  <c r="BP52" i="1"/>
  <c r="BQ52" i="1" s="1"/>
  <c r="BO52" i="1"/>
  <c r="BN52" i="1"/>
  <c r="BL52" i="1"/>
  <c r="BJ52" i="1"/>
  <c r="BK52" i="1" s="1"/>
  <c r="BF52" i="1"/>
  <c r="AZ52" i="1"/>
  <c r="AT52" i="1"/>
  <c r="BG52" i="1" s="1"/>
  <c r="AO52" i="1"/>
  <c r="AM52" i="1" s="1"/>
  <c r="AE52" i="1"/>
  <c r="AD52" i="1"/>
  <c r="AC52" i="1" s="1"/>
  <c r="V52" i="1"/>
  <c r="BU51" i="1"/>
  <c r="BT51" i="1"/>
  <c r="BR51" i="1"/>
  <c r="Y51" i="1" s="1"/>
  <c r="BO51" i="1"/>
  <c r="BN51" i="1"/>
  <c r="BJ51" i="1"/>
  <c r="BM51" i="1" s="1"/>
  <c r="BF51" i="1"/>
  <c r="AZ51" i="1"/>
  <c r="AT51" i="1"/>
  <c r="BG51" i="1" s="1"/>
  <c r="AO51" i="1"/>
  <c r="AM51" i="1" s="1"/>
  <c r="T51" i="1" s="1"/>
  <c r="AE51" i="1"/>
  <c r="AD51" i="1"/>
  <c r="V51" i="1"/>
  <c r="BU50" i="1"/>
  <c r="BT50" i="1"/>
  <c r="BR50" i="1"/>
  <c r="BO50" i="1"/>
  <c r="BN50" i="1"/>
  <c r="BL50" i="1"/>
  <c r="BP50" i="1" s="1"/>
  <c r="BQ50" i="1" s="1"/>
  <c r="BJ50" i="1"/>
  <c r="BM50" i="1" s="1"/>
  <c r="BG50" i="1"/>
  <c r="BF50" i="1"/>
  <c r="AZ50" i="1"/>
  <c r="AT50" i="1"/>
  <c r="AO50" i="1"/>
  <c r="AM50" i="1" s="1"/>
  <c r="AE50" i="1"/>
  <c r="AD50" i="1"/>
  <c r="Y50" i="1"/>
  <c r="V50" i="1"/>
  <c r="O50" i="1"/>
  <c r="N50" i="1" s="1"/>
  <c r="AG50" i="1" s="1"/>
  <c r="BU49" i="1"/>
  <c r="BT49" i="1"/>
  <c r="BR49" i="1"/>
  <c r="BO49" i="1"/>
  <c r="BN49" i="1"/>
  <c r="BJ49" i="1"/>
  <c r="BF49" i="1"/>
  <c r="AZ49" i="1"/>
  <c r="AT49" i="1"/>
  <c r="BG49" i="1" s="1"/>
  <c r="AO49" i="1"/>
  <c r="AM49" i="1"/>
  <c r="T49" i="1" s="1"/>
  <c r="AE49" i="1"/>
  <c r="AD49" i="1"/>
  <c r="AC49" i="1" s="1"/>
  <c r="V49" i="1"/>
  <c r="BU48" i="1"/>
  <c r="BT48" i="1"/>
  <c r="BR48" i="1"/>
  <c r="BS48" i="1" s="1"/>
  <c r="BB48" i="1" s="1"/>
  <c r="BO48" i="1"/>
  <c r="BN48" i="1"/>
  <c r="BL48" i="1"/>
  <c r="BP48" i="1" s="1"/>
  <c r="BQ48" i="1" s="1"/>
  <c r="BJ48" i="1"/>
  <c r="BK48" i="1" s="1"/>
  <c r="BF48" i="1"/>
  <c r="AZ48" i="1"/>
  <c r="AT48" i="1"/>
  <c r="BG48" i="1" s="1"/>
  <c r="AO48" i="1"/>
  <c r="AM48" i="1"/>
  <c r="O48" i="1" s="1"/>
  <c r="N48" i="1" s="1"/>
  <c r="AE48" i="1"/>
  <c r="AD48" i="1"/>
  <c r="AC48" i="1" s="1"/>
  <c r="V48" i="1"/>
  <c r="BU47" i="1"/>
  <c r="BT47" i="1"/>
  <c r="BR47" i="1"/>
  <c r="BS47" i="1" s="1"/>
  <c r="BB47" i="1" s="1"/>
  <c r="BD47" i="1" s="1"/>
  <c r="BO47" i="1"/>
  <c r="BN47" i="1"/>
  <c r="BK47" i="1"/>
  <c r="BJ47" i="1"/>
  <c r="BF47" i="1"/>
  <c r="AZ47" i="1"/>
  <c r="AT47" i="1"/>
  <c r="BG47" i="1" s="1"/>
  <c r="AO47" i="1"/>
  <c r="AM47" i="1" s="1"/>
  <c r="Q47" i="1" s="1"/>
  <c r="AE47" i="1"/>
  <c r="AD47" i="1"/>
  <c r="V47" i="1"/>
  <c r="T47" i="1"/>
  <c r="BU46" i="1"/>
  <c r="BT46" i="1"/>
  <c r="BR46" i="1"/>
  <c r="BO46" i="1"/>
  <c r="BN46" i="1"/>
  <c r="BJ46" i="1"/>
  <c r="BM46" i="1" s="1"/>
  <c r="BF46" i="1"/>
  <c r="AZ46" i="1"/>
  <c r="AT46" i="1"/>
  <c r="BG46" i="1" s="1"/>
  <c r="AO46" i="1"/>
  <c r="AM46" i="1" s="1"/>
  <c r="Q46" i="1" s="1"/>
  <c r="AE46" i="1"/>
  <c r="AD46" i="1"/>
  <c r="AC46" i="1" s="1"/>
  <c r="V46" i="1"/>
  <c r="BU45" i="1"/>
  <c r="BT45" i="1"/>
  <c r="BR45" i="1"/>
  <c r="BO45" i="1"/>
  <c r="BN45" i="1"/>
  <c r="BJ45" i="1"/>
  <c r="BL45" i="1" s="1"/>
  <c r="BP45" i="1" s="1"/>
  <c r="BQ45" i="1" s="1"/>
  <c r="BF45" i="1"/>
  <c r="AZ45" i="1"/>
  <c r="AT45" i="1"/>
  <c r="BG45" i="1" s="1"/>
  <c r="AO45" i="1"/>
  <c r="AM45" i="1"/>
  <c r="P45" i="1" s="1"/>
  <c r="BC45" i="1" s="1"/>
  <c r="AE45" i="1"/>
  <c r="AC45" i="1" s="1"/>
  <c r="AD45" i="1"/>
  <c r="V45" i="1"/>
  <c r="BU44" i="1"/>
  <c r="BT44" i="1"/>
  <c r="BR44" i="1"/>
  <c r="BS44" i="1" s="1"/>
  <c r="BB44" i="1" s="1"/>
  <c r="BD44" i="1" s="1"/>
  <c r="BO44" i="1"/>
  <c r="BN44" i="1"/>
  <c r="BJ44" i="1"/>
  <c r="BM44" i="1" s="1"/>
  <c r="BF44" i="1"/>
  <c r="AZ44" i="1"/>
  <c r="AT44" i="1"/>
  <c r="BG44" i="1" s="1"/>
  <c r="AO44" i="1"/>
  <c r="AM44" i="1"/>
  <c r="Q44" i="1" s="1"/>
  <c r="AE44" i="1"/>
  <c r="AC44" i="1" s="1"/>
  <c r="AD44" i="1"/>
  <c r="V44" i="1"/>
  <c r="BU43" i="1"/>
  <c r="BT43" i="1"/>
  <c r="BS43" i="1" s="1"/>
  <c r="BB43" i="1" s="1"/>
  <c r="BR43" i="1"/>
  <c r="BO43" i="1"/>
  <c r="BN43" i="1"/>
  <c r="BM43" i="1"/>
  <c r="BJ43" i="1"/>
  <c r="BL43" i="1" s="1"/>
  <c r="BP43" i="1" s="1"/>
  <c r="BQ43" i="1" s="1"/>
  <c r="BG43" i="1"/>
  <c r="BF43" i="1"/>
  <c r="AZ43" i="1"/>
  <c r="AT43" i="1"/>
  <c r="AO43" i="1"/>
  <c r="AM43" i="1" s="1"/>
  <c r="AE43" i="1"/>
  <c r="AD43" i="1"/>
  <c r="AC43" i="1"/>
  <c r="Y43" i="1"/>
  <c r="V43" i="1"/>
  <c r="BU42" i="1"/>
  <c r="BT42" i="1"/>
  <c r="BR42" i="1"/>
  <c r="BS42" i="1" s="1"/>
  <c r="BB42" i="1" s="1"/>
  <c r="BO42" i="1"/>
  <c r="BN42" i="1"/>
  <c r="BJ42" i="1"/>
  <c r="BM42" i="1" s="1"/>
  <c r="BF42" i="1"/>
  <c r="AZ42" i="1"/>
  <c r="AT42" i="1"/>
  <c r="BG42" i="1" s="1"/>
  <c r="AO42" i="1"/>
  <c r="AM42" i="1" s="1"/>
  <c r="AE42" i="1"/>
  <c r="AC42" i="1" s="1"/>
  <c r="AD42" i="1"/>
  <c r="V42" i="1"/>
  <c r="BU41" i="1"/>
  <c r="BT41" i="1"/>
  <c r="BR41" i="1"/>
  <c r="Y41" i="1" s="1"/>
  <c r="BO41" i="1"/>
  <c r="BN41" i="1"/>
  <c r="BJ41" i="1"/>
  <c r="BM41" i="1" s="1"/>
  <c r="BF41" i="1"/>
  <c r="AZ41" i="1"/>
  <c r="AT41" i="1"/>
  <c r="BG41" i="1" s="1"/>
  <c r="AO41" i="1"/>
  <c r="AM41" i="1" s="1"/>
  <c r="AE41" i="1"/>
  <c r="AD41" i="1"/>
  <c r="AC41" i="1" s="1"/>
  <c r="V41" i="1"/>
  <c r="BU40" i="1"/>
  <c r="Y40" i="1" s="1"/>
  <c r="BT40" i="1"/>
  <c r="BR40" i="1"/>
  <c r="BS40" i="1" s="1"/>
  <c r="BB40" i="1" s="1"/>
  <c r="BD40" i="1" s="1"/>
  <c r="BO40" i="1"/>
  <c r="BN40" i="1"/>
  <c r="BM40" i="1"/>
  <c r="BL40" i="1"/>
  <c r="BP40" i="1" s="1"/>
  <c r="BQ40" i="1" s="1"/>
  <c r="BJ40" i="1"/>
  <c r="BK40" i="1" s="1"/>
  <c r="BF40" i="1"/>
  <c r="AZ40" i="1"/>
  <c r="AT40" i="1"/>
  <c r="BG40" i="1" s="1"/>
  <c r="AO40" i="1"/>
  <c r="AM40" i="1" s="1"/>
  <c r="AE40" i="1"/>
  <c r="AC40" i="1" s="1"/>
  <c r="AD40" i="1"/>
  <c r="V40" i="1"/>
  <c r="BU39" i="1"/>
  <c r="BT39" i="1"/>
  <c r="BS39" i="1" s="1"/>
  <c r="BB39" i="1" s="1"/>
  <c r="BR39" i="1"/>
  <c r="Y39" i="1" s="1"/>
  <c r="BO39" i="1"/>
  <c r="BN39" i="1"/>
  <c r="BM39" i="1"/>
  <c r="BL39" i="1"/>
  <c r="BP39" i="1" s="1"/>
  <c r="BQ39" i="1" s="1"/>
  <c r="BK39" i="1"/>
  <c r="BJ39" i="1"/>
  <c r="BG39" i="1"/>
  <c r="BF39" i="1"/>
  <c r="AZ39" i="1"/>
  <c r="AT39" i="1"/>
  <c r="AO39" i="1"/>
  <c r="AM39" i="1" s="1"/>
  <c r="AE39" i="1"/>
  <c r="AD39" i="1"/>
  <c r="V39" i="1"/>
  <c r="BU38" i="1"/>
  <c r="BT38" i="1"/>
  <c r="BR38" i="1"/>
  <c r="BO38" i="1"/>
  <c r="BN38" i="1"/>
  <c r="BJ38" i="1"/>
  <c r="BM38" i="1" s="1"/>
  <c r="BF38" i="1"/>
  <c r="AZ38" i="1"/>
  <c r="AT38" i="1"/>
  <c r="BG38" i="1" s="1"/>
  <c r="AO38" i="1"/>
  <c r="AM38" i="1" s="1"/>
  <c r="AE38" i="1"/>
  <c r="AD38" i="1"/>
  <c r="AC38" i="1" s="1"/>
  <c r="V38" i="1"/>
  <c r="BU37" i="1"/>
  <c r="BT37" i="1"/>
  <c r="BR37" i="1"/>
  <c r="BO37" i="1"/>
  <c r="BN37" i="1"/>
  <c r="BM37" i="1"/>
  <c r="BK37" i="1"/>
  <c r="BJ37" i="1"/>
  <c r="BL37" i="1" s="1"/>
  <c r="BP37" i="1" s="1"/>
  <c r="BQ37" i="1" s="1"/>
  <c r="BF37" i="1"/>
  <c r="AZ37" i="1"/>
  <c r="AT37" i="1"/>
  <c r="BG37" i="1" s="1"/>
  <c r="AO37" i="1"/>
  <c r="AM37" i="1" s="1"/>
  <c r="AE37" i="1"/>
  <c r="AD37" i="1"/>
  <c r="V37" i="1"/>
  <c r="BU36" i="1"/>
  <c r="BT36" i="1"/>
  <c r="BR36" i="1"/>
  <c r="BS36" i="1" s="1"/>
  <c r="BB36" i="1" s="1"/>
  <c r="BO36" i="1"/>
  <c r="BN36" i="1"/>
  <c r="BJ36" i="1"/>
  <c r="BL36" i="1" s="1"/>
  <c r="BP36" i="1" s="1"/>
  <c r="BQ36" i="1" s="1"/>
  <c r="BF36" i="1"/>
  <c r="AZ36" i="1"/>
  <c r="BD36" i="1" s="1"/>
  <c r="AT36" i="1"/>
  <c r="BG36" i="1" s="1"/>
  <c r="AO36" i="1"/>
  <c r="AM36" i="1"/>
  <c r="O36" i="1" s="1"/>
  <c r="N36" i="1" s="1"/>
  <c r="AE36" i="1"/>
  <c r="AD36" i="1"/>
  <c r="V36" i="1"/>
  <c r="T36" i="1"/>
  <c r="BU35" i="1"/>
  <c r="BT35" i="1"/>
  <c r="BR35" i="1"/>
  <c r="BO35" i="1"/>
  <c r="BN35" i="1"/>
  <c r="BM35" i="1"/>
  <c r="BJ35" i="1"/>
  <c r="BK35" i="1" s="1"/>
  <c r="BF35" i="1"/>
  <c r="AZ35" i="1"/>
  <c r="AT35" i="1"/>
  <c r="BG35" i="1" s="1"/>
  <c r="AO35" i="1"/>
  <c r="AM35" i="1" s="1"/>
  <c r="AE35" i="1"/>
  <c r="AD35" i="1"/>
  <c r="AC35" i="1" s="1"/>
  <c r="V35" i="1"/>
  <c r="BU34" i="1"/>
  <c r="BT34" i="1"/>
  <c r="BR34" i="1"/>
  <c r="BO34" i="1"/>
  <c r="BN34" i="1"/>
  <c r="BJ34" i="1"/>
  <c r="BF34" i="1"/>
  <c r="AZ34" i="1"/>
  <c r="AT34" i="1"/>
  <c r="BG34" i="1" s="1"/>
  <c r="AO34" i="1"/>
  <c r="AM34" i="1"/>
  <c r="AN34" i="1" s="1"/>
  <c r="AE34" i="1"/>
  <c r="AD34" i="1"/>
  <c r="AC34" i="1" s="1"/>
  <c r="V34" i="1"/>
  <c r="BU33" i="1"/>
  <c r="BT33" i="1"/>
  <c r="BR33" i="1"/>
  <c r="BO33" i="1"/>
  <c r="BN33" i="1"/>
  <c r="BJ33" i="1"/>
  <c r="BM33" i="1" s="1"/>
  <c r="BF33" i="1"/>
  <c r="AZ33" i="1"/>
  <c r="AT33" i="1"/>
  <c r="BG33" i="1" s="1"/>
  <c r="AO33" i="1"/>
  <c r="AM33" i="1" s="1"/>
  <c r="AN33" i="1" s="1"/>
  <c r="AE33" i="1"/>
  <c r="AD33" i="1"/>
  <c r="V33" i="1"/>
  <c r="BU32" i="1"/>
  <c r="BT32" i="1"/>
  <c r="BR32" i="1"/>
  <c r="BO32" i="1"/>
  <c r="BN32" i="1"/>
  <c r="BJ32" i="1"/>
  <c r="BL32" i="1" s="1"/>
  <c r="BP32" i="1" s="1"/>
  <c r="BQ32" i="1" s="1"/>
  <c r="BF32" i="1"/>
  <c r="AZ32" i="1"/>
  <c r="AT32" i="1"/>
  <c r="BG32" i="1" s="1"/>
  <c r="AO32" i="1"/>
  <c r="AM32" i="1" s="1"/>
  <c r="AE32" i="1"/>
  <c r="AD32" i="1"/>
  <c r="AC32" i="1" s="1"/>
  <c r="V32" i="1"/>
  <c r="BU31" i="1"/>
  <c r="BT31" i="1"/>
  <c r="BR31" i="1"/>
  <c r="BO31" i="1"/>
  <c r="BN31" i="1"/>
  <c r="BL31" i="1"/>
  <c r="BP31" i="1" s="1"/>
  <c r="BQ31" i="1" s="1"/>
  <c r="BJ31" i="1"/>
  <c r="BM31" i="1" s="1"/>
  <c r="BF31" i="1"/>
  <c r="AZ31" i="1"/>
  <c r="AT31" i="1"/>
  <c r="BG31" i="1" s="1"/>
  <c r="AO31" i="1"/>
  <c r="AM31" i="1" s="1"/>
  <c r="AE31" i="1"/>
  <c r="AD31" i="1"/>
  <c r="V31" i="1"/>
  <c r="T31" i="1"/>
  <c r="BU30" i="1"/>
  <c r="BT30" i="1"/>
  <c r="BR30" i="1"/>
  <c r="BO30" i="1"/>
  <c r="BN30" i="1"/>
  <c r="BJ30" i="1"/>
  <c r="BF30" i="1"/>
  <c r="AZ30" i="1"/>
  <c r="AT30" i="1"/>
  <c r="BG30" i="1" s="1"/>
  <c r="AO30" i="1"/>
  <c r="AM30" i="1" s="1"/>
  <c r="AE30" i="1"/>
  <c r="AD30" i="1"/>
  <c r="AC30" i="1" s="1"/>
  <c r="V30" i="1"/>
  <c r="BU29" i="1"/>
  <c r="BT29" i="1"/>
  <c r="BR29" i="1"/>
  <c r="BO29" i="1"/>
  <c r="BN29" i="1"/>
  <c r="BJ29" i="1"/>
  <c r="BK29" i="1" s="1"/>
  <c r="BF29" i="1"/>
  <c r="AZ29" i="1"/>
  <c r="AT29" i="1"/>
  <c r="BG29" i="1" s="1"/>
  <c r="AO29" i="1"/>
  <c r="AM29" i="1" s="1"/>
  <c r="P29" i="1" s="1"/>
  <c r="BC29" i="1" s="1"/>
  <c r="AE29" i="1"/>
  <c r="AD29" i="1"/>
  <c r="V29" i="1"/>
  <c r="BU28" i="1"/>
  <c r="BT28" i="1"/>
  <c r="BS28" i="1" s="1"/>
  <c r="BB28" i="1" s="1"/>
  <c r="BR28" i="1"/>
  <c r="Y28" i="1" s="1"/>
  <c r="BO28" i="1"/>
  <c r="BN28" i="1"/>
  <c r="BJ28" i="1"/>
  <c r="BM28" i="1" s="1"/>
  <c r="BF28" i="1"/>
  <c r="AZ28" i="1"/>
  <c r="AT28" i="1"/>
  <c r="BG28" i="1" s="1"/>
  <c r="AO28" i="1"/>
  <c r="AM28" i="1"/>
  <c r="O28" i="1" s="1"/>
  <c r="N28" i="1" s="1"/>
  <c r="AE28" i="1"/>
  <c r="AD28" i="1"/>
  <c r="AC28" i="1" s="1"/>
  <c r="V28" i="1"/>
  <c r="BU27" i="1"/>
  <c r="BT27" i="1"/>
  <c r="BR27" i="1"/>
  <c r="BS27" i="1" s="1"/>
  <c r="BB27" i="1" s="1"/>
  <c r="BD27" i="1" s="1"/>
  <c r="BO27" i="1"/>
  <c r="BN27" i="1"/>
  <c r="BL27" i="1"/>
  <c r="BP27" i="1" s="1"/>
  <c r="BQ27" i="1" s="1"/>
  <c r="BJ27" i="1"/>
  <c r="BM27" i="1" s="1"/>
  <c r="BF27" i="1"/>
  <c r="AZ27" i="1"/>
  <c r="AT27" i="1"/>
  <c r="BG27" i="1" s="1"/>
  <c r="AO27" i="1"/>
  <c r="AM27" i="1"/>
  <c r="Q27" i="1" s="1"/>
  <c r="AE27" i="1"/>
  <c r="AD27" i="1"/>
  <c r="AC27" i="1" s="1"/>
  <c r="V27" i="1"/>
  <c r="BU26" i="1"/>
  <c r="BT26" i="1"/>
  <c r="BR26" i="1"/>
  <c r="BO26" i="1"/>
  <c r="BN26" i="1"/>
  <c r="BM26" i="1"/>
  <c r="BJ26" i="1"/>
  <c r="BK26" i="1" s="1"/>
  <c r="BF26" i="1"/>
  <c r="AZ26" i="1"/>
  <c r="AT26" i="1"/>
  <c r="BG26" i="1" s="1"/>
  <c r="AO26" i="1"/>
  <c r="AM26" i="1" s="1"/>
  <c r="AE26" i="1"/>
  <c r="AD26" i="1"/>
  <c r="AC26" i="1"/>
  <c r="V26" i="1"/>
  <c r="BU25" i="1"/>
  <c r="BT25" i="1"/>
  <c r="BS25" i="1" s="1"/>
  <c r="BB25" i="1" s="1"/>
  <c r="BR25" i="1"/>
  <c r="BO25" i="1"/>
  <c r="BN25" i="1"/>
  <c r="BM25" i="1"/>
  <c r="BK25" i="1"/>
  <c r="BJ25" i="1"/>
  <c r="BL25" i="1" s="1"/>
  <c r="BP25" i="1" s="1"/>
  <c r="BQ25" i="1" s="1"/>
  <c r="BF25" i="1"/>
  <c r="AZ25" i="1"/>
  <c r="AT25" i="1"/>
  <c r="BG25" i="1" s="1"/>
  <c r="AO25" i="1"/>
  <c r="AM25" i="1" s="1"/>
  <c r="AE25" i="1"/>
  <c r="AD25" i="1"/>
  <c r="Y25" i="1"/>
  <c r="V25" i="1"/>
  <c r="BU24" i="1"/>
  <c r="Y24" i="1" s="1"/>
  <c r="BT24" i="1"/>
  <c r="BS24" i="1" s="1"/>
  <c r="BB24" i="1" s="1"/>
  <c r="BD24" i="1" s="1"/>
  <c r="BR24" i="1"/>
  <c r="BO24" i="1"/>
  <c r="BN24" i="1"/>
  <c r="BJ24" i="1"/>
  <c r="BM24" i="1" s="1"/>
  <c r="BF24" i="1"/>
  <c r="AZ24" i="1"/>
  <c r="AT24" i="1"/>
  <c r="BG24" i="1" s="1"/>
  <c r="AO24" i="1"/>
  <c r="AM24" i="1" s="1"/>
  <c r="AE24" i="1"/>
  <c r="AD24" i="1"/>
  <c r="V24" i="1"/>
  <c r="BU23" i="1"/>
  <c r="BT23" i="1"/>
  <c r="BR23" i="1"/>
  <c r="BS23" i="1" s="1"/>
  <c r="BB23" i="1" s="1"/>
  <c r="BD23" i="1" s="1"/>
  <c r="BO23" i="1"/>
  <c r="BN23" i="1"/>
  <c r="BJ23" i="1"/>
  <c r="BM23" i="1" s="1"/>
  <c r="BF23" i="1"/>
  <c r="AZ23" i="1"/>
  <c r="AT23" i="1"/>
  <c r="BG23" i="1" s="1"/>
  <c r="AO23" i="1"/>
  <c r="AM23" i="1"/>
  <c r="Q23" i="1" s="1"/>
  <c r="AE23" i="1"/>
  <c r="AD23" i="1"/>
  <c r="AC23" i="1" s="1"/>
  <c r="V23" i="1"/>
  <c r="BU22" i="1"/>
  <c r="BT22" i="1"/>
  <c r="BR22" i="1"/>
  <c r="BO22" i="1"/>
  <c r="BN22" i="1"/>
  <c r="BJ22" i="1"/>
  <c r="BK22" i="1" s="1"/>
  <c r="BF22" i="1"/>
  <c r="AZ22" i="1"/>
  <c r="AT22" i="1"/>
  <c r="BG22" i="1" s="1"/>
  <c r="AO22" i="1"/>
  <c r="AM22" i="1" s="1"/>
  <c r="AE22" i="1"/>
  <c r="AD22" i="1"/>
  <c r="AC22" i="1"/>
  <c r="V22" i="1"/>
  <c r="BU21" i="1"/>
  <c r="BT21" i="1"/>
  <c r="BR21" i="1"/>
  <c r="BS21" i="1" s="1"/>
  <c r="BB21" i="1" s="1"/>
  <c r="BO21" i="1"/>
  <c r="BN21" i="1"/>
  <c r="BM21" i="1"/>
  <c r="BK21" i="1"/>
  <c r="BJ21" i="1"/>
  <c r="BL21" i="1" s="1"/>
  <c r="BP21" i="1" s="1"/>
  <c r="BQ21" i="1" s="1"/>
  <c r="BF21" i="1"/>
  <c r="AZ21" i="1"/>
  <c r="AT21" i="1"/>
  <c r="BG21" i="1" s="1"/>
  <c r="AO21" i="1"/>
  <c r="AM21" i="1" s="1"/>
  <c r="AE21" i="1"/>
  <c r="AD21" i="1"/>
  <c r="V21" i="1"/>
  <c r="BU20" i="1"/>
  <c r="Y20" i="1" s="1"/>
  <c r="BT20" i="1"/>
  <c r="BS20" i="1"/>
  <c r="BB20" i="1" s="1"/>
  <c r="BD20" i="1" s="1"/>
  <c r="BR20" i="1"/>
  <c r="BO20" i="1"/>
  <c r="BN20" i="1"/>
  <c r="BJ20" i="1"/>
  <c r="BM20" i="1" s="1"/>
  <c r="BF20" i="1"/>
  <c r="AZ20" i="1"/>
  <c r="AT20" i="1"/>
  <c r="BG20" i="1" s="1"/>
  <c r="AO20" i="1"/>
  <c r="AM20" i="1" s="1"/>
  <c r="AE20" i="1"/>
  <c r="AD20" i="1"/>
  <c r="V20" i="1"/>
  <c r="BU19" i="1"/>
  <c r="BT19" i="1"/>
  <c r="BR19" i="1"/>
  <c r="BS19" i="1" s="1"/>
  <c r="BB19" i="1" s="1"/>
  <c r="BD19" i="1" s="1"/>
  <c r="BO19" i="1"/>
  <c r="BN19" i="1"/>
  <c r="BJ19" i="1"/>
  <c r="BM19" i="1" s="1"/>
  <c r="BF19" i="1"/>
  <c r="AZ19" i="1"/>
  <c r="AT19" i="1"/>
  <c r="BG19" i="1" s="1"/>
  <c r="AO19" i="1"/>
  <c r="AM19" i="1" s="1"/>
  <c r="AE19" i="1"/>
  <c r="AD19" i="1"/>
  <c r="AC19" i="1" s="1"/>
  <c r="V19" i="1"/>
  <c r="BU18" i="1"/>
  <c r="BT18" i="1"/>
  <c r="BR18" i="1"/>
  <c r="BO18" i="1"/>
  <c r="BN18" i="1"/>
  <c r="BJ18" i="1"/>
  <c r="BK18" i="1" s="1"/>
  <c r="BF18" i="1"/>
  <c r="AZ18" i="1"/>
  <c r="AT18" i="1"/>
  <c r="BG18" i="1" s="1"/>
  <c r="AO18" i="1"/>
  <c r="AM18" i="1" s="1"/>
  <c r="AE18" i="1"/>
  <c r="AD18" i="1"/>
  <c r="AC18" i="1" s="1"/>
  <c r="V18" i="1"/>
  <c r="BU17" i="1"/>
  <c r="Y17" i="1" s="1"/>
  <c r="BT17" i="1"/>
  <c r="BS17" i="1" s="1"/>
  <c r="BB17" i="1" s="1"/>
  <c r="BR17" i="1"/>
  <c r="BO17" i="1"/>
  <c r="BN17" i="1"/>
  <c r="BJ17" i="1"/>
  <c r="BL17" i="1" s="1"/>
  <c r="BP17" i="1" s="1"/>
  <c r="BQ17" i="1" s="1"/>
  <c r="BF17" i="1"/>
  <c r="AZ17" i="1"/>
  <c r="AT17" i="1"/>
  <c r="BG17" i="1" s="1"/>
  <c r="AO17" i="1"/>
  <c r="AM17" i="1" s="1"/>
  <c r="AE17" i="1"/>
  <c r="AD17" i="1"/>
  <c r="AC17" i="1" s="1"/>
  <c r="V17" i="1"/>
  <c r="Q22" i="1" l="1"/>
  <c r="P22" i="1"/>
  <c r="BC22" i="1" s="1"/>
  <c r="BE22" i="1" s="1"/>
  <c r="Q59" i="1"/>
  <c r="O59" i="1"/>
  <c r="N59" i="1" s="1"/>
  <c r="Q26" i="1"/>
  <c r="P26" i="1"/>
  <c r="BC26" i="1" s="1"/>
  <c r="AN30" i="1"/>
  <c r="T30" i="1"/>
  <c r="P30" i="1"/>
  <c r="BC30" i="1" s="1"/>
  <c r="BE30" i="1" s="1"/>
  <c r="AN38" i="1"/>
  <c r="P38" i="1"/>
  <c r="BC38" i="1" s="1"/>
  <c r="T38" i="1"/>
  <c r="T54" i="1"/>
  <c r="O54" i="1"/>
  <c r="N54" i="1" s="1"/>
  <c r="T41" i="1"/>
  <c r="AN41" i="1"/>
  <c r="Q41" i="1"/>
  <c r="Q18" i="1"/>
  <c r="P18" i="1"/>
  <c r="BC18" i="1" s="1"/>
  <c r="T37" i="1"/>
  <c r="P37" i="1"/>
  <c r="BC37" i="1" s="1"/>
  <c r="O37" i="1"/>
  <c r="N37" i="1" s="1"/>
  <c r="AG37" i="1" s="1"/>
  <c r="AN37" i="1"/>
  <c r="P43" i="1"/>
  <c r="BC43" i="1" s="1"/>
  <c r="BE43" i="1" s="1"/>
  <c r="Q43" i="1"/>
  <c r="O70" i="1"/>
  <c r="N70" i="1" s="1"/>
  <c r="T70" i="1"/>
  <c r="P70" i="1"/>
  <c r="BC70" i="1" s="1"/>
  <c r="AN70" i="1"/>
  <c r="Q19" i="1"/>
  <c r="O19" i="1"/>
  <c r="N19" i="1" s="1"/>
  <c r="O32" i="1"/>
  <c r="N32" i="1" s="1"/>
  <c r="AG32" i="1" s="1"/>
  <c r="T32" i="1"/>
  <c r="P32" i="1"/>
  <c r="BC32" i="1" s="1"/>
  <c r="BE32" i="1" s="1"/>
  <c r="Q32" i="1"/>
  <c r="AN32" i="1"/>
  <c r="O66" i="1"/>
  <c r="N66" i="1" s="1"/>
  <c r="T66" i="1"/>
  <c r="P66" i="1"/>
  <c r="BC66" i="1" s="1"/>
  <c r="BE66" i="1" s="1"/>
  <c r="AN66" i="1"/>
  <c r="Q60" i="1"/>
  <c r="BL19" i="1"/>
  <c r="BP19" i="1" s="1"/>
  <c r="BQ19" i="1" s="1"/>
  <c r="AC20" i="1"/>
  <c r="BK20" i="1"/>
  <c r="P28" i="1"/>
  <c r="BC28" i="1" s="1"/>
  <c r="AN28" i="1"/>
  <c r="AN29" i="1"/>
  <c r="BS31" i="1"/>
  <c r="BB31" i="1" s="1"/>
  <c r="BD31" i="1" s="1"/>
  <c r="BS41" i="1"/>
  <c r="BB41" i="1" s="1"/>
  <c r="BD42" i="1"/>
  <c r="Y44" i="1"/>
  <c r="BL46" i="1"/>
  <c r="BP46" i="1" s="1"/>
  <c r="BQ46" i="1" s="1"/>
  <c r="AN48" i="1"/>
  <c r="BM48" i="1"/>
  <c r="BS51" i="1"/>
  <c r="BB51" i="1" s="1"/>
  <c r="BD51" i="1" s="1"/>
  <c r="BS52" i="1"/>
  <c r="BB52" i="1" s="1"/>
  <c r="BD52" i="1" s="1"/>
  <c r="AN55" i="1"/>
  <c r="T60" i="1"/>
  <c r="BS60" i="1"/>
  <c r="BB60" i="1" s="1"/>
  <c r="AC61" i="1"/>
  <c r="T63" i="1"/>
  <c r="AC64" i="1"/>
  <c r="BS70" i="1"/>
  <c r="BB70" i="1" s="1"/>
  <c r="BD70" i="1" s="1"/>
  <c r="BD17" i="1"/>
  <c r="BS18" i="1"/>
  <c r="BB18" i="1" s="1"/>
  <c r="BD18" i="1" s="1"/>
  <c r="BL20" i="1"/>
  <c r="BP20" i="1" s="1"/>
  <c r="BQ20" i="1" s="1"/>
  <c r="Y21" i="1"/>
  <c r="Q28" i="1"/>
  <c r="AC36" i="1"/>
  <c r="AC39" i="1"/>
  <c r="Y47" i="1"/>
  <c r="P48" i="1"/>
  <c r="BC48" i="1" s="1"/>
  <c r="Q51" i="1"/>
  <c r="P57" i="1"/>
  <c r="BC57" i="1" s="1"/>
  <c r="BE57" i="1" s="1"/>
  <c r="BS57" i="1"/>
  <c r="BB57" i="1" s="1"/>
  <c r="BD57" i="1" s="1"/>
  <c r="AC62" i="1"/>
  <c r="AC69" i="1"/>
  <c r="AC21" i="1"/>
  <c r="BD25" i="1"/>
  <c r="T28" i="1"/>
  <c r="BD28" i="1"/>
  <c r="BS32" i="1"/>
  <c r="BB32" i="1" s="1"/>
  <c r="BD32" i="1" s="1"/>
  <c r="BS33" i="1"/>
  <c r="BB33" i="1" s="1"/>
  <c r="BD33" i="1" s="1"/>
  <c r="BS35" i="1"/>
  <c r="BB35" i="1" s="1"/>
  <c r="BD35" i="1" s="1"/>
  <c r="BD37" i="1"/>
  <c r="AC47" i="1"/>
  <c r="Q48" i="1"/>
  <c r="O55" i="1"/>
  <c r="N55" i="1" s="1"/>
  <c r="AG55" i="1" s="1"/>
  <c r="BS61" i="1"/>
  <c r="BB61" i="1" s="1"/>
  <c r="BD61" i="1" s="1"/>
  <c r="AC63" i="1"/>
  <c r="AN67" i="1"/>
  <c r="T48" i="1"/>
  <c r="BD48" i="1"/>
  <c r="P55" i="1"/>
  <c r="BC55" i="1" s="1"/>
  <c r="BK17" i="1"/>
  <c r="BL23" i="1"/>
  <c r="BP23" i="1" s="1"/>
  <c r="BQ23" i="1" s="1"/>
  <c r="AC24" i="1"/>
  <c r="BK24" i="1"/>
  <c r="BS26" i="1"/>
  <c r="BB26" i="1" s="1"/>
  <c r="BD26" i="1" s="1"/>
  <c r="Y35" i="1"/>
  <c r="AN36" i="1"/>
  <c r="AC37" i="1"/>
  <c r="BS37" i="1"/>
  <c r="BB37" i="1" s="1"/>
  <c r="BS38" i="1"/>
  <c r="BB38" i="1" s="1"/>
  <c r="BD38" i="1" s="1"/>
  <c r="BK41" i="1"/>
  <c r="BK51" i="1"/>
  <c r="BM52" i="1"/>
  <c r="BM54" i="1"/>
  <c r="O56" i="1"/>
  <c r="N56" i="1" s="1"/>
  <c r="AG56" i="1" s="1"/>
  <c r="AC57" i="1"/>
  <c r="BK57" i="1"/>
  <c r="Q61" i="1"/>
  <c r="AN62" i="1"/>
  <c r="AN69" i="1"/>
  <c r="AC70" i="1"/>
  <c r="AC71" i="1"/>
  <c r="BM17" i="1"/>
  <c r="BL24" i="1"/>
  <c r="BP24" i="1" s="1"/>
  <c r="BQ24" i="1" s="1"/>
  <c r="P34" i="1"/>
  <c r="BC34" i="1" s="1"/>
  <c r="P36" i="1"/>
  <c r="BC36" i="1" s="1"/>
  <c r="BE36" i="1" s="1"/>
  <c r="Y37" i="1"/>
  <c r="BK43" i="1"/>
  <c r="O44" i="1"/>
  <c r="N44" i="1" s="1"/>
  <c r="AC51" i="1"/>
  <c r="Q56" i="1"/>
  <c r="BM57" i="1"/>
  <c r="O60" i="1"/>
  <c r="N60" i="1" s="1"/>
  <c r="Z60" i="1" s="1"/>
  <c r="AA60" i="1" s="1"/>
  <c r="T61" i="1"/>
  <c r="P69" i="1"/>
  <c r="BC69" i="1" s="1"/>
  <c r="BD21" i="1"/>
  <c r="BS22" i="1"/>
  <c r="BB22" i="1" s="1"/>
  <c r="BD22" i="1" s="1"/>
  <c r="AC25" i="1"/>
  <c r="BL28" i="1"/>
  <c r="BP28" i="1" s="1"/>
  <c r="BQ28" i="1" s="1"/>
  <c r="AC29" i="1"/>
  <c r="AC31" i="1"/>
  <c r="AC33" i="1"/>
  <c r="BL33" i="1"/>
  <c r="BP33" i="1" s="1"/>
  <c r="BQ33" i="1" s="1"/>
  <c r="T34" i="1"/>
  <c r="BL35" i="1"/>
  <c r="BP35" i="1" s="1"/>
  <c r="BQ35" i="1" s="1"/>
  <c r="Q36" i="1"/>
  <c r="T44" i="1"/>
  <c r="P47" i="1"/>
  <c r="BC47" i="1" s="1"/>
  <c r="BE47" i="1" s="1"/>
  <c r="P49" i="1"/>
  <c r="BC49" i="1" s="1"/>
  <c r="BS50" i="1"/>
  <c r="BB50" i="1" s="1"/>
  <c r="BD50" i="1" s="1"/>
  <c r="T56" i="1"/>
  <c r="BS56" i="1"/>
  <c r="BB56" i="1" s="1"/>
  <c r="P60" i="1"/>
  <c r="BC60" i="1" s="1"/>
  <c r="BE60" i="1" s="1"/>
  <c r="P62" i="1"/>
  <c r="BC62" i="1" s="1"/>
  <c r="P67" i="1"/>
  <c r="BC67" i="1" s="1"/>
  <c r="BE67" i="1" s="1"/>
  <c r="Q69" i="1"/>
  <c r="BS71" i="1"/>
  <c r="BB71" i="1" s="1"/>
  <c r="BD71" i="1" s="1"/>
  <c r="O17" i="1"/>
  <c r="N17" i="1" s="1"/>
  <c r="Z17" i="1" s="1"/>
  <c r="AA17" i="1" s="1"/>
  <c r="AH17" i="1" s="1"/>
  <c r="AN17" i="1"/>
  <c r="T17" i="1"/>
  <c r="Q17" i="1"/>
  <c r="P17" i="1"/>
  <c r="BC17" i="1" s="1"/>
  <c r="BE17" i="1" s="1"/>
  <c r="AG28" i="1"/>
  <c r="Z28" i="1"/>
  <c r="AA28" i="1" s="1"/>
  <c r="AH28" i="1" s="1"/>
  <c r="O25" i="1"/>
  <c r="N25" i="1" s="1"/>
  <c r="Z25" i="1" s="1"/>
  <c r="AA25" i="1" s="1"/>
  <c r="AH25" i="1" s="1"/>
  <c r="AN25" i="1"/>
  <c r="T25" i="1"/>
  <c r="Q25" i="1"/>
  <c r="P25" i="1"/>
  <c r="BC25" i="1" s="1"/>
  <c r="BE25" i="1" s="1"/>
  <c r="T20" i="1"/>
  <c r="Q20" i="1"/>
  <c r="P20" i="1"/>
  <c r="BC20" i="1" s="1"/>
  <c r="BE20" i="1" s="1"/>
  <c r="O20" i="1"/>
  <c r="N20" i="1" s="1"/>
  <c r="Z20" i="1" s="1"/>
  <c r="AA20" i="1" s="1"/>
  <c r="AN20" i="1"/>
  <c r="AG19" i="1"/>
  <c r="O21" i="1"/>
  <c r="N21" i="1" s="1"/>
  <c r="AN21" i="1"/>
  <c r="T21" i="1"/>
  <c r="Q21" i="1"/>
  <c r="P21" i="1"/>
  <c r="BC21" i="1" s="1"/>
  <c r="BE21" i="1" s="1"/>
  <c r="BE18" i="1"/>
  <c r="T24" i="1"/>
  <c r="Q24" i="1"/>
  <c r="P24" i="1"/>
  <c r="BC24" i="1" s="1"/>
  <c r="BE24" i="1" s="1"/>
  <c r="O24" i="1"/>
  <c r="N24" i="1" s="1"/>
  <c r="Z24" i="1" s="1"/>
  <c r="AA24" i="1" s="1"/>
  <c r="AN24" i="1"/>
  <c r="BE26" i="1"/>
  <c r="BL18" i="1"/>
  <c r="BP18" i="1" s="1"/>
  <c r="BQ18" i="1" s="1"/>
  <c r="T19" i="1"/>
  <c r="BL22" i="1"/>
  <c r="BP22" i="1" s="1"/>
  <c r="BQ22" i="1" s="1"/>
  <c r="T23" i="1"/>
  <c r="BL26" i="1"/>
  <c r="BP26" i="1" s="1"/>
  <c r="BQ26" i="1" s="1"/>
  <c r="T27" i="1"/>
  <c r="AG48" i="1"/>
  <c r="BM22" i="1"/>
  <c r="BE28" i="1"/>
  <c r="BS29" i="1"/>
  <c r="BB29" i="1" s="1"/>
  <c r="BD29" i="1" s="1"/>
  <c r="Y29" i="1"/>
  <c r="BM30" i="1"/>
  <c r="BK30" i="1"/>
  <c r="BM18" i="1"/>
  <c r="T18" i="1"/>
  <c r="AN19" i="1"/>
  <c r="Z21" i="1"/>
  <c r="AA21" i="1" s="1"/>
  <c r="T22" i="1"/>
  <c r="AN23" i="1"/>
  <c r="T26" i="1"/>
  <c r="AN27" i="1"/>
  <c r="BK28" i="1"/>
  <c r="BL30" i="1"/>
  <c r="BP30" i="1" s="1"/>
  <c r="BQ30" i="1" s="1"/>
  <c r="P31" i="1"/>
  <c r="BC31" i="1" s="1"/>
  <c r="BE31" i="1" s="1"/>
  <c r="O31" i="1"/>
  <c r="N31" i="1" s="1"/>
  <c r="AN31" i="1"/>
  <c r="Q31" i="1"/>
  <c r="T33" i="1"/>
  <c r="Q33" i="1"/>
  <c r="P33" i="1"/>
  <c r="BC33" i="1" s="1"/>
  <c r="BE33" i="1" s="1"/>
  <c r="O33" i="1"/>
  <c r="N33" i="1" s="1"/>
  <c r="BD41" i="1"/>
  <c r="BD43" i="1"/>
  <c r="O23" i="1"/>
  <c r="N23" i="1" s="1"/>
  <c r="O27" i="1"/>
  <c r="N27" i="1" s="1"/>
  <c r="BM34" i="1"/>
  <c r="BL34" i="1"/>
  <c r="BP34" i="1" s="1"/>
  <c r="BQ34" i="1" s="1"/>
  <c r="BK34" i="1"/>
  <c r="P19" i="1"/>
  <c r="BC19" i="1" s="1"/>
  <c r="BE19" i="1" s="1"/>
  <c r="AN22" i="1"/>
  <c r="P23" i="1"/>
  <c r="BC23" i="1" s="1"/>
  <c r="BE23" i="1" s="1"/>
  <c r="AN26" i="1"/>
  <c r="P27" i="1"/>
  <c r="BC27" i="1" s="1"/>
  <c r="BE27" i="1" s="1"/>
  <c r="Q29" i="1"/>
  <c r="O29" i="1"/>
  <c r="N29" i="1" s="1"/>
  <c r="BL29" i="1"/>
  <c r="BP29" i="1" s="1"/>
  <c r="BQ29" i="1" s="1"/>
  <c r="AG36" i="1"/>
  <c r="AH37" i="1"/>
  <c r="P39" i="1"/>
  <c r="BC39" i="1" s="1"/>
  <c r="BE39" i="1" s="1"/>
  <c r="O39" i="1"/>
  <c r="N39" i="1" s="1"/>
  <c r="AN39" i="1"/>
  <c r="T39" i="1"/>
  <c r="Q39" i="1"/>
  <c r="AN18" i="1"/>
  <c r="O18" i="1"/>
  <c r="N18" i="1" s="1"/>
  <c r="Y19" i="1"/>
  <c r="BK19" i="1"/>
  <c r="O22" i="1"/>
  <c r="N22" i="1" s="1"/>
  <c r="Y23" i="1"/>
  <c r="BK23" i="1"/>
  <c r="O26" i="1"/>
  <c r="N26" i="1" s="1"/>
  <c r="Y27" i="1"/>
  <c r="BK27" i="1"/>
  <c r="BM29" i="1"/>
  <c r="BS30" i="1"/>
  <c r="BB30" i="1" s="1"/>
  <c r="BD30" i="1" s="1"/>
  <c r="Y30" i="1"/>
  <c r="Q40" i="1"/>
  <c r="P40" i="1"/>
  <c r="BC40" i="1" s="1"/>
  <c r="BE40" i="1" s="1"/>
  <c r="O40" i="1"/>
  <c r="N40" i="1" s="1"/>
  <c r="Z40" i="1" s="1"/>
  <c r="AA40" i="1" s="1"/>
  <c r="AN40" i="1"/>
  <c r="T40" i="1"/>
  <c r="BS34" i="1"/>
  <c r="BB34" i="1" s="1"/>
  <c r="BD34" i="1" s="1"/>
  <c r="Y34" i="1"/>
  <c r="Z37" i="1"/>
  <c r="AA37" i="1" s="1"/>
  <c r="BD39" i="1"/>
  <c r="AG44" i="1"/>
  <c r="Y18" i="1"/>
  <c r="Y22" i="1"/>
  <c r="Y26" i="1"/>
  <c r="T29" i="1"/>
  <c r="P35" i="1"/>
  <c r="BC35" i="1" s="1"/>
  <c r="BE35" i="1" s="1"/>
  <c r="O35" i="1"/>
  <c r="N35" i="1" s="1"/>
  <c r="AN35" i="1"/>
  <c r="T35" i="1"/>
  <c r="Q35" i="1"/>
  <c r="AN42" i="1"/>
  <c r="T42" i="1"/>
  <c r="Q42" i="1"/>
  <c r="P42" i="1"/>
  <c r="BC42" i="1" s="1"/>
  <c r="BE42" i="1" s="1"/>
  <c r="O42" i="1"/>
  <c r="N42" i="1" s="1"/>
  <c r="O30" i="1"/>
  <c r="N30" i="1" s="1"/>
  <c r="Y31" i="1"/>
  <c r="BK31" i="1"/>
  <c r="BM32" i="1"/>
  <c r="O34" i="1"/>
  <c r="N34" i="1" s="1"/>
  <c r="BM36" i="1"/>
  <c r="O38" i="1"/>
  <c r="N38" i="1" s="1"/>
  <c r="BS45" i="1"/>
  <c r="BB45" i="1" s="1"/>
  <c r="BD45" i="1" s="1"/>
  <c r="Y45" i="1"/>
  <c r="AN46" i="1"/>
  <c r="AC50" i="1"/>
  <c r="Q68" i="1"/>
  <c r="O68" i="1"/>
  <c r="N68" i="1" s="1"/>
  <c r="T68" i="1"/>
  <c r="P68" i="1"/>
  <c r="BC68" i="1" s="1"/>
  <c r="AN68" i="1"/>
  <c r="Q45" i="1"/>
  <c r="O45" i="1"/>
  <c r="N45" i="1" s="1"/>
  <c r="Q53" i="1"/>
  <c r="P53" i="1"/>
  <c r="BC53" i="1" s="1"/>
  <c r="BE53" i="1" s="1"/>
  <c r="O53" i="1"/>
  <c r="N53" i="1" s="1"/>
  <c r="AN53" i="1"/>
  <c r="T53" i="1"/>
  <c r="AG57" i="1"/>
  <c r="AG59" i="1"/>
  <c r="Q30" i="1"/>
  <c r="Q34" i="1"/>
  <c r="W37" i="1"/>
  <c r="U37" i="1" s="1"/>
  <c r="X37" i="1" s="1"/>
  <c r="Q38" i="1"/>
  <c r="Y38" i="1"/>
  <c r="BK38" i="1"/>
  <c r="O41" i="1"/>
  <c r="N41" i="1" s="1"/>
  <c r="Y42" i="1"/>
  <c r="BK42" i="1"/>
  <c r="AN45" i="1"/>
  <c r="O51" i="1"/>
  <c r="N51" i="1" s="1"/>
  <c r="AN51" i="1"/>
  <c r="P51" i="1"/>
  <c r="BC51" i="1" s="1"/>
  <c r="BE51" i="1" s="1"/>
  <c r="BM60" i="1"/>
  <c r="BL60" i="1"/>
  <c r="BP60" i="1" s="1"/>
  <c r="BQ60" i="1" s="1"/>
  <c r="BK60" i="1"/>
  <c r="BL38" i="1"/>
  <c r="BP38" i="1" s="1"/>
  <c r="BQ38" i="1" s="1"/>
  <c r="P41" i="1"/>
  <c r="BC41" i="1" s="1"/>
  <c r="BL42" i="1"/>
  <c r="BP42" i="1" s="1"/>
  <c r="BQ42" i="1" s="1"/>
  <c r="T43" i="1"/>
  <c r="AN44" i="1"/>
  <c r="T45" i="1"/>
  <c r="BM45" i="1"/>
  <c r="BK45" i="1"/>
  <c r="BM47" i="1"/>
  <c r="BL47" i="1"/>
  <c r="BP47" i="1" s="1"/>
  <c r="BQ47" i="1" s="1"/>
  <c r="BM49" i="1"/>
  <c r="BL49" i="1"/>
  <c r="BP49" i="1" s="1"/>
  <c r="BQ49" i="1" s="1"/>
  <c r="BK49" i="1"/>
  <c r="T50" i="1"/>
  <c r="Q50" i="1"/>
  <c r="P50" i="1"/>
  <c r="BC50" i="1" s="1"/>
  <c r="AN50" i="1"/>
  <c r="AG60" i="1"/>
  <c r="Y33" i="1"/>
  <c r="BK33" i="1"/>
  <c r="Q37" i="1"/>
  <c r="O46" i="1"/>
  <c r="N46" i="1" s="1"/>
  <c r="Q49" i="1"/>
  <c r="O49" i="1"/>
  <c r="N49" i="1" s="1"/>
  <c r="AN49" i="1"/>
  <c r="AG66" i="1"/>
  <c r="Z41" i="1"/>
  <c r="AA41" i="1" s="1"/>
  <c r="BL41" i="1"/>
  <c r="BP41" i="1" s="1"/>
  <c r="BQ41" i="1" s="1"/>
  <c r="AN43" i="1"/>
  <c r="P44" i="1"/>
  <c r="BC44" i="1" s="1"/>
  <c r="BE44" i="1" s="1"/>
  <c r="BK44" i="1"/>
  <c r="P46" i="1"/>
  <c r="BC46" i="1" s="1"/>
  <c r="AG54" i="1"/>
  <c r="BD56" i="1"/>
  <c r="Z57" i="1"/>
  <c r="AA57" i="1" s="1"/>
  <c r="W57" i="1" s="1"/>
  <c r="U57" i="1" s="1"/>
  <c r="X57" i="1" s="1"/>
  <c r="R57" i="1" s="1"/>
  <c r="S57" i="1" s="1"/>
  <c r="Y32" i="1"/>
  <c r="BK32" i="1"/>
  <c r="Y36" i="1"/>
  <c r="BK36" i="1"/>
  <c r="O43" i="1"/>
  <c r="N43" i="1" s="1"/>
  <c r="BL44" i="1"/>
  <c r="BP44" i="1" s="1"/>
  <c r="BQ44" i="1" s="1"/>
  <c r="BS46" i="1"/>
  <c r="BB46" i="1" s="1"/>
  <c r="BD46" i="1" s="1"/>
  <c r="O47" i="1"/>
  <c r="N47" i="1" s="1"/>
  <c r="AN47" i="1"/>
  <c r="BE48" i="1"/>
  <c r="BS49" i="1"/>
  <c r="BB49" i="1" s="1"/>
  <c r="BD49" i="1" s="1"/>
  <c r="Y49" i="1"/>
  <c r="Q52" i="1"/>
  <c r="P52" i="1"/>
  <c r="BC52" i="1" s="1"/>
  <c r="BE52" i="1" s="1"/>
  <c r="O52" i="1"/>
  <c r="N52" i="1" s="1"/>
  <c r="AN52" i="1"/>
  <c r="T52" i="1"/>
  <c r="AG70" i="1"/>
  <c r="T46" i="1"/>
  <c r="Z47" i="1"/>
  <c r="AA47" i="1" s="1"/>
  <c r="AH47" i="1" s="1"/>
  <c r="Z50" i="1"/>
  <c r="AA50" i="1" s="1"/>
  <c r="AH50" i="1" s="1"/>
  <c r="Z56" i="1"/>
  <c r="AA56" i="1" s="1"/>
  <c r="W56" i="1" s="1"/>
  <c r="U56" i="1" s="1"/>
  <c r="X56" i="1" s="1"/>
  <c r="R56" i="1" s="1"/>
  <c r="S56" i="1" s="1"/>
  <c r="BD60" i="1"/>
  <c r="BS55" i="1"/>
  <c r="BB55" i="1" s="1"/>
  <c r="BD55" i="1" s="1"/>
  <c r="Y55" i="1"/>
  <c r="O58" i="1"/>
  <c r="N58" i="1" s="1"/>
  <c r="Q58" i="1"/>
  <c r="BS58" i="1"/>
  <c r="BB58" i="1" s="1"/>
  <c r="BD58" i="1" s="1"/>
  <c r="Y58" i="1"/>
  <c r="Q64" i="1"/>
  <c r="O64" i="1"/>
  <c r="N64" i="1" s="1"/>
  <c r="BS67" i="1"/>
  <c r="BB67" i="1" s="1"/>
  <c r="BD67" i="1" s="1"/>
  <c r="Y67" i="1"/>
  <c r="BE69" i="1"/>
  <c r="BD72" i="1"/>
  <c r="BL51" i="1"/>
  <c r="BP51" i="1" s="1"/>
  <c r="BQ51" i="1" s="1"/>
  <c r="P54" i="1"/>
  <c r="BC54" i="1" s="1"/>
  <c r="BK55" i="1"/>
  <c r="BM55" i="1"/>
  <c r="Q57" i="1"/>
  <c r="T58" i="1"/>
  <c r="BK63" i="1"/>
  <c r="BM63" i="1"/>
  <c r="BM65" i="1"/>
  <c r="BK65" i="1"/>
  <c r="BS69" i="1"/>
  <c r="BB69" i="1" s="1"/>
  <c r="BD69" i="1" s="1"/>
  <c r="BM72" i="1"/>
  <c r="BL72" i="1"/>
  <c r="BP72" i="1" s="1"/>
  <c r="BQ72" i="1" s="1"/>
  <c r="BK72" i="1"/>
  <c r="Y46" i="1"/>
  <c r="BK46" i="1"/>
  <c r="BK50" i="1"/>
  <c r="Q54" i="1"/>
  <c r="T55" i="1"/>
  <c r="BL55" i="1"/>
  <c r="BP55" i="1" s="1"/>
  <c r="BQ55" i="1" s="1"/>
  <c r="AN57" i="1"/>
  <c r="BL58" i="1"/>
  <c r="BP58" i="1" s="1"/>
  <c r="BQ58" i="1" s="1"/>
  <c r="AC60" i="1"/>
  <c r="BS62" i="1"/>
  <c r="BB62" i="1" s="1"/>
  <c r="BD62" i="1" s="1"/>
  <c r="Y62" i="1"/>
  <c r="P64" i="1"/>
  <c r="BC64" i="1" s="1"/>
  <c r="BE64" i="1" s="1"/>
  <c r="BS64" i="1"/>
  <c r="BB64" i="1" s="1"/>
  <c r="BD64" i="1" s="1"/>
  <c r="Y64" i="1"/>
  <c r="BK67" i="1"/>
  <c r="BM67" i="1"/>
  <c r="BS54" i="1"/>
  <c r="BB54" i="1" s="1"/>
  <c r="BD54" i="1" s="1"/>
  <c r="Y54" i="1"/>
  <c r="BS59" i="1"/>
  <c r="BB59" i="1" s="1"/>
  <c r="BD59" i="1" s="1"/>
  <c r="Y59" i="1"/>
  <c r="AG61" i="1"/>
  <c r="Q63" i="1"/>
  <c r="O63" i="1"/>
  <c r="N63" i="1" s="1"/>
  <c r="Q65" i="1"/>
  <c r="O65" i="1"/>
  <c r="N65" i="1" s="1"/>
  <c r="BS66" i="1"/>
  <c r="BB66" i="1" s="1"/>
  <c r="BD66" i="1" s="1"/>
  <c r="Y66" i="1"/>
  <c r="BS68" i="1"/>
  <c r="BB68" i="1" s="1"/>
  <c r="BD68" i="1" s="1"/>
  <c r="Y68" i="1"/>
  <c r="Y53" i="1"/>
  <c r="BK53" i="1"/>
  <c r="AN54" i="1"/>
  <c r="P56" i="1"/>
  <c r="BC56" i="1" s="1"/>
  <c r="BE56" i="1" s="1"/>
  <c r="T57" i="1"/>
  <c r="P59" i="1"/>
  <c r="BC59" i="1" s="1"/>
  <c r="BE59" i="1" s="1"/>
  <c r="AN59" i="1"/>
  <c r="P61" i="1"/>
  <c r="BC61" i="1" s="1"/>
  <c r="BE61" i="1" s="1"/>
  <c r="Z61" i="1"/>
  <c r="AA61" i="1" s="1"/>
  <c r="T64" i="1"/>
  <c r="Q67" i="1"/>
  <c r="O67" i="1"/>
  <c r="N67" i="1" s="1"/>
  <c r="Q71" i="1"/>
  <c r="O71" i="1"/>
  <c r="N71" i="1" s="1"/>
  <c r="T71" i="1"/>
  <c r="BS72" i="1"/>
  <c r="BB72" i="1" s="1"/>
  <c r="BE72" i="1" s="1"/>
  <c r="Y72" i="1"/>
  <c r="BL53" i="1"/>
  <c r="BP53" i="1" s="1"/>
  <c r="BQ53" i="1" s="1"/>
  <c r="BK59" i="1"/>
  <c r="BM59" i="1"/>
  <c r="AN61" i="1"/>
  <c r="BM62" i="1"/>
  <c r="BK62" i="1"/>
  <c r="BM64" i="1"/>
  <c r="BK64" i="1"/>
  <c r="P71" i="1"/>
  <c r="BC71" i="1" s="1"/>
  <c r="BE71" i="1" s="1"/>
  <c r="Q72" i="1"/>
  <c r="O72" i="1"/>
  <c r="N72" i="1" s="1"/>
  <c r="AN72" i="1"/>
  <c r="T72" i="1"/>
  <c r="Y48" i="1"/>
  <c r="Y52" i="1"/>
  <c r="BL54" i="1"/>
  <c r="BP54" i="1" s="1"/>
  <c r="BQ54" i="1" s="1"/>
  <c r="AC56" i="1"/>
  <c r="P58" i="1"/>
  <c r="BC58" i="1" s="1"/>
  <c r="BE58" i="1" s="1"/>
  <c r="T59" i="1"/>
  <c r="BL61" i="1"/>
  <c r="BP61" i="1" s="1"/>
  <c r="BQ61" i="1" s="1"/>
  <c r="AG62" i="1"/>
  <c r="P63" i="1"/>
  <c r="BC63" i="1" s="1"/>
  <c r="BS63" i="1"/>
  <c r="BB63" i="1" s="1"/>
  <c r="BD63" i="1" s="1"/>
  <c r="Y63" i="1"/>
  <c r="AN64" i="1"/>
  <c r="P65" i="1"/>
  <c r="BC65" i="1" s="1"/>
  <c r="BS65" i="1"/>
  <c r="BB65" i="1" s="1"/>
  <c r="BD65" i="1" s="1"/>
  <c r="Y65" i="1"/>
  <c r="BM66" i="1"/>
  <c r="BK66" i="1"/>
  <c r="BM68" i="1"/>
  <c r="BK68" i="1"/>
  <c r="AG69" i="1"/>
  <c r="BL71" i="1"/>
  <c r="BP71" i="1" s="1"/>
  <c r="BQ71" i="1" s="1"/>
  <c r="Q62" i="1"/>
  <c r="Q66" i="1"/>
  <c r="Q70" i="1"/>
  <c r="Y70" i="1"/>
  <c r="BK70" i="1"/>
  <c r="BM71" i="1"/>
  <c r="BL70" i="1"/>
  <c r="BP70" i="1" s="1"/>
  <c r="BQ70" i="1" s="1"/>
  <c r="Y69" i="1"/>
  <c r="BK69" i="1"/>
  <c r="Y71" i="1"/>
  <c r="AI60" i="1" l="1"/>
  <c r="AJ60" i="1" s="1"/>
  <c r="AH60" i="1"/>
  <c r="AB60" i="1"/>
  <c r="AF60" i="1" s="1"/>
  <c r="W60" i="1"/>
  <c r="U60" i="1" s="1"/>
  <c r="X60" i="1" s="1"/>
  <c r="R60" i="1" s="1"/>
  <c r="S60" i="1" s="1"/>
  <c r="W28" i="1"/>
  <c r="U28" i="1" s="1"/>
  <c r="X28" i="1" s="1"/>
  <c r="R28" i="1" s="1"/>
  <c r="S28" i="1" s="1"/>
  <c r="BE70" i="1"/>
  <c r="BE41" i="1"/>
  <c r="W50" i="1"/>
  <c r="U50" i="1" s="1"/>
  <c r="X50" i="1" s="1"/>
  <c r="R50" i="1" s="1"/>
  <c r="S50" i="1" s="1"/>
  <c r="BE45" i="1"/>
  <c r="AH56" i="1"/>
  <c r="BE37" i="1"/>
  <c r="BE65" i="1"/>
  <c r="BE50" i="1"/>
  <c r="Z44" i="1"/>
  <c r="AA44" i="1" s="1"/>
  <c r="BE46" i="1"/>
  <c r="BE38" i="1"/>
  <c r="AB24" i="1"/>
  <c r="AF24" i="1" s="1"/>
  <c r="AI24" i="1"/>
  <c r="AH24" i="1"/>
  <c r="AB40" i="1"/>
  <c r="AF40" i="1" s="1"/>
  <c r="AI40" i="1"/>
  <c r="AH40" i="1"/>
  <c r="AB20" i="1"/>
  <c r="AF20" i="1" s="1"/>
  <c r="AI20" i="1"/>
  <c r="AH20" i="1"/>
  <c r="Z49" i="1"/>
  <c r="AA49" i="1" s="1"/>
  <c r="Z38" i="1"/>
  <c r="AA38" i="1" s="1"/>
  <c r="AG68" i="1"/>
  <c r="Z31" i="1"/>
  <c r="AA31" i="1" s="1"/>
  <c r="Z26" i="1"/>
  <c r="AA26" i="1" s="1"/>
  <c r="W26" i="1" s="1"/>
  <c r="U26" i="1" s="1"/>
  <c r="X26" i="1" s="1"/>
  <c r="R26" i="1" s="1"/>
  <c r="S26" i="1" s="1"/>
  <c r="Z34" i="1"/>
  <c r="AA34" i="1" s="1"/>
  <c r="AG26" i="1"/>
  <c r="AB21" i="1"/>
  <c r="AF21" i="1" s="1"/>
  <c r="AI21" i="1"/>
  <c r="AB61" i="1"/>
  <c r="AF61" i="1" s="1"/>
  <c r="AI61" i="1"/>
  <c r="AH61" i="1"/>
  <c r="Z53" i="1"/>
  <c r="AA53" i="1" s="1"/>
  <c r="Z46" i="1"/>
  <c r="AA46" i="1" s="1"/>
  <c r="W46" i="1" s="1"/>
  <c r="U46" i="1" s="1"/>
  <c r="X46" i="1" s="1"/>
  <c r="R46" i="1" s="1"/>
  <c r="S46" i="1" s="1"/>
  <c r="BE62" i="1"/>
  <c r="Z36" i="1"/>
  <c r="AA36" i="1" s="1"/>
  <c r="AG46" i="1"/>
  <c r="Z45" i="1"/>
  <c r="AA45" i="1" s="1"/>
  <c r="AG30" i="1"/>
  <c r="Z22" i="1"/>
  <c r="AA22" i="1" s="1"/>
  <c r="AG33" i="1"/>
  <c r="AB41" i="1"/>
  <c r="AF41" i="1" s="1"/>
  <c r="AI41" i="1"/>
  <c r="Z52" i="1"/>
  <c r="AA52" i="1" s="1"/>
  <c r="Z48" i="1"/>
  <c r="AA48" i="1" s="1"/>
  <c r="Z68" i="1"/>
  <c r="AA68" i="1" s="1"/>
  <c r="W61" i="1"/>
  <c r="U61" i="1" s="1"/>
  <c r="X61" i="1" s="1"/>
  <c r="R61" i="1" s="1"/>
  <c r="S61" i="1" s="1"/>
  <c r="Z58" i="1"/>
  <c r="AA58" i="1" s="1"/>
  <c r="W58" i="1" s="1"/>
  <c r="U58" i="1" s="1"/>
  <c r="X58" i="1" s="1"/>
  <c r="R58" i="1" s="1"/>
  <c r="S58" i="1" s="1"/>
  <c r="AG51" i="1"/>
  <c r="R37" i="1"/>
  <c r="S37" i="1" s="1"/>
  <c r="BE49" i="1"/>
  <c r="Z18" i="1"/>
  <c r="AA18" i="1" s="1"/>
  <c r="BE34" i="1"/>
  <c r="Z30" i="1"/>
  <c r="AA30" i="1" s="1"/>
  <c r="W30" i="1" s="1"/>
  <c r="U30" i="1" s="1"/>
  <c r="X30" i="1" s="1"/>
  <c r="R30" i="1" s="1"/>
  <c r="S30" i="1" s="1"/>
  <c r="Z23" i="1"/>
  <c r="AA23" i="1" s="1"/>
  <c r="W23" i="1" s="1"/>
  <c r="U23" i="1" s="1"/>
  <c r="X23" i="1" s="1"/>
  <c r="R23" i="1" s="1"/>
  <c r="S23" i="1" s="1"/>
  <c r="AG27" i="1"/>
  <c r="Z71" i="1"/>
  <c r="AA71" i="1" s="1"/>
  <c r="W71" i="1" s="1"/>
  <c r="U71" i="1" s="1"/>
  <c r="X71" i="1" s="1"/>
  <c r="R71" i="1" s="1"/>
  <c r="S71" i="1" s="1"/>
  <c r="Z65" i="1"/>
  <c r="AA65" i="1" s="1"/>
  <c r="Z32" i="1"/>
  <c r="AA32" i="1" s="1"/>
  <c r="AG45" i="1"/>
  <c r="W45" i="1"/>
  <c r="U45" i="1" s="1"/>
  <c r="X45" i="1" s="1"/>
  <c r="R45" i="1" s="1"/>
  <c r="S45" i="1" s="1"/>
  <c r="AG38" i="1"/>
  <c r="W38" i="1"/>
  <c r="U38" i="1" s="1"/>
  <c r="X38" i="1" s="1"/>
  <c r="R38" i="1" s="1"/>
  <c r="S38" i="1" s="1"/>
  <c r="AG22" i="1"/>
  <c r="W22" i="1"/>
  <c r="U22" i="1" s="1"/>
  <c r="X22" i="1" s="1"/>
  <c r="R22" i="1" s="1"/>
  <c r="S22" i="1" s="1"/>
  <c r="AG23" i="1"/>
  <c r="Z29" i="1"/>
  <c r="AA29" i="1" s="1"/>
  <c r="Z69" i="1"/>
  <c r="AA69" i="1" s="1"/>
  <c r="AG71" i="1"/>
  <c r="Z66" i="1"/>
  <c r="AA66" i="1" s="1"/>
  <c r="Z59" i="1"/>
  <c r="AA59" i="1" s="1"/>
  <c r="Z64" i="1"/>
  <c r="AA64" i="1" s="1"/>
  <c r="Z67" i="1"/>
  <c r="AA67" i="1" s="1"/>
  <c r="AI56" i="1"/>
  <c r="AB56" i="1"/>
  <c r="AF56" i="1" s="1"/>
  <c r="W47" i="1"/>
  <c r="U47" i="1" s="1"/>
  <c r="X47" i="1" s="1"/>
  <c r="R47" i="1" s="1"/>
  <c r="S47" i="1" s="1"/>
  <c r="AG47" i="1"/>
  <c r="Z33" i="1"/>
  <c r="AA33" i="1" s="1"/>
  <c r="W33" i="1" s="1"/>
  <c r="U33" i="1" s="1"/>
  <c r="X33" i="1" s="1"/>
  <c r="R33" i="1" s="1"/>
  <c r="S33" i="1" s="1"/>
  <c r="BE55" i="1"/>
  <c r="AG42" i="1"/>
  <c r="AG29" i="1"/>
  <c r="W29" i="1"/>
  <c r="U29" i="1" s="1"/>
  <c r="X29" i="1" s="1"/>
  <c r="R29" i="1" s="1"/>
  <c r="S29" i="1" s="1"/>
  <c r="AB17" i="1"/>
  <c r="AF17" i="1" s="1"/>
  <c r="AI17" i="1"/>
  <c r="W25" i="1"/>
  <c r="U25" i="1" s="1"/>
  <c r="X25" i="1" s="1"/>
  <c r="R25" i="1" s="1"/>
  <c r="S25" i="1" s="1"/>
  <c r="AG25" i="1"/>
  <c r="BE63" i="1"/>
  <c r="Z72" i="1"/>
  <c r="AA72" i="1" s="1"/>
  <c r="W72" i="1" s="1"/>
  <c r="U72" i="1" s="1"/>
  <c r="X72" i="1" s="1"/>
  <c r="R72" i="1" s="1"/>
  <c r="S72" i="1" s="1"/>
  <c r="AG72" i="1"/>
  <c r="AG58" i="1"/>
  <c r="AB50" i="1"/>
  <c r="AF50" i="1" s="1"/>
  <c r="AI50" i="1"/>
  <c r="AJ50" i="1" s="1"/>
  <c r="AG52" i="1"/>
  <c r="W52" i="1"/>
  <c r="U52" i="1" s="1"/>
  <c r="X52" i="1" s="1"/>
  <c r="R52" i="1" s="1"/>
  <c r="S52" i="1" s="1"/>
  <c r="AB57" i="1"/>
  <c r="AF57" i="1" s="1"/>
  <c r="AH57" i="1"/>
  <c r="AI57" i="1"/>
  <c r="Z51" i="1"/>
  <c r="AA51" i="1" s="1"/>
  <c r="W51" i="1" s="1"/>
  <c r="U51" i="1" s="1"/>
  <c r="X51" i="1" s="1"/>
  <c r="R51" i="1" s="1"/>
  <c r="S51" i="1" s="1"/>
  <c r="Z42" i="1"/>
  <c r="AA42" i="1" s="1"/>
  <c r="W42" i="1" s="1"/>
  <c r="U42" i="1" s="1"/>
  <c r="X42" i="1" s="1"/>
  <c r="R42" i="1" s="1"/>
  <c r="S42" i="1" s="1"/>
  <c r="AG34" i="1"/>
  <c r="W34" i="1"/>
  <c r="U34" i="1" s="1"/>
  <c r="X34" i="1" s="1"/>
  <c r="R34" i="1" s="1"/>
  <c r="S34" i="1" s="1"/>
  <c r="W35" i="1"/>
  <c r="U35" i="1" s="1"/>
  <c r="X35" i="1" s="1"/>
  <c r="R35" i="1" s="1"/>
  <c r="S35" i="1" s="1"/>
  <c r="AG35" i="1"/>
  <c r="Z35" i="1"/>
  <c r="AA35" i="1" s="1"/>
  <c r="Z19" i="1"/>
  <c r="AA19" i="1" s="1"/>
  <c r="AB25" i="1"/>
  <c r="AF25" i="1" s="1"/>
  <c r="AI25" i="1"/>
  <c r="AJ25" i="1" s="1"/>
  <c r="AH21" i="1"/>
  <c r="BE54" i="1"/>
  <c r="Z55" i="1"/>
  <c r="AA55" i="1" s="1"/>
  <c r="AI47" i="1"/>
  <c r="AB47" i="1"/>
  <c r="AF47" i="1" s="1"/>
  <c r="AG41" i="1"/>
  <c r="W41" i="1"/>
  <c r="U41" i="1" s="1"/>
  <c r="X41" i="1" s="1"/>
  <c r="R41" i="1" s="1"/>
  <c r="S41" i="1" s="1"/>
  <c r="BE68" i="1"/>
  <c r="AB37" i="1"/>
  <c r="AF37" i="1" s="1"/>
  <c r="AI37" i="1"/>
  <c r="AJ37" i="1" s="1"/>
  <c r="AG18" i="1"/>
  <c r="Z39" i="1"/>
  <c r="AA39" i="1" s="1"/>
  <c r="W39" i="1" s="1"/>
  <c r="U39" i="1" s="1"/>
  <c r="X39" i="1" s="1"/>
  <c r="R39" i="1" s="1"/>
  <c r="S39" i="1" s="1"/>
  <c r="AG39" i="1"/>
  <c r="AG24" i="1"/>
  <c r="W24" i="1"/>
  <c r="U24" i="1" s="1"/>
  <c r="X24" i="1" s="1"/>
  <c r="R24" i="1" s="1"/>
  <c r="S24" i="1" s="1"/>
  <c r="W21" i="1"/>
  <c r="U21" i="1" s="1"/>
  <c r="X21" i="1" s="1"/>
  <c r="R21" i="1" s="1"/>
  <c r="S21" i="1" s="1"/>
  <c r="AG21" i="1"/>
  <c r="AG63" i="1"/>
  <c r="AG67" i="1"/>
  <c r="W67" i="1"/>
  <c r="U67" i="1" s="1"/>
  <c r="X67" i="1" s="1"/>
  <c r="R67" i="1" s="1"/>
  <c r="S67" i="1" s="1"/>
  <c r="AG65" i="1"/>
  <c r="W65" i="1"/>
  <c r="U65" i="1" s="1"/>
  <c r="X65" i="1" s="1"/>
  <c r="R65" i="1" s="1"/>
  <c r="S65" i="1" s="1"/>
  <c r="Z70" i="1"/>
  <c r="AA70" i="1" s="1"/>
  <c r="Z63" i="1"/>
  <c r="AA63" i="1" s="1"/>
  <c r="W63" i="1" s="1"/>
  <c r="U63" i="1" s="1"/>
  <c r="X63" i="1" s="1"/>
  <c r="R63" i="1" s="1"/>
  <c r="S63" i="1" s="1"/>
  <c r="Z54" i="1"/>
  <c r="AA54" i="1" s="1"/>
  <c r="Z62" i="1"/>
  <c r="AA62" i="1" s="1"/>
  <c r="AG64" i="1"/>
  <c r="W64" i="1"/>
  <c r="U64" i="1" s="1"/>
  <c r="X64" i="1" s="1"/>
  <c r="R64" i="1" s="1"/>
  <c r="S64" i="1" s="1"/>
  <c r="Z43" i="1"/>
  <c r="AA43" i="1" s="1"/>
  <c r="W43" i="1" s="1"/>
  <c r="U43" i="1" s="1"/>
  <c r="X43" i="1" s="1"/>
  <c r="R43" i="1" s="1"/>
  <c r="S43" i="1" s="1"/>
  <c r="AG43" i="1"/>
  <c r="AG49" i="1"/>
  <c r="W49" i="1"/>
  <c r="U49" i="1" s="1"/>
  <c r="X49" i="1" s="1"/>
  <c r="R49" i="1" s="1"/>
  <c r="S49" i="1" s="1"/>
  <c r="AG53" i="1"/>
  <c r="W53" i="1"/>
  <c r="U53" i="1" s="1"/>
  <c r="X53" i="1" s="1"/>
  <c r="R53" i="1" s="1"/>
  <c r="S53" i="1" s="1"/>
  <c r="AG40" i="1"/>
  <c r="W40" i="1"/>
  <c r="U40" i="1" s="1"/>
  <c r="X40" i="1" s="1"/>
  <c r="R40" i="1" s="1"/>
  <c r="S40" i="1" s="1"/>
  <c r="Z27" i="1"/>
  <c r="AA27" i="1" s="1"/>
  <c r="AH41" i="1"/>
  <c r="W31" i="1"/>
  <c r="U31" i="1" s="1"/>
  <c r="X31" i="1" s="1"/>
  <c r="R31" i="1" s="1"/>
  <c r="S31" i="1" s="1"/>
  <c r="AG31" i="1"/>
  <c r="BE29" i="1"/>
  <c r="AG20" i="1"/>
  <c r="W20" i="1"/>
  <c r="U20" i="1" s="1"/>
  <c r="X20" i="1" s="1"/>
  <c r="R20" i="1" s="1"/>
  <c r="S20" i="1" s="1"/>
  <c r="AI28" i="1"/>
  <c r="AJ28" i="1" s="1"/>
  <c r="AB28" i="1"/>
  <c r="AF28" i="1" s="1"/>
  <c r="W17" i="1"/>
  <c r="U17" i="1" s="1"/>
  <c r="X17" i="1" s="1"/>
  <c r="R17" i="1" s="1"/>
  <c r="S17" i="1" s="1"/>
  <c r="AG17" i="1"/>
  <c r="AJ61" i="1" l="1"/>
  <c r="AJ56" i="1"/>
  <c r="AH44" i="1"/>
  <c r="AB44" i="1"/>
  <c r="AF44" i="1" s="1"/>
  <c r="AI44" i="1"/>
  <c r="AJ44" i="1" s="1"/>
  <c r="W44" i="1"/>
  <c r="U44" i="1" s="1"/>
  <c r="X44" i="1" s="1"/>
  <c r="R44" i="1" s="1"/>
  <c r="S44" i="1" s="1"/>
  <c r="AB29" i="1"/>
  <c r="AF29" i="1" s="1"/>
  <c r="AI29" i="1"/>
  <c r="AH29" i="1"/>
  <c r="AB18" i="1"/>
  <c r="AF18" i="1" s="1"/>
  <c r="AI18" i="1"/>
  <c r="AH18" i="1"/>
  <c r="AI45" i="1"/>
  <c r="AH45" i="1"/>
  <c r="AB45" i="1"/>
  <c r="AF45" i="1" s="1"/>
  <c r="AI31" i="1"/>
  <c r="AJ31" i="1" s="1"/>
  <c r="AB31" i="1"/>
  <c r="AF31" i="1" s="1"/>
  <c r="AH31" i="1"/>
  <c r="AJ20" i="1"/>
  <c r="AI27" i="1"/>
  <c r="AJ27" i="1" s="1"/>
  <c r="AH27" i="1"/>
  <c r="AB27" i="1"/>
  <c r="AF27" i="1" s="1"/>
  <c r="AI59" i="1"/>
  <c r="AB59" i="1"/>
  <c r="AF59" i="1" s="1"/>
  <c r="AH59" i="1"/>
  <c r="W59" i="1"/>
  <c r="U59" i="1" s="1"/>
  <c r="X59" i="1" s="1"/>
  <c r="R59" i="1" s="1"/>
  <c r="S59" i="1" s="1"/>
  <c r="W27" i="1"/>
  <c r="U27" i="1" s="1"/>
  <c r="X27" i="1" s="1"/>
  <c r="R27" i="1" s="1"/>
  <c r="S27" i="1" s="1"/>
  <c r="AI68" i="1"/>
  <c r="AJ68" i="1" s="1"/>
  <c r="AB68" i="1"/>
  <c r="AF68" i="1" s="1"/>
  <c r="AH68" i="1"/>
  <c r="AI53" i="1"/>
  <c r="AH53" i="1"/>
  <c r="AB53" i="1"/>
  <c r="AF53" i="1" s="1"/>
  <c r="W68" i="1"/>
  <c r="U68" i="1" s="1"/>
  <c r="X68" i="1" s="1"/>
  <c r="R68" i="1" s="1"/>
  <c r="S68" i="1" s="1"/>
  <c r="AI63" i="1"/>
  <c r="AJ63" i="1" s="1"/>
  <c r="AB63" i="1"/>
  <c r="AF63" i="1" s="1"/>
  <c r="AH63" i="1"/>
  <c r="AI66" i="1"/>
  <c r="AB66" i="1"/>
  <c r="AF66" i="1" s="1"/>
  <c r="W66" i="1"/>
  <c r="U66" i="1" s="1"/>
  <c r="X66" i="1" s="1"/>
  <c r="R66" i="1" s="1"/>
  <c r="S66" i="1" s="1"/>
  <c r="AH66" i="1"/>
  <c r="AB39" i="1"/>
  <c r="AF39" i="1" s="1"/>
  <c r="AI39" i="1"/>
  <c r="AH39" i="1"/>
  <c r="AI72" i="1"/>
  <c r="AH72" i="1"/>
  <c r="AB72" i="1"/>
  <c r="AF72" i="1" s="1"/>
  <c r="AB48" i="1"/>
  <c r="AF48" i="1" s="1"/>
  <c r="AI48" i="1"/>
  <c r="W48" i="1"/>
  <c r="U48" i="1" s="1"/>
  <c r="X48" i="1" s="1"/>
  <c r="R48" i="1" s="1"/>
  <c r="S48" i="1" s="1"/>
  <c r="AH48" i="1"/>
  <c r="AB22" i="1"/>
  <c r="AF22" i="1" s="1"/>
  <c r="AI22" i="1"/>
  <c r="AH22" i="1"/>
  <c r="AB34" i="1"/>
  <c r="AF34" i="1" s="1"/>
  <c r="AI34" i="1"/>
  <c r="AH34" i="1"/>
  <c r="AB38" i="1"/>
  <c r="AF38" i="1" s="1"/>
  <c r="AI38" i="1"/>
  <c r="AH38" i="1"/>
  <c r="AJ40" i="1"/>
  <c r="AI70" i="1"/>
  <c r="AB70" i="1"/>
  <c r="AF70" i="1" s="1"/>
  <c r="AH70" i="1"/>
  <c r="W70" i="1"/>
  <c r="U70" i="1" s="1"/>
  <c r="X70" i="1" s="1"/>
  <c r="R70" i="1" s="1"/>
  <c r="S70" i="1" s="1"/>
  <c r="AI32" i="1"/>
  <c r="AJ32" i="1" s="1"/>
  <c r="AB32" i="1"/>
  <c r="AF32" i="1" s="1"/>
  <c r="W32" i="1"/>
  <c r="U32" i="1" s="1"/>
  <c r="X32" i="1" s="1"/>
  <c r="R32" i="1" s="1"/>
  <c r="S32" i="1" s="1"/>
  <c r="AH32" i="1"/>
  <c r="AI23" i="1"/>
  <c r="AJ23" i="1" s="1"/>
  <c r="AH23" i="1"/>
  <c r="AB23" i="1"/>
  <c r="AF23" i="1" s="1"/>
  <c r="AI36" i="1"/>
  <c r="AB36" i="1"/>
  <c r="AF36" i="1" s="1"/>
  <c r="W36" i="1"/>
  <c r="U36" i="1" s="1"/>
  <c r="X36" i="1" s="1"/>
  <c r="R36" i="1" s="1"/>
  <c r="S36" i="1" s="1"/>
  <c r="AH36" i="1"/>
  <c r="AB43" i="1"/>
  <c r="AF43" i="1" s="1"/>
  <c r="AI43" i="1"/>
  <c r="AJ43" i="1" s="1"/>
  <c r="AH43" i="1"/>
  <c r="AB42" i="1"/>
  <c r="AF42" i="1" s="1"/>
  <c r="AI42" i="1"/>
  <c r="AH42" i="1"/>
  <c r="W18" i="1"/>
  <c r="U18" i="1" s="1"/>
  <c r="X18" i="1" s="1"/>
  <c r="R18" i="1" s="1"/>
  <c r="S18" i="1" s="1"/>
  <c r="AJ47" i="1"/>
  <c r="AI67" i="1"/>
  <c r="AB67" i="1"/>
  <c r="AF67" i="1" s="1"/>
  <c r="AH67" i="1"/>
  <c r="AB52" i="1"/>
  <c r="AF52" i="1" s="1"/>
  <c r="AI52" i="1"/>
  <c r="AH52" i="1"/>
  <c r="AJ21" i="1"/>
  <c r="AB26" i="1"/>
  <c r="AF26" i="1" s="1"/>
  <c r="AI26" i="1"/>
  <c r="AH26" i="1"/>
  <c r="AI62" i="1"/>
  <c r="AB62" i="1"/>
  <c r="AF62" i="1" s="1"/>
  <c r="W62" i="1"/>
  <c r="U62" i="1" s="1"/>
  <c r="X62" i="1" s="1"/>
  <c r="R62" i="1" s="1"/>
  <c r="S62" i="1" s="1"/>
  <c r="AH62" i="1"/>
  <c r="AI55" i="1"/>
  <c r="AH55" i="1"/>
  <c r="AB55" i="1"/>
  <c r="AF55" i="1" s="1"/>
  <c r="W55" i="1"/>
  <c r="U55" i="1" s="1"/>
  <c r="X55" i="1" s="1"/>
  <c r="R55" i="1" s="1"/>
  <c r="S55" i="1" s="1"/>
  <c r="AI19" i="1"/>
  <c r="AH19" i="1"/>
  <c r="AB19" i="1"/>
  <c r="AF19" i="1" s="1"/>
  <c r="W19" i="1"/>
  <c r="U19" i="1" s="1"/>
  <c r="X19" i="1" s="1"/>
  <c r="R19" i="1" s="1"/>
  <c r="S19" i="1" s="1"/>
  <c r="AI51" i="1"/>
  <c r="AJ51" i="1" s="1"/>
  <c r="AB51" i="1"/>
  <c r="AF51" i="1" s="1"/>
  <c r="AH51" i="1"/>
  <c r="AB33" i="1"/>
  <c r="AF33" i="1" s="1"/>
  <c r="AI33" i="1"/>
  <c r="AH33" i="1"/>
  <c r="AI64" i="1"/>
  <c r="AB64" i="1"/>
  <c r="AF64" i="1" s="1"/>
  <c r="AH64" i="1"/>
  <c r="AI65" i="1"/>
  <c r="AJ65" i="1" s="1"/>
  <c r="AB65" i="1"/>
  <c r="AF65" i="1" s="1"/>
  <c r="AH65" i="1"/>
  <c r="AI30" i="1"/>
  <c r="AB30" i="1"/>
  <c r="AF30" i="1" s="1"/>
  <c r="AH30" i="1"/>
  <c r="AI58" i="1"/>
  <c r="AB58" i="1"/>
  <c r="AF58" i="1" s="1"/>
  <c r="AH58" i="1"/>
  <c r="AI46" i="1"/>
  <c r="AB46" i="1"/>
  <c r="AF46" i="1" s="1"/>
  <c r="AH46" i="1"/>
  <c r="AI49" i="1"/>
  <c r="AH49" i="1"/>
  <c r="AB49" i="1"/>
  <c r="AF49" i="1" s="1"/>
  <c r="AJ24" i="1"/>
  <c r="AB54" i="1"/>
  <c r="AF54" i="1" s="1"/>
  <c r="AI54" i="1"/>
  <c r="AH54" i="1"/>
  <c r="W54" i="1"/>
  <c r="U54" i="1" s="1"/>
  <c r="X54" i="1" s="1"/>
  <c r="R54" i="1" s="1"/>
  <c r="S54" i="1" s="1"/>
  <c r="AB35" i="1"/>
  <c r="AF35" i="1" s="1"/>
  <c r="AI35" i="1"/>
  <c r="AH35" i="1"/>
  <c r="AJ57" i="1"/>
  <c r="AJ17" i="1"/>
  <c r="AI69" i="1"/>
  <c r="AB69" i="1"/>
  <c r="AF69" i="1" s="1"/>
  <c r="W69" i="1"/>
  <c r="U69" i="1" s="1"/>
  <c r="X69" i="1" s="1"/>
  <c r="R69" i="1" s="1"/>
  <c r="S69" i="1" s="1"/>
  <c r="AH69" i="1"/>
  <c r="AB71" i="1"/>
  <c r="AF71" i="1" s="1"/>
  <c r="AI71" i="1"/>
  <c r="AH71" i="1"/>
  <c r="AJ41" i="1"/>
  <c r="AJ29" i="1" l="1"/>
  <c r="AJ59" i="1"/>
  <c r="AJ49" i="1"/>
  <c r="AJ66" i="1"/>
  <c r="AJ34" i="1"/>
  <c r="AJ55" i="1"/>
  <c r="AJ38" i="1"/>
  <c r="AJ39" i="1"/>
  <c r="AJ58" i="1"/>
  <c r="AJ71" i="1"/>
  <c r="AJ70" i="1"/>
  <c r="AJ69" i="1"/>
  <c r="AJ54" i="1"/>
  <c r="AJ46" i="1"/>
  <c r="AJ26" i="1"/>
  <c r="AJ67" i="1"/>
  <c r="AJ22" i="1"/>
  <c r="AJ72" i="1"/>
  <c r="AJ45" i="1"/>
  <c r="AJ18" i="1"/>
  <c r="AJ35" i="1"/>
  <c r="AJ64" i="1"/>
  <c r="AJ52" i="1"/>
  <c r="AJ42" i="1"/>
  <c r="AJ36" i="1"/>
  <c r="AJ48" i="1"/>
  <c r="AJ30" i="1"/>
  <c r="AJ33" i="1"/>
  <c r="AJ19" i="1"/>
  <c r="AJ62" i="1"/>
  <c r="AJ53" i="1"/>
</calcChain>
</file>

<file path=xl/sharedStrings.xml><?xml version="1.0" encoding="utf-8"?>
<sst xmlns="http://schemas.openxmlformats.org/spreadsheetml/2006/main" count="1937" uniqueCount="674">
  <si>
    <t>File opened</t>
  </si>
  <si>
    <t>2023-08-11 13:26:56</t>
  </si>
  <si>
    <t>Console s/n</t>
  </si>
  <si>
    <t>68C-812118</t>
  </si>
  <si>
    <t>Console ver</t>
  </si>
  <si>
    <t>Bluestem v.2.0.04</t>
  </si>
  <si>
    <t>Scripts ver</t>
  </si>
  <si>
    <t>2021.08  2.0.04, Aug 2021</t>
  </si>
  <si>
    <t>Head s/n</t>
  </si>
  <si>
    <t>68H-982108</t>
  </si>
  <si>
    <t>Head ver</t>
  </si>
  <si>
    <t>1.4.7</t>
  </si>
  <si>
    <t>Head cal</t>
  </si>
  <si>
    <t>{"co2aspan2b": "0.299565", "co2aspanconc2": "308.8", "co2bspanconc2": "308.8", "flowmeterzero": "1.00038", "h2oaspan1": "1.00836", "tbzero": "0.0740929", "co2bspan1": "1.00079", "co2aspanconc1": "2471", "h2oaspan2a": "0.0706085", "ssb_ref": "32650.4", "h2obspan1": "1.00797", "co2aspan2": "-0.02794", "h2oazero": "1.0846", "h2obspan2": "0", "chamberpressurezero": "2.6919", "oxygen": "21", "tazero": "-0.0655499", "co2bspan2": "-0.029714", "ssa_ref": "32953.8", "co2azero": "0.912911", "co2bzero": "0.906517", "co2aspan1": "1.0006", "h2oaspanconc2": "0", "co2aspan2a": "0.301931", "h2oaspan2b": "0.0711989", "h2oaspan2": "0", "co2bspan2b": "0.301519", "h2obspanconc2": "0", "h2obspan2a": "0.0709105", "h2obzero": "1.08226", "flowazero": "0.34872", "h2obspan2b": "0.0714759", "co2bspanconc1": "2471", "h2obspanconc1": "12.48", "h2oaspanconc1": "12.48", "co2bspan2a": "0.304023", "flowbzero": "0.26638"}</t>
  </si>
  <si>
    <t>CO2 rangematch</t>
  </si>
  <si>
    <t>Tue Aug  3 10:56:23 2021</t>
  </si>
  <si>
    <t>H2O rangematch</t>
  </si>
  <si>
    <t>Tue Aug  3 10:27:23 2021</t>
  </si>
  <si>
    <t>Chamber type</t>
  </si>
  <si>
    <t>6800-01A</t>
  </si>
  <si>
    <t>Chamber s/n</t>
  </si>
  <si>
    <t>MPF-281858</t>
  </si>
  <si>
    <t>Chamber rev</t>
  </si>
  <si>
    <t>0</t>
  </si>
  <si>
    <t>Chamber cal</t>
  </si>
  <si>
    <t>Fluorometer</t>
  </si>
  <si>
    <t>Flr. Version</t>
  </si>
  <si>
    <t>13:26:56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</si>
  <si>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</si>
  <si>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</si>
  <si>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</si>
  <si>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</si>
  <si>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</si>
  <si>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</si>
  <si>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</si>
  <si>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</si>
  <si>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</si>
  <si>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</si>
  <si>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</si>
  <si>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</si>
  <si>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</si>
  <si>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</si>
  <si>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</si>
  <si>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</si>
  <si>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</si>
  <si>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</si>
  <si>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</si>
  <si>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</si>
  <si>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</si>
  <si>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</si>
  <si>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</si>
  <si>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</si>
  <si>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</si>
  <si>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</si>
  <si>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</si>
  <si>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</si>
  <si>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</si>
  <si>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</si>
  <si>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</si>
  <si>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</si>
  <si>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</si>
  <si>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</si>
  <si>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</si>
  <si>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</si>
  <si>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</si>
  <si>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</si>
  <si>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</si>
  <si>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</si>
  <si>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</si>
  <si>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</si>
  <si>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</si>
  <si>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</si>
  <si>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</si>
  <si>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</si>
  <si>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</si>
  <si>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</si>
  <si>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</si>
  <si>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</si>
  <si>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</si>
  <si>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</si>
  <si>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</si>
  <si>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0.420831 74.9901 373.481 617.408 860.621 1077.32 1267.7 1431.47</t>
  </si>
  <si>
    <t>Fs_true</t>
  </si>
  <si>
    <t>0.150363 102.331 401.296 601.324 800.84 1001.71 1200.69 1402.32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</si>
  <si>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</si>
  <si>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</si>
  <si>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</si>
  <si>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</si>
  <si>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</si>
  <si>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</si>
  <si>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</si>
  <si>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</si>
  <si>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</si>
  <si>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</si>
  <si>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</si>
  <si>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</si>
  <si>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</si>
  <si>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</si>
  <si>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</si>
  <si>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</si>
  <si>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</si>
  <si>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</si>
  <si>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</si>
  <si>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</si>
  <si>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</si>
  <si>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</si>
  <si>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</si>
  <si>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</si>
  <si>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</si>
  <si>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</si>
  <si>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</t>
  </si>
  <si>
    <t>leaf</t>
  </si>
  <si>
    <t>replicate</t>
  </si>
  <si>
    <t>species</t>
  </si>
  <si>
    <t>plot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</si>
  <si>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</si>
  <si>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</si>
  <si>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</si>
  <si>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</si>
  <si>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</si>
  <si>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</si>
  <si>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</si>
  <si>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</si>
  <si>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</si>
  <si>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</si>
  <si>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</si>
  <si>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</si>
  <si>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</si>
  <si>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</si>
  <si>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</si>
  <si>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</si>
  <si>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</si>
  <si>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</si>
  <si>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</si>
  <si>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</si>
  <si>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</si>
  <si>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</si>
  <si>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</si>
  <si>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</si>
  <si>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</si>
  <si>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</si>
  <si>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</si>
  <si>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</si>
  <si>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</si>
  <si>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</si>
  <si>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</si>
  <si>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</si>
  <si>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</si>
  <si>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</si>
  <si>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</si>
  <si>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</si>
  <si>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</si>
  <si>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</si>
  <si>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</si>
  <si>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</si>
  <si>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</si>
  <si>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</si>
  <si>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</si>
  <si>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</si>
  <si>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</si>
  <si>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</si>
  <si>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</si>
  <si>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</si>
  <si>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</si>
  <si>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</si>
  <si>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</si>
  <si>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</si>
  <si>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</si>
  <si>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</si>
  <si>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</si>
  <si>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</si>
  <si>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</si>
  <si>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</si>
  <si>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</si>
  <si>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</si>
  <si>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</si>
  <si>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</si>
  <si>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</si>
  <si>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</si>
  <si>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</si>
  <si>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</si>
  <si>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</si>
  <si>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</si>
  <si>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</si>
  <si>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</si>
  <si>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</si>
  <si>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</si>
  <si>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</si>
  <si>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</si>
  <si>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</si>
  <si>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</si>
  <si>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</si>
  <si>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</si>
  <si>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</si>
  <si>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</si>
  <si>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</si>
  <si>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</si>
  <si>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</si>
  <si>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</si>
  <si>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</si>
  <si>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</si>
  <si>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</si>
  <si>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</si>
  <si>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</si>
  <si>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</si>
  <si>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</si>
  <si>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</si>
  <si>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</si>
  <si>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</si>
  <si>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</si>
  <si>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</si>
  <si>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</si>
  <si>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</si>
  <si>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</si>
  <si>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</si>
  <si>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</si>
  <si>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</si>
  <si>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</si>
  <si>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</si>
  <si>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</si>
  <si>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</si>
  <si>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</si>
  <si>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</si>
  <si>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</si>
  <si>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</si>
  <si>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</si>
  <si>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</si>
  <si>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</si>
  <si>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</si>
  <si>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</si>
  <si>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</si>
  <si>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</si>
  <si>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</si>
  <si>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</si>
  <si>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</si>
  <si>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</si>
  <si>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</si>
  <si>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</si>
  <si>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</si>
  <si>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</si>
  <si>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</si>
  <si>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</si>
  <si>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</si>
  <si>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</si>
  <si>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</si>
  <si>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</si>
  <si>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</si>
  <si>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</si>
  <si>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</si>
  <si>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</si>
  <si>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</si>
  <si>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</si>
  <si>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</si>
  <si>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</si>
  <si>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</si>
  <si>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</si>
  <si>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</si>
  <si>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</si>
  <si>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</si>
  <si>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</si>
  <si>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</si>
  <si>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</si>
  <si>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</si>
  <si>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</si>
  <si>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</si>
  <si>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</si>
  <si>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</si>
  <si>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</si>
  <si>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</si>
  <si>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</si>
  <si>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</si>
  <si>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</si>
  <si>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</si>
  <si>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</si>
  <si>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</si>
  <si>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</si>
  <si>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</si>
  <si>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</si>
  <si>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</si>
  <si>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</si>
  <si>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</si>
  <si>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</si>
  <si>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</si>
  <si>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</si>
  <si>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</si>
  <si>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</si>
  <si>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</si>
  <si>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</si>
  <si>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</si>
  <si>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</si>
  <si>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</si>
  <si>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</si>
  <si>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</si>
  <si>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</si>
  <si>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</si>
  <si>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</si>
  <si>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</si>
  <si>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</si>
  <si>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</si>
  <si>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</si>
  <si>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</si>
  <si>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</si>
  <si>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</si>
  <si>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</si>
  <si>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</si>
  <si>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</si>
  <si>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</si>
  <si>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</si>
  <si>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</si>
  <si>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</si>
  <si>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</si>
  <si>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</si>
  <si>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</si>
  <si>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</si>
  <si>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</si>
  <si>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</si>
  <si>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</si>
  <si>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</si>
  <si>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</si>
  <si>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</si>
  <si>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</si>
  <si>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</si>
  <si>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</si>
  <si>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</si>
  <si>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</si>
  <si>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</si>
  <si>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</si>
  <si>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</si>
  <si>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</si>
  <si>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</si>
  <si>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</si>
  <si>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</si>
  <si>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</si>
  <si>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</si>
  <si>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</si>
  <si>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</si>
  <si>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</si>
  <si>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</si>
  <si>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</si>
  <si>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</si>
  <si>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</si>
  <si>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</si>
  <si>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</si>
  <si>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</si>
  <si>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</si>
  <si>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</si>
  <si>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</si>
  <si>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</si>
  <si>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</si>
  <si>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</si>
  <si>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</si>
  <si>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</si>
  <si>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</si>
  <si>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</si>
  <si>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</si>
  <si>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</si>
  <si>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</si>
  <si>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</si>
  <si>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</si>
  <si>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</si>
  <si>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</si>
  <si>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</si>
  <si>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</si>
  <si>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</si>
  <si>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</si>
  <si>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</si>
  <si>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</si>
  <si>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</si>
  <si>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</si>
  <si>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</si>
  <si>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</si>
  <si>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</si>
  <si>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</si>
  <si>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</si>
  <si>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</si>
  <si>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</si>
  <si>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none</t>
  </si>
  <si>
    <t>maize</t>
  </si>
  <si>
    <t>1</t>
  </si>
  <si>
    <t>mcgrath1</t>
  </si>
  <si>
    <t>RECT-12243-20210724-05_20_30</t>
  </si>
  <si>
    <t>0: Broadleaf</t>
  </si>
  <si>
    <t>1/2</t>
  </si>
  <si>
    <t>11111111</t>
  </si>
  <si>
    <t>oooooooo</t>
  </si>
  <si>
    <t>off</t>
  </si>
  <si>
    <t>20230812 13:55:54</t>
  </si>
  <si>
    <t>13:55:54</t>
  </si>
  <si>
    <t>51.9</t>
  </si>
  <si>
    <t>ear+4</t>
  </si>
  <si>
    <t>MPF-131-20230811-13_55_29</t>
  </si>
  <si>
    <t>DARK-132-20230811-13_55_36</t>
  </si>
  <si>
    <t>13:55:16</t>
  </si>
  <si>
    <t>2/2</t>
  </si>
  <si>
    <t>20230812 13:58:39</t>
  </si>
  <si>
    <t>13:58:39</t>
  </si>
  <si>
    <t>MPF-133-20230811-13_58_14</t>
  </si>
  <si>
    <t>DARK-134-20230811-13_58_21</t>
  </si>
  <si>
    <t>13:57:19</t>
  </si>
  <si>
    <t>20230812 14:01:16</t>
  </si>
  <si>
    <t>14:01:16</t>
  </si>
  <si>
    <t>MPF-135-20230811-14_00_50</t>
  </si>
  <si>
    <t>DARK-136-20230811-14_00_58</t>
  </si>
  <si>
    <t>14:00:00</t>
  </si>
  <si>
    <t>20230812 14:03:25</t>
  </si>
  <si>
    <t>14:03:25</t>
  </si>
  <si>
    <t>MPF-137-20230811-14_02_59</t>
  </si>
  <si>
    <t>DARK-138-20230811-14_03_07</t>
  </si>
  <si>
    <t>14:02:45</t>
  </si>
  <si>
    <t>20230812 14:05:25</t>
  </si>
  <si>
    <t>14:05:25</t>
  </si>
  <si>
    <t>MPF-139-20230811-14_05_00</t>
  </si>
  <si>
    <t>DARK-140-20230811-14_05_07</t>
  </si>
  <si>
    <t>14:04:46</t>
  </si>
  <si>
    <t>20230812 14:07:47</t>
  </si>
  <si>
    <t>14:07:47</t>
  </si>
  <si>
    <t>MPF-141-20230811-14_07_22</t>
  </si>
  <si>
    <t>DARK-142-20230811-14_07_29</t>
  </si>
  <si>
    <t>14:07:07</t>
  </si>
  <si>
    <t>20230812 14:09:58</t>
  </si>
  <si>
    <t>14:09:58</t>
  </si>
  <si>
    <t>MPF-143-20230811-14_09_33</t>
  </si>
  <si>
    <t>DARK-144-20230811-14_09_40</t>
  </si>
  <si>
    <t>14:09:18</t>
  </si>
  <si>
    <t>20230812 14:13:08</t>
  </si>
  <si>
    <t>14:13:08</t>
  </si>
  <si>
    <t>MPF-145-20230811-14_12_43</t>
  </si>
  <si>
    <t>DARK-146-20230811-14_12_50</t>
  </si>
  <si>
    <t>14:11:18</t>
  </si>
  <si>
    <t>20230812 14:15:03</t>
  </si>
  <si>
    <t>14:15:03</t>
  </si>
  <si>
    <t>MPF-147-20230811-14_14_38</t>
  </si>
  <si>
    <t>DARK-148-20230811-14_14_45</t>
  </si>
  <si>
    <t>14:14:23</t>
  </si>
  <si>
    <t>20230812 14:17:11</t>
  </si>
  <si>
    <t>14:17:11</t>
  </si>
  <si>
    <t>MPF-149-20230811-14_16_45</t>
  </si>
  <si>
    <t>DARK-150-20230811-14_16_53</t>
  </si>
  <si>
    <t>14:16:31</t>
  </si>
  <si>
    <t>20230812 14:19:18</t>
  </si>
  <si>
    <t>14:19:18</t>
  </si>
  <si>
    <t>MPF-151-20230811-14_18_52</t>
  </si>
  <si>
    <t>DARK-152-20230811-14_19_00</t>
  </si>
  <si>
    <t>14:18:35</t>
  </si>
  <si>
    <t>20230812 14:21:24</t>
  </si>
  <si>
    <t>14:21:24</t>
  </si>
  <si>
    <t>MPF-153-20230811-14_20_59</t>
  </si>
  <si>
    <t>DARK-154-20230811-14_21_06</t>
  </si>
  <si>
    <t>14:20:41</t>
  </si>
  <si>
    <t>20230812 14:23:25</t>
  </si>
  <si>
    <t>14:23:25</t>
  </si>
  <si>
    <t>MPF-155-20230811-14_23_00</t>
  </si>
  <si>
    <t>DARK-156-20230811-14_23_07</t>
  </si>
  <si>
    <t>14:22:40</t>
  </si>
  <si>
    <t>20230812 14:26:33</t>
  </si>
  <si>
    <t>14:26:33</t>
  </si>
  <si>
    <t>MPF-157-20230811-14_26_08</t>
  </si>
  <si>
    <t>DARK-158-20230811-14_26_15</t>
  </si>
  <si>
    <t>14:25:48</t>
  </si>
  <si>
    <t>20230812 14:52:19</t>
  </si>
  <si>
    <t>14:52:19</t>
  </si>
  <si>
    <t>45.2</t>
  </si>
  <si>
    <t>2</t>
  </si>
  <si>
    <t>MPF-159-20230811-14_51_54</t>
  </si>
  <si>
    <t>DARK-160-20230811-14_52_01</t>
  </si>
  <si>
    <t>14:51:41</t>
  </si>
  <si>
    <t>20230812 14:55:11</t>
  </si>
  <si>
    <t>14:55:11</t>
  </si>
  <si>
    <t>MPF-161-20230811-14_54_45</t>
  </si>
  <si>
    <t>DARK-162-20230811-14_54_53</t>
  </si>
  <si>
    <t>14:53:35</t>
  </si>
  <si>
    <t>20230812 14:57:15</t>
  </si>
  <si>
    <t>14:57:15</t>
  </si>
  <si>
    <t>MPF-163-20230811-14_56_49</t>
  </si>
  <si>
    <t>DARK-164-20230811-14_56_57</t>
  </si>
  <si>
    <t>14:56:34</t>
  </si>
  <si>
    <t>20230812 14:59:16</t>
  </si>
  <si>
    <t>14:59:16</t>
  </si>
  <si>
    <t>MPF-165-20230811-14_58_51</t>
  </si>
  <si>
    <t>DARK-166-20230811-14_58_59</t>
  </si>
  <si>
    <t>14:58:35</t>
  </si>
  <si>
    <t>20230812 15:01:26</t>
  </si>
  <si>
    <t>15:01:26</t>
  </si>
  <si>
    <t>MPF-167-20230811-15_01_01</t>
  </si>
  <si>
    <t>DARK-168-20230811-15_01_09</t>
  </si>
  <si>
    <t>15:00:46</t>
  </si>
  <si>
    <t>20230812 15:03:30</t>
  </si>
  <si>
    <t>15:03:30</t>
  </si>
  <si>
    <t>MPF-169-20230811-15_03_04</t>
  </si>
  <si>
    <t>DARK-170-20230811-15_03_12</t>
  </si>
  <si>
    <t>15:02:50</t>
  </si>
  <si>
    <t>20230812 15:05:31</t>
  </si>
  <si>
    <t>15:05:31</t>
  </si>
  <si>
    <t>MPF-171-20230811-15_05_06</t>
  </si>
  <si>
    <t>DARK-172-20230811-15_05_14</t>
  </si>
  <si>
    <t>15:04:51</t>
  </si>
  <si>
    <t>20230812 15:08:36</t>
  </si>
  <si>
    <t>15:08:36</t>
  </si>
  <si>
    <t>MPF-173-20230811-15_08_10</t>
  </si>
  <si>
    <t>DARK-174-20230811-15_08_18</t>
  </si>
  <si>
    <t>15:06:52</t>
  </si>
  <si>
    <t>20230812 15:10:26</t>
  </si>
  <si>
    <t>15:10:26</t>
  </si>
  <si>
    <t>MPF-175-20230811-15_10_01</t>
  </si>
  <si>
    <t>DARK-176-20230811-15_10_09</t>
  </si>
  <si>
    <t>15:09:46</t>
  </si>
  <si>
    <t>20230812 15:12:34</t>
  </si>
  <si>
    <t>15:12:34</t>
  </si>
  <si>
    <t>MPF-177-20230811-15_12_09</t>
  </si>
  <si>
    <t>DARK-178-20230811-15_12_17</t>
  </si>
  <si>
    <t>15:11:55</t>
  </si>
  <si>
    <t>20230812 15:14:43</t>
  </si>
  <si>
    <t>15:14:43</t>
  </si>
  <si>
    <t>MPF-179-20230811-15_14_18</t>
  </si>
  <si>
    <t>DARK-180-20230811-15_14_26</t>
  </si>
  <si>
    <t>15:14:00</t>
  </si>
  <si>
    <t>20230812 15:16:44</t>
  </si>
  <si>
    <t>15:16:44</t>
  </si>
  <si>
    <t>MPF-181-20230811-15_16_18</t>
  </si>
  <si>
    <t>DARK-182-20230811-15_16_26</t>
  </si>
  <si>
    <t>15:16:00</t>
  </si>
  <si>
    <t>20230812 15:19:15</t>
  </si>
  <si>
    <t>15:19:15</t>
  </si>
  <si>
    <t>MPF-183-20230811-15_18_50</t>
  </si>
  <si>
    <t>DARK-184-20230811-15_18_57</t>
  </si>
  <si>
    <t>15:18:29</t>
  </si>
  <si>
    <t>20230812 15:20:55</t>
  </si>
  <si>
    <t>15:20:55</t>
  </si>
  <si>
    <t>MPF-185-20230811-15_20_30</t>
  </si>
  <si>
    <t>DARK-186-20230811-15_20_37</t>
  </si>
  <si>
    <t>15:21:27</t>
  </si>
  <si>
    <t>20230812 15:57:31</t>
  </si>
  <si>
    <t>15:57:31</t>
  </si>
  <si>
    <t>42.2</t>
  </si>
  <si>
    <t>3</t>
  </si>
  <si>
    <t>MPF-187-20230811-15_57_06</t>
  </si>
  <si>
    <t>DARK-188-20230811-15_57_14</t>
  </si>
  <si>
    <t>15:56:54</t>
  </si>
  <si>
    <t>20230812 15:59:52</t>
  </si>
  <si>
    <t>15:59:52</t>
  </si>
  <si>
    <t>MPF-189-20230811-15_59_27</t>
  </si>
  <si>
    <t>DARK-190-20230811-15_59_34</t>
  </si>
  <si>
    <t>15:59:12</t>
  </si>
  <si>
    <t>20230812 16:02:07</t>
  </si>
  <si>
    <t>16:02:07</t>
  </si>
  <si>
    <t>MPF-191-20230811-16_01_42</t>
  </si>
  <si>
    <t>DARK-192-20230811-16_01_49</t>
  </si>
  <si>
    <t>16:01:10</t>
  </si>
  <si>
    <t>20230812 16:04:10</t>
  </si>
  <si>
    <t>16:04:10</t>
  </si>
  <si>
    <t>MPF-193-20230811-16_03_45</t>
  </si>
  <si>
    <t>DARK-194-20230811-16_03_53</t>
  </si>
  <si>
    <t>16:03:31</t>
  </si>
  <si>
    <t>20230812 16:06:19</t>
  </si>
  <si>
    <t>16:06:19</t>
  </si>
  <si>
    <t>MPF-195-20230811-16_05_54</t>
  </si>
  <si>
    <t>DARK-196-20230811-16_06_02</t>
  </si>
  <si>
    <t>16:05:39</t>
  </si>
  <si>
    <t>20230812 16:08:26</t>
  </si>
  <si>
    <t>16:08:26</t>
  </si>
  <si>
    <t>MPF-197-20230811-16_08_01</t>
  </si>
  <si>
    <t>DARK-198-20230811-16_08_09</t>
  </si>
  <si>
    <t>16:07:47</t>
  </si>
  <si>
    <t>20230812 16:10:17</t>
  </si>
  <si>
    <t>16:10:17</t>
  </si>
  <si>
    <t>MPF-199-20230811-16_09_52</t>
  </si>
  <si>
    <t>DARK-200-20230811-16_10_00</t>
  </si>
  <si>
    <t>16:09:37</t>
  </si>
  <si>
    <t>20230812 16:13:08</t>
  </si>
  <si>
    <t>16:13:08</t>
  </si>
  <si>
    <t>MPF-201-20230811-16_12_43</t>
  </si>
  <si>
    <t>DARK-202-20230811-16_12_50</t>
  </si>
  <si>
    <t>16:11:55</t>
  </si>
  <si>
    <t>20230812 16:15:44</t>
  </si>
  <si>
    <t>16:15:44</t>
  </si>
  <si>
    <t>MPF-203-20230811-16_15_19</t>
  </si>
  <si>
    <t>DARK-204-20230811-16_15_27</t>
  </si>
  <si>
    <t>16:14:21</t>
  </si>
  <si>
    <t>20230812 16:17:47</t>
  </si>
  <si>
    <t>16:17:47</t>
  </si>
  <si>
    <t>MPF-205-20230811-16_17_22</t>
  </si>
  <si>
    <t>DARK-206-20230811-16_17_30</t>
  </si>
  <si>
    <t>16:17:05</t>
  </si>
  <si>
    <t>20230812 16:20:17</t>
  </si>
  <si>
    <t>16:20:17</t>
  </si>
  <si>
    <t>MPF-207-20230811-16_19_52</t>
  </si>
  <si>
    <t>DARK-208-20230811-16_20_00</t>
  </si>
  <si>
    <t>16:19:35</t>
  </si>
  <si>
    <t>20230812 16:22:21</t>
  </si>
  <si>
    <t>16:22:21</t>
  </si>
  <si>
    <t>MPF-209-20230811-16_21_56</t>
  </si>
  <si>
    <t>DARK-210-20230811-16_22_04</t>
  </si>
  <si>
    <t>16:21:36</t>
  </si>
  <si>
    <t>20230812 16:24:54</t>
  </si>
  <si>
    <t>16:24:54</t>
  </si>
  <si>
    <t>MPF-211-20230811-16_24_29</t>
  </si>
  <si>
    <t>DARK-212-20230811-16_24_37</t>
  </si>
  <si>
    <t>16:24:07</t>
  </si>
  <si>
    <t>20230812 16:26:56</t>
  </si>
  <si>
    <t>16:26:56</t>
  </si>
  <si>
    <t>MPF-213-20230811-16_26_31</t>
  </si>
  <si>
    <t>DARK-214-20230811-16_26_39</t>
  </si>
  <si>
    <t>16:26:13</t>
  </si>
  <si>
    <t>20230812 17:05:54</t>
  </si>
  <si>
    <t>17:05:54</t>
  </si>
  <si>
    <t>48.7</t>
  </si>
  <si>
    <t>MPF-215-20230811-17_05_29</t>
  </si>
  <si>
    <t>DARK-216-20230811-17_05_37</t>
  </si>
  <si>
    <t>17:05:16</t>
  </si>
  <si>
    <t>20230812 17:08:38</t>
  </si>
  <si>
    <t>17:08:38</t>
  </si>
  <si>
    <t>MPF-217-20230811-17_08_13</t>
  </si>
  <si>
    <t>DARK-218-20230811-17_08_21</t>
  </si>
  <si>
    <t>17:07:17</t>
  </si>
  <si>
    <t>20230812 17:10:32</t>
  </si>
  <si>
    <t>17:10:32</t>
  </si>
  <si>
    <t>MPF-219-20230811-17_10_07</t>
  </si>
  <si>
    <t>DARK-220-20230811-17_10_15</t>
  </si>
  <si>
    <t>17:09:53</t>
  </si>
  <si>
    <t>20230812 17:12:58</t>
  </si>
  <si>
    <t>17:12:58</t>
  </si>
  <si>
    <t>MPF-221-20230811-17_12_34</t>
  </si>
  <si>
    <t>DARK-222-20230811-17_12_41</t>
  </si>
  <si>
    <t>17:12:18</t>
  </si>
  <si>
    <t>20230812 17:15:04</t>
  </si>
  <si>
    <t>17:15:04</t>
  </si>
  <si>
    <t>MPF-223-20230811-17_14_40</t>
  </si>
  <si>
    <t>DARK-224-20230811-17_14_47</t>
  </si>
  <si>
    <t>17:14:24</t>
  </si>
  <si>
    <t>20230812 17:17:51</t>
  </si>
  <si>
    <t>17:17:51</t>
  </si>
  <si>
    <t>MPF-225-20230811-17_17_27</t>
  </si>
  <si>
    <t>DARK-226-20230811-17_17_34</t>
  </si>
  <si>
    <t>17:17:11</t>
  </si>
  <si>
    <t>20230812 17:19:42</t>
  </si>
  <si>
    <t>17:19:42</t>
  </si>
  <si>
    <t>MPF-227-20230811-17_19_18</t>
  </si>
  <si>
    <t>DARK-228-20230811-17_19_25</t>
  </si>
  <si>
    <t>17:19:01</t>
  </si>
  <si>
    <t>20230812 17:22:52</t>
  </si>
  <si>
    <t>17:22:52</t>
  </si>
  <si>
    <t>MPF-229-20230811-17_22_28</t>
  </si>
  <si>
    <t>DARK-230-20230811-17_22_35</t>
  </si>
  <si>
    <t>17:21:17</t>
  </si>
  <si>
    <t>20230812 17:25:12</t>
  </si>
  <si>
    <t>17:25:12</t>
  </si>
  <si>
    <t>MPF-231-20230811-17_24_48</t>
  </si>
  <si>
    <t>DARK-232-20230811-17_24_55</t>
  </si>
  <si>
    <t>17:24:01</t>
  </si>
  <si>
    <t>20230812 17:27:14</t>
  </si>
  <si>
    <t>17:27:14</t>
  </si>
  <si>
    <t>MPF-233-20230811-17_26_50</t>
  </si>
  <si>
    <t>DARK-234-20230811-17_26_57</t>
  </si>
  <si>
    <t>17:26:33</t>
  </si>
  <si>
    <t>20230812 17:29:14</t>
  </si>
  <si>
    <t>17:29:14</t>
  </si>
  <si>
    <t>MPF-235-20230811-17_28_49</t>
  </si>
  <si>
    <t>DARK-236-20230811-17_28_57</t>
  </si>
  <si>
    <t>17:28:33</t>
  </si>
  <si>
    <t>20230812 17:31:28</t>
  </si>
  <si>
    <t>17:31:28</t>
  </si>
  <si>
    <t>MPF-237-20230811-17_31_04</t>
  </si>
  <si>
    <t>DARK-238-20230811-17_31_11</t>
  </si>
  <si>
    <t>17:30:45</t>
  </si>
  <si>
    <t>20230812 17:34:01</t>
  </si>
  <si>
    <t>17:34:01</t>
  </si>
  <si>
    <t>MPF-239-20230811-17_33_37</t>
  </si>
  <si>
    <t>DARK-240-20230811-17_33_44</t>
  </si>
  <si>
    <t>17:33:16</t>
  </si>
  <si>
    <t>20230812 17:36:04</t>
  </si>
  <si>
    <t>17:36:04</t>
  </si>
  <si>
    <t>MPF-241-20230811-17_35_39</t>
  </si>
  <si>
    <t>DARK-242-20230811-17_35_47</t>
  </si>
  <si>
    <t>17:35:18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</si>
</sst>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72"/>
  <sheetViews>
    <sheetView tabSelected="1" topLeftCell="A14" workbookViewId="0">
      <selection activeCell="A17" sqref="A17:XFD17"/>
    </sheetView>
  </sheetViews>
  <sheetFormatPr defaultRowHeight="14.4" x14ac:dyDescent="0.3"/>
  <sheetData>
    <row r="2" spans="1:250" x14ac:dyDescent="0.3">
      <c r="A2" t="s">
        <v>29</v>
      </c>
      <c r="B2" t="s">
        <v>30</v>
      </c>
      <c r="C2" t="s">
        <v>32</v>
      </c>
    </row>
    <row r="3" spans="1:250" x14ac:dyDescent="0.3">
      <c r="B3" t="s">
        <v>31</v>
      </c>
      <c r="C3">
        <v>21</v>
      </c>
    </row>
    <row r="4" spans="1:250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50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50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50" x14ac:dyDescent="0.3">
      <c r="B7">
        <v>0</v>
      </c>
      <c r="C7">
        <v>1</v>
      </c>
      <c r="D7">
        <v>0</v>
      </c>
      <c r="E7">
        <v>0</v>
      </c>
    </row>
    <row r="8" spans="1:250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50" x14ac:dyDescent="0.3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50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50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50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50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50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</row>
    <row r="15" spans="1:250" x14ac:dyDescent="0.3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88</v>
      </c>
      <c r="AL15" t="s">
        <v>140</v>
      </c>
      <c r="AM15" t="s">
        <v>141</v>
      </c>
      <c r="AN15" t="s">
        <v>142</v>
      </c>
      <c r="AO15" t="s">
        <v>143</v>
      </c>
      <c r="AP15" t="s">
        <v>144</v>
      </c>
      <c r="AQ15" t="s">
        <v>145</v>
      </c>
      <c r="AR15" t="s">
        <v>146</v>
      </c>
      <c r="AS15" t="s">
        <v>147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161</v>
      </c>
      <c r="BH15" t="s">
        <v>162</v>
      </c>
      <c r="BI15" t="s">
        <v>163</v>
      </c>
      <c r="BJ15" t="s">
        <v>164</v>
      </c>
      <c r="BK15" t="s">
        <v>165</v>
      </c>
      <c r="BL15" t="s">
        <v>166</v>
      </c>
      <c r="BM15" t="s">
        <v>167</v>
      </c>
      <c r="BN15" t="s">
        <v>168</v>
      </c>
      <c r="BO15" t="s">
        <v>169</v>
      </c>
      <c r="BP15" t="s">
        <v>170</v>
      </c>
      <c r="BQ15" t="s">
        <v>171</v>
      </c>
      <c r="BR15" t="s">
        <v>172</v>
      </c>
      <c r="BS15" t="s">
        <v>173</v>
      </c>
      <c r="BT15" t="s">
        <v>174</v>
      </c>
      <c r="BU15" t="s">
        <v>175</v>
      </c>
      <c r="BV15" t="s">
        <v>176</v>
      </c>
      <c r="BW15" t="s">
        <v>177</v>
      </c>
      <c r="BX15" t="s">
        <v>178</v>
      </c>
      <c r="BY15" t="s">
        <v>179</v>
      </c>
      <c r="BZ15" t="s">
        <v>116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105</v>
      </c>
      <c r="DZ15" t="s">
        <v>108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</row>
    <row r="16" spans="1:250" x14ac:dyDescent="0.3">
      <c r="B16" t="s">
        <v>350</v>
      </c>
      <c r="C16" t="s">
        <v>350</v>
      </c>
      <c r="F16" t="s">
        <v>350</v>
      </c>
      <c r="M16" t="s">
        <v>350</v>
      </c>
      <c r="N16" t="s">
        <v>351</v>
      </c>
      <c r="O16" t="s">
        <v>352</v>
      </c>
      <c r="P16" t="s">
        <v>353</v>
      </c>
      <c r="Q16" t="s">
        <v>354</v>
      </c>
      <c r="R16" t="s">
        <v>354</v>
      </c>
      <c r="S16" t="s">
        <v>187</v>
      </c>
      <c r="T16" t="s">
        <v>187</v>
      </c>
      <c r="U16" t="s">
        <v>351</v>
      </c>
      <c r="V16" t="s">
        <v>351</v>
      </c>
      <c r="W16" t="s">
        <v>351</v>
      </c>
      <c r="X16" t="s">
        <v>351</v>
      </c>
      <c r="Y16" t="s">
        <v>355</v>
      </c>
      <c r="Z16" t="s">
        <v>356</v>
      </c>
      <c r="AA16" t="s">
        <v>356</v>
      </c>
      <c r="AB16" t="s">
        <v>357</v>
      </c>
      <c r="AC16" t="s">
        <v>358</v>
      </c>
      <c r="AD16" t="s">
        <v>357</v>
      </c>
      <c r="AE16" t="s">
        <v>357</v>
      </c>
      <c r="AF16" t="s">
        <v>357</v>
      </c>
      <c r="AG16" t="s">
        <v>355</v>
      </c>
      <c r="AH16" t="s">
        <v>355</v>
      </c>
      <c r="AI16" t="s">
        <v>355</v>
      </c>
      <c r="AJ16" t="s">
        <v>355</v>
      </c>
      <c r="AK16" t="s">
        <v>359</v>
      </c>
      <c r="AL16" t="s">
        <v>358</v>
      </c>
      <c r="AN16" t="s">
        <v>358</v>
      </c>
      <c r="AO16" t="s">
        <v>359</v>
      </c>
      <c r="AU16" t="s">
        <v>353</v>
      </c>
      <c r="BB16" t="s">
        <v>353</v>
      </c>
      <c r="BC16" t="s">
        <v>353</v>
      </c>
      <c r="BD16" t="s">
        <v>353</v>
      </c>
      <c r="BE16" t="s">
        <v>360</v>
      </c>
      <c r="BR16" t="s">
        <v>353</v>
      </c>
      <c r="BS16" t="s">
        <v>353</v>
      </c>
      <c r="BU16" t="s">
        <v>361</v>
      </c>
      <c r="BV16" t="s">
        <v>362</v>
      </c>
      <c r="BY16" t="s">
        <v>351</v>
      </c>
      <c r="BZ16" t="s">
        <v>350</v>
      </c>
      <c r="CA16" t="s">
        <v>354</v>
      </c>
      <c r="CB16" t="s">
        <v>354</v>
      </c>
      <c r="CC16" t="s">
        <v>363</v>
      </c>
      <c r="CD16" t="s">
        <v>363</v>
      </c>
      <c r="CE16" t="s">
        <v>354</v>
      </c>
      <c r="CF16" t="s">
        <v>363</v>
      </c>
      <c r="CG16" t="s">
        <v>359</v>
      </c>
      <c r="CH16" t="s">
        <v>357</v>
      </c>
      <c r="CI16" t="s">
        <v>357</v>
      </c>
      <c r="CJ16" t="s">
        <v>356</v>
      </c>
      <c r="CK16" t="s">
        <v>356</v>
      </c>
      <c r="CL16" t="s">
        <v>356</v>
      </c>
      <c r="CM16" t="s">
        <v>356</v>
      </c>
      <c r="CN16" t="s">
        <v>356</v>
      </c>
      <c r="CO16" t="s">
        <v>364</v>
      </c>
      <c r="CP16" t="s">
        <v>353</v>
      </c>
      <c r="CQ16" t="s">
        <v>353</v>
      </c>
      <c r="CR16" t="s">
        <v>354</v>
      </c>
      <c r="CS16" t="s">
        <v>354</v>
      </c>
      <c r="CT16" t="s">
        <v>354</v>
      </c>
      <c r="CU16" t="s">
        <v>363</v>
      </c>
      <c r="CV16" t="s">
        <v>354</v>
      </c>
      <c r="CW16" t="s">
        <v>363</v>
      </c>
      <c r="CX16" t="s">
        <v>357</v>
      </c>
      <c r="CY16" t="s">
        <v>357</v>
      </c>
      <c r="CZ16" t="s">
        <v>356</v>
      </c>
      <c r="DA16" t="s">
        <v>356</v>
      </c>
      <c r="DB16" t="s">
        <v>353</v>
      </c>
      <c r="DG16" t="s">
        <v>353</v>
      </c>
      <c r="DJ16" t="s">
        <v>356</v>
      </c>
      <c r="DK16" t="s">
        <v>356</v>
      </c>
      <c r="DL16" t="s">
        <v>356</v>
      </c>
      <c r="DM16" t="s">
        <v>356</v>
      </c>
      <c r="DN16" t="s">
        <v>356</v>
      </c>
      <c r="DO16" t="s">
        <v>353</v>
      </c>
      <c r="DP16" t="s">
        <v>353</v>
      </c>
      <c r="DQ16" t="s">
        <v>353</v>
      </c>
      <c r="DR16" t="s">
        <v>350</v>
      </c>
      <c r="DU16" t="s">
        <v>365</v>
      </c>
      <c r="DV16" t="s">
        <v>365</v>
      </c>
      <c r="DX16" t="s">
        <v>350</v>
      </c>
      <c r="DY16" t="s">
        <v>366</v>
      </c>
      <c r="EA16" t="s">
        <v>350</v>
      </c>
      <c r="EB16" t="s">
        <v>350</v>
      </c>
      <c r="ED16" t="s">
        <v>367</v>
      </c>
      <c r="EE16" t="s">
        <v>368</v>
      </c>
      <c r="EF16" t="s">
        <v>367</v>
      </c>
      <c r="EG16" t="s">
        <v>368</v>
      </c>
      <c r="EH16" t="s">
        <v>367</v>
      </c>
      <c r="EI16" t="s">
        <v>368</v>
      </c>
      <c r="EJ16" t="s">
        <v>358</v>
      </c>
      <c r="EK16" t="s">
        <v>358</v>
      </c>
      <c r="EL16" t="s">
        <v>353</v>
      </c>
      <c r="EM16" t="s">
        <v>369</v>
      </c>
      <c r="EN16" t="s">
        <v>353</v>
      </c>
      <c r="EP16" t="s">
        <v>351</v>
      </c>
      <c r="EQ16" t="s">
        <v>370</v>
      </c>
      <c r="ER16" t="s">
        <v>351</v>
      </c>
      <c r="EW16" t="s">
        <v>371</v>
      </c>
      <c r="EX16" t="s">
        <v>371</v>
      </c>
      <c r="FK16" t="s">
        <v>371</v>
      </c>
      <c r="FL16" t="s">
        <v>371</v>
      </c>
      <c r="FM16" t="s">
        <v>372</v>
      </c>
      <c r="FN16" t="s">
        <v>372</v>
      </c>
      <c r="FO16" t="s">
        <v>356</v>
      </c>
      <c r="FP16" t="s">
        <v>356</v>
      </c>
      <c r="FQ16" t="s">
        <v>358</v>
      </c>
      <c r="FR16" t="s">
        <v>356</v>
      </c>
      <c r="FS16" t="s">
        <v>363</v>
      </c>
      <c r="FT16" t="s">
        <v>358</v>
      </c>
      <c r="FU16" t="s">
        <v>358</v>
      </c>
      <c r="FW16" t="s">
        <v>371</v>
      </c>
      <c r="FX16" t="s">
        <v>371</v>
      </c>
      <c r="FY16" t="s">
        <v>371</v>
      </c>
      <c r="FZ16" t="s">
        <v>371</v>
      </c>
      <c r="GA16" t="s">
        <v>371</v>
      </c>
      <c r="GB16" t="s">
        <v>371</v>
      </c>
      <c r="GC16" t="s">
        <v>371</v>
      </c>
      <c r="GD16" t="s">
        <v>373</v>
      </c>
      <c r="GE16" t="s">
        <v>373</v>
      </c>
      <c r="GF16" t="s">
        <v>373</v>
      </c>
      <c r="GG16" t="s">
        <v>374</v>
      </c>
      <c r="GH16" t="s">
        <v>371</v>
      </c>
      <c r="GI16" t="s">
        <v>371</v>
      </c>
      <c r="GJ16" t="s">
        <v>371</v>
      </c>
      <c r="GK16" t="s">
        <v>371</v>
      </c>
      <c r="GL16" t="s">
        <v>371</v>
      </c>
      <c r="GM16" t="s">
        <v>371</v>
      </c>
      <c r="GN16" t="s">
        <v>371</v>
      </c>
      <c r="GO16" t="s">
        <v>371</v>
      </c>
      <c r="GP16" t="s">
        <v>371</v>
      </c>
      <c r="GQ16" t="s">
        <v>371</v>
      </c>
      <c r="GR16" t="s">
        <v>371</v>
      </c>
      <c r="GS16" t="s">
        <v>371</v>
      </c>
      <c r="GZ16" t="s">
        <v>371</v>
      </c>
      <c r="HA16" t="s">
        <v>358</v>
      </c>
      <c r="HB16" t="s">
        <v>358</v>
      </c>
      <c r="HC16" t="s">
        <v>367</v>
      </c>
      <c r="HD16" t="s">
        <v>368</v>
      </c>
      <c r="HE16" t="s">
        <v>368</v>
      </c>
      <c r="HI16" t="s">
        <v>368</v>
      </c>
      <c r="HM16" t="s">
        <v>354</v>
      </c>
      <c r="HN16" t="s">
        <v>354</v>
      </c>
      <c r="HO16" t="s">
        <v>363</v>
      </c>
      <c r="HP16" t="s">
        <v>363</v>
      </c>
      <c r="HQ16" t="s">
        <v>375</v>
      </c>
      <c r="HR16" t="s">
        <v>375</v>
      </c>
      <c r="HS16" t="s">
        <v>371</v>
      </c>
      <c r="HT16" t="s">
        <v>371</v>
      </c>
      <c r="HU16" t="s">
        <v>371</v>
      </c>
      <c r="HV16" t="s">
        <v>371</v>
      </c>
      <c r="HW16" t="s">
        <v>371</v>
      </c>
      <c r="HX16" t="s">
        <v>371</v>
      </c>
      <c r="HY16" t="s">
        <v>356</v>
      </c>
      <c r="HZ16" t="s">
        <v>371</v>
      </c>
      <c r="IB16" t="s">
        <v>359</v>
      </c>
      <c r="IC16" t="s">
        <v>359</v>
      </c>
      <c r="ID16" t="s">
        <v>356</v>
      </c>
      <c r="IE16" t="s">
        <v>356</v>
      </c>
      <c r="IF16" t="s">
        <v>356</v>
      </c>
      <c r="IG16" t="s">
        <v>356</v>
      </c>
      <c r="IH16" t="s">
        <v>356</v>
      </c>
      <c r="II16" t="s">
        <v>358</v>
      </c>
      <c r="IJ16" t="s">
        <v>358</v>
      </c>
      <c r="IK16" t="s">
        <v>358</v>
      </c>
      <c r="IL16" t="s">
        <v>356</v>
      </c>
      <c r="IM16" t="s">
        <v>354</v>
      </c>
      <c r="IN16" t="s">
        <v>363</v>
      </c>
      <c r="IO16" t="s">
        <v>358</v>
      </c>
      <c r="IP16" t="s">
        <v>358</v>
      </c>
    </row>
    <row r="17" spans="1:250" x14ac:dyDescent="0.3">
      <c r="A17">
        <v>2</v>
      </c>
      <c r="B17">
        <v>1691866554.5</v>
      </c>
      <c r="C17">
        <v>1053.9000000953699</v>
      </c>
      <c r="D17" t="s">
        <v>386</v>
      </c>
      <c r="E17" t="s">
        <v>387</v>
      </c>
      <c r="F17" t="s">
        <v>376</v>
      </c>
      <c r="G17" t="s">
        <v>388</v>
      </c>
      <c r="H17" t="s">
        <v>389</v>
      </c>
      <c r="I17" t="s">
        <v>378</v>
      </c>
      <c r="J17" t="s">
        <v>377</v>
      </c>
      <c r="K17" t="s">
        <v>378</v>
      </c>
      <c r="L17" t="s">
        <v>379</v>
      </c>
      <c r="M17">
        <v>1691866554.5</v>
      </c>
      <c r="N17">
        <f t="shared" ref="N17:N47" si="0">(O17)/1000</f>
        <v>5.5816190416927598E-3</v>
      </c>
      <c r="O17">
        <f t="shared" ref="O17:O47" si="1">1000*CG17*AM17*(CC17-CD17)/(100*BV17*(1000-AM17*CC17))</f>
        <v>5.5816190416927602</v>
      </c>
      <c r="P17">
        <f t="shared" ref="P17:P47" si="2">CG17*AM17*(CB17-CA17*(1000-AM17*CD17)/(1000-AM17*CC17))/(100*BV17)</f>
        <v>43.350736072857899</v>
      </c>
      <c r="Q17">
        <f t="shared" ref="Q17:Q47" si="3">CA17 - IF(AM17&gt;1, P17*BV17*100/(AO17*CO17), 0)</f>
        <v>345.642</v>
      </c>
      <c r="R17">
        <f t="shared" ref="R17:R47" si="4">((X17-N17/2)*Q17-P17)/(X17+N17/2)</f>
        <v>104.29454686752074</v>
      </c>
      <c r="S17">
        <f t="shared" ref="S17:S47" si="5">R17*(CH17+CI17)/1000</f>
        <v>10.283051633764979</v>
      </c>
      <c r="T17">
        <f t="shared" ref="T17:T47" si="6">(CA17 - IF(AM17&gt;1, P17*BV17*100/(AO17*CO17), 0))*(CH17+CI17)/1000</f>
        <v>34.079006425068002</v>
      </c>
      <c r="U17">
        <f t="shared" ref="U17:U47" si="7">2/((1/W17-1/V17)+SIGN(W17)*SQRT((1/W17-1/V17)*(1/W17-1/V17) + 4*BW17/((BW17+1)*(BW17+1))*(2*1/W17*1/V17-1/V17*1/V17)))</f>
        <v>0.31074970349310599</v>
      </c>
      <c r="V17">
        <f t="shared" ref="V17:V47" si="8">IF(LEFT(BX17,1)&lt;&gt;"0",IF(LEFT(BX17,1)="1",3,BY17),$D$5+$E$5*(CO17*CH17/($K$5*1000))+$F$5*(CO17*CH17/($K$5*1000))*MAX(MIN(BV17,$J$5),$I$5)*MAX(MIN(BV17,$J$5),$I$5)+$G$5*MAX(MIN(BV17,$J$5),$I$5)*(CO17*CH17/($K$5*1000))+$H$5*(CO17*CH17/($K$5*1000))*(CO17*CH17/($K$5*1000)))</f>
        <v>2.8962582740311218</v>
      </c>
      <c r="W17">
        <f t="shared" ref="W17:W47" si="9">N17*(1000-(1000*0.61365*EXP(17.502*AA17/(240.97+AA17))/(CH17+CI17)+CC17)/2)/(1000*0.61365*EXP(17.502*AA17/(240.97+AA17))/(CH17+CI17)-CC17)</f>
        <v>0.29334379828780799</v>
      </c>
      <c r="X17">
        <f t="shared" ref="X17:X47" si="10">1/((BW17+1)/(U17/1.6)+1/(V17/1.37)) + BW17/((BW17+1)/(U17/1.6) + BW17/(V17/1.37))</f>
        <v>0.18482243211055299</v>
      </c>
      <c r="Y17">
        <f t="shared" ref="Y17:Y47" si="11">(BR17*BU17)</f>
        <v>289.54673875537651</v>
      </c>
      <c r="Z17">
        <f t="shared" ref="Z17:Z47" si="12">(CJ17+(Y17+2*0.95*0.0000000567*(((CJ17+$B$7)+273)^4-(CJ17+273)^4)-44100*N17)/(1.84*29.3*V17+8*0.95*0.0000000567*(CJ17+273)^3))</f>
        <v>32.861939313510618</v>
      </c>
      <c r="AA17">
        <f t="shared" ref="AA17:AA47" si="13">($C$7*CK17+$D$7*CL17+$E$7*Z17)</f>
        <v>31.999099999999999</v>
      </c>
      <c r="AB17">
        <f t="shared" ref="AB17:AB47" si="14">0.61365*EXP(17.502*AA17/(240.97+AA17))</f>
        <v>4.7748399881862138</v>
      </c>
      <c r="AC17">
        <f t="shared" ref="AC17:AC47" si="15">(AD17/AE17*100)</f>
        <v>60.161572596862875</v>
      </c>
      <c r="AD17">
        <f t="shared" ref="AD17:AD47" si="16">CC17*(CH17+CI17)/1000</f>
        <v>2.9724995848428</v>
      </c>
      <c r="AE17">
        <f t="shared" ref="AE17:AE47" si="17">0.61365*EXP(17.502*CJ17/(240.97+CJ17))</f>
        <v>4.9408608461105965</v>
      </c>
      <c r="AF17">
        <f t="shared" ref="AF17:AF47" si="18">(AB17-CC17*(CH17+CI17)/1000)</f>
        <v>1.8023404033434138</v>
      </c>
      <c r="AG17">
        <f t="shared" ref="AG17:AG47" si="19">(-N17*44100)</f>
        <v>-246.14939973865071</v>
      </c>
      <c r="AH17">
        <f t="shared" ref="AH17:AH47" si="20">2*29.3*V17*0.92*(CJ17-AA17)</f>
        <v>94.497789637301807</v>
      </c>
      <c r="AI17">
        <f t="shared" ref="AI17:AI47" si="21">2*0.95*0.0000000567*(((CJ17+$B$7)+273)^4-(AA17+273)^4)</f>
        <v>7.4213628323897733</v>
      </c>
      <c r="AJ17">
        <f t="shared" ref="AJ17:AJ47" si="22">Y17+AI17+AG17+AH17</f>
        <v>145.31649148641736</v>
      </c>
      <c r="AK17">
        <v>0</v>
      </c>
      <c r="AL17">
        <v>0</v>
      </c>
      <c r="AM17">
        <f t="shared" ref="AM17:AM47" si="23">IF(AK17*$H$13&gt;=AO17,1,(AO17/(AO17-AK17*$H$13)))</f>
        <v>1</v>
      </c>
      <c r="AN17">
        <f t="shared" ref="AN17:AN47" si="24">(AM17-1)*100</f>
        <v>0</v>
      </c>
      <c r="AO17">
        <f t="shared" ref="AO17:AO47" si="25">MAX(0,($B$13+$C$13*CO17)/(1+$D$13*CO17)*CH17/(CJ17+273)*$E$13)</f>
        <v>50936.672692081818</v>
      </c>
      <c r="AP17" t="s">
        <v>380</v>
      </c>
      <c r="AQ17">
        <v>10238.9</v>
      </c>
      <c r="AR17">
        <v>302.21199999999999</v>
      </c>
      <c r="AS17">
        <v>4052.3</v>
      </c>
      <c r="AT17">
        <f t="shared" ref="AT17:AT47" si="26">1-AR17/AS17</f>
        <v>0.92542210596451402</v>
      </c>
      <c r="AU17">
        <v>-0.32343011824092399</v>
      </c>
      <c r="AV17" t="s">
        <v>390</v>
      </c>
      <c r="AW17">
        <v>10263.299999999999</v>
      </c>
      <c r="AX17">
        <v>780.17742307692299</v>
      </c>
      <c r="AY17">
        <v>1151.1300000000001</v>
      </c>
      <c r="AZ17">
        <f t="shared" ref="AZ17:AZ47" si="27">1-AX17/AY17</f>
        <v>0.32225081174417924</v>
      </c>
      <c r="BA17">
        <v>0.5</v>
      </c>
      <c r="BB17">
        <f t="shared" ref="BB17:BB47" si="28">BS17</f>
        <v>1513.0835993551173</v>
      </c>
      <c r="BC17">
        <f t="shared" ref="BC17:BC47" si="29">P17</f>
        <v>43.350736072857899</v>
      </c>
      <c r="BD17">
        <f t="shared" ref="BD17:BD47" si="30">AZ17*BA17*BB17</f>
        <v>243.79620906449551</v>
      </c>
      <c r="BE17">
        <f t="shared" ref="BE17:BE47" si="31">(BC17-AU17)/BB17</f>
        <v>2.8864344448458062E-2</v>
      </c>
      <c r="BF17">
        <f t="shared" ref="BF17:BF47" si="32">(AS17-AY17)/AY17</f>
        <v>2.5202800726242907</v>
      </c>
      <c r="BG17">
        <f t="shared" ref="BG17:BG47" si="33">AR17/(AT17+AR17/AY17)</f>
        <v>254.39637474993694</v>
      </c>
      <c r="BH17" t="s">
        <v>391</v>
      </c>
      <c r="BI17">
        <v>612.35</v>
      </c>
      <c r="BJ17">
        <f t="shared" ref="BJ17:BJ47" si="34">IF(BI17&lt;&gt;0, BI17, BG17)</f>
        <v>612.35</v>
      </c>
      <c r="BK17">
        <f t="shared" ref="BK17:BK47" si="35">1-BJ17/AY17</f>
        <v>0.46804444328616235</v>
      </c>
      <c r="BL17">
        <f t="shared" ref="BL17:BL47" si="36">(AY17-AX17)/(AY17-BJ17)</f>
        <v>0.68850472720419664</v>
      </c>
      <c r="BM17">
        <f t="shared" ref="BM17:BM47" si="37">(AS17-AY17)/(AS17-BJ17)</f>
        <v>0.84337563045974506</v>
      </c>
      <c r="BN17">
        <f t="shared" ref="BN17:BN47" si="38">(AY17-AX17)/(AY17-AR17)</f>
        <v>0.43697103480321664</v>
      </c>
      <c r="BO17">
        <f t="shared" ref="BO17:BO47" si="39">(AS17-AY17)/(AS17-AR17)</f>
        <v>0.77362717888220223</v>
      </c>
      <c r="BP17">
        <f t="shared" ref="BP17:BP47" si="40">(BL17*BJ17/AX17)</f>
        <v>0.54039742401251312</v>
      </c>
      <c r="BQ17">
        <f t="shared" ref="BQ17:BQ47" si="41">(1-BP17)</f>
        <v>0.45960257598748688</v>
      </c>
      <c r="BR17">
        <f t="shared" ref="BR17:BR47" si="42">$B$11*CP17+$C$11*CQ17+$F$11*DB17*(1-DE17)</f>
        <v>1799.88</v>
      </c>
      <c r="BS17">
        <f t="shared" ref="BS17:BS47" si="43">BR17*BT17</f>
        <v>1513.0835993551173</v>
      </c>
      <c r="BT17">
        <f t="shared" ref="BT17:BT47" si="44">($B$11*$D$9+$C$11*$D$9+$F$11*((DO17+DG17)/MAX(DO17+DG17+DP17, 0.1)*$I$9+DP17/MAX(DO17+DG17+DP17, 0.1)*$J$9))/($B$11+$C$11+$F$11)</f>
        <v>0.84065804351129914</v>
      </c>
      <c r="BU17">
        <f t="shared" ref="BU17:BU47" si="45">($B$11*$K$9+$C$11*$K$9+$F$11*((DO17+DG17)/MAX(DO17+DG17+DP17, 0.1)*$P$9+DP17/MAX(DO17+DG17+DP17, 0.1)*$Q$9))/($B$11+$C$11+$F$11)</f>
        <v>0.16087002397680761</v>
      </c>
      <c r="BV17">
        <v>6</v>
      </c>
      <c r="BW17">
        <v>0.5</v>
      </c>
      <c r="BX17" t="s">
        <v>381</v>
      </c>
      <c r="BY17">
        <v>2</v>
      </c>
      <c r="BZ17">
        <v>1691866554.5</v>
      </c>
      <c r="CA17">
        <v>345.642</v>
      </c>
      <c r="CB17">
        <v>399.96699999999998</v>
      </c>
      <c r="CC17">
        <v>30.148199999999999</v>
      </c>
      <c r="CD17">
        <v>23.653500000000001</v>
      </c>
      <c r="CE17">
        <v>345.83800000000002</v>
      </c>
      <c r="CF17">
        <v>30.018699999999999</v>
      </c>
      <c r="CG17">
        <v>500.101</v>
      </c>
      <c r="CH17">
        <v>98.495999999999995</v>
      </c>
      <c r="CI17">
        <v>0.100254</v>
      </c>
      <c r="CJ17">
        <v>32.604300000000002</v>
      </c>
      <c r="CK17">
        <v>31.999099999999999</v>
      </c>
      <c r="CL17">
        <v>999.9</v>
      </c>
      <c r="CM17">
        <v>0</v>
      </c>
      <c r="CN17">
        <v>0</v>
      </c>
      <c r="CO17">
        <v>9961.25</v>
      </c>
      <c r="CP17">
        <v>0</v>
      </c>
      <c r="CQ17">
        <v>646.73800000000006</v>
      </c>
      <c r="CR17">
        <v>-54.325000000000003</v>
      </c>
      <c r="CS17">
        <v>356.387</v>
      </c>
      <c r="CT17">
        <v>409.65699999999998</v>
      </c>
      <c r="CU17">
        <v>6.4946599999999997</v>
      </c>
      <c r="CV17">
        <v>399.96699999999998</v>
      </c>
      <c r="CW17">
        <v>23.653500000000001</v>
      </c>
      <c r="CX17">
        <v>2.9694799999999999</v>
      </c>
      <c r="CY17">
        <v>2.32978</v>
      </c>
      <c r="CZ17">
        <v>23.857700000000001</v>
      </c>
      <c r="DA17">
        <v>19.883800000000001</v>
      </c>
      <c r="DB17">
        <v>1799.88</v>
      </c>
      <c r="DC17">
        <v>0.97800600000000004</v>
      </c>
      <c r="DD17">
        <v>2.1993700000000001E-2</v>
      </c>
      <c r="DE17">
        <v>0</v>
      </c>
      <c r="DF17">
        <v>780.13599999999997</v>
      </c>
      <c r="DG17">
        <v>5.0009800000000002</v>
      </c>
      <c r="DH17">
        <v>16120.7</v>
      </c>
      <c r="DI17">
        <v>16374.8</v>
      </c>
      <c r="DJ17">
        <v>47.311999999999998</v>
      </c>
      <c r="DK17">
        <v>48.186999999999998</v>
      </c>
      <c r="DL17">
        <v>47.375</v>
      </c>
      <c r="DM17">
        <v>47</v>
      </c>
      <c r="DN17">
        <v>48.561999999999998</v>
      </c>
      <c r="DO17">
        <v>1755.4</v>
      </c>
      <c r="DP17">
        <v>39.479999999999997</v>
      </c>
      <c r="DQ17">
        <v>0</v>
      </c>
      <c r="DR17">
        <v>1053.5999999046301</v>
      </c>
      <c r="DS17">
        <v>0</v>
      </c>
      <c r="DT17">
        <v>780.17742307692299</v>
      </c>
      <c r="DU17">
        <v>-0.35230768895495901</v>
      </c>
      <c r="DV17">
        <v>-833.90769154006796</v>
      </c>
      <c r="DW17">
        <v>16212.753846153801</v>
      </c>
      <c r="DX17">
        <v>15</v>
      </c>
      <c r="DY17">
        <v>1691866516</v>
      </c>
      <c r="DZ17" t="s">
        <v>392</v>
      </c>
      <c r="EA17">
        <v>1691866509.5</v>
      </c>
      <c r="EB17">
        <v>1691866516</v>
      </c>
      <c r="EC17">
        <v>3</v>
      </c>
      <c r="ED17">
        <v>-3.0000000000000001E-3</v>
      </c>
      <c r="EE17">
        <v>1E-3</v>
      </c>
      <c r="EF17">
        <v>-0.193</v>
      </c>
      <c r="EG17">
        <v>0.104</v>
      </c>
      <c r="EH17">
        <v>400</v>
      </c>
      <c r="EI17">
        <v>24</v>
      </c>
      <c r="EJ17">
        <v>0.05</v>
      </c>
      <c r="EK17">
        <v>0.02</v>
      </c>
      <c r="EL17">
        <v>43.438988444411997</v>
      </c>
      <c r="EM17">
        <v>-0.50177949139990996</v>
      </c>
      <c r="EN17">
        <v>0.12359045648782201</v>
      </c>
      <c r="EO17">
        <v>1</v>
      </c>
      <c r="EP17">
        <v>0.308743837216782</v>
      </c>
      <c r="EQ17">
        <v>4.2354263636825103E-2</v>
      </c>
      <c r="ER17">
        <v>1.4010205208365699E-2</v>
      </c>
      <c r="ES17">
        <v>1</v>
      </c>
      <c r="ET17">
        <v>2</v>
      </c>
      <c r="EU17">
        <v>2</v>
      </c>
      <c r="EV17" t="s">
        <v>393</v>
      </c>
      <c r="EW17">
        <v>2.9624799999999998</v>
      </c>
      <c r="EX17">
        <v>2.8402699999999999</v>
      </c>
      <c r="EY17">
        <v>8.3285999999999999E-2</v>
      </c>
      <c r="EZ17">
        <v>9.4212799999999999E-2</v>
      </c>
      <c r="FA17">
        <v>0.132214</v>
      </c>
      <c r="FB17">
        <v>0.112285</v>
      </c>
      <c r="FC17">
        <v>27504.2</v>
      </c>
      <c r="FD17">
        <v>27747.1</v>
      </c>
      <c r="FE17">
        <v>27519</v>
      </c>
      <c r="FF17">
        <v>27906.1</v>
      </c>
      <c r="FG17">
        <v>30599.5</v>
      </c>
      <c r="FH17">
        <v>30342.5</v>
      </c>
      <c r="FI17">
        <v>38320.6</v>
      </c>
      <c r="FJ17">
        <v>37052.199999999997</v>
      </c>
      <c r="FK17">
        <v>2.0305200000000001</v>
      </c>
      <c r="FL17">
        <v>1.72925</v>
      </c>
      <c r="FM17">
        <v>7.9263E-2</v>
      </c>
      <c r="FN17">
        <v>0</v>
      </c>
      <c r="FO17">
        <v>30.712</v>
      </c>
      <c r="FP17">
        <v>999.9</v>
      </c>
      <c r="FQ17">
        <v>56.268999999999998</v>
      </c>
      <c r="FR17">
        <v>35.972999999999999</v>
      </c>
      <c r="FS17">
        <v>34.047600000000003</v>
      </c>
      <c r="FT17">
        <v>61.18</v>
      </c>
      <c r="FU17">
        <v>34.5473</v>
      </c>
      <c r="FV17">
        <v>1</v>
      </c>
      <c r="FW17">
        <v>0.35558899999999999</v>
      </c>
      <c r="FX17">
        <v>1.9776700000000001E-2</v>
      </c>
      <c r="FY17">
        <v>20.3142</v>
      </c>
      <c r="FZ17">
        <v>5.2231300000000003</v>
      </c>
      <c r="GA17">
        <v>12.0159</v>
      </c>
      <c r="GB17">
        <v>4.9984999999999999</v>
      </c>
      <c r="GC17">
        <v>3.2905500000000001</v>
      </c>
      <c r="GD17">
        <v>9999</v>
      </c>
      <c r="GE17">
        <v>9999</v>
      </c>
      <c r="GF17">
        <v>9999</v>
      </c>
      <c r="GG17">
        <v>289.39999999999998</v>
      </c>
      <c r="GH17">
        <v>1.87761</v>
      </c>
      <c r="GI17">
        <v>1.8714200000000001</v>
      </c>
      <c r="GJ17">
        <v>1.8735999999999999</v>
      </c>
      <c r="GK17">
        <v>1.8716299999999999</v>
      </c>
      <c r="GL17">
        <v>1.8718699999999999</v>
      </c>
      <c r="GM17">
        <v>1.87317</v>
      </c>
      <c r="GN17">
        <v>1.87347</v>
      </c>
      <c r="GO17">
        <v>1.87747</v>
      </c>
      <c r="GP17">
        <v>5</v>
      </c>
      <c r="GQ17">
        <v>0</v>
      </c>
      <c r="GR17">
        <v>0</v>
      </c>
      <c r="GS17">
        <v>0</v>
      </c>
      <c r="GT17" t="s">
        <v>383</v>
      </c>
      <c r="GU17" t="s">
        <v>384</v>
      </c>
      <c r="GV17" t="s">
        <v>385</v>
      </c>
      <c r="GW17" t="s">
        <v>385</v>
      </c>
      <c r="GX17" t="s">
        <v>385</v>
      </c>
      <c r="GY17" t="s">
        <v>385</v>
      </c>
      <c r="GZ17">
        <v>0</v>
      </c>
      <c r="HA17">
        <v>100</v>
      </c>
      <c r="HB17">
        <v>100</v>
      </c>
      <c r="HC17">
        <v>-0.19600000000000001</v>
      </c>
      <c r="HD17">
        <v>0.1295</v>
      </c>
      <c r="HE17">
        <v>-0.33288183726346898</v>
      </c>
      <c r="HF17">
        <v>7.2704984381113296E-4</v>
      </c>
      <c r="HG17">
        <v>-1.05877040029023E-6</v>
      </c>
      <c r="HH17">
        <v>2.9517966189716799E-10</v>
      </c>
      <c r="HI17">
        <v>0.129461048921554</v>
      </c>
      <c r="HJ17">
        <v>0</v>
      </c>
      <c r="HK17">
        <v>0</v>
      </c>
      <c r="HL17">
        <v>0</v>
      </c>
      <c r="HM17">
        <v>1</v>
      </c>
      <c r="HN17">
        <v>2242</v>
      </c>
      <c r="HO17">
        <v>1</v>
      </c>
      <c r="HP17">
        <v>25</v>
      </c>
      <c r="HQ17">
        <v>0.8</v>
      </c>
      <c r="HR17">
        <v>0.6</v>
      </c>
      <c r="HS17">
        <v>0.99853499999999995</v>
      </c>
      <c r="HT17">
        <v>2.6257299999999999</v>
      </c>
      <c r="HU17">
        <v>1.49536</v>
      </c>
      <c r="HV17">
        <v>2.2839399999999999</v>
      </c>
      <c r="HW17">
        <v>1.49658</v>
      </c>
      <c r="HX17">
        <v>2.6147499999999999</v>
      </c>
      <c r="HY17">
        <v>39.192399999999999</v>
      </c>
      <c r="HZ17">
        <v>15.646800000000001</v>
      </c>
      <c r="IA17">
        <v>18</v>
      </c>
      <c r="IB17">
        <v>506.68200000000002</v>
      </c>
      <c r="IC17">
        <v>456.846</v>
      </c>
      <c r="ID17">
        <v>30.671800000000001</v>
      </c>
      <c r="IE17">
        <v>31.790299999999998</v>
      </c>
      <c r="IF17">
        <v>30</v>
      </c>
      <c r="IG17">
        <v>31.625</v>
      </c>
      <c r="IH17">
        <v>31.570599999999999</v>
      </c>
      <c r="II17">
        <v>20.064800000000002</v>
      </c>
      <c r="IJ17">
        <v>40.456800000000001</v>
      </c>
      <c r="IK17">
        <v>32.0794</v>
      </c>
      <c r="IL17">
        <v>30.6556</v>
      </c>
      <c r="IM17">
        <v>400</v>
      </c>
      <c r="IN17">
        <v>23.632200000000001</v>
      </c>
      <c r="IO17">
        <v>99.896699999999996</v>
      </c>
      <c r="IP17">
        <v>99.475399999999993</v>
      </c>
    </row>
    <row r="18" spans="1:250" x14ac:dyDescent="0.3">
      <c r="A18">
        <v>3</v>
      </c>
      <c r="B18">
        <v>1691866719.5</v>
      </c>
      <c r="C18">
        <v>1218.9000000953699</v>
      </c>
      <c r="D18" t="s">
        <v>394</v>
      </c>
      <c r="E18" t="s">
        <v>395</v>
      </c>
      <c r="F18" t="s">
        <v>376</v>
      </c>
      <c r="G18" t="s">
        <v>388</v>
      </c>
      <c r="H18" t="s">
        <v>389</v>
      </c>
      <c r="I18" t="s">
        <v>378</v>
      </c>
      <c r="J18" t="s">
        <v>377</v>
      </c>
      <c r="K18" t="s">
        <v>378</v>
      </c>
      <c r="L18" t="s">
        <v>379</v>
      </c>
      <c r="M18">
        <v>1691866719.5</v>
      </c>
      <c r="N18">
        <f t="shared" si="0"/>
        <v>6.28988851438835E-3</v>
      </c>
      <c r="O18">
        <f t="shared" si="1"/>
        <v>6.2898885143883501</v>
      </c>
      <c r="P18">
        <f t="shared" si="2"/>
        <v>36.38745559371776</v>
      </c>
      <c r="Q18">
        <f t="shared" si="3"/>
        <v>254.40100000000001</v>
      </c>
      <c r="R18">
        <f t="shared" si="4"/>
        <v>75.681218779186139</v>
      </c>
      <c r="S18">
        <f t="shared" si="5"/>
        <v>7.4614976360293701</v>
      </c>
      <c r="T18">
        <f t="shared" si="6"/>
        <v>25.081684607140001</v>
      </c>
      <c r="U18">
        <f t="shared" si="7"/>
        <v>0.3544368797938573</v>
      </c>
      <c r="V18">
        <f t="shared" si="8"/>
        <v>2.9016346598819531</v>
      </c>
      <c r="W18">
        <f t="shared" si="9"/>
        <v>0.33202141996638462</v>
      </c>
      <c r="X18">
        <f t="shared" si="10"/>
        <v>0.20940908452561746</v>
      </c>
      <c r="Y18">
        <f t="shared" si="11"/>
        <v>289.5734327548567</v>
      </c>
      <c r="Z18">
        <f t="shared" si="12"/>
        <v>32.840232388544571</v>
      </c>
      <c r="AA18">
        <f t="shared" si="13"/>
        <v>32.0319</v>
      </c>
      <c r="AB18">
        <f t="shared" si="14"/>
        <v>4.7837116977538585</v>
      </c>
      <c r="AC18">
        <f t="shared" si="15"/>
        <v>59.952585916467868</v>
      </c>
      <c r="AD18">
        <f t="shared" si="16"/>
        <v>2.9896087155620004</v>
      </c>
      <c r="AE18">
        <f t="shared" si="17"/>
        <v>4.9866217943083084</v>
      </c>
      <c r="AF18">
        <f t="shared" si="18"/>
        <v>1.7941029821918582</v>
      </c>
      <c r="AG18">
        <f t="shared" si="19"/>
        <v>-277.38408348452623</v>
      </c>
      <c r="AH18">
        <f t="shared" si="20"/>
        <v>115.15027814147554</v>
      </c>
      <c r="AI18">
        <f t="shared" si="21"/>
        <v>9.0352668678099501</v>
      </c>
      <c r="AJ18">
        <f t="shared" si="22"/>
        <v>136.37489427961594</v>
      </c>
      <c r="AK18">
        <v>0</v>
      </c>
      <c r="AL18">
        <v>0</v>
      </c>
      <c r="AM18">
        <f t="shared" si="23"/>
        <v>1</v>
      </c>
      <c r="AN18">
        <f t="shared" si="24"/>
        <v>0</v>
      </c>
      <c r="AO18">
        <f t="shared" si="25"/>
        <v>51060.124655473344</v>
      </c>
      <c r="AP18" t="s">
        <v>380</v>
      </c>
      <c r="AQ18">
        <v>10238.9</v>
      </c>
      <c r="AR18">
        <v>302.21199999999999</v>
      </c>
      <c r="AS18">
        <v>4052.3</v>
      </c>
      <c r="AT18">
        <f t="shared" si="26"/>
        <v>0.92542210596451402</v>
      </c>
      <c r="AU18">
        <v>-0.32343011824092399</v>
      </c>
      <c r="AV18" t="s">
        <v>396</v>
      </c>
      <c r="AW18">
        <v>10262.4</v>
      </c>
      <c r="AX18">
        <v>768.78026923076902</v>
      </c>
      <c r="AY18">
        <v>1064.97</v>
      </c>
      <c r="AZ18">
        <f t="shared" si="27"/>
        <v>0.27812025763094828</v>
      </c>
      <c r="BA18">
        <v>0.5</v>
      </c>
      <c r="BB18">
        <f t="shared" si="28"/>
        <v>1513.218599354848</v>
      </c>
      <c r="BC18">
        <f t="shared" si="29"/>
        <v>36.38745559371776</v>
      </c>
      <c r="BD18">
        <f t="shared" si="30"/>
        <v>210.42837335225653</v>
      </c>
      <c r="BE18">
        <f t="shared" si="31"/>
        <v>2.4260133815173932E-2</v>
      </c>
      <c r="BF18">
        <f t="shared" si="32"/>
        <v>2.8050837112782516</v>
      </c>
      <c r="BG18">
        <f t="shared" si="33"/>
        <v>249.9277959438619</v>
      </c>
      <c r="BH18" t="s">
        <v>397</v>
      </c>
      <c r="BI18">
        <v>617.07000000000005</v>
      </c>
      <c r="BJ18">
        <f t="shared" si="34"/>
        <v>617.07000000000005</v>
      </c>
      <c r="BK18">
        <f t="shared" si="35"/>
        <v>0.42057522747119636</v>
      </c>
      <c r="BL18">
        <f t="shared" si="36"/>
        <v>0.66128540024387372</v>
      </c>
      <c r="BM18">
        <f t="shared" si="37"/>
        <v>0.86961571714266583</v>
      </c>
      <c r="BN18">
        <f t="shared" si="38"/>
        <v>0.3883141583165709</v>
      </c>
      <c r="BO18">
        <f t="shared" si="39"/>
        <v>0.79660263972472112</v>
      </c>
      <c r="BP18">
        <f t="shared" si="40"/>
        <v>0.53078805252999772</v>
      </c>
      <c r="BQ18">
        <f t="shared" si="41"/>
        <v>0.46921194747000228</v>
      </c>
      <c r="BR18">
        <f t="shared" si="42"/>
        <v>1800.04</v>
      </c>
      <c r="BS18">
        <f t="shared" si="43"/>
        <v>1513.218599354848</v>
      </c>
      <c r="BT18">
        <f t="shared" si="44"/>
        <v>0.84065831834561899</v>
      </c>
      <c r="BU18">
        <f t="shared" si="45"/>
        <v>0.16087055440704467</v>
      </c>
      <c r="BV18">
        <v>6</v>
      </c>
      <c r="BW18">
        <v>0.5</v>
      </c>
      <c r="BX18" t="s">
        <v>381</v>
      </c>
      <c r="BY18">
        <v>2</v>
      </c>
      <c r="BZ18">
        <v>1691866719.5</v>
      </c>
      <c r="CA18">
        <v>254.40100000000001</v>
      </c>
      <c r="CB18">
        <v>299.97000000000003</v>
      </c>
      <c r="CC18">
        <v>30.3233</v>
      </c>
      <c r="CD18">
        <v>23.006900000000002</v>
      </c>
      <c r="CE18">
        <v>254.61699999999999</v>
      </c>
      <c r="CF18">
        <v>30.1935</v>
      </c>
      <c r="CG18">
        <v>500.17700000000002</v>
      </c>
      <c r="CH18">
        <v>98.491100000000003</v>
      </c>
      <c r="CI18">
        <v>0.10004</v>
      </c>
      <c r="CJ18">
        <v>32.768000000000001</v>
      </c>
      <c r="CK18">
        <v>32.0319</v>
      </c>
      <c r="CL18">
        <v>999.9</v>
      </c>
      <c r="CM18">
        <v>0</v>
      </c>
      <c r="CN18">
        <v>0</v>
      </c>
      <c r="CO18">
        <v>9992.5</v>
      </c>
      <c r="CP18">
        <v>0</v>
      </c>
      <c r="CQ18">
        <v>1263.8699999999999</v>
      </c>
      <c r="CR18">
        <v>-45.569200000000002</v>
      </c>
      <c r="CS18">
        <v>262.35599999999999</v>
      </c>
      <c r="CT18">
        <v>307.03399999999999</v>
      </c>
      <c r="CU18">
        <v>7.3164100000000003</v>
      </c>
      <c r="CV18">
        <v>299.97000000000003</v>
      </c>
      <c r="CW18">
        <v>23.006900000000002</v>
      </c>
      <c r="CX18">
        <v>2.98658</v>
      </c>
      <c r="CY18">
        <v>2.2659799999999999</v>
      </c>
      <c r="CZ18">
        <v>23.953299999999999</v>
      </c>
      <c r="DA18">
        <v>19.436599999999999</v>
      </c>
      <c r="DB18">
        <v>1800.04</v>
      </c>
      <c r="DC18">
        <v>0.977993</v>
      </c>
      <c r="DD18">
        <v>2.2006499999999998E-2</v>
      </c>
      <c r="DE18">
        <v>0</v>
      </c>
      <c r="DF18">
        <v>768.625</v>
      </c>
      <c r="DG18">
        <v>5.0009800000000002</v>
      </c>
      <c r="DH18">
        <v>15830.5</v>
      </c>
      <c r="DI18">
        <v>16376.2</v>
      </c>
      <c r="DJ18">
        <v>47.561999999999998</v>
      </c>
      <c r="DK18">
        <v>48.375</v>
      </c>
      <c r="DL18">
        <v>47.686999999999998</v>
      </c>
      <c r="DM18">
        <v>47.186999999999998</v>
      </c>
      <c r="DN18">
        <v>48.75</v>
      </c>
      <c r="DO18">
        <v>1755.54</v>
      </c>
      <c r="DP18">
        <v>39.5</v>
      </c>
      <c r="DQ18">
        <v>0</v>
      </c>
      <c r="DR18">
        <v>164.299999952316</v>
      </c>
      <c r="DS18">
        <v>0</v>
      </c>
      <c r="DT18">
        <v>768.78026923076902</v>
      </c>
      <c r="DU18">
        <v>-3.6581056478100101E-3</v>
      </c>
      <c r="DV18">
        <v>22.047866787659601</v>
      </c>
      <c r="DW18">
        <v>15933.4038461538</v>
      </c>
      <c r="DX18">
        <v>15</v>
      </c>
      <c r="DY18">
        <v>1691866639.5</v>
      </c>
      <c r="DZ18" t="s">
        <v>398</v>
      </c>
      <c r="EA18">
        <v>1691866638.5</v>
      </c>
      <c r="EB18">
        <v>1691866639.5</v>
      </c>
      <c r="EC18">
        <v>4</v>
      </c>
      <c r="ED18">
        <v>-5.0000000000000001E-3</v>
      </c>
      <c r="EE18">
        <v>0</v>
      </c>
      <c r="EF18">
        <v>-0.20699999999999999</v>
      </c>
      <c r="EG18">
        <v>0.105</v>
      </c>
      <c r="EH18">
        <v>300</v>
      </c>
      <c r="EI18">
        <v>24</v>
      </c>
      <c r="EJ18">
        <v>0.05</v>
      </c>
      <c r="EK18">
        <v>0.02</v>
      </c>
      <c r="EL18">
        <v>36.1739792215485</v>
      </c>
      <c r="EM18">
        <v>0.94057990779310596</v>
      </c>
      <c r="EN18">
        <v>0.14438650006051801</v>
      </c>
      <c r="EO18">
        <v>1</v>
      </c>
      <c r="EP18">
        <v>0.35092032399491402</v>
      </c>
      <c r="EQ18">
        <v>2.6195474439625801E-2</v>
      </c>
      <c r="ER18">
        <v>3.9995627092057002E-3</v>
      </c>
      <c r="ES18">
        <v>1</v>
      </c>
      <c r="ET18">
        <v>2</v>
      </c>
      <c r="EU18">
        <v>2</v>
      </c>
      <c r="EV18" t="s">
        <v>393</v>
      </c>
      <c r="EW18">
        <v>2.9626299999999999</v>
      </c>
      <c r="EX18">
        <v>2.8403200000000002</v>
      </c>
      <c r="EY18">
        <v>6.4746499999999998E-2</v>
      </c>
      <c r="EZ18">
        <v>7.4977299999999997E-2</v>
      </c>
      <c r="FA18">
        <v>0.13272300000000001</v>
      </c>
      <c r="FB18">
        <v>0.110127</v>
      </c>
      <c r="FC18">
        <v>28058.6</v>
      </c>
      <c r="FD18">
        <v>28334.2</v>
      </c>
      <c r="FE18">
        <v>27517.1</v>
      </c>
      <c r="FF18">
        <v>27903.8</v>
      </c>
      <c r="FG18">
        <v>30578.6</v>
      </c>
      <c r="FH18">
        <v>30412.799999999999</v>
      </c>
      <c r="FI18">
        <v>38318.6</v>
      </c>
      <c r="FJ18">
        <v>37049.4</v>
      </c>
      <c r="FK18">
        <v>2.0314800000000002</v>
      </c>
      <c r="FL18">
        <v>1.72488</v>
      </c>
      <c r="FM18">
        <v>7.0780499999999996E-2</v>
      </c>
      <c r="FN18">
        <v>0</v>
      </c>
      <c r="FO18">
        <v>30.8827</v>
      </c>
      <c r="FP18">
        <v>999.9</v>
      </c>
      <c r="FQ18">
        <v>55.207000000000001</v>
      </c>
      <c r="FR18">
        <v>36.274999999999999</v>
      </c>
      <c r="FS18">
        <v>33.9664</v>
      </c>
      <c r="FT18">
        <v>61.3</v>
      </c>
      <c r="FU18">
        <v>33.701900000000002</v>
      </c>
      <c r="FV18">
        <v>1</v>
      </c>
      <c r="FW18">
        <v>0.35941099999999998</v>
      </c>
      <c r="FX18">
        <v>0.44836300000000001</v>
      </c>
      <c r="FY18">
        <v>20.3142</v>
      </c>
      <c r="FZ18">
        <v>5.2279200000000001</v>
      </c>
      <c r="GA18">
        <v>12.0159</v>
      </c>
      <c r="GB18">
        <v>4.9992999999999999</v>
      </c>
      <c r="GC18">
        <v>3.2910300000000001</v>
      </c>
      <c r="GD18">
        <v>9999</v>
      </c>
      <c r="GE18">
        <v>9999</v>
      </c>
      <c r="GF18">
        <v>9999</v>
      </c>
      <c r="GG18">
        <v>289.39999999999998</v>
      </c>
      <c r="GH18">
        <v>1.87761</v>
      </c>
      <c r="GI18">
        <v>1.8714500000000001</v>
      </c>
      <c r="GJ18">
        <v>1.8736299999999999</v>
      </c>
      <c r="GK18">
        <v>1.8716299999999999</v>
      </c>
      <c r="GL18">
        <v>1.8719300000000001</v>
      </c>
      <c r="GM18">
        <v>1.87317</v>
      </c>
      <c r="GN18">
        <v>1.87347</v>
      </c>
      <c r="GO18">
        <v>1.87751</v>
      </c>
      <c r="GP18">
        <v>5</v>
      </c>
      <c r="GQ18">
        <v>0</v>
      </c>
      <c r="GR18">
        <v>0</v>
      </c>
      <c r="GS18">
        <v>0</v>
      </c>
      <c r="GT18" t="s">
        <v>383</v>
      </c>
      <c r="GU18" t="s">
        <v>384</v>
      </c>
      <c r="GV18" t="s">
        <v>385</v>
      </c>
      <c r="GW18" t="s">
        <v>385</v>
      </c>
      <c r="GX18" t="s">
        <v>385</v>
      </c>
      <c r="GY18" t="s">
        <v>385</v>
      </c>
      <c r="GZ18">
        <v>0</v>
      </c>
      <c r="HA18">
        <v>100</v>
      </c>
      <c r="HB18">
        <v>100</v>
      </c>
      <c r="HC18">
        <v>-0.216</v>
      </c>
      <c r="HD18">
        <v>0.1298</v>
      </c>
      <c r="HE18">
        <v>-0.337543806767305</v>
      </c>
      <c r="HF18">
        <v>7.2704984381113296E-4</v>
      </c>
      <c r="HG18">
        <v>-1.05877040029023E-6</v>
      </c>
      <c r="HH18">
        <v>2.9517966189716799E-10</v>
      </c>
      <c r="HI18">
        <v>0.129884025611188</v>
      </c>
      <c r="HJ18">
        <v>0</v>
      </c>
      <c r="HK18">
        <v>0</v>
      </c>
      <c r="HL18">
        <v>0</v>
      </c>
      <c r="HM18">
        <v>1</v>
      </c>
      <c r="HN18">
        <v>2242</v>
      </c>
      <c r="HO18">
        <v>1</v>
      </c>
      <c r="HP18">
        <v>25</v>
      </c>
      <c r="HQ18">
        <v>1.4</v>
      </c>
      <c r="HR18">
        <v>1.3</v>
      </c>
      <c r="HS18">
        <v>0.79711900000000002</v>
      </c>
      <c r="HT18">
        <v>2.6245099999999999</v>
      </c>
      <c r="HU18">
        <v>1.49536</v>
      </c>
      <c r="HV18">
        <v>2.2839399999999999</v>
      </c>
      <c r="HW18">
        <v>1.49658</v>
      </c>
      <c r="HX18">
        <v>2.4475099999999999</v>
      </c>
      <c r="HY18">
        <v>39.366700000000002</v>
      </c>
      <c r="HZ18">
        <v>15.5943</v>
      </c>
      <c r="IA18">
        <v>18</v>
      </c>
      <c r="IB18">
        <v>507.5</v>
      </c>
      <c r="IC18">
        <v>454.05799999999999</v>
      </c>
      <c r="ID18">
        <v>30.4603</v>
      </c>
      <c r="IE18">
        <v>31.827300000000001</v>
      </c>
      <c r="IF18">
        <v>30.000399999999999</v>
      </c>
      <c r="IG18">
        <v>31.654900000000001</v>
      </c>
      <c r="IH18">
        <v>31.602900000000002</v>
      </c>
      <c r="II18">
        <v>16.032399999999999</v>
      </c>
      <c r="IJ18">
        <v>41.430799999999998</v>
      </c>
      <c r="IK18">
        <v>25.968</v>
      </c>
      <c r="IL18">
        <v>30.432300000000001</v>
      </c>
      <c r="IM18">
        <v>300</v>
      </c>
      <c r="IN18">
        <v>23.1205</v>
      </c>
      <c r="IO18">
        <v>99.890900000000002</v>
      </c>
      <c r="IP18">
        <v>99.467600000000004</v>
      </c>
    </row>
    <row r="19" spans="1:250" x14ac:dyDescent="0.3">
      <c r="A19">
        <v>4</v>
      </c>
      <c r="B19">
        <v>1691866876</v>
      </c>
      <c r="C19">
        <v>1375.4000000953699</v>
      </c>
      <c r="D19" t="s">
        <v>399</v>
      </c>
      <c r="E19" t="s">
        <v>400</v>
      </c>
      <c r="F19" t="s">
        <v>376</v>
      </c>
      <c r="G19" t="s">
        <v>388</v>
      </c>
      <c r="H19" t="s">
        <v>389</v>
      </c>
      <c r="I19" t="s">
        <v>378</v>
      </c>
      <c r="J19" t="s">
        <v>377</v>
      </c>
      <c r="K19" t="s">
        <v>378</v>
      </c>
      <c r="L19" t="s">
        <v>379</v>
      </c>
      <c r="M19">
        <v>1691866876</v>
      </c>
      <c r="N19">
        <f t="shared" si="0"/>
        <v>7.1467343854717987E-3</v>
      </c>
      <c r="O19">
        <f t="shared" si="1"/>
        <v>7.1467343854717988</v>
      </c>
      <c r="P19">
        <f t="shared" si="2"/>
        <v>27.100305362703999</v>
      </c>
      <c r="Q19">
        <f t="shared" si="3"/>
        <v>166.03899999999999</v>
      </c>
      <c r="R19">
        <f t="shared" si="4"/>
        <v>51.815132289734912</v>
      </c>
      <c r="S19">
        <f t="shared" si="5"/>
        <v>5.1079355079539726</v>
      </c>
      <c r="T19">
        <f t="shared" si="6"/>
        <v>16.368123872824501</v>
      </c>
      <c r="U19">
        <f t="shared" si="7"/>
        <v>0.41704757581593421</v>
      </c>
      <c r="V19">
        <f t="shared" si="8"/>
        <v>2.9047086637012214</v>
      </c>
      <c r="W19">
        <f t="shared" si="9"/>
        <v>0.38641055194259494</v>
      </c>
      <c r="X19">
        <f t="shared" si="10"/>
        <v>0.24407139007537454</v>
      </c>
      <c r="Y19">
        <f t="shared" si="11"/>
        <v>289.60375675498807</v>
      </c>
      <c r="Z19">
        <f t="shared" si="12"/>
        <v>32.53233166994427</v>
      </c>
      <c r="AA19">
        <f t="shared" si="13"/>
        <v>31.912700000000001</v>
      </c>
      <c r="AB19">
        <f t="shared" si="14"/>
        <v>4.7515391304876973</v>
      </c>
      <c r="AC19">
        <f t="shared" si="15"/>
        <v>60.446510226988657</v>
      </c>
      <c r="AD19">
        <f t="shared" si="16"/>
        <v>2.9999667070569003</v>
      </c>
      <c r="AE19">
        <f t="shared" si="17"/>
        <v>4.9630105953038957</v>
      </c>
      <c r="AF19">
        <f t="shared" si="18"/>
        <v>1.751572423430797</v>
      </c>
      <c r="AG19">
        <f t="shared" si="19"/>
        <v>-315.17098639930634</v>
      </c>
      <c r="AH19">
        <f t="shared" si="20"/>
        <v>120.73756183112198</v>
      </c>
      <c r="AI19">
        <f t="shared" si="21"/>
        <v>9.454192762874003</v>
      </c>
      <c r="AJ19">
        <f t="shared" si="22"/>
        <v>104.62452494967772</v>
      </c>
      <c r="AK19">
        <v>0</v>
      </c>
      <c r="AL19">
        <v>0</v>
      </c>
      <c r="AM19">
        <f t="shared" si="23"/>
        <v>1</v>
      </c>
      <c r="AN19">
        <f t="shared" si="24"/>
        <v>0</v>
      </c>
      <c r="AO19">
        <f t="shared" si="25"/>
        <v>51160.31321558544</v>
      </c>
      <c r="AP19" t="s">
        <v>380</v>
      </c>
      <c r="AQ19">
        <v>10238.9</v>
      </c>
      <c r="AR19">
        <v>302.21199999999999</v>
      </c>
      <c r="AS19">
        <v>4052.3</v>
      </c>
      <c r="AT19">
        <f t="shared" si="26"/>
        <v>0.92542210596451402</v>
      </c>
      <c r="AU19">
        <v>-0.32343011824092399</v>
      </c>
      <c r="AV19" t="s">
        <v>401</v>
      </c>
      <c r="AW19">
        <v>10261.4</v>
      </c>
      <c r="AX19">
        <v>772.84396000000004</v>
      </c>
      <c r="AY19">
        <v>988.91099999999994</v>
      </c>
      <c r="AZ19">
        <f t="shared" si="27"/>
        <v>0.21848987421517196</v>
      </c>
      <c r="BA19">
        <v>0.5</v>
      </c>
      <c r="BB19">
        <f t="shared" si="28"/>
        <v>1513.3781993549158</v>
      </c>
      <c r="BC19">
        <f t="shared" si="29"/>
        <v>27.100305362703999</v>
      </c>
      <c r="BD19">
        <f t="shared" si="30"/>
        <v>165.3289062085195</v>
      </c>
      <c r="BE19">
        <f t="shared" si="31"/>
        <v>1.8120873878475593E-2</v>
      </c>
      <c r="BF19">
        <f t="shared" si="32"/>
        <v>3.0977398370530818</v>
      </c>
      <c r="BG19">
        <f t="shared" si="33"/>
        <v>245.49664894995868</v>
      </c>
      <c r="BH19" t="s">
        <v>402</v>
      </c>
      <c r="BI19">
        <v>629.29999999999995</v>
      </c>
      <c r="BJ19">
        <f t="shared" si="34"/>
        <v>629.29999999999995</v>
      </c>
      <c r="BK19">
        <f t="shared" si="35"/>
        <v>0.36364344212977706</v>
      </c>
      <c r="BL19">
        <f t="shared" si="36"/>
        <v>0.60083545831467866</v>
      </c>
      <c r="BM19">
        <f t="shared" si="37"/>
        <v>0.89494274028629861</v>
      </c>
      <c r="BN19">
        <f t="shared" si="38"/>
        <v>0.31464592201240998</v>
      </c>
      <c r="BO19">
        <f t="shared" si="39"/>
        <v>0.81688456377557006</v>
      </c>
      <c r="BP19">
        <f t="shared" si="40"/>
        <v>0.48923944998862023</v>
      </c>
      <c r="BQ19">
        <f t="shared" si="41"/>
        <v>0.51076055001137977</v>
      </c>
      <c r="BR19">
        <f t="shared" si="42"/>
        <v>1800.23</v>
      </c>
      <c r="BS19">
        <f t="shared" si="43"/>
        <v>1513.3781993549158</v>
      </c>
      <c r="BT19">
        <f t="shared" si="44"/>
        <v>0.84065824886537599</v>
      </c>
      <c r="BU19">
        <f t="shared" si="45"/>
        <v>0.16087042031017595</v>
      </c>
      <c r="BV19">
        <v>6</v>
      </c>
      <c r="BW19">
        <v>0.5</v>
      </c>
      <c r="BX19" t="s">
        <v>381</v>
      </c>
      <c r="BY19">
        <v>2</v>
      </c>
      <c r="BZ19">
        <v>1691866876</v>
      </c>
      <c r="CA19">
        <v>166.03899999999999</v>
      </c>
      <c r="CB19">
        <v>199.976</v>
      </c>
      <c r="CC19">
        <v>30.431799999999999</v>
      </c>
      <c r="CD19">
        <v>22.118500000000001</v>
      </c>
      <c r="CE19">
        <v>166.37299999999999</v>
      </c>
      <c r="CF19">
        <v>30.303599999999999</v>
      </c>
      <c r="CG19">
        <v>500.108</v>
      </c>
      <c r="CH19">
        <v>98.480400000000003</v>
      </c>
      <c r="CI19">
        <v>9.9595500000000003E-2</v>
      </c>
      <c r="CJ19">
        <v>32.683700000000002</v>
      </c>
      <c r="CK19">
        <v>31.912700000000001</v>
      </c>
      <c r="CL19">
        <v>999.9</v>
      </c>
      <c r="CM19">
        <v>0</v>
      </c>
      <c r="CN19">
        <v>0</v>
      </c>
      <c r="CO19">
        <v>10011.200000000001</v>
      </c>
      <c r="CP19">
        <v>0</v>
      </c>
      <c r="CQ19">
        <v>612.94500000000005</v>
      </c>
      <c r="CR19">
        <v>-33.936900000000001</v>
      </c>
      <c r="CS19">
        <v>171.251</v>
      </c>
      <c r="CT19">
        <v>204.499</v>
      </c>
      <c r="CU19">
        <v>8.3132900000000003</v>
      </c>
      <c r="CV19">
        <v>199.976</v>
      </c>
      <c r="CW19">
        <v>22.118500000000001</v>
      </c>
      <c r="CX19">
        <v>2.9969399999999999</v>
      </c>
      <c r="CY19">
        <v>2.1782400000000002</v>
      </c>
      <c r="CZ19">
        <v>24.010899999999999</v>
      </c>
      <c r="DA19">
        <v>18.8032</v>
      </c>
      <c r="DB19">
        <v>1800.23</v>
      </c>
      <c r="DC19">
        <v>0.97799700000000001</v>
      </c>
      <c r="DD19">
        <v>2.2002799999999999E-2</v>
      </c>
      <c r="DE19">
        <v>0</v>
      </c>
      <c r="DF19">
        <v>772.79499999999996</v>
      </c>
      <c r="DG19">
        <v>5.0009800000000002</v>
      </c>
      <c r="DH19">
        <v>16238.8</v>
      </c>
      <c r="DI19">
        <v>16377.9</v>
      </c>
      <c r="DJ19">
        <v>47.875</v>
      </c>
      <c r="DK19">
        <v>48.686999999999998</v>
      </c>
      <c r="DL19">
        <v>48.125</v>
      </c>
      <c r="DM19">
        <v>48.186999999999998</v>
      </c>
      <c r="DN19">
        <v>49.125</v>
      </c>
      <c r="DO19">
        <v>1755.73</v>
      </c>
      <c r="DP19">
        <v>39.5</v>
      </c>
      <c r="DQ19">
        <v>0</v>
      </c>
      <c r="DR19">
        <v>156.200000047684</v>
      </c>
      <c r="DS19">
        <v>0</v>
      </c>
      <c r="DT19">
        <v>772.84396000000004</v>
      </c>
      <c r="DU19">
        <v>-0.64661536593565305</v>
      </c>
      <c r="DV19">
        <v>-420.15384530611101</v>
      </c>
      <c r="DW19">
        <v>16110.516</v>
      </c>
      <c r="DX19">
        <v>15</v>
      </c>
      <c r="DY19">
        <v>1691866800</v>
      </c>
      <c r="DZ19" t="s">
        <v>403</v>
      </c>
      <c r="EA19">
        <v>1691866788.5</v>
      </c>
      <c r="EB19">
        <v>1691866800</v>
      </c>
      <c r="EC19">
        <v>5</v>
      </c>
      <c r="ED19">
        <v>-8.8999999999999996E-2</v>
      </c>
      <c r="EE19">
        <v>-2E-3</v>
      </c>
      <c r="EF19">
        <v>-0.32100000000000001</v>
      </c>
      <c r="EG19">
        <v>9.5000000000000001E-2</v>
      </c>
      <c r="EH19">
        <v>200</v>
      </c>
      <c r="EI19">
        <v>23</v>
      </c>
      <c r="EJ19">
        <v>0.06</v>
      </c>
      <c r="EK19">
        <v>0.02</v>
      </c>
      <c r="EL19">
        <v>26.938373009895901</v>
      </c>
      <c r="EM19">
        <v>0.99792295301572997</v>
      </c>
      <c r="EN19">
        <v>0.15389444226899299</v>
      </c>
      <c r="EO19">
        <v>1</v>
      </c>
      <c r="EP19">
        <v>0.40900457088662701</v>
      </c>
      <c r="EQ19">
        <v>2.64061924621895E-2</v>
      </c>
      <c r="ER19">
        <v>4.1576043737874104E-3</v>
      </c>
      <c r="ES19">
        <v>1</v>
      </c>
      <c r="ET19">
        <v>2</v>
      </c>
      <c r="EU19">
        <v>2</v>
      </c>
      <c r="EV19" t="s">
        <v>393</v>
      </c>
      <c r="EW19">
        <v>2.9622799999999998</v>
      </c>
      <c r="EX19">
        <v>2.8400400000000001</v>
      </c>
      <c r="EY19">
        <v>4.4464999999999998E-2</v>
      </c>
      <c r="EZ19">
        <v>5.3032999999999997E-2</v>
      </c>
      <c r="FA19">
        <v>0.13301099999999999</v>
      </c>
      <c r="FB19">
        <v>0.10710799999999999</v>
      </c>
      <c r="FC19">
        <v>28661.599999999999</v>
      </c>
      <c r="FD19">
        <v>29001.200000000001</v>
      </c>
      <c r="FE19">
        <v>27512.3</v>
      </c>
      <c r="FF19">
        <v>27899.200000000001</v>
      </c>
      <c r="FG19">
        <v>30561.4</v>
      </c>
      <c r="FH19">
        <v>30509.9</v>
      </c>
      <c r="FI19">
        <v>38311.300000000003</v>
      </c>
      <c r="FJ19">
        <v>37043.4</v>
      </c>
      <c r="FK19">
        <v>2.0314999999999999</v>
      </c>
      <c r="FL19">
        <v>1.71878</v>
      </c>
      <c r="FM19">
        <v>5.1017899999999998E-2</v>
      </c>
      <c r="FN19">
        <v>0</v>
      </c>
      <c r="FO19">
        <v>31.084499999999998</v>
      </c>
      <c r="FP19">
        <v>999.9</v>
      </c>
      <c r="FQ19">
        <v>54.023000000000003</v>
      </c>
      <c r="FR19">
        <v>36.536999999999999</v>
      </c>
      <c r="FS19">
        <v>33.721899999999998</v>
      </c>
      <c r="FT19">
        <v>61.47</v>
      </c>
      <c r="FU19">
        <v>34.767600000000002</v>
      </c>
      <c r="FV19">
        <v>1</v>
      </c>
      <c r="FW19">
        <v>0.36819099999999999</v>
      </c>
      <c r="FX19">
        <v>6.8246200000000007E-2</v>
      </c>
      <c r="FY19">
        <v>20.314800000000002</v>
      </c>
      <c r="FZ19">
        <v>5.2267200000000003</v>
      </c>
      <c r="GA19">
        <v>12.0159</v>
      </c>
      <c r="GB19">
        <v>4.9988000000000001</v>
      </c>
      <c r="GC19">
        <v>3.2909999999999999</v>
      </c>
      <c r="GD19">
        <v>9999</v>
      </c>
      <c r="GE19">
        <v>9999</v>
      </c>
      <c r="GF19">
        <v>9999</v>
      </c>
      <c r="GG19">
        <v>289.5</v>
      </c>
      <c r="GH19">
        <v>1.87767</v>
      </c>
      <c r="GI19">
        <v>1.8714900000000001</v>
      </c>
      <c r="GJ19">
        <v>1.8736299999999999</v>
      </c>
      <c r="GK19">
        <v>1.87164</v>
      </c>
      <c r="GL19">
        <v>1.87195</v>
      </c>
      <c r="GM19">
        <v>1.8731899999999999</v>
      </c>
      <c r="GN19">
        <v>1.87347</v>
      </c>
      <c r="GO19">
        <v>1.8774999999999999</v>
      </c>
      <c r="GP19">
        <v>5</v>
      </c>
      <c r="GQ19">
        <v>0</v>
      </c>
      <c r="GR19">
        <v>0</v>
      </c>
      <c r="GS19">
        <v>0</v>
      </c>
      <c r="GT19" t="s">
        <v>383</v>
      </c>
      <c r="GU19" t="s">
        <v>384</v>
      </c>
      <c r="GV19" t="s">
        <v>385</v>
      </c>
      <c r="GW19" t="s">
        <v>385</v>
      </c>
      <c r="GX19" t="s">
        <v>385</v>
      </c>
      <c r="GY19" t="s">
        <v>385</v>
      </c>
      <c r="GZ19">
        <v>0</v>
      </c>
      <c r="HA19">
        <v>100</v>
      </c>
      <c r="HB19">
        <v>100</v>
      </c>
      <c r="HC19">
        <v>-0.33400000000000002</v>
      </c>
      <c r="HD19">
        <v>0.12820000000000001</v>
      </c>
      <c r="HE19">
        <v>-0.42660905695336998</v>
      </c>
      <c r="HF19">
        <v>7.2704984381113296E-4</v>
      </c>
      <c r="HG19">
        <v>-1.05877040029023E-6</v>
      </c>
      <c r="HH19">
        <v>2.9517966189716799E-10</v>
      </c>
      <c r="HI19">
        <v>0.12822312958679699</v>
      </c>
      <c r="HJ19">
        <v>0</v>
      </c>
      <c r="HK19">
        <v>0</v>
      </c>
      <c r="HL19">
        <v>0</v>
      </c>
      <c r="HM19">
        <v>1</v>
      </c>
      <c r="HN19">
        <v>2242</v>
      </c>
      <c r="HO19">
        <v>1</v>
      </c>
      <c r="HP19">
        <v>25</v>
      </c>
      <c r="HQ19">
        <v>1.5</v>
      </c>
      <c r="HR19">
        <v>1.3</v>
      </c>
      <c r="HS19">
        <v>0.58715799999999996</v>
      </c>
      <c r="HT19">
        <v>2.65015</v>
      </c>
      <c r="HU19">
        <v>1.49536</v>
      </c>
      <c r="HV19">
        <v>2.2827099999999998</v>
      </c>
      <c r="HW19">
        <v>1.49658</v>
      </c>
      <c r="HX19">
        <v>2.4511699999999998</v>
      </c>
      <c r="HY19">
        <v>39.591700000000003</v>
      </c>
      <c r="HZ19">
        <v>15.559200000000001</v>
      </c>
      <c r="IA19">
        <v>18</v>
      </c>
      <c r="IB19">
        <v>508.23700000000002</v>
      </c>
      <c r="IC19">
        <v>450.50900000000001</v>
      </c>
      <c r="ID19">
        <v>30.436299999999999</v>
      </c>
      <c r="IE19">
        <v>31.945499999999999</v>
      </c>
      <c r="IF19">
        <v>30.000399999999999</v>
      </c>
      <c r="IG19">
        <v>31.748100000000001</v>
      </c>
      <c r="IH19">
        <v>31.6905</v>
      </c>
      <c r="II19">
        <v>11.8126</v>
      </c>
      <c r="IJ19">
        <v>43.763199999999998</v>
      </c>
      <c r="IK19">
        <v>19.230699999999999</v>
      </c>
      <c r="IL19">
        <v>30.4681</v>
      </c>
      <c r="IM19">
        <v>200</v>
      </c>
      <c r="IN19">
        <v>22.127099999999999</v>
      </c>
      <c r="IO19">
        <v>99.872600000000006</v>
      </c>
      <c r="IP19">
        <v>99.451400000000007</v>
      </c>
    </row>
    <row r="20" spans="1:250" x14ac:dyDescent="0.3">
      <c r="A20">
        <v>5</v>
      </c>
      <c r="B20">
        <v>1691867005</v>
      </c>
      <c r="C20">
        <v>1504.4000000953699</v>
      </c>
      <c r="D20" t="s">
        <v>404</v>
      </c>
      <c r="E20" t="s">
        <v>405</v>
      </c>
      <c r="F20" t="s">
        <v>376</v>
      </c>
      <c r="G20" t="s">
        <v>388</v>
      </c>
      <c r="H20" t="s">
        <v>389</v>
      </c>
      <c r="I20" t="s">
        <v>378</v>
      </c>
      <c r="J20" t="s">
        <v>377</v>
      </c>
      <c r="K20" t="s">
        <v>378</v>
      </c>
      <c r="L20" t="s">
        <v>379</v>
      </c>
      <c r="M20">
        <v>1691867005</v>
      </c>
      <c r="N20">
        <f t="shared" si="0"/>
        <v>7.5923776636275704E-3</v>
      </c>
      <c r="O20">
        <f t="shared" si="1"/>
        <v>7.5923776636275706</v>
      </c>
      <c r="P20">
        <f t="shared" si="2"/>
        <v>17.336177289362805</v>
      </c>
      <c r="Q20">
        <f t="shared" si="3"/>
        <v>98.374499999999998</v>
      </c>
      <c r="R20">
        <f t="shared" si="4"/>
        <v>29.358807087942829</v>
      </c>
      <c r="S20">
        <f t="shared" si="5"/>
        <v>2.8940649892177328</v>
      </c>
      <c r="T20">
        <f t="shared" si="6"/>
        <v>9.6973352980245</v>
      </c>
      <c r="U20">
        <f t="shared" si="7"/>
        <v>0.44296230632540762</v>
      </c>
      <c r="V20">
        <f t="shared" si="8"/>
        <v>2.9039746042396759</v>
      </c>
      <c r="W20">
        <f t="shared" si="9"/>
        <v>0.40855973540207552</v>
      </c>
      <c r="X20">
        <f t="shared" si="10"/>
        <v>0.25821775151760185</v>
      </c>
      <c r="Y20">
        <f t="shared" si="11"/>
        <v>289.58940545982779</v>
      </c>
      <c r="Z20">
        <f t="shared" si="12"/>
        <v>32.585463533269078</v>
      </c>
      <c r="AA20">
        <f t="shared" si="13"/>
        <v>31.987200000000001</v>
      </c>
      <c r="AB20">
        <f t="shared" si="14"/>
        <v>4.7716248315144929</v>
      </c>
      <c r="AC20">
        <f t="shared" si="15"/>
        <v>60.11418704049516</v>
      </c>
      <c r="AD20">
        <f t="shared" si="16"/>
        <v>3.0120889773260999</v>
      </c>
      <c r="AE20">
        <f t="shared" si="17"/>
        <v>5.0106125119799829</v>
      </c>
      <c r="AF20">
        <f t="shared" si="18"/>
        <v>1.759535854188393</v>
      </c>
      <c r="AG20">
        <f t="shared" si="19"/>
        <v>-334.82385496597584</v>
      </c>
      <c r="AH20">
        <f t="shared" si="20"/>
        <v>135.59581820391003</v>
      </c>
      <c r="AI20">
        <f t="shared" si="21"/>
        <v>10.633079177471586</v>
      </c>
      <c r="AJ20">
        <f t="shared" si="22"/>
        <v>100.99444787523356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51111.227827200695</v>
      </c>
      <c r="AP20" t="s">
        <v>380</v>
      </c>
      <c r="AQ20">
        <v>10238.9</v>
      </c>
      <c r="AR20">
        <v>302.21199999999999</v>
      </c>
      <c r="AS20">
        <v>4052.3</v>
      </c>
      <c r="AT20">
        <f t="shared" si="26"/>
        <v>0.92542210596451402</v>
      </c>
      <c r="AU20">
        <v>-0.32343011824092399</v>
      </c>
      <c r="AV20" t="s">
        <v>406</v>
      </c>
      <c r="AW20">
        <v>10261</v>
      </c>
      <c r="AX20">
        <v>787.66435999999999</v>
      </c>
      <c r="AY20">
        <v>941.07899999999995</v>
      </c>
      <c r="AZ20">
        <f t="shared" si="27"/>
        <v>0.16301993775230339</v>
      </c>
      <c r="BA20">
        <v>0.5</v>
      </c>
      <c r="BB20">
        <f t="shared" si="28"/>
        <v>1513.3026059377348</v>
      </c>
      <c r="BC20">
        <f t="shared" si="29"/>
        <v>17.336177289362805</v>
      </c>
      <c r="BD20">
        <f t="shared" si="30"/>
        <v>123.34924831018402</v>
      </c>
      <c r="BE20">
        <f t="shared" si="31"/>
        <v>1.1669581046324014E-2</v>
      </c>
      <c r="BF20">
        <f t="shared" si="32"/>
        <v>3.3060146916465043</v>
      </c>
      <c r="BG20">
        <f t="shared" si="33"/>
        <v>242.43763917360747</v>
      </c>
      <c r="BH20" t="s">
        <v>407</v>
      </c>
      <c r="BI20">
        <v>642.71</v>
      </c>
      <c r="BJ20">
        <f t="shared" si="34"/>
        <v>642.71</v>
      </c>
      <c r="BK20">
        <f t="shared" si="35"/>
        <v>0.31704989697995589</v>
      </c>
      <c r="BL20">
        <f t="shared" si="36"/>
        <v>0.51417754525436621</v>
      </c>
      <c r="BM20">
        <f t="shared" si="37"/>
        <v>0.91249123794943099</v>
      </c>
      <c r="BN20">
        <f t="shared" si="38"/>
        <v>0.24013548985939165</v>
      </c>
      <c r="BO20">
        <f t="shared" si="39"/>
        <v>0.82963946446056736</v>
      </c>
      <c r="BP20">
        <f t="shared" si="40"/>
        <v>0.41955313315234133</v>
      </c>
      <c r="BQ20">
        <f t="shared" si="41"/>
        <v>0.58044686684765867</v>
      </c>
      <c r="BR20">
        <f t="shared" si="42"/>
        <v>1800.14</v>
      </c>
      <c r="BS20">
        <f t="shared" si="43"/>
        <v>1513.3026059377348</v>
      </c>
      <c r="BT20">
        <f t="shared" si="44"/>
        <v>0.84065828543209675</v>
      </c>
      <c r="BU20">
        <f t="shared" si="45"/>
        <v>0.16087049088394667</v>
      </c>
      <c r="BV20">
        <v>6</v>
      </c>
      <c r="BW20">
        <v>0.5</v>
      </c>
      <c r="BX20" t="s">
        <v>381</v>
      </c>
      <c r="BY20">
        <v>2</v>
      </c>
      <c r="BZ20">
        <v>1691867005</v>
      </c>
      <c r="CA20">
        <v>98.374499999999998</v>
      </c>
      <c r="CB20">
        <v>120.062</v>
      </c>
      <c r="CC20">
        <v>30.556100000000001</v>
      </c>
      <c r="CD20">
        <v>21.7286</v>
      </c>
      <c r="CE20">
        <v>98.729699999999994</v>
      </c>
      <c r="CF20">
        <v>30.424700000000001</v>
      </c>
      <c r="CG20">
        <v>500.28100000000001</v>
      </c>
      <c r="CH20">
        <v>98.475399999999993</v>
      </c>
      <c r="CI20">
        <v>0.100301</v>
      </c>
      <c r="CJ20">
        <v>32.853299999999997</v>
      </c>
      <c r="CK20">
        <v>31.987200000000001</v>
      </c>
      <c r="CL20">
        <v>999.9</v>
      </c>
      <c r="CM20">
        <v>0</v>
      </c>
      <c r="CN20">
        <v>0</v>
      </c>
      <c r="CO20">
        <v>10007.5</v>
      </c>
      <c r="CP20">
        <v>0</v>
      </c>
      <c r="CQ20">
        <v>1042.1300000000001</v>
      </c>
      <c r="CR20">
        <v>-21.687999999999999</v>
      </c>
      <c r="CS20">
        <v>101.47499999999999</v>
      </c>
      <c r="CT20">
        <v>122.729</v>
      </c>
      <c r="CU20">
        <v>8.8274299999999997</v>
      </c>
      <c r="CV20">
        <v>120.062</v>
      </c>
      <c r="CW20">
        <v>21.7286</v>
      </c>
      <c r="CX20">
        <v>3.00902</v>
      </c>
      <c r="CY20">
        <v>2.1397400000000002</v>
      </c>
      <c r="CZ20">
        <v>24.0779</v>
      </c>
      <c r="DA20">
        <v>18.5181</v>
      </c>
      <c r="DB20">
        <v>1800.14</v>
      </c>
      <c r="DC20">
        <v>0.977993</v>
      </c>
      <c r="DD20">
        <v>2.2006499999999998E-2</v>
      </c>
      <c r="DE20">
        <v>0</v>
      </c>
      <c r="DF20">
        <v>787.79200000000003</v>
      </c>
      <c r="DG20">
        <v>5.0009800000000002</v>
      </c>
      <c r="DH20">
        <v>16203.9</v>
      </c>
      <c r="DI20">
        <v>16377.1</v>
      </c>
      <c r="DJ20">
        <v>47.936999999999998</v>
      </c>
      <c r="DK20">
        <v>48.75</v>
      </c>
      <c r="DL20">
        <v>48.186999999999998</v>
      </c>
      <c r="DM20">
        <v>48.25</v>
      </c>
      <c r="DN20">
        <v>49.186999999999998</v>
      </c>
      <c r="DO20">
        <v>1755.63</v>
      </c>
      <c r="DP20">
        <v>39.5</v>
      </c>
      <c r="DQ20">
        <v>0</v>
      </c>
      <c r="DR20">
        <v>128.60000014305101</v>
      </c>
      <c r="DS20">
        <v>0</v>
      </c>
      <c r="DT20">
        <v>787.66435999999999</v>
      </c>
      <c r="DU20">
        <v>-1.0088461475242001</v>
      </c>
      <c r="DV20">
        <v>-61.315383954124499</v>
      </c>
      <c r="DW20">
        <v>16289.412</v>
      </c>
      <c r="DX20">
        <v>15</v>
      </c>
      <c r="DY20">
        <v>1691866965.5</v>
      </c>
      <c r="DZ20" t="s">
        <v>408</v>
      </c>
      <c r="EA20">
        <v>1691866945</v>
      </c>
      <c r="EB20">
        <v>1691866965.5</v>
      </c>
      <c r="EC20">
        <v>6</v>
      </c>
      <c r="ED20">
        <v>8.9999999999999993E-3</v>
      </c>
      <c r="EE20">
        <v>3.0000000000000001E-3</v>
      </c>
      <c r="EF20">
        <v>-0.34399999999999997</v>
      </c>
      <c r="EG20">
        <v>8.3000000000000004E-2</v>
      </c>
      <c r="EH20">
        <v>120</v>
      </c>
      <c r="EI20">
        <v>22</v>
      </c>
      <c r="EJ20">
        <v>0.09</v>
      </c>
      <c r="EK20">
        <v>0.01</v>
      </c>
      <c r="EL20">
        <v>17.156118599608401</v>
      </c>
      <c r="EM20">
        <v>0.11636886750690199</v>
      </c>
      <c r="EN20">
        <v>4.3352124993308601E-2</v>
      </c>
      <c r="EO20">
        <v>1</v>
      </c>
      <c r="EP20">
        <v>0.442257070384799</v>
      </c>
      <c r="EQ20">
        <v>4.80532730873654E-2</v>
      </c>
      <c r="ER20">
        <v>1.8417140195695101E-2</v>
      </c>
      <c r="ES20">
        <v>1</v>
      </c>
      <c r="ET20">
        <v>2</v>
      </c>
      <c r="EU20">
        <v>2</v>
      </c>
      <c r="EV20" t="s">
        <v>393</v>
      </c>
      <c r="EW20">
        <v>2.9626100000000002</v>
      </c>
      <c r="EX20">
        <v>2.8407200000000001</v>
      </c>
      <c r="EY20">
        <v>2.7201300000000001E-2</v>
      </c>
      <c r="EZ20">
        <v>3.3169200000000003E-2</v>
      </c>
      <c r="FA20">
        <v>0.13334499999999999</v>
      </c>
      <c r="FB20">
        <v>0.10576199999999999</v>
      </c>
      <c r="FC20">
        <v>29175.5</v>
      </c>
      <c r="FD20">
        <v>29605.7</v>
      </c>
      <c r="FE20">
        <v>27508.9</v>
      </c>
      <c r="FF20">
        <v>27896</v>
      </c>
      <c r="FG20">
        <v>30544.799999999999</v>
      </c>
      <c r="FH20">
        <v>30550.9</v>
      </c>
      <c r="FI20">
        <v>38306.800000000003</v>
      </c>
      <c r="FJ20">
        <v>37038.800000000003</v>
      </c>
      <c r="FK20">
        <v>2.0308700000000002</v>
      </c>
      <c r="FL20">
        <v>1.7137800000000001</v>
      </c>
      <c r="FM20">
        <v>5.6642999999999999E-2</v>
      </c>
      <c r="FN20">
        <v>0</v>
      </c>
      <c r="FO20">
        <v>31.067699999999999</v>
      </c>
      <c r="FP20">
        <v>999.9</v>
      </c>
      <c r="FQ20">
        <v>53.350999999999999</v>
      </c>
      <c r="FR20">
        <v>36.808999999999997</v>
      </c>
      <c r="FS20">
        <v>33.800199999999997</v>
      </c>
      <c r="FT20">
        <v>61.56</v>
      </c>
      <c r="FU20">
        <v>34.138599999999997</v>
      </c>
      <c r="FV20">
        <v>1</v>
      </c>
      <c r="FW20">
        <v>0.37446099999999999</v>
      </c>
      <c r="FX20">
        <v>4.1748399999999998E-2</v>
      </c>
      <c r="FY20">
        <v>20.314499999999999</v>
      </c>
      <c r="FZ20">
        <v>5.2265699999999997</v>
      </c>
      <c r="GA20">
        <v>12.0159</v>
      </c>
      <c r="GB20">
        <v>4.9987500000000002</v>
      </c>
      <c r="GC20">
        <v>3.2909299999999999</v>
      </c>
      <c r="GD20">
        <v>9999</v>
      </c>
      <c r="GE20">
        <v>9999</v>
      </c>
      <c r="GF20">
        <v>9999</v>
      </c>
      <c r="GG20">
        <v>289.5</v>
      </c>
      <c r="GH20">
        <v>1.8777299999999999</v>
      </c>
      <c r="GI20">
        <v>1.87148</v>
      </c>
      <c r="GJ20">
        <v>1.8736299999999999</v>
      </c>
      <c r="GK20">
        <v>1.87164</v>
      </c>
      <c r="GL20">
        <v>1.87195</v>
      </c>
      <c r="GM20">
        <v>1.8731800000000001</v>
      </c>
      <c r="GN20">
        <v>1.87347</v>
      </c>
      <c r="GO20">
        <v>1.87751</v>
      </c>
      <c r="GP20">
        <v>5</v>
      </c>
      <c r="GQ20">
        <v>0</v>
      </c>
      <c r="GR20">
        <v>0</v>
      </c>
      <c r="GS20">
        <v>0</v>
      </c>
      <c r="GT20" t="s">
        <v>383</v>
      </c>
      <c r="GU20" t="s">
        <v>384</v>
      </c>
      <c r="GV20" t="s">
        <v>385</v>
      </c>
      <c r="GW20" t="s">
        <v>385</v>
      </c>
      <c r="GX20" t="s">
        <v>385</v>
      </c>
      <c r="GY20" t="s">
        <v>385</v>
      </c>
      <c r="GZ20">
        <v>0</v>
      </c>
      <c r="HA20">
        <v>100</v>
      </c>
      <c r="HB20">
        <v>100</v>
      </c>
      <c r="HC20">
        <v>-0.35499999999999998</v>
      </c>
      <c r="HD20">
        <v>0.13139999999999999</v>
      </c>
      <c r="HE20">
        <v>-0.41697604585317999</v>
      </c>
      <c r="HF20">
        <v>7.2704984381113296E-4</v>
      </c>
      <c r="HG20">
        <v>-1.05877040029023E-6</v>
      </c>
      <c r="HH20">
        <v>2.9517966189716799E-10</v>
      </c>
      <c r="HI20">
        <v>0.13137253186022901</v>
      </c>
      <c r="HJ20">
        <v>0</v>
      </c>
      <c r="HK20">
        <v>0</v>
      </c>
      <c r="HL20">
        <v>0</v>
      </c>
      <c r="HM20">
        <v>1</v>
      </c>
      <c r="HN20">
        <v>2242</v>
      </c>
      <c r="HO20">
        <v>1</v>
      </c>
      <c r="HP20">
        <v>25</v>
      </c>
      <c r="HQ20">
        <v>1</v>
      </c>
      <c r="HR20">
        <v>0.7</v>
      </c>
      <c r="HS20">
        <v>0.41259800000000002</v>
      </c>
      <c r="HT20">
        <v>2.6709000000000001</v>
      </c>
      <c r="HU20">
        <v>1.49536</v>
      </c>
      <c r="HV20">
        <v>2.2814899999999998</v>
      </c>
      <c r="HW20">
        <v>1.49658</v>
      </c>
      <c r="HX20">
        <v>2.3901400000000002</v>
      </c>
      <c r="HY20">
        <v>39.792499999999997</v>
      </c>
      <c r="HZ20">
        <v>15.532999999999999</v>
      </c>
      <c r="IA20">
        <v>18</v>
      </c>
      <c r="IB20">
        <v>508.41500000000002</v>
      </c>
      <c r="IC20">
        <v>447.57</v>
      </c>
      <c r="ID20">
        <v>30.900400000000001</v>
      </c>
      <c r="IE20">
        <v>32.020200000000003</v>
      </c>
      <c r="IF20">
        <v>30.0002</v>
      </c>
      <c r="IG20">
        <v>31.821000000000002</v>
      </c>
      <c r="IH20">
        <v>31.756499999999999</v>
      </c>
      <c r="II20">
        <v>8.3194599999999994</v>
      </c>
      <c r="IJ20">
        <v>44.537500000000001</v>
      </c>
      <c r="IK20">
        <v>13.9808</v>
      </c>
      <c r="IL20">
        <v>30.915500000000002</v>
      </c>
      <c r="IM20">
        <v>120</v>
      </c>
      <c r="IN20">
        <v>21.694199999999999</v>
      </c>
      <c r="IO20">
        <v>99.860500000000002</v>
      </c>
      <c r="IP20">
        <v>99.439499999999995</v>
      </c>
    </row>
    <row r="21" spans="1:250" x14ac:dyDescent="0.3">
      <c r="A21">
        <v>6</v>
      </c>
      <c r="B21">
        <v>1691867125.5</v>
      </c>
      <c r="C21">
        <v>1624.9000000953699</v>
      </c>
      <c r="D21" t="s">
        <v>409</v>
      </c>
      <c r="E21" t="s">
        <v>410</v>
      </c>
      <c r="F21" t="s">
        <v>376</v>
      </c>
      <c r="G21" t="s">
        <v>388</v>
      </c>
      <c r="H21" t="s">
        <v>389</v>
      </c>
      <c r="I21" t="s">
        <v>378</v>
      </c>
      <c r="J21" t="s">
        <v>377</v>
      </c>
      <c r="K21" t="s">
        <v>378</v>
      </c>
      <c r="L21" t="s">
        <v>379</v>
      </c>
      <c r="M21">
        <v>1691867125.5</v>
      </c>
      <c r="N21">
        <f t="shared" si="0"/>
        <v>7.9466995417057165E-3</v>
      </c>
      <c r="O21">
        <f t="shared" si="1"/>
        <v>7.9466995417057174</v>
      </c>
      <c r="P21">
        <f t="shared" si="2"/>
        <v>10.561419126735842</v>
      </c>
      <c r="Q21">
        <f t="shared" si="3"/>
        <v>56.839399999999998</v>
      </c>
      <c r="R21">
        <f t="shared" si="4"/>
        <v>17.159336072152136</v>
      </c>
      <c r="S21">
        <f t="shared" si="5"/>
        <v>1.6914148721324207</v>
      </c>
      <c r="T21">
        <f t="shared" si="6"/>
        <v>5.6027229770916005</v>
      </c>
      <c r="U21">
        <f t="shared" si="7"/>
        <v>0.47131324452494233</v>
      </c>
      <c r="V21">
        <f t="shared" si="8"/>
        <v>2.9042298081702405</v>
      </c>
      <c r="W21">
        <f t="shared" si="9"/>
        <v>0.43257532113734976</v>
      </c>
      <c r="X21">
        <f t="shared" si="10"/>
        <v>0.2735742061174723</v>
      </c>
      <c r="Y21">
        <f t="shared" si="11"/>
        <v>289.53991675471138</v>
      </c>
      <c r="Z21">
        <f t="shared" si="12"/>
        <v>32.564398117753456</v>
      </c>
      <c r="AA21">
        <f t="shared" si="13"/>
        <v>32.001600000000003</v>
      </c>
      <c r="AB21">
        <f t="shared" si="14"/>
        <v>4.7755156809405879</v>
      </c>
      <c r="AC21">
        <f t="shared" si="15"/>
        <v>60.356601162771248</v>
      </c>
      <c r="AD21">
        <f t="shared" si="16"/>
        <v>3.0364535954358001</v>
      </c>
      <c r="AE21">
        <f t="shared" si="17"/>
        <v>5.0308558416783828</v>
      </c>
      <c r="AF21">
        <f t="shared" si="18"/>
        <v>1.7390620855047878</v>
      </c>
      <c r="AG21">
        <f t="shared" si="19"/>
        <v>-350.44944978922211</v>
      </c>
      <c r="AH21">
        <f t="shared" si="20"/>
        <v>144.57935807184856</v>
      </c>
      <c r="AI21">
        <f t="shared" si="21"/>
        <v>11.341346816226505</v>
      </c>
      <c r="AJ21">
        <f t="shared" si="22"/>
        <v>95.011171853564349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51106.320178841772</v>
      </c>
      <c r="AP21" t="s">
        <v>380</v>
      </c>
      <c r="AQ21">
        <v>10238.9</v>
      </c>
      <c r="AR21">
        <v>302.21199999999999</v>
      </c>
      <c r="AS21">
        <v>4052.3</v>
      </c>
      <c r="AT21">
        <f t="shared" si="26"/>
        <v>0.92542210596451402</v>
      </c>
      <c r="AU21">
        <v>-0.32343011824092399</v>
      </c>
      <c r="AV21" t="s">
        <v>411</v>
      </c>
      <c r="AW21">
        <v>10261.1</v>
      </c>
      <c r="AX21">
        <v>797.82159999999999</v>
      </c>
      <c r="AY21">
        <v>901.96900000000005</v>
      </c>
      <c r="AZ21">
        <f t="shared" si="27"/>
        <v>0.11546671781402695</v>
      </c>
      <c r="BA21">
        <v>0.5</v>
      </c>
      <c r="BB21">
        <f t="shared" si="28"/>
        <v>1513.0421993547727</v>
      </c>
      <c r="BC21">
        <f t="shared" si="29"/>
        <v>10.561419126735842</v>
      </c>
      <c r="BD21">
        <f t="shared" si="30"/>
        <v>87.353008336806127</v>
      </c>
      <c r="BE21">
        <f t="shared" si="31"/>
        <v>7.1940156392323639E-3</v>
      </c>
      <c r="BF21">
        <f t="shared" si="32"/>
        <v>3.4927264684262984</v>
      </c>
      <c r="BG21">
        <f t="shared" si="33"/>
        <v>239.75942162877658</v>
      </c>
      <c r="BH21" t="s">
        <v>412</v>
      </c>
      <c r="BI21">
        <v>644.54999999999995</v>
      </c>
      <c r="BJ21">
        <f t="shared" si="34"/>
        <v>644.54999999999995</v>
      </c>
      <c r="BK21">
        <f t="shared" si="35"/>
        <v>0.28539672649503489</v>
      </c>
      <c r="BL21">
        <f t="shared" si="36"/>
        <v>0.40458318927507303</v>
      </c>
      <c r="BM21">
        <f t="shared" si="37"/>
        <v>0.92446071454772216</v>
      </c>
      <c r="BN21">
        <f t="shared" si="38"/>
        <v>0.17364932797783111</v>
      </c>
      <c r="BO21">
        <f t="shared" si="39"/>
        <v>0.84006855305795491</v>
      </c>
      <c r="BP21">
        <f t="shared" si="40"/>
        <v>0.32685765169462488</v>
      </c>
      <c r="BQ21">
        <f t="shared" si="41"/>
        <v>0.67314234830537512</v>
      </c>
      <c r="BR21">
        <f t="shared" si="42"/>
        <v>1799.83</v>
      </c>
      <c r="BS21">
        <f t="shared" si="43"/>
        <v>1513.0421993547727</v>
      </c>
      <c r="BT21">
        <f t="shared" si="44"/>
        <v>0.84065839515663854</v>
      </c>
      <c r="BU21">
        <f t="shared" si="45"/>
        <v>0.16087070265231238</v>
      </c>
      <c r="BV21">
        <v>6</v>
      </c>
      <c r="BW21">
        <v>0.5</v>
      </c>
      <c r="BX21" t="s">
        <v>381</v>
      </c>
      <c r="BY21">
        <v>2</v>
      </c>
      <c r="BZ21">
        <v>1691867125.5</v>
      </c>
      <c r="CA21">
        <v>56.839399999999998</v>
      </c>
      <c r="CB21">
        <v>70.05</v>
      </c>
      <c r="CC21">
        <v>30.8047</v>
      </c>
      <c r="CD21">
        <v>21.565999999999999</v>
      </c>
      <c r="CE21">
        <v>57.203699999999998</v>
      </c>
      <c r="CF21">
        <v>30.6768</v>
      </c>
      <c r="CG21">
        <v>500.19400000000002</v>
      </c>
      <c r="CH21">
        <v>98.471100000000007</v>
      </c>
      <c r="CI21">
        <v>0.10001400000000001</v>
      </c>
      <c r="CJ21">
        <v>32.924999999999997</v>
      </c>
      <c r="CK21">
        <v>32.001600000000003</v>
      </c>
      <c r="CL21">
        <v>999.9</v>
      </c>
      <c r="CM21">
        <v>0</v>
      </c>
      <c r="CN21">
        <v>0</v>
      </c>
      <c r="CO21">
        <v>10009.4</v>
      </c>
      <c r="CP21">
        <v>0</v>
      </c>
      <c r="CQ21">
        <v>1672.73</v>
      </c>
      <c r="CR21">
        <v>-13.210599999999999</v>
      </c>
      <c r="CS21">
        <v>58.646000000000001</v>
      </c>
      <c r="CT21">
        <v>71.593999999999994</v>
      </c>
      <c r="CU21">
        <v>9.2386599999999994</v>
      </c>
      <c r="CV21">
        <v>70.05</v>
      </c>
      <c r="CW21">
        <v>21.565999999999999</v>
      </c>
      <c r="CX21">
        <v>3.0333700000000001</v>
      </c>
      <c r="CY21">
        <v>2.1236299999999999</v>
      </c>
      <c r="CZ21">
        <v>24.212199999999999</v>
      </c>
      <c r="DA21">
        <v>18.397500000000001</v>
      </c>
      <c r="DB21">
        <v>1799.83</v>
      </c>
      <c r="DC21">
        <v>0.977993</v>
      </c>
      <c r="DD21">
        <v>2.2006499999999998E-2</v>
      </c>
      <c r="DE21">
        <v>0</v>
      </c>
      <c r="DF21">
        <v>797.79399999999998</v>
      </c>
      <c r="DG21">
        <v>5.0009800000000002</v>
      </c>
      <c r="DH21">
        <v>16291.3</v>
      </c>
      <c r="DI21">
        <v>16374.3</v>
      </c>
      <c r="DJ21">
        <v>48.061999999999998</v>
      </c>
      <c r="DK21">
        <v>48.936999999999998</v>
      </c>
      <c r="DL21">
        <v>47.875</v>
      </c>
      <c r="DM21">
        <v>48</v>
      </c>
      <c r="DN21">
        <v>49.25</v>
      </c>
      <c r="DO21">
        <v>1755.33</v>
      </c>
      <c r="DP21">
        <v>39.5</v>
      </c>
      <c r="DQ21">
        <v>0</v>
      </c>
      <c r="DR21">
        <v>120.10000014305101</v>
      </c>
      <c r="DS21">
        <v>0</v>
      </c>
      <c r="DT21">
        <v>797.82159999999999</v>
      </c>
      <c r="DU21">
        <v>-2.6893076933983102</v>
      </c>
      <c r="DV21">
        <v>76.507690919694895</v>
      </c>
      <c r="DW21">
        <v>16414.576000000001</v>
      </c>
      <c r="DX21">
        <v>15</v>
      </c>
      <c r="DY21">
        <v>1691867086</v>
      </c>
      <c r="DZ21" t="s">
        <v>413</v>
      </c>
      <c r="EA21">
        <v>1691867078.5</v>
      </c>
      <c r="EB21">
        <v>1691867086</v>
      </c>
      <c r="EC21">
        <v>7</v>
      </c>
      <c r="ED21">
        <v>1.4E-2</v>
      </c>
      <c r="EE21">
        <v>-3.0000000000000001E-3</v>
      </c>
      <c r="EF21">
        <v>-0.35599999999999998</v>
      </c>
      <c r="EG21">
        <v>7.4999999999999997E-2</v>
      </c>
      <c r="EH21">
        <v>70</v>
      </c>
      <c r="EI21">
        <v>22</v>
      </c>
      <c r="EJ21">
        <v>0.13</v>
      </c>
      <c r="EK21">
        <v>0.01</v>
      </c>
      <c r="EL21">
        <v>10.515965898394001</v>
      </c>
      <c r="EM21">
        <v>-0.13481038557519601</v>
      </c>
      <c r="EN21">
        <v>3.2650500787190902E-2</v>
      </c>
      <c r="EO21">
        <v>1</v>
      </c>
      <c r="EP21">
        <v>0.47187454572491699</v>
      </c>
      <c r="EQ21">
        <v>4.2390133964545197E-2</v>
      </c>
      <c r="ER21">
        <v>1.75762391043137E-2</v>
      </c>
      <c r="ES21">
        <v>1</v>
      </c>
      <c r="ET21">
        <v>2</v>
      </c>
      <c r="EU21">
        <v>2</v>
      </c>
      <c r="EV21" t="s">
        <v>393</v>
      </c>
      <c r="EW21">
        <v>2.9622999999999999</v>
      </c>
      <c r="EX21">
        <v>2.8404400000000001</v>
      </c>
      <c r="EY21">
        <v>1.5947599999999999E-2</v>
      </c>
      <c r="EZ21">
        <v>1.9697699999999999E-2</v>
      </c>
      <c r="FA21">
        <v>0.134074</v>
      </c>
      <c r="FB21">
        <v>0.105187</v>
      </c>
      <c r="FC21">
        <v>29511.5</v>
      </c>
      <c r="FD21">
        <v>30014.2</v>
      </c>
      <c r="FE21">
        <v>27507.8</v>
      </c>
      <c r="FF21">
        <v>27892.6</v>
      </c>
      <c r="FG21">
        <v>30517</v>
      </c>
      <c r="FH21">
        <v>30566.5</v>
      </c>
      <c r="FI21">
        <v>38305.199999999997</v>
      </c>
      <c r="FJ21">
        <v>37035</v>
      </c>
      <c r="FK21">
        <v>2.0305800000000001</v>
      </c>
      <c r="FL21">
        <v>1.7113499999999999</v>
      </c>
      <c r="FM21">
        <v>5.2638400000000002E-2</v>
      </c>
      <c r="FN21">
        <v>0</v>
      </c>
      <c r="FO21">
        <v>31.147200000000002</v>
      </c>
      <c r="FP21">
        <v>999.9</v>
      </c>
      <c r="FQ21">
        <v>52.515000000000001</v>
      </c>
      <c r="FR21">
        <v>37.040999999999997</v>
      </c>
      <c r="FS21">
        <v>33.700000000000003</v>
      </c>
      <c r="FT21">
        <v>61.53</v>
      </c>
      <c r="FU21">
        <v>34.366999999999997</v>
      </c>
      <c r="FV21">
        <v>1</v>
      </c>
      <c r="FW21">
        <v>0.37942599999999999</v>
      </c>
      <c r="FX21">
        <v>-0.59930799999999995</v>
      </c>
      <c r="FY21">
        <v>20.310400000000001</v>
      </c>
      <c r="FZ21">
        <v>5.2211800000000004</v>
      </c>
      <c r="GA21">
        <v>12.0159</v>
      </c>
      <c r="GB21">
        <v>4.9981499999999999</v>
      </c>
      <c r="GC21">
        <v>3.2905500000000001</v>
      </c>
      <c r="GD21">
        <v>9999</v>
      </c>
      <c r="GE21">
        <v>9999</v>
      </c>
      <c r="GF21">
        <v>9999</v>
      </c>
      <c r="GG21">
        <v>289.5</v>
      </c>
      <c r="GH21">
        <v>1.87771</v>
      </c>
      <c r="GI21">
        <v>1.87147</v>
      </c>
      <c r="GJ21">
        <v>1.8736299999999999</v>
      </c>
      <c r="GK21">
        <v>1.87164</v>
      </c>
      <c r="GL21">
        <v>1.87195</v>
      </c>
      <c r="GM21">
        <v>1.87323</v>
      </c>
      <c r="GN21">
        <v>1.87347</v>
      </c>
      <c r="GO21">
        <v>1.87748</v>
      </c>
      <c r="GP21">
        <v>5</v>
      </c>
      <c r="GQ21">
        <v>0</v>
      </c>
      <c r="GR21">
        <v>0</v>
      </c>
      <c r="GS21">
        <v>0</v>
      </c>
      <c r="GT21" t="s">
        <v>383</v>
      </c>
      <c r="GU21" t="s">
        <v>384</v>
      </c>
      <c r="GV21" t="s">
        <v>385</v>
      </c>
      <c r="GW21" t="s">
        <v>385</v>
      </c>
      <c r="GX21" t="s">
        <v>385</v>
      </c>
      <c r="GY21" t="s">
        <v>385</v>
      </c>
      <c r="GZ21">
        <v>0</v>
      </c>
      <c r="HA21">
        <v>100</v>
      </c>
      <c r="HB21">
        <v>100</v>
      </c>
      <c r="HC21">
        <v>-0.36399999999999999</v>
      </c>
      <c r="HD21">
        <v>0.12790000000000001</v>
      </c>
      <c r="HE21">
        <v>-0.40247545991060502</v>
      </c>
      <c r="HF21">
        <v>7.2704984381113296E-4</v>
      </c>
      <c r="HG21">
        <v>-1.05877040029023E-6</v>
      </c>
      <c r="HH21">
        <v>2.9517966189716799E-10</v>
      </c>
      <c r="HI21">
        <v>0.12789835995354701</v>
      </c>
      <c r="HJ21">
        <v>0</v>
      </c>
      <c r="HK21">
        <v>0</v>
      </c>
      <c r="HL21">
        <v>0</v>
      </c>
      <c r="HM21">
        <v>1</v>
      </c>
      <c r="HN21">
        <v>2242</v>
      </c>
      <c r="HO21">
        <v>1</v>
      </c>
      <c r="HP21">
        <v>25</v>
      </c>
      <c r="HQ21">
        <v>0.8</v>
      </c>
      <c r="HR21">
        <v>0.7</v>
      </c>
      <c r="HS21">
        <v>0.30395499999999998</v>
      </c>
      <c r="HT21">
        <v>2.6904300000000001</v>
      </c>
      <c r="HU21">
        <v>1.49536</v>
      </c>
      <c r="HV21">
        <v>2.2814899999999998</v>
      </c>
      <c r="HW21">
        <v>1.49658</v>
      </c>
      <c r="HX21">
        <v>2.5354000000000001</v>
      </c>
      <c r="HY21">
        <v>39.968899999999998</v>
      </c>
      <c r="HZ21">
        <v>15.515499999999999</v>
      </c>
      <c r="IA21">
        <v>18</v>
      </c>
      <c r="IB21">
        <v>508.66199999999998</v>
      </c>
      <c r="IC21">
        <v>446.34699999999998</v>
      </c>
      <c r="ID21">
        <v>30.5807</v>
      </c>
      <c r="IE21">
        <v>32.0749</v>
      </c>
      <c r="IF21">
        <v>30.0002</v>
      </c>
      <c r="IG21">
        <v>31.876799999999999</v>
      </c>
      <c r="IH21">
        <v>31.815300000000001</v>
      </c>
      <c r="II21">
        <v>6.1367799999999999</v>
      </c>
      <c r="IJ21">
        <v>44.521500000000003</v>
      </c>
      <c r="IK21">
        <v>8.3322900000000004</v>
      </c>
      <c r="IL21">
        <v>30.904</v>
      </c>
      <c r="IM21">
        <v>70</v>
      </c>
      <c r="IN21">
        <v>21.592199999999998</v>
      </c>
      <c r="IO21">
        <v>99.856499999999997</v>
      </c>
      <c r="IP21">
        <v>99.4285</v>
      </c>
    </row>
    <row r="22" spans="1:250" x14ac:dyDescent="0.3">
      <c r="A22">
        <v>7</v>
      </c>
      <c r="B22">
        <v>1691867267.5</v>
      </c>
      <c r="C22">
        <v>1766.9000000953699</v>
      </c>
      <c r="D22" t="s">
        <v>414</v>
      </c>
      <c r="E22" t="s">
        <v>415</v>
      </c>
      <c r="F22" t="s">
        <v>376</v>
      </c>
      <c r="G22" t="s">
        <v>388</v>
      </c>
      <c r="H22" t="s">
        <v>389</v>
      </c>
      <c r="I22" t="s">
        <v>378</v>
      </c>
      <c r="J22" t="s">
        <v>377</v>
      </c>
      <c r="K22" t="s">
        <v>378</v>
      </c>
      <c r="L22" t="s">
        <v>379</v>
      </c>
      <c r="M22">
        <v>1691867267.5</v>
      </c>
      <c r="N22">
        <f t="shared" si="0"/>
        <v>8.3247880507688679E-3</v>
      </c>
      <c r="O22">
        <f t="shared" si="1"/>
        <v>8.3247880507688681</v>
      </c>
      <c r="P22">
        <f t="shared" si="2"/>
        <v>4.747031901749998</v>
      </c>
      <c r="Q22">
        <f t="shared" si="3"/>
        <v>24.0777</v>
      </c>
      <c r="R22">
        <f t="shared" si="4"/>
        <v>7.2346115644635889</v>
      </c>
      <c r="S22">
        <f t="shared" si="5"/>
        <v>0.71309529647762193</v>
      </c>
      <c r="T22">
        <f t="shared" si="6"/>
        <v>2.3732711102744997</v>
      </c>
      <c r="U22">
        <f t="shared" si="7"/>
        <v>0.50115895114404052</v>
      </c>
      <c r="V22">
        <f t="shared" si="8"/>
        <v>2.9012981623586445</v>
      </c>
      <c r="W22">
        <f t="shared" si="9"/>
        <v>0.45756228112810754</v>
      </c>
      <c r="X22">
        <f t="shared" si="10"/>
        <v>0.28957670673012559</v>
      </c>
      <c r="Y22">
        <f t="shared" si="11"/>
        <v>289.58460475490506</v>
      </c>
      <c r="Z22">
        <f t="shared" si="12"/>
        <v>32.485326168615508</v>
      </c>
      <c r="AA22">
        <f t="shared" si="13"/>
        <v>31.961200000000002</v>
      </c>
      <c r="AB22">
        <f t="shared" si="14"/>
        <v>4.764606676159242</v>
      </c>
      <c r="AC22">
        <f t="shared" si="15"/>
        <v>60.40584961613277</v>
      </c>
      <c r="AD22">
        <f t="shared" si="16"/>
        <v>3.0423155918989999</v>
      </c>
      <c r="AE22">
        <f t="shared" si="17"/>
        <v>5.0364585735194751</v>
      </c>
      <c r="AF22">
        <f t="shared" si="18"/>
        <v>1.7222910842602421</v>
      </c>
      <c r="AG22">
        <f t="shared" si="19"/>
        <v>-367.12315303890705</v>
      </c>
      <c r="AH22">
        <f t="shared" si="20"/>
        <v>153.84958403000221</v>
      </c>
      <c r="AI22">
        <f t="shared" si="21"/>
        <v>12.079514564252765</v>
      </c>
      <c r="AJ22">
        <f t="shared" si="22"/>
        <v>88.390550310252962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51020.649640365598</v>
      </c>
      <c r="AP22" t="s">
        <v>380</v>
      </c>
      <c r="AQ22">
        <v>10238.9</v>
      </c>
      <c r="AR22">
        <v>302.21199999999999</v>
      </c>
      <c r="AS22">
        <v>4052.3</v>
      </c>
      <c r="AT22">
        <f t="shared" si="26"/>
        <v>0.92542210596451402</v>
      </c>
      <c r="AU22">
        <v>-0.32343011824092399</v>
      </c>
      <c r="AV22" t="s">
        <v>416</v>
      </c>
      <c r="AW22">
        <v>10261.200000000001</v>
      </c>
      <c r="AX22">
        <v>806.35316</v>
      </c>
      <c r="AY22">
        <v>870.721</v>
      </c>
      <c r="AZ22">
        <f t="shared" si="27"/>
        <v>7.392475890669914E-2</v>
      </c>
      <c r="BA22">
        <v>0.5</v>
      </c>
      <c r="BB22">
        <f t="shared" si="28"/>
        <v>1513.2773993548728</v>
      </c>
      <c r="BC22">
        <f t="shared" si="29"/>
        <v>4.747031901749998</v>
      </c>
      <c r="BD22">
        <f t="shared" si="30"/>
        <v>55.934333453132822</v>
      </c>
      <c r="BE22">
        <f t="shared" si="31"/>
        <v>3.3506494064819291E-3</v>
      </c>
      <c r="BF22">
        <f t="shared" si="32"/>
        <v>3.6539591901424222</v>
      </c>
      <c r="BG22">
        <f t="shared" si="33"/>
        <v>237.49384044893213</v>
      </c>
      <c r="BH22" t="s">
        <v>417</v>
      </c>
      <c r="BI22">
        <v>649.47</v>
      </c>
      <c r="BJ22">
        <f t="shared" si="34"/>
        <v>649.47</v>
      </c>
      <c r="BK22">
        <f t="shared" si="35"/>
        <v>0.25410091177311678</v>
      </c>
      <c r="BL22">
        <f t="shared" si="36"/>
        <v>0.2909267754722013</v>
      </c>
      <c r="BM22">
        <f t="shared" si="37"/>
        <v>0.93498029581260311</v>
      </c>
      <c r="BN22">
        <f t="shared" si="38"/>
        <v>0.11322220052804793</v>
      </c>
      <c r="BO22">
        <f t="shared" si="39"/>
        <v>0.84840115751950351</v>
      </c>
      <c r="BP22">
        <f t="shared" si="40"/>
        <v>0.23432439065028354</v>
      </c>
      <c r="BQ22">
        <f t="shared" si="41"/>
        <v>0.76567560934971646</v>
      </c>
      <c r="BR22">
        <f t="shared" si="42"/>
        <v>1800.11</v>
      </c>
      <c r="BS22">
        <f t="shared" si="43"/>
        <v>1513.2773993548728</v>
      </c>
      <c r="BT22">
        <f t="shared" si="44"/>
        <v>0.84065829274592829</v>
      </c>
      <c r="BU22">
        <f t="shared" si="45"/>
        <v>0.16087050499964173</v>
      </c>
      <c r="BV22">
        <v>6</v>
      </c>
      <c r="BW22">
        <v>0.5</v>
      </c>
      <c r="BX22" t="s">
        <v>381</v>
      </c>
      <c r="BY22">
        <v>2</v>
      </c>
      <c r="BZ22">
        <v>1691867267.5</v>
      </c>
      <c r="CA22">
        <v>24.0777</v>
      </c>
      <c r="CB22">
        <v>30.0108</v>
      </c>
      <c r="CC22">
        <v>30.865400000000001</v>
      </c>
      <c r="CD22">
        <v>21.190300000000001</v>
      </c>
      <c r="CE22">
        <v>24.4803</v>
      </c>
      <c r="CF22">
        <v>30.734000000000002</v>
      </c>
      <c r="CG22">
        <v>500.32600000000002</v>
      </c>
      <c r="CH22">
        <v>98.465999999999994</v>
      </c>
      <c r="CI22">
        <v>0.101185</v>
      </c>
      <c r="CJ22">
        <v>32.944800000000001</v>
      </c>
      <c r="CK22">
        <v>31.961200000000002</v>
      </c>
      <c r="CL22">
        <v>999.9</v>
      </c>
      <c r="CM22">
        <v>0</v>
      </c>
      <c r="CN22">
        <v>0</v>
      </c>
      <c r="CO22">
        <v>9993.1200000000008</v>
      </c>
      <c r="CP22">
        <v>0</v>
      </c>
      <c r="CQ22">
        <v>392.709</v>
      </c>
      <c r="CR22">
        <v>-5.9330800000000004</v>
      </c>
      <c r="CS22">
        <v>24.8445</v>
      </c>
      <c r="CT22">
        <v>30.660499999999999</v>
      </c>
      <c r="CU22">
        <v>9.6751100000000001</v>
      </c>
      <c r="CV22">
        <v>30.0108</v>
      </c>
      <c r="CW22">
        <v>21.190300000000001</v>
      </c>
      <c r="CX22">
        <v>3.0391900000000001</v>
      </c>
      <c r="CY22">
        <v>2.0865200000000002</v>
      </c>
      <c r="CZ22">
        <v>24.244199999999999</v>
      </c>
      <c r="DA22">
        <v>18.116599999999998</v>
      </c>
      <c r="DB22">
        <v>1800.11</v>
      </c>
      <c r="DC22">
        <v>0.97799700000000001</v>
      </c>
      <c r="DD22">
        <v>2.2002799999999999E-2</v>
      </c>
      <c r="DE22">
        <v>0</v>
      </c>
      <c r="DF22">
        <v>805.65300000000002</v>
      </c>
      <c r="DG22">
        <v>5.0009800000000002</v>
      </c>
      <c r="DH22">
        <v>16627.8</v>
      </c>
      <c r="DI22">
        <v>16376.8</v>
      </c>
      <c r="DJ22">
        <v>48.25</v>
      </c>
      <c r="DK22">
        <v>49.186999999999998</v>
      </c>
      <c r="DL22">
        <v>48.311999999999998</v>
      </c>
      <c r="DM22">
        <v>47.936999999999998</v>
      </c>
      <c r="DN22">
        <v>49.436999999999998</v>
      </c>
      <c r="DO22">
        <v>1755.61</v>
      </c>
      <c r="DP22">
        <v>39.5</v>
      </c>
      <c r="DQ22">
        <v>0</v>
      </c>
      <c r="DR22">
        <v>141.700000047684</v>
      </c>
      <c r="DS22">
        <v>0</v>
      </c>
      <c r="DT22">
        <v>806.35316</v>
      </c>
      <c r="DU22">
        <v>-2.0334615401275502</v>
      </c>
      <c r="DV22">
        <v>134.03076673028499</v>
      </c>
      <c r="DW22">
        <v>16667.268</v>
      </c>
      <c r="DX22">
        <v>15</v>
      </c>
      <c r="DY22">
        <v>1691867227.5</v>
      </c>
      <c r="DZ22" t="s">
        <v>418</v>
      </c>
      <c r="EA22">
        <v>1691867221</v>
      </c>
      <c r="EB22">
        <v>1691867227.5</v>
      </c>
      <c r="EC22">
        <v>8</v>
      </c>
      <c r="ED22">
        <v>-1.7000000000000001E-2</v>
      </c>
      <c r="EE22">
        <v>3.0000000000000001E-3</v>
      </c>
      <c r="EF22">
        <v>-0.39900000000000002</v>
      </c>
      <c r="EG22">
        <v>7.1999999999999995E-2</v>
      </c>
      <c r="EH22">
        <v>30</v>
      </c>
      <c r="EI22">
        <v>21</v>
      </c>
      <c r="EJ22">
        <v>0.39</v>
      </c>
      <c r="EK22">
        <v>0.01</v>
      </c>
      <c r="EL22">
        <v>4.7358817491355003</v>
      </c>
      <c r="EM22">
        <v>-9.0392859898972097E-2</v>
      </c>
      <c r="EN22">
        <v>3.8640202140646701E-2</v>
      </c>
      <c r="EO22">
        <v>1</v>
      </c>
      <c r="EP22">
        <v>0.49828889320877501</v>
      </c>
      <c r="EQ22">
        <v>3.6816428086984099E-2</v>
      </c>
      <c r="ER22">
        <v>1.55302745719178E-2</v>
      </c>
      <c r="ES22">
        <v>1</v>
      </c>
      <c r="ET22">
        <v>2</v>
      </c>
      <c r="EU22">
        <v>2</v>
      </c>
      <c r="EV22" t="s">
        <v>393</v>
      </c>
      <c r="EW22">
        <v>2.96252</v>
      </c>
      <c r="EX22">
        <v>2.8414799999999998</v>
      </c>
      <c r="EY22">
        <v>6.8513899999999997E-3</v>
      </c>
      <c r="EZ22">
        <v>8.4966099999999999E-3</v>
      </c>
      <c r="FA22">
        <v>0.134213</v>
      </c>
      <c r="FB22">
        <v>0.10387200000000001</v>
      </c>
      <c r="FC22">
        <v>29779.599999999999</v>
      </c>
      <c r="FD22">
        <v>30353.3</v>
      </c>
      <c r="FE22">
        <v>27504.1</v>
      </c>
      <c r="FF22">
        <v>27889.7</v>
      </c>
      <c r="FG22">
        <v>30507.3</v>
      </c>
      <c r="FH22">
        <v>30607.200000000001</v>
      </c>
      <c r="FI22">
        <v>38299.800000000003</v>
      </c>
      <c r="FJ22">
        <v>37030.6</v>
      </c>
      <c r="FK22">
        <v>2.03017</v>
      </c>
      <c r="FL22">
        <v>1.70753</v>
      </c>
      <c r="FM22">
        <v>4.6826899999999998E-2</v>
      </c>
      <c r="FN22">
        <v>0</v>
      </c>
      <c r="FO22">
        <v>31.2011</v>
      </c>
      <c r="FP22">
        <v>999.9</v>
      </c>
      <c r="FQ22">
        <v>51.543999999999997</v>
      </c>
      <c r="FR22">
        <v>37.323</v>
      </c>
      <c r="FS22">
        <v>33.591299999999997</v>
      </c>
      <c r="FT22">
        <v>61.37</v>
      </c>
      <c r="FU22">
        <v>33.950299999999999</v>
      </c>
      <c r="FV22">
        <v>1</v>
      </c>
      <c r="FW22">
        <v>0.38564300000000001</v>
      </c>
      <c r="FX22">
        <v>0.27345000000000003</v>
      </c>
      <c r="FY22">
        <v>20.314</v>
      </c>
      <c r="FZ22">
        <v>5.2262700000000004</v>
      </c>
      <c r="GA22">
        <v>12.0159</v>
      </c>
      <c r="GB22">
        <v>4.9988000000000001</v>
      </c>
      <c r="GC22">
        <v>3.2909999999999999</v>
      </c>
      <c r="GD22">
        <v>9999</v>
      </c>
      <c r="GE22">
        <v>9999</v>
      </c>
      <c r="GF22">
        <v>9999</v>
      </c>
      <c r="GG22">
        <v>289.60000000000002</v>
      </c>
      <c r="GH22">
        <v>1.8776999999999999</v>
      </c>
      <c r="GI22">
        <v>1.8714900000000001</v>
      </c>
      <c r="GJ22">
        <v>1.8736299999999999</v>
      </c>
      <c r="GK22">
        <v>1.87164</v>
      </c>
      <c r="GL22">
        <v>1.87195</v>
      </c>
      <c r="GM22">
        <v>1.87321</v>
      </c>
      <c r="GN22">
        <v>1.87347</v>
      </c>
      <c r="GO22">
        <v>1.87747</v>
      </c>
      <c r="GP22">
        <v>5</v>
      </c>
      <c r="GQ22">
        <v>0</v>
      </c>
      <c r="GR22">
        <v>0</v>
      </c>
      <c r="GS22">
        <v>0</v>
      </c>
      <c r="GT22" t="s">
        <v>383</v>
      </c>
      <c r="GU22" t="s">
        <v>384</v>
      </c>
      <c r="GV22" t="s">
        <v>385</v>
      </c>
      <c r="GW22" t="s">
        <v>385</v>
      </c>
      <c r="GX22" t="s">
        <v>385</v>
      </c>
      <c r="GY22" t="s">
        <v>385</v>
      </c>
      <c r="GZ22">
        <v>0</v>
      </c>
      <c r="HA22">
        <v>100</v>
      </c>
      <c r="HB22">
        <v>100</v>
      </c>
      <c r="HC22">
        <v>-0.40300000000000002</v>
      </c>
      <c r="HD22">
        <v>0.13139999999999999</v>
      </c>
      <c r="HE22">
        <v>-0.41973079009894199</v>
      </c>
      <c r="HF22">
        <v>7.2704984381113296E-4</v>
      </c>
      <c r="HG22">
        <v>-1.05877040029023E-6</v>
      </c>
      <c r="HH22">
        <v>2.9517966189716799E-10</v>
      </c>
      <c r="HI22">
        <v>0.131363654376737</v>
      </c>
      <c r="HJ22">
        <v>0</v>
      </c>
      <c r="HK22">
        <v>0</v>
      </c>
      <c r="HL22">
        <v>0</v>
      </c>
      <c r="HM22">
        <v>1</v>
      </c>
      <c r="HN22">
        <v>2242</v>
      </c>
      <c r="HO22">
        <v>1</v>
      </c>
      <c r="HP22">
        <v>25</v>
      </c>
      <c r="HQ22">
        <v>0.8</v>
      </c>
      <c r="HR22">
        <v>0.7</v>
      </c>
      <c r="HS22">
        <v>0.21728500000000001</v>
      </c>
      <c r="HT22">
        <v>2.7185100000000002</v>
      </c>
      <c r="HU22">
        <v>1.49536</v>
      </c>
      <c r="HV22">
        <v>2.2827099999999998</v>
      </c>
      <c r="HW22">
        <v>1.49658</v>
      </c>
      <c r="HX22">
        <v>2.5500500000000001</v>
      </c>
      <c r="HY22">
        <v>40.146000000000001</v>
      </c>
      <c r="HZ22">
        <v>15.4892</v>
      </c>
      <c r="IA22">
        <v>18</v>
      </c>
      <c r="IB22">
        <v>509.04599999999999</v>
      </c>
      <c r="IC22">
        <v>444.32799999999997</v>
      </c>
      <c r="ID22">
        <v>30.660599999999999</v>
      </c>
      <c r="IE22">
        <v>32.168500000000002</v>
      </c>
      <c r="IF22">
        <v>30.0001</v>
      </c>
      <c r="IG22">
        <v>31.958500000000001</v>
      </c>
      <c r="IH22">
        <v>31.895600000000002</v>
      </c>
      <c r="II22">
        <v>4.4182600000000001</v>
      </c>
      <c r="IJ22">
        <v>45.225499999999997</v>
      </c>
      <c r="IK22">
        <v>1.6284799999999999</v>
      </c>
      <c r="IL22">
        <v>30.6736</v>
      </c>
      <c r="IM22">
        <v>30</v>
      </c>
      <c r="IN22">
        <v>21.1144</v>
      </c>
      <c r="IO22">
        <v>99.842600000000004</v>
      </c>
      <c r="IP22">
        <v>99.417299999999997</v>
      </c>
    </row>
    <row r="23" spans="1:250" x14ac:dyDescent="0.3">
      <c r="A23">
        <v>8</v>
      </c>
      <c r="B23">
        <v>1691867398.5</v>
      </c>
      <c r="C23">
        <v>1897.9000000953699</v>
      </c>
      <c r="D23" t="s">
        <v>419</v>
      </c>
      <c r="E23" t="s">
        <v>420</v>
      </c>
      <c r="F23" t="s">
        <v>376</v>
      </c>
      <c r="G23" t="s">
        <v>388</v>
      </c>
      <c r="H23" t="s">
        <v>389</v>
      </c>
      <c r="I23" t="s">
        <v>378</v>
      </c>
      <c r="J23" t="s">
        <v>377</v>
      </c>
      <c r="K23" t="s">
        <v>378</v>
      </c>
      <c r="L23" t="s">
        <v>379</v>
      </c>
      <c r="M23">
        <v>1691867398.5</v>
      </c>
      <c r="N23">
        <f t="shared" si="0"/>
        <v>8.5172523453111073E-3</v>
      </c>
      <c r="O23">
        <f t="shared" si="1"/>
        <v>8.5172523453111069</v>
      </c>
      <c r="P23">
        <f t="shared" si="2"/>
        <v>1.551520677604505</v>
      </c>
      <c r="Q23">
        <f t="shared" si="3"/>
        <v>8.0545799999999996</v>
      </c>
      <c r="R23">
        <f t="shared" si="4"/>
        <v>2.6664290895198728</v>
      </c>
      <c r="S23">
        <f t="shared" si="5"/>
        <v>0.26282452116792576</v>
      </c>
      <c r="T23">
        <f t="shared" si="6"/>
        <v>0.79392365618465999</v>
      </c>
      <c r="U23">
        <f t="shared" si="7"/>
        <v>0.51397749755172062</v>
      </c>
      <c r="V23">
        <f t="shared" si="8"/>
        <v>2.902518746423135</v>
      </c>
      <c r="W23">
        <f t="shared" si="9"/>
        <v>0.46824839915722455</v>
      </c>
      <c r="X23">
        <f t="shared" si="10"/>
        <v>0.29642403749379975</v>
      </c>
      <c r="Y23">
        <f t="shared" si="11"/>
        <v>289.52236075463526</v>
      </c>
      <c r="Z23">
        <f t="shared" si="12"/>
        <v>32.467172160212712</v>
      </c>
      <c r="AA23">
        <f t="shared" si="13"/>
        <v>31.967099999999999</v>
      </c>
      <c r="AB23">
        <f t="shared" si="14"/>
        <v>4.7661984688355759</v>
      </c>
      <c r="AC23">
        <f t="shared" si="15"/>
        <v>60.336039286912566</v>
      </c>
      <c r="AD23">
        <f t="shared" si="16"/>
        <v>3.0443212536335</v>
      </c>
      <c r="AE23">
        <f t="shared" si="17"/>
        <v>5.0456100360797809</v>
      </c>
      <c r="AF23">
        <f t="shared" si="18"/>
        <v>1.7218772152020758</v>
      </c>
      <c r="AG23">
        <f t="shared" si="19"/>
        <v>-375.6108284282198</v>
      </c>
      <c r="AH23">
        <f t="shared" si="20"/>
        <v>158.04539656373592</v>
      </c>
      <c r="AI23">
        <f t="shared" si="21"/>
        <v>12.406059606197946</v>
      </c>
      <c r="AJ23">
        <f t="shared" si="22"/>
        <v>84.362988496349345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51049.523555310217</v>
      </c>
      <c r="AP23" t="s">
        <v>380</v>
      </c>
      <c r="AQ23">
        <v>10238.9</v>
      </c>
      <c r="AR23">
        <v>302.21199999999999</v>
      </c>
      <c r="AS23">
        <v>4052.3</v>
      </c>
      <c r="AT23">
        <f t="shared" si="26"/>
        <v>0.92542210596451402</v>
      </c>
      <c r="AU23">
        <v>-0.32343011824092399</v>
      </c>
      <c r="AV23" t="s">
        <v>421</v>
      </c>
      <c r="AW23">
        <v>10260.200000000001</v>
      </c>
      <c r="AX23">
        <v>811.37065384615403</v>
      </c>
      <c r="AY23">
        <v>856.33199999999999</v>
      </c>
      <c r="AZ23">
        <f t="shared" si="27"/>
        <v>5.2504573172374669E-2</v>
      </c>
      <c r="BA23">
        <v>0.5</v>
      </c>
      <c r="BB23">
        <f t="shared" si="28"/>
        <v>1512.9497993547334</v>
      </c>
      <c r="BC23">
        <f t="shared" si="29"/>
        <v>1.551520677604505</v>
      </c>
      <c r="BD23">
        <f t="shared" si="30"/>
        <v>39.718391723175088</v>
      </c>
      <c r="BE23">
        <f t="shared" si="31"/>
        <v>1.239268346276319E-3</v>
      </c>
      <c r="BF23">
        <f t="shared" si="32"/>
        <v>3.7321599566523269</v>
      </c>
      <c r="BG23">
        <f t="shared" si="33"/>
        <v>236.41034212890276</v>
      </c>
      <c r="BH23" t="s">
        <v>422</v>
      </c>
      <c r="BI23">
        <v>658.65</v>
      </c>
      <c r="BJ23">
        <f t="shared" si="34"/>
        <v>658.65</v>
      </c>
      <c r="BK23">
        <f t="shared" si="35"/>
        <v>0.23084738162301544</v>
      </c>
      <c r="BL23">
        <f t="shared" si="36"/>
        <v>0.22744279273705226</v>
      </c>
      <c r="BM23">
        <f t="shared" si="37"/>
        <v>0.94174944381418246</v>
      </c>
      <c r="BN23">
        <f t="shared" si="38"/>
        <v>8.1140089067072055E-2</v>
      </c>
      <c r="BO23">
        <f t="shared" si="39"/>
        <v>0.85223813414511873</v>
      </c>
      <c r="BP23">
        <f t="shared" si="40"/>
        <v>0.18463225743516276</v>
      </c>
      <c r="BQ23">
        <f t="shared" si="41"/>
        <v>0.81536774256483724</v>
      </c>
      <c r="BR23">
        <f t="shared" si="42"/>
        <v>1799.72</v>
      </c>
      <c r="BS23">
        <f t="shared" si="43"/>
        <v>1512.9497993547334</v>
      </c>
      <c r="BT23">
        <f t="shared" si="44"/>
        <v>0.84065843539813601</v>
      </c>
      <c r="BU23">
        <f t="shared" si="45"/>
        <v>0.16087078031840246</v>
      </c>
      <c r="BV23">
        <v>6</v>
      </c>
      <c r="BW23">
        <v>0.5</v>
      </c>
      <c r="BX23" t="s">
        <v>381</v>
      </c>
      <c r="BY23">
        <v>2</v>
      </c>
      <c r="BZ23">
        <v>1691867398.5</v>
      </c>
      <c r="CA23">
        <v>8.0545799999999996</v>
      </c>
      <c r="CB23">
        <v>9.9977800000000006</v>
      </c>
      <c r="CC23">
        <v>30.8855</v>
      </c>
      <c r="CD23">
        <v>20.985299999999999</v>
      </c>
      <c r="CE23">
        <v>8.4758099999999992</v>
      </c>
      <c r="CF23">
        <v>30.755500000000001</v>
      </c>
      <c r="CG23">
        <v>500.24400000000003</v>
      </c>
      <c r="CH23">
        <v>98.467100000000002</v>
      </c>
      <c r="CI23">
        <v>0.10087699999999999</v>
      </c>
      <c r="CJ23">
        <v>32.9771</v>
      </c>
      <c r="CK23">
        <v>31.967099999999999</v>
      </c>
      <c r="CL23">
        <v>999.9</v>
      </c>
      <c r="CM23">
        <v>0</v>
      </c>
      <c r="CN23">
        <v>0</v>
      </c>
      <c r="CO23">
        <v>10000</v>
      </c>
      <c r="CP23">
        <v>0</v>
      </c>
      <c r="CQ23">
        <v>630.428</v>
      </c>
      <c r="CR23">
        <v>-1.9432</v>
      </c>
      <c r="CS23">
        <v>8.31128</v>
      </c>
      <c r="CT23">
        <v>10.2121</v>
      </c>
      <c r="CU23">
        <v>9.9001400000000004</v>
      </c>
      <c r="CV23">
        <v>9.9977800000000006</v>
      </c>
      <c r="CW23">
        <v>20.985299999999999</v>
      </c>
      <c r="CX23">
        <v>3.04121</v>
      </c>
      <c r="CY23">
        <v>2.06637</v>
      </c>
      <c r="CZ23">
        <v>24.255199999999999</v>
      </c>
      <c r="DA23">
        <v>17.962299999999999</v>
      </c>
      <c r="DB23">
        <v>1799.72</v>
      </c>
      <c r="DC23">
        <v>0.977993</v>
      </c>
      <c r="DD23">
        <v>2.2006499999999998E-2</v>
      </c>
      <c r="DE23">
        <v>0</v>
      </c>
      <c r="DF23">
        <v>811.17399999999998</v>
      </c>
      <c r="DG23">
        <v>5.0009800000000002</v>
      </c>
      <c r="DH23">
        <v>16725</v>
      </c>
      <c r="DI23">
        <v>16373.3</v>
      </c>
      <c r="DJ23">
        <v>48.436999999999998</v>
      </c>
      <c r="DK23">
        <v>49.25</v>
      </c>
      <c r="DL23">
        <v>48.811999999999998</v>
      </c>
      <c r="DM23">
        <v>48.75</v>
      </c>
      <c r="DN23">
        <v>49.75</v>
      </c>
      <c r="DO23">
        <v>1755.22</v>
      </c>
      <c r="DP23">
        <v>39.5</v>
      </c>
      <c r="DQ23">
        <v>0</v>
      </c>
      <c r="DR23">
        <v>130.700000047684</v>
      </c>
      <c r="DS23">
        <v>0</v>
      </c>
      <c r="DT23">
        <v>811.37065384615403</v>
      </c>
      <c r="DU23">
        <v>-1.6904957284664699</v>
      </c>
      <c r="DV23">
        <v>242.20170875512801</v>
      </c>
      <c r="DW23">
        <v>16678.1615384615</v>
      </c>
      <c r="DX23">
        <v>15</v>
      </c>
      <c r="DY23">
        <v>1691867358.5</v>
      </c>
      <c r="DZ23" t="s">
        <v>423</v>
      </c>
      <c r="EA23">
        <v>1691867341.5</v>
      </c>
      <c r="EB23">
        <v>1691867358.5</v>
      </c>
      <c r="EC23">
        <v>9</v>
      </c>
      <c r="ED23">
        <v>-8.0000000000000002E-3</v>
      </c>
      <c r="EE23">
        <v>-1E-3</v>
      </c>
      <c r="EF23">
        <v>-0.42</v>
      </c>
      <c r="EG23">
        <v>7.0999999999999994E-2</v>
      </c>
      <c r="EH23">
        <v>10</v>
      </c>
      <c r="EI23">
        <v>21</v>
      </c>
      <c r="EJ23">
        <v>0.26</v>
      </c>
      <c r="EK23">
        <v>0.02</v>
      </c>
      <c r="EL23">
        <v>1.57788940182979</v>
      </c>
      <c r="EM23">
        <v>8.5013701527601009E-3</v>
      </c>
      <c r="EN23">
        <v>2.2677412025520201E-2</v>
      </c>
      <c r="EO23">
        <v>1</v>
      </c>
      <c r="EP23">
        <v>0.51885528540290404</v>
      </c>
      <c r="EQ23">
        <v>2.6570398312196399E-2</v>
      </c>
      <c r="ER23">
        <v>1.7365107839697101E-2</v>
      </c>
      <c r="ES23">
        <v>1</v>
      </c>
      <c r="ET23">
        <v>2</v>
      </c>
      <c r="EU23">
        <v>2</v>
      </c>
      <c r="EV23" t="s">
        <v>393</v>
      </c>
      <c r="EW23">
        <v>2.96224</v>
      </c>
      <c r="EX23">
        <v>2.8412299999999999</v>
      </c>
      <c r="EY23">
        <v>2.3718799999999998E-3</v>
      </c>
      <c r="EZ23">
        <v>2.8316000000000001E-3</v>
      </c>
      <c r="FA23">
        <v>0.13425999999999999</v>
      </c>
      <c r="FB23">
        <v>0.10315199999999999</v>
      </c>
      <c r="FC23">
        <v>29910.9</v>
      </c>
      <c r="FD23">
        <v>30523.5</v>
      </c>
      <c r="FE23">
        <v>27501.599999999999</v>
      </c>
      <c r="FF23">
        <v>27887</v>
      </c>
      <c r="FG23">
        <v>30502.6</v>
      </c>
      <c r="FH23">
        <v>30629</v>
      </c>
      <c r="FI23">
        <v>38296.199999999997</v>
      </c>
      <c r="FJ23">
        <v>37027.599999999999</v>
      </c>
      <c r="FK23">
        <v>2.0303</v>
      </c>
      <c r="FL23">
        <v>1.70495</v>
      </c>
      <c r="FM23">
        <v>4.4777999999999998E-2</v>
      </c>
      <c r="FN23">
        <v>0</v>
      </c>
      <c r="FO23">
        <v>31.240300000000001</v>
      </c>
      <c r="FP23">
        <v>999.9</v>
      </c>
      <c r="FQ23">
        <v>51.073999999999998</v>
      </c>
      <c r="FR23">
        <v>37.545000000000002</v>
      </c>
      <c r="FS23">
        <v>33.688200000000002</v>
      </c>
      <c r="FT23">
        <v>61.26</v>
      </c>
      <c r="FU23">
        <v>34.823700000000002</v>
      </c>
      <c r="FV23">
        <v>1</v>
      </c>
      <c r="FW23">
        <v>0.39088400000000001</v>
      </c>
      <c r="FX23">
        <v>0.17369000000000001</v>
      </c>
      <c r="FY23">
        <v>20.261399999999998</v>
      </c>
      <c r="FZ23">
        <v>5.2277699999999996</v>
      </c>
      <c r="GA23">
        <v>12.0159</v>
      </c>
      <c r="GB23">
        <v>4.9992999999999999</v>
      </c>
      <c r="GC23">
        <v>3.2911000000000001</v>
      </c>
      <c r="GD23">
        <v>9999</v>
      </c>
      <c r="GE23">
        <v>9999</v>
      </c>
      <c r="GF23">
        <v>9999</v>
      </c>
      <c r="GG23">
        <v>289.60000000000002</v>
      </c>
      <c r="GH23">
        <v>1.8782000000000001</v>
      </c>
      <c r="GI23">
        <v>1.87195</v>
      </c>
      <c r="GJ23">
        <v>1.8741000000000001</v>
      </c>
      <c r="GK23">
        <v>1.8722399999999999</v>
      </c>
      <c r="GL23">
        <v>1.8724099999999999</v>
      </c>
      <c r="GM23">
        <v>1.87378</v>
      </c>
      <c r="GN23">
        <v>1.87401</v>
      </c>
      <c r="GO23">
        <v>1.87805</v>
      </c>
      <c r="GP23">
        <v>5</v>
      </c>
      <c r="GQ23">
        <v>0</v>
      </c>
      <c r="GR23">
        <v>0</v>
      </c>
      <c r="GS23">
        <v>0</v>
      </c>
      <c r="GT23" t="s">
        <v>383</v>
      </c>
      <c r="GU23" t="s">
        <v>384</v>
      </c>
      <c r="GV23" t="s">
        <v>385</v>
      </c>
      <c r="GW23" t="s">
        <v>385</v>
      </c>
      <c r="GX23" t="s">
        <v>385</v>
      </c>
      <c r="GY23" t="s">
        <v>385</v>
      </c>
      <c r="GZ23">
        <v>0</v>
      </c>
      <c r="HA23">
        <v>100</v>
      </c>
      <c r="HB23">
        <v>100</v>
      </c>
      <c r="HC23">
        <v>-0.42099999999999999</v>
      </c>
      <c r="HD23">
        <v>0.13</v>
      </c>
      <c r="HE23">
        <v>-0.42731551389151401</v>
      </c>
      <c r="HF23">
        <v>7.2704984381113296E-4</v>
      </c>
      <c r="HG23">
        <v>-1.05877040029023E-6</v>
      </c>
      <c r="HH23">
        <v>2.9517966189716799E-10</v>
      </c>
      <c r="HI23">
        <v>0.13000147911380999</v>
      </c>
      <c r="HJ23">
        <v>0</v>
      </c>
      <c r="HK23">
        <v>0</v>
      </c>
      <c r="HL23">
        <v>0</v>
      </c>
      <c r="HM23">
        <v>1</v>
      </c>
      <c r="HN23">
        <v>2242</v>
      </c>
      <c r="HO23">
        <v>1</v>
      </c>
      <c r="HP23">
        <v>25</v>
      </c>
      <c r="HQ23">
        <v>0.9</v>
      </c>
      <c r="HR23">
        <v>0.7</v>
      </c>
      <c r="HS23">
        <v>0.17578099999999999</v>
      </c>
      <c r="HT23">
        <v>2.7319300000000002</v>
      </c>
      <c r="HU23">
        <v>1.49536</v>
      </c>
      <c r="HV23">
        <v>2.2827099999999998</v>
      </c>
      <c r="HW23">
        <v>1.49658</v>
      </c>
      <c r="HX23">
        <v>2.6220699999999999</v>
      </c>
      <c r="HY23">
        <v>40.323700000000002</v>
      </c>
      <c r="HZ23">
        <v>23.597200000000001</v>
      </c>
      <c r="IA23">
        <v>18</v>
      </c>
      <c r="IB23">
        <v>509.60399999999998</v>
      </c>
      <c r="IC23">
        <v>443.02199999999999</v>
      </c>
      <c r="ID23">
        <v>30.813099999999999</v>
      </c>
      <c r="IE23">
        <v>32.225299999999997</v>
      </c>
      <c r="IF23">
        <v>30.000299999999999</v>
      </c>
      <c r="IG23">
        <v>32.020699999999998</v>
      </c>
      <c r="IH23">
        <v>31.956600000000002</v>
      </c>
      <c r="II23">
        <v>3.5826199999999999</v>
      </c>
      <c r="IJ23">
        <v>45.923999999999999</v>
      </c>
      <c r="IK23">
        <v>0</v>
      </c>
      <c r="IL23">
        <v>30.8276</v>
      </c>
      <c r="IM23">
        <v>10</v>
      </c>
      <c r="IN23">
        <v>21.012499999999999</v>
      </c>
      <c r="IO23">
        <v>99.833399999999997</v>
      </c>
      <c r="IP23">
        <v>99.408699999999996</v>
      </c>
    </row>
    <row r="24" spans="1:250" x14ac:dyDescent="0.3">
      <c r="A24">
        <v>9</v>
      </c>
      <c r="B24">
        <v>1691867588.5999999</v>
      </c>
      <c r="C24">
        <v>2088</v>
      </c>
      <c r="D24" t="s">
        <v>424</v>
      </c>
      <c r="E24" t="s">
        <v>425</v>
      </c>
      <c r="F24" t="s">
        <v>376</v>
      </c>
      <c r="G24" t="s">
        <v>388</v>
      </c>
      <c r="H24" t="s">
        <v>389</v>
      </c>
      <c r="I24" t="s">
        <v>378</v>
      </c>
      <c r="J24" t="s">
        <v>377</v>
      </c>
      <c r="K24" t="s">
        <v>378</v>
      </c>
      <c r="L24" t="s">
        <v>379</v>
      </c>
      <c r="M24">
        <v>1691867588.5999999</v>
      </c>
      <c r="N24">
        <f t="shared" si="0"/>
        <v>8.3033013635178433E-3</v>
      </c>
      <c r="O24">
        <f t="shared" si="1"/>
        <v>8.3033013635178428</v>
      </c>
      <c r="P24">
        <f t="shared" si="2"/>
        <v>47.573031615310363</v>
      </c>
      <c r="Q24">
        <f t="shared" si="3"/>
        <v>339.65300000000002</v>
      </c>
      <c r="R24">
        <f t="shared" si="4"/>
        <v>165.20830569357892</v>
      </c>
      <c r="S24">
        <f t="shared" si="5"/>
        <v>16.282984301858491</v>
      </c>
      <c r="T24">
        <f t="shared" si="6"/>
        <v>33.476310067225008</v>
      </c>
      <c r="U24">
        <f t="shared" si="7"/>
        <v>0.49203697429802196</v>
      </c>
      <c r="V24">
        <f t="shared" si="8"/>
        <v>2.9056791621337035</v>
      </c>
      <c r="W24">
        <f t="shared" si="9"/>
        <v>0.4499992741076122</v>
      </c>
      <c r="X24">
        <f t="shared" si="10"/>
        <v>0.28472656962578979</v>
      </c>
      <c r="Y24">
        <f t="shared" si="11"/>
        <v>289.59737275496042</v>
      </c>
      <c r="Z24">
        <f t="shared" si="12"/>
        <v>32.712322690267634</v>
      </c>
      <c r="AA24">
        <f t="shared" si="13"/>
        <v>32.0501</v>
      </c>
      <c r="AB24">
        <f t="shared" si="14"/>
        <v>4.7886406021462733</v>
      </c>
      <c r="AC24">
        <f t="shared" si="15"/>
        <v>59.661164865871378</v>
      </c>
      <c r="AD24">
        <f t="shared" si="16"/>
        <v>3.0422714078075002</v>
      </c>
      <c r="AE24">
        <f t="shared" si="17"/>
        <v>5.0992490921809068</v>
      </c>
      <c r="AF24">
        <f t="shared" si="18"/>
        <v>1.7463691943387731</v>
      </c>
      <c r="AG24">
        <f t="shared" si="19"/>
        <v>-366.17559013113691</v>
      </c>
      <c r="AH24">
        <f t="shared" si="20"/>
        <v>174.71283240517809</v>
      </c>
      <c r="AI24">
        <f t="shared" si="21"/>
        <v>13.717750189136378</v>
      </c>
      <c r="AJ24">
        <f t="shared" si="22"/>
        <v>111.85236521813798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51106.617605224419</v>
      </c>
      <c r="AP24" t="s">
        <v>380</v>
      </c>
      <c r="AQ24">
        <v>10238.9</v>
      </c>
      <c r="AR24">
        <v>302.21199999999999</v>
      </c>
      <c r="AS24">
        <v>4052.3</v>
      </c>
      <c r="AT24">
        <f t="shared" si="26"/>
        <v>0.92542210596451402</v>
      </c>
      <c r="AU24">
        <v>-0.32343011824092399</v>
      </c>
      <c r="AV24" t="s">
        <v>426</v>
      </c>
      <c r="AW24">
        <v>10261.799999999999</v>
      </c>
      <c r="AX24">
        <v>756.02527999999995</v>
      </c>
      <c r="AY24">
        <v>1177.98</v>
      </c>
      <c r="AZ24">
        <f t="shared" si="27"/>
        <v>0.35820193891237551</v>
      </c>
      <c r="BA24">
        <v>0.5</v>
      </c>
      <c r="BB24">
        <f t="shared" si="28"/>
        <v>1513.3445993549017</v>
      </c>
      <c r="BC24">
        <f t="shared" si="29"/>
        <v>47.573031615310363</v>
      </c>
      <c r="BD24">
        <f t="shared" si="30"/>
        <v>271.04148486574894</v>
      </c>
      <c r="BE24">
        <f t="shared" si="31"/>
        <v>3.1649408703059607E-2</v>
      </c>
      <c r="BF24">
        <f t="shared" si="32"/>
        <v>2.4400414268493522</v>
      </c>
      <c r="BG24">
        <f t="shared" si="33"/>
        <v>255.68431884516411</v>
      </c>
      <c r="BH24" t="s">
        <v>427</v>
      </c>
      <c r="BI24">
        <v>588.27</v>
      </c>
      <c r="BJ24">
        <f t="shared" si="34"/>
        <v>588.27</v>
      </c>
      <c r="BK24">
        <f t="shared" si="35"/>
        <v>0.5006112158101157</v>
      </c>
      <c r="BL24">
        <f t="shared" si="36"/>
        <v>0.71552919231486667</v>
      </c>
      <c r="BM24">
        <f t="shared" si="37"/>
        <v>0.82976186695842702</v>
      </c>
      <c r="BN24">
        <f t="shared" si="38"/>
        <v>0.4818110732522769</v>
      </c>
      <c r="BO24">
        <f t="shared" si="39"/>
        <v>0.76646734689959273</v>
      </c>
      <c r="BP24">
        <f t="shared" si="40"/>
        <v>0.55675963370307757</v>
      </c>
      <c r="BQ24">
        <f t="shared" si="41"/>
        <v>0.44324036629692243</v>
      </c>
      <c r="BR24">
        <f t="shared" si="42"/>
        <v>1800.19</v>
      </c>
      <c r="BS24">
        <f t="shared" si="43"/>
        <v>1513.3445993549017</v>
      </c>
      <c r="BT24">
        <f t="shared" si="44"/>
        <v>0.8406582634915768</v>
      </c>
      <c r="BU24">
        <f t="shared" si="45"/>
        <v>0.16087044853874335</v>
      </c>
      <c r="BV24">
        <v>6</v>
      </c>
      <c r="BW24">
        <v>0.5</v>
      </c>
      <c r="BX24" t="s">
        <v>381</v>
      </c>
      <c r="BY24">
        <v>2</v>
      </c>
      <c r="BZ24">
        <v>1691867588.5999999</v>
      </c>
      <c r="CA24">
        <v>339.65300000000002</v>
      </c>
      <c r="CB24">
        <v>400.108</v>
      </c>
      <c r="CC24">
        <v>30.867100000000001</v>
      </c>
      <c r="CD24">
        <v>21.2134</v>
      </c>
      <c r="CE24">
        <v>339.85500000000002</v>
      </c>
      <c r="CF24">
        <v>30.732900000000001</v>
      </c>
      <c r="CG24">
        <v>500.14</v>
      </c>
      <c r="CH24">
        <v>98.460400000000007</v>
      </c>
      <c r="CI24">
        <v>9.9925E-2</v>
      </c>
      <c r="CJ24">
        <v>33.165399999999998</v>
      </c>
      <c r="CK24">
        <v>32.0501</v>
      </c>
      <c r="CL24">
        <v>999.9</v>
      </c>
      <c r="CM24">
        <v>0</v>
      </c>
      <c r="CN24">
        <v>0</v>
      </c>
      <c r="CO24">
        <v>10018.799999999999</v>
      </c>
      <c r="CP24">
        <v>0</v>
      </c>
      <c r="CQ24">
        <v>442.30399999999997</v>
      </c>
      <c r="CR24">
        <v>-60.455100000000002</v>
      </c>
      <c r="CS24">
        <v>350.471</v>
      </c>
      <c r="CT24">
        <v>408.779</v>
      </c>
      <c r="CU24">
        <v>9.6537100000000002</v>
      </c>
      <c r="CV24">
        <v>400.108</v>
      </c>
      <c r="CW24">
        <v>21.2134</v>
      </c>
      <c r="CX24">
        <v>3.0391900000000001</v>
      </c>
      <c r="CY24">
        <v>2.0886800000000001</v>
      </c>
      <c r="CZ24">
        <v>24.244199999999999</v>
      </c>
      <c r="DA24">
        <v>18.133099999999999</v>
      </c>
      <c r="DB24">
        <v>1800.19</v>
      </c>
      <c r="DC24">
        <v>0.97799700000000001</v>
      </c>
      <c r="DD24">
        <v>2.2002799999999999E-2</v>
      </c>
      <c r="DE24">
        <v>0</v>
      </c>
      <c r="DF24">
        <v>755.745</v>
      </c>
      <c r="DG24">
        <v>5.0009800000000002</v>
      </c>
      <c r="DH24">
        <v>15732.1</v>
      </c>
      <c r="DI24">
        <v>16377.6</v>
      </c>
      <c r="DJ24">
        <v>48.186999999999998</v>
      </c>
      <c r="DK24">
        <v>48.875</v>
      </c>
      <c r="DL24">
        <v>48.375</v>
      </c>
      <c r="DM24">
        <v>48.311999999999998</v>
      </c>
      <c r="DN24">
        <v>49.5</v>
      </c>
      <c r="DO24">
        <v>1755.69</v>
      </c>
      <c r="DP24">
        <v>39.5</v>
      </c>
      <c r="DQ24">
        <v>0</v>
      </c>
      <c r="DR24">
        <v>189.700000047684</v>
      </c>
      <c r="DS24">
        <v>0</v>
      </c>
      <c r="DT24">
        <v>756.02527999999995</v>
      </c>
      <c r="DU24">
        <v>-4.4900769135738301</v>
      </c>
      <c r="DV24">
        <v>590.23846267838906</v>
      </c>
      <c r="DW24">
        <v>15823.428</v>
      </c>
      <c r="DX24">
        <v>15</v>
      </c>
      <c r="DY24">
        <v>1691867478.5</v>
      </c>
      <c r="DZ24" t="s">
        <v>428</v>
      </c>
      <c r="EA24">
        <v>1691867477.5</v>
      </c>
      <c r="EB24">
        <v>1691867478.5</v>
      </c>
      <c r="EC24">
        <v>10</v>
      </c>
      <c r="ED24">
        <v>8.7999999999999995E-2</v>
      </c>
      <c r="EE24">
        <v>4.0000000000000001E-3</v>
      </c>
      <c r="EF24">
        <v>-0.19900000000000001</v>
      </c>
      <c r="EG24">
        <v>7.0999999999999994E-2</v>
      </c>
      <c r="EH24">
        <v>400</v>
      </c>
      <c r="EI24">
        <v>21</v>
      </c>
      <c r="EJ24">
        <v>0.05</v>
      </c>
      <c r="EK24">
        <v>0.01</v>
      </c>
      <c r="EL24">
        <v>47.188900634303103</v>
      </c>
      <c r="EM24">
        <v>1.5134583734173199</v>
      </c>
      <c r="EN24">
        <v>0.227961448769675</v>
      </c>
      <c r="EO24">
        <v>0</v>
      </c>
      <c r="EP24">
        <v>0.49801243876064299</v>
      </c>
      <c r="EQ24">
        <v>-1.1480727102688E-2</v>
      </c>
      <c r="ER24">
        <v>2.1851905013650099E-3</v>
      </c>
      <c r="ES24">
        <v>1</v>
      </c>
      <c r="ET24">
        <v>1</v>
      </c>
      <c r="EU24">
        <v>2</v>
      </c>
      <c r="EV24" t="s">
        <v>382</v>
      </c>
      <c r="EW24">
        <v>2.9619499999999999</v>
      </c>
      <c r="EX24">
        <v>2.84043</v>
      </c>
      <c r="EY24">
        <v>8.2020999999999997E-2</v>
      </c>
      <c r="EZ24">
        <v>9.4083299999999995E-2</v>
      </c>
      <c r="FA24">
        <v>0.13417499999999999</v>
      </c>
      <c r="FB24">
        <v>0.103923</v>
      </c>
      <c r="FC24">
        <v>27523.9</v>
      </c>
      <c r="FD24">
        <v>27728.7</v>
      </c>
      <c r="FE24">
        <v>27502.400000000001</v>
      </c>
      <c r="FF24">
        <v>27885.1</v>
      </c>
      <c r="FG24">
        <v>30512.9</v>
      </c>
      <c r="FH24">
        <v>30606.9</v>
      </c>
      <c r="FI24">
        <v>38297.9</v>
      </c>
      <c r="FJ24">
        <v>37024.9</v>
      </c>
      <c r="FK24">
        <v>2.02982</v>
      </c>
      <c r="FL24">
        <v>1.70262</v>
      </c>
      <c r="FM24">
        <v>5.74514E-2</v>
      </c>
      <c r="FN24">
        <v>0</v>
      </c>
      <c r="FO24">
        <v>31.117599999999999</v>
      </c>
      <c r="FP24">
        <v>999.9</v>
      </c>
      <c r="FQ24">
        <v>50.707999999999998</v>
      </c>
      <c r="FR24">
        <v>37.917000000000002</v>
      </c>
      <c r="FS24">
        <v>34.132300000000001</v>
      </c>
      <c r="FT24">
        <v>61.487299999999998</v>
      </c>
      <c r="FU24">
        <v>34.996000000000002</v>
      </c>
      <c r="FV24">
        <v>1</v>
      </c>
      <c r="FW24">
        <v>0.39419199999999999</v>
      </c>
      <c r="FX24">
        <v>0.81171599999999999</v>
      </c>
      <c r="FY24">
        <v>20.254100000000001</v>
      </c>
      <c r="FZ24">
        <v>5.2237299999999998</v>
      </c>
      <c r="GA24">
        <v>12.0159</v>
      </c>
      <c r="GB24">
        <v>4.9977999999999998</v>
      </c>
      <c r="GC24">
        <v>3.2906300000000002</v>
      </c>
      <c r="GD24">
        <v>9999</v>
      </c>
      <c r="GE24">
        <v>9999</v>
      </c>
      <c r="GF24">
        <v>9999</v>
      </c>
      <c r="GG24">
        <v>289.7</v>
      </c>
      <c r="GH24">
        <v>1.87845</v>
      </c>
      <c r="GI24">
        <v>1.87225</v>
      </c>
      <c r="GJ24">
        <v>1.87439</v>
      </c>
      <c r="GK24">
        <v>1.8724499999999999</v>
      </c>
      <c r="GL24">
        <v>1.8727</v>
      </c>
      <c r="GM24">
        <v>1.8739300000000001</v>
      </c>
      <c r="GN24">
        <v>1.8742399999999999</v>
      </c>
      <c r="GO24">
        <v>1.8782000000000001</v>
      </c>
      <c r="GP24">
        <v>5</v>
      </c>
      <c r="GQ24">
        <v>0</v>
      </c>
      <c r="GR24">
        <v>0</v>
      </c>
      <c r="GS24">
        <v>0</v>
      </c>
      <c r="GT24" t="s">
        <v>383</v>
      </c>
      <c r="GU24" t="s">
        <v>384</v>
      </c>
      <c r="GV24" t="s">
        <v>385</v>
      </c>
      <c r="GW24" t="s">
        <v>385</v>
      </c>
      <c r="GX24" t="s">
        <v>385</v>
      </c>
      <c r="GY24" t="s">
        <v>385</v>
      </c>
      <c r="GZ24">
        <v>0</v>
      </c>
      <c r="HA24">
        <v>100</v>
      </c>
      <c r="HB24">
        <v>100</v>
      </c>
      <c r="HC24">
        <v>-0.20200000000000001</v>
      </c>
      <c r="HD24">
        <v>0.13420000000000001</v>
      </c>
      <c r="HE24">
        <v>-0.33882081649389301</v>
      </c>
      <c r="HF24">
        <v>7.2704984381113296E-4</v>
      </c>
      <c r="HG24">
        <v>-1.05877040029023E-6</v>
      </c>
      <c r="HH24">
        <v>2.9517966189716799E-10</v>
      </c>
      <c r="HI24">
        <v>0.134222790995111</v>
      </c>
      <c r="HJ24">
        <v>0</v>
      </c>
      <c r="HK24">
        <v>0</v>
      </c>
      <c r="HL24">
        <v>0</v>
      </c>
      <c r="HM24">
        <v>1</v>
      </c>
      <c r="HN24">
        <v>2242</v>
      </c>
      <c r="HO24">
        <v>1</v>
      </c>
      <c r="HP24">
        <v>25</v>
      </c>
      <c r="HQ24">
        <v>1.9</v>
      </c>
      <c r="HR24">
        <v>1.8</v>
      </c>
      <c r="HS24">
        <v>0.99853499999999995</v>
      </c>
      <c r="HT24">
        <v>2.6464799999999999</v>
      </c>
      <c r="HU24">
        <v>1.49536</v>
      </c>
      <c r="HV24">
        <v>2.2827099999999998</v>
      </c>
      <c r="HW24">
        <v>1.49658</v>
      </c>
      <c r="HX24">
        <v>2.6013199999999999</v>
      </c>
      <c r="HY24">
        <v>41.3001</v>
      </c>
      <c r="HZ24">
        <v>23.570900000000002</v>
      </c>
      <c r="IA24">
        <v>18</v>
      </c>
      <c r="IB24">
        <v>509.529</v>
      </c>
      <c r="IC24">
        <v>441.69499999999999</v>
      </c>
      <c r="ID24">
        <v>31.659500000000001</v>
      </c>
      <c r="IE24">
        <v>32.231000000000002</v>
      </c>
      <c r="IF24">
        <v>30.001200000000001</v>
      </c>
      <c r="IG24">
        <v>32.048999999999999</v>
      </c>
      <c r="IH24">
        <v>31.991099999999999</v>
      </c>
      <c r="II24">
        <v>20.056000000000001</v>
      </c>
      <c r="IJ24">
        <v>45.918999999999997</v>
      </c>
      <c r="IK24">
        <v>0</v>
      </c>
      <c r="IL24">
        <v>31.542000000000002</v>
      </c>
      <c r="IM24">
        <v>400</v>
      </c>
      <c r="IN24">
        <v>21.3613</v>
      </c>
      <c r="IO24">
        <v>99.837100000000007</v>
      </c>
      <c r="IP24">
        <v>99.401499999999999</v>
      </c>
    </row>
    <row r="25" spans="1:250" x14ac:dyDescent="0.3">
      <c r="A25">
        <v>10</v>
      </c>
      <c r="B25">
        <v>1691867703.5999999</v>
      </c>
      <c r="C25">
        <v>2203</v>
      </c>
      <c r="D25" t="s">
        <v>429</v>
      </c>
      <c r="E25" t="s">
        <v>430</v>
      </c>
      <c r="F25" t="s">
        <v>376</v>
      </c>
      <c r="G25" t="s">
        <v>388</v>
      </c>
      <c r="H25" t="s">
        <v>389</v>
      </c>
      <c r="I25" t="s">
        <v>378</v>
      </c>
      <c r="J25" t="s">
        <v>377</v>
      </c>
      <c r="K25" t="s">
        <v>378</v>
      </c>
      <c r="L25" t="s">
        <v>379</v>
      </c>
      <c r="M25">
        <v>1691867703.5999999</v>
      </c>
      <c r="N25">
        <f t="shared" si="0"/>
        <v>8.0397805113837754E-3</v>
      </c>
      <c r="O25">
        <f t="shared" si="1"/>
        <v>8.0397805113837748</v>
      </c>
      <c r="P25">
        <f t="shared" si="2"/>
        <v>48.873545224156622</v>
      </c>
      <c r="Q25">
        <f t="shared" si="3"/>
        <v>338.161</v>
      </c>
      <c r="R25">
        <f t="shared" si="4"/>
        <v>154.92457059740335</v>
      </c>
      <c r="S25">
        <f t="shared" si="5"/>
        <v>15.269217880039726</v>
      </c>
      <c r="T25">
        <f t="shared" si="6"/>
        <v>33.328825554406002</v>
      </c>
      <c r="U25">
        <f t="shared" si="7"/>
        <v>0.47878524928336863</v>
      </c>
      <c r="V25">
        <f t="shared" si="8"/>
        <v>2.8958149756277716</v>
      </c>
      <c r="W25">
        <f t="shared" si="9"/>
        <v>0.43875938063395331</v>
      </c>
      <c r="X25">
        <f t="shared" si="10"/>
        <v>0.27754139976656145</v>
      </c>
      <c r="Y25">
        <f t="shared" si="11"/>
        <v>289.58302146008242</v>
      </c>
      <c r="Z25">
        <f t="shared" si="12"/>
        <v>32.799687580506351</v>
      </c>
      <c r="AA25">
        <f t="shared" si="13"/>
        <v>32.077399999999997</v>
      </c>
      <c r="AB25">
        <f t="shared" si="14"/>
        <v>4.7960422480125997</v>
      </c>
      <c r="AC25">
        <f t="shared" si="15"/>
        <v>59.982059508157647</v>
      </c>
      <c r="AD25">
        <f t="shared" si="16"/>
        <v>3.0620521529372002</v>
      </c>
      <c r="AE25">
        <f t="shared" si="17"/>
        <v>5.1049466757985469</v>
      </c>
      <c r="AF25">
        <f t="shared" si="18"/>
        <v>1.7339900950753995</v>
      </c>
      <c r="AG25">
        <f t="shared" si="19"/>
        <v>-354.55432055202448</v>
      </c>
      <c r="AH25">
        <f t="shared" si="20"/>
        <v>172.96443616068075</v>
      </c>
      <c r="AI25">
        <f t="shared" si="21"/>
        <v>13.629889642613701</v>
      </c>
      <c r="AJ25">
        <f t="shared" si="22"/>
        <v>121.6230267113524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50826.836117064711</v>
      </c>
      <c r="AP25" t="s">
        <v>380</v>
      </c>
      <c r="AQ25">
        <v>10238.9</v>
      </c>
      <c r="AR25">
        <v>302.21199999999999</v>
      </c>
      <c r="AS25">
        <v>4052.3</v>
      </c>
      <c r="AT25">
        <f t="shared" si="26"/>
        <v>0.92542210596451402</v>
      </c>
      <c r="AU25">
        <v>-0.32343011824092399</v>
      </c>
      <c r="AV25" t="s">
        <v>431</v>
      </c>
      <c r="AW25">
        <v>10262.5</v>
      </c>
      <c r="AX25">
        <v>753.80434615384604</v>
      </c>
      <c r="AY25">
        <v>1201.81</v>
      </c>
      <c r="AZ25">
        <f t="shared" si="27"/>
        <v>0.3727757747448881</v>
      </c>
      <c r="BA25">
        <v>0.5</v>
      </c>
      <c r="BB25">
        <f t="shared" si="28"/>
        <v>1513.2690059378663</v>
      </c>
      <c r="BC25">
        <f t="shared" si="29"/>
        <v>48.873545224156622</v>
      </c>
      <c r="BD25">
        <f t="shared" si="30"/>
        <v>282.0550130429574</v>
      </c>
      <c r="BE25">
        <f t="shared" si="31"/>
        <v>3.2510396465767262E-2</v>
      </c>
      <c r="BF25">
        <f t="shared" si="32"/>
        <v>2.3718308218437194</v>
      </c>
      <c r="BG25">
        <f t="shared" si="33"/>
        <v>256.78949539019987</v>
      </c>
      <c r="BH25" t="s">
        <v>432</v>
      </c>
      <c r="BI25">
        <v>587.78</v>
      </c>
      <c r="BJ25">
        <f t="shared" si="34"/>
        <v>587.78</v>
      </c>
      <c r="BK25">
        <f t="shared" si="35"/>
        <v>0.51092102745026247</v>
      </c>
      <c r="BL25">
        <f t="shared" si="36"/>
        <v>0.7296152530758333</v>
      </c>
      <c r="BM25">
        <f t="shared" si="37"/>
        <v>0.82276621292415686</v>
      </c>
      <c r="BN25">
        <f t="shared" si="38"/>
        <v>0.49800650273361424</v>
      </c>
      <c r="BO25">
        <f t="shared" si="39"/>
        <v>0.7601128293522712</v>
      </c>
      <c r="BP25">
        <f t="shared" si="40"/>
        <v>0.56891852062283998</v>
      </c>
      <c r="BQ25">
        <f t="shared" si="41"/>
        <v>0.43108147937716002</v>
      </c>
      <c r="BR25">
        <f t="shared" si="42"/>
        <v>1800.1</v>
      </c>
      <c r="BS25">
        <f t="shared" si="43"/>
        <v>1513.2690059378663</v>
      </c>
      <c r="BT25">
        <f t="shared" si="44"/>
        <v>0.84065830005992248</v>
      </c>
      <c r="BU25">
        <f t="shared" si="45"/>
        <v>0.16087051911565048</v>
      </c>
      <c r="BV25">
        <v>6</v>
      </c>
      <c r="BW25">
        <v>0.5</v>
      </c>
      <c r="BX25" t="s">
        <v>381</v>
      </c>
      <c r="BY25">
        <v>2</v>
      </c>
      <c r="BZ25">
        <v>1691867703.5999999</v>
      </c>
      <c r="CA25">
        <v>338.161</v>
      </c>
      <c r="CB25">
        <v>400.03399999999999</v>
      </c>
      <c r="CC25">
        <v>31.068200000000001</v>
      </c>
      <c r="CD25">
        <v>21.725899999999999</v>
      </c>
      <c r="CE25">
        <v>338.404</v>
      </c>
      <c r="CF25">
        <v>30.9359</v>
      </c>
      <c r="CG25">
        <v>500.30500000000001</v>
      </c>
      <c r="CH25">
        <v>98.458600000000004</v>
      </c>
      <c r="CI25">
        <v>0.10044599999999999</v>
      </c>
      <c r="CJ25">
        <v>33.185299999999998</v>
      </c>
      <c r="CK25">
        <v>32.077399999999997</v>
      </c>
      <c r="CL25">
        <v>999.9</v>
      </c>
      <c r="CM25">
        <v>0</v>
      </c>
      <c r="CN25">
        <v>0</v>
      </c>
      <c r="CO25">
        <v>9962.5</v>
      </c>
      <c r="CP25">
        <v>0</v>
      </c>
      <c r="CQ25">
        <v>1191.6300000000001</v>
      </c>
      <c r="CR25">
        <v>-61.872700000000002</v>
      </c>
      <c r="CS25">
        <v>349.00400000000002</v>
      </c>
      <c r="CT25">
        <v>408.91800000000001</v>
      </c>
      <c r="CU25">
        <v>9.3423200000000008</v>
      </c>
      <c r="CV25">
        <v>400.03399999999999</v>
      </c>
      <c r="CW25">
        <v>21.725899999999999</v>
      </c>
      <c r="CX25">
        <v>3.0589300000000001</v>
      </c>
      <c r="CY25">
        <v>2.1391</v>
      </c>
      <c r="CZ25">
        <v>24.3522</v>
      </c>
      <c r="DA25">
        <v>18.513400000000001</v>
      </c>
      <c r="DB25">
        <v>1800.1</v>
      </c>
      <c r="DC25">
        <v>0.977993</v>
      </c>
      <c r="DD25">
        <v>2.2006499999999998E-2</v>
      </c>
      <c r="DE25">
        <v>0</v>
      </c>
      <c r="DF25">
        <v>753.98099999999999</v>
      </c>
      <c r="DG25">
        <v>5.0009800000000002</v>
      </c>
      <c r="DH25">
        <v>15844.5</v>
      </c>
      <c r="DI25">
        <v>16376.8</v>
      </c>
      <c r="DJ25">
        <v>48.125</v>
      </c>
      <c r="DK25">
        <v>48.75</v>
      </c>
      <c r="DL25">
        <v>48.436999999999998</v>
      </c>
      <c r="DM25">
        <v>48.375</v>
      </c>
      <c r="DN25">
        <v>49.436999999999998</v>
      </c>
      <c r="DO25">
        <v>1755.59</v>
      </c>
      <c r="DP25">
        <v>39.5</v>
      </c>
      <c r="DQ25">
        <v>0</v>
      </c>
      <c r="DR25">
        <v>114.799999952316</v>
      </c>
      <c r="DS25">
        <v>0</v>
      </c>
      <c r="DT25">
        <v>753.80434615384604</v>
      </c>
      <c r="DU25">
        <v>4.4900854665056302</v>
      </c>
      <c r="DV25">
        <v>517.96581181519196</v>
      </c>
      <c r="DW25">
        <v>15746.4115384615</v>
      </c>
      <c r="DX25">
        <v>15</v>
      </c>
      <c r="DY25">
        <v>1691867663.5999999</v>
      </c>
      <c r="DZ25" t="s">
        <v>433</v>
      </c>
      <c r="EA25">
        <v>1691867658.5999999</v>
      </c>
      <c r="EB25">
        <v>1691867663.5999999</v>
      </c>
      <c r="EC25">
        <v>11</v>
      </c>
      <c r="ED25">
        <v>-0.04</v>
      </c>
      <c r="EE25">
        <v>-2E-3</v>
      </c>
      <c r="EF25">
        <v>-0.23799999999999999</v>
      </c>
      <c r="EG25">
        <v>7.6999999999999999E-2</v>
      </c>
      <c r="EH25">
        <v>400</v>
      </c>
      <c r="EI25">
        <v>21</v>
      </c>
      <c r="EJ25">
        <v>0.03</v>
      </c>
      <c r="EK25">
        <v>0.02</v>
      </c>
      <c r="EL25">
        <v>48.604310082595902</v>
      </c>
      <c r="EM25">
        <v>0.29443413698010001</v>
      </c>
      <c r="EN25">
        <v>0.13517409482811099</v>
      </c>
      <c r="EO25">
        <v>1</v>
      </c>
      <c r="EP25">
        <v>0.48555221531453602</v>
      </c>
      <c r="EQ25">
        <v>5.7611568844645102E-3</v>
      </c>
      <c r="ER25">
        <v>1.6936837825300598E-2</v>
      </c>
      <c r="ES25">
        <v>1</v>
      </c>
      <c r="ET25">
        <v>2</v>
      </c>
      <c r="EU25">
        <v>2</v>
      </c>
      <c r="EV25" t="s">
        <v>393</v>
      </c>
      <c r="EW25">
        <v>2.9624299999999999</v>
      </c>
      <c r="EX25">
        <v>2.8404699999999998</v>
      </c>
      <c r="EY25">
        <v>8.1743499999999997E-2</v>
      </c>
      <c r="EZ25">
        <v>9.4075599999999995E-2</v>
      </c>
      <c r="FA25">
        <v>0.13477900000000001</v>
      </c>
      <c r="FB25">
        <v>0.10568</v>
      </c>
      <c r="FC25">
        <v>27533.1</v>
      </c>
      <c r="FD25">
        <v>27728.400000000001</v>
      </c>
      <c r="FE25">
        <v>27503.200000000001</v>
      </c>
      <c r="FF25">
        <v>27884.400000000001</v>
      </c>
      <c r="FG25">
        <v>30492.2</v>
      </c>
      <c r="FH25">
        <v>30546</v>
      </c>
      <c r="FI25">
        <v>38298.9</v>
      </c>
      <c r="FJ25">
        <v>37024</v>
      </c>
      <c r="FK25">
        <v>2.0293000000000001</v>
      </c>
      <c r="FL25">
        <v>1.70187</v>
      </c>
      <c r="FM25">
        <v>5.6881500000000002E-2</v>
      </c>
      <c r="FN25">
        <v>0</v>
      </c>
      <c r="FO25">
        <v>31.1541</v>
      </c>
      <c r="FP25">
        <v>999.9</v>
      </c>
      <c r="FQ25">
        <v>50.457999999999998</v>
      </c>
      <c r="FR25">
        <v>38.109000000000002</v>
      </c>
      <c r="FS25">
        <v>34.319000000000003</v>
      </c>
      <c r="FT25">
        <v>61.537300000000002</v>
      </c>
      <c r="FU25">
        <v>33.978400000000001</v>
      </c>
      <c r="FV25">
        <v>1</v>
      </c>
      <c r="FW25">
        <v>0.39040399999999997</v>
      </c>
      <c r="FX25">
        <v>0.47617599999999999</v>
      </c>
      <c r="FY25">
        <v>20.2559</v>
      </c>
      <c r="FZ25">
        <v>5.22403</v>
      </c>
      <c r="GA25">
        <v>12.0159</v>
      </c>
      <c r="GB25">
        <v>4.9981999999999998</v>
      </c>
      <c r="GC25">
        <v>3.2908499999999998</v>
      </c>
      <c r="GD25">
        <v>9999</v>
      </c>
      <c r="GE25">
        <v>9999</v>
      </c>
      <c r="GF25">
        <v>9999</v>
      </c>
      <c r="GG25">
        <v>289.7</v>
      </c>
      <c r="GH25">
        <v>1.8784799999999999</v>
      </c>
      <c r="GI25">
        <v>1.87225</v>
      </c>
      <c r="GJ25">
        <v>1.87439</v>
      </c>
      <c r="GK25">
        <v>1.8724799999999999</v>
      </c>
      <c r="GL25">
        <v>1.8727100000000001</v>
      </c>
      <c r="GM25">
        <v>1.87398</v>
      </c>
      <c r="GN25">
        <v>1.8742399999999999</v>
      </c>
      <c r="GO25">
        <v>1.8782000000000001</v>
      </c>
      <c r="GP25">
        <v>5</v>
      </c>
      <c r="GQ25">
        <v>0</v>
      </c>
      <c r="GR25">
        <v>0</v>
      </c>
      <c r="GS25">
        <v>0</v>
      </c>
      <c r="GT25" t="s">
        <v>383</v>
      </c>
      <c r="GU25" t="s">
        <v>384</v>
      </c>
      <c r="GV25" t="s">
        <v>385</v>
      </c>
      <c r="GW25" t="s">
        <v>385</v>
      </c>
      <c r="GX25" t="s">
        <v>385</v>
      </c>
      <c r="GY25" t="s">
        <v>385</v>
      </c>
      <c r="GZ25">
        <v>0</v>
      </c>
      <c r="HA25">
        <v>100</v>
      </c>
      <c r="HB25">
        <v>100</v>
      </c>
      <c r="HC25">
        <v>-0.24299999999999999</v>
      </c>
      <c r="HD25">
        <v>0.1323</v>
      </c>
      <c r="HE25">
        <v>-0.37876608839335302</v>
      </c>
      <c r="HF25">
        <v>7.2704984381113296E-4</v>
      </c>
      <c r="HG25">
        <v>-1.05877040029023E-6</v>
      </c>
      <c r="HH25">
        <v>2.9517966189716799E-10</v>
      </c>
      <c r="HI25">
        <v>0.13234435886363799</v>
      </c>
      <c r="HJ25">
        <v>0</v>
      </c>
      <c r="HK25">
        <v>0</v>
      </c>
      <c r="HL25">
        <v>0</v>
      </c>
      <c r="HM25">
        <v>1</v>
      </c>
      <c r="HN25">
        <v>2242</v>
      </c>
      <c r="HO25">
        <v>1</v>
      </c>
      <c r="HP25">
        <v>25</v>
      </c>
      <c r="HQ25">
        <v>0.8</v>
      </c>
      <c r="HR25">
        <v>0.7</v>
      </c>
      <c r="HS25">
        <v>0.99853499999999995</v>
      </c>
      <c r="HT25">
        <v>2.65015</v>
      </c>
      <c r="HU25">
        <v>1.49536</v>
      </c>
      <c r="HV25">
        <v>2.2827099999999998</v>
      </c>
      <c r="HW25">
        <v>1.49658</v>
      </c>
      <c r="HX25">
        <v>2.4279799999999998</v>
      </c>
      <c r="HY25">
        <v>41.796100000000003</v>
      </c>
      <c r="HZ25">
        <v>23.5534</v>
      </c>
      <c r="IA25">
        <v>18</v>
      </c>
      <c r="IB25">
        <v>509.11599999999999</v>
      </c>
      <c r="IC25">
        <v>441.10599999999999</v>
      </c>
      <c r="ID25">
        <v>31.238600000000002</v>
      </c>
      <c r="IE25">
        <v>32.196899999999999</v>
      </c>
      <c r="IF25">
        <v>30.0001</v>
      </c>
      <c r="IG25">
        <v>32.037599999999998</v>
      </c>
      <c r="IH25">
        <v>31.979900000000001</v>
      </c>
      <c r="II25">
        <v>20.058800000000002</v>
      </c>
      <c r="IJ25">
        <v>45.413499999999999</v>
      </c>
      <c r="IK25">
        <v>0</v>
      </c>
      <c r="IL25">
        <v>31.166499999999999</v>
      </c>
      <c r="IM25">
        <v>400</v>
      </c>
      <c r="IN25">
        <v>21.7331</v>
      </c>
      <c r="IO25">
        <v>99.8399</v>
      </c>
      <c r="IP25">
        <v>99.399100000000004</v>
      </c>
    </row>
    <row r="26" spans="1:250" x14ac:dyDescent="0.3">
      <c r="A26">
        <v>11</v>
      </c>
      <c r="B26">
        <v>1691867831.0999999</v>
      </c>
      <c r="C26">
        <v>2330.5</v>
      </c>
      <c r="D26" t="s">
        <v>434</v>
      </c>
      <c r="E26" t="s">
        <v>435</v>
      </c>
      <c r="F26" t="s">
        <v>376</v>
      </c>
      <c r="G26" t="s">
        <v>388</v>
      </c>
      <c r="H26" t="s">
        <v>389</v>
      </c>
      <c r="I26" t="s">
        <v>378</v>
      </c>
      <c r="J26" t="s">
        <v>377</v>
      </c>
      <c r="K26" t="s">
        <v>378</v>
      </c>
      <c r="L26" t="s">
        <v>379</v>
      </c>
      <c r="M26">
        <v>1691867831.0999999</v>
      </c>
      <c r="N26">
        <f t="shared" si="0"/>
        <v>7.686100193604683E-3</v>
      </c>
      <c r="O26">
        <f t="shared" si="1"/>
        <v>7.6861001936046831</v>
      </c>
      <c r="P26">
        <f t="shared" si="2"/>
        <v>52.737865018254226</v>
      </c>
      <c r="Q26">
        <f t="shared" si="3"/>
        <v>432.733</v>
      </c>
      <c r="R26">
        <f t="shared" si="4"/>
        <v>224.35814536716575</v>
      </c>
      <c r="S26">
        <f t="shared" si="5"/>
        <v>22.111776310944233</v>
      </c>
      <c r="T26">
        <f t="shared" si="6"/>
        <v>42.64830805543</v>
      </c>
      <c r="U26">
        <f t="shared" si="7"/>
        <v>0.45584192317964295</v>
      </c>
      <c r="V26">
        <f t="shared" si="8"/>
        <v>2.904059621034949</v>
      </c>
      <c r="W26">
        <f t="shared" si="9"/>
        <v>0.4194985505558218</v>
      </c>
      <c r="X26">
        <f t="shared" si="10"/>
        <v>0.26521001924844295</v>
      </c>
      <c r="Y26">
        <f t="shared" si="11"/>
        <v>289.55428075477369</v>
      </c>
      <c r="Z26">
        <f t="shared" si="12"/>
        <v>32.712622539707134</v>
      </c>
      <c r="AA26">
        <f t="shared" si="13"/>
        <v>31.995699999999999</v>
      </c>
      <c r="AB26">
        <f t="shared" si="14"/>
        <v>4.7739211796065426</v>
      </c>
      <c r="AC26">
        <f t="shared" si="15"/>
        <v>60.150801284279339</v>
      </c>
      <c r="AD26">
        <f t="shared" si="16"/>
        <v>3.0397537635299998</v>
      </c>
      <c r="AE26">
        <f t="shared" si="17"/>
        <v>5.0535548964074266</v>
      </c>
      <c r="AF26">
        <f t="shared" si="18"/>
        <v>1.7341674160765428</v>
      </c>
      <c r="AG26">
        <f t="shared" si="19"/>
        <v>-338.95701853796652</v>
      </c>
      <c r="AH26">
        <f t="shared" si="20"/>
        <v>158.03536071475489</v>
      </c>
      <c r="AI26">
        <f t="shared" si="21"/>
        <v>12.402135915995419</v>
      </c>
      <c r="AJ26">
        <f t="shared" si="22"/>
        <v>121.03475884755747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51087.836541165459</v>
      </c>
      <c r="AP26" t="s">
        <v>380</v>
      </c>
      <c r="AQ26">
        <v>10238.9</v>
      </c>
      <c r="AR26">
        <v>302.21199999999999</v>
      </c>
      <c r="AS26">
        <v>4052.3</v>
      </c>
      <c r="AT26">
        <f t="shared" si="26"/>
        <v>0.92542210596451402</v>
      </c>
      <c r="AU26">
        <v>-0.32343011824092399</v>
      </c>
      <c r="AV26" t="s">
        <v>436</v>
      </c>
      <c r="AW26">
        <v>10263.1</v>
      </c>
      <c r="AX26">
        <v>772.41808000000003</v>
      </c>
      <c r="AY26">
        <v>1257.47</v>
      </c>
      <c r="AZ26">
        <f t="shared" si="27"/>
        <v>0.38573637542048711</v>
      </c>
      <c r="BA26">
        <v>0.5</v>
      </c>
      <c r="BB26">
        <f t="shared" si="28"/>
        <v>1513.1177993548051</v>
      </c>
      <c r="BC26">
        <f t="shared" si="29"/>
        <v>52.737865018254226</v>
      </c>
      <c r="BD26">
        <f t="shared" si="30"/>
        <v>291.8322877536732</v>
      </c>
      <c r="BE26">
        <f t="shared" si="31"/>
        <v>3.5067524259592038E-2</v>
      </c>
      <c r="BF26">
        <f t="shared" si="32"/>
        <v>2.2225818508592647</v>
      </c>
      <c r="BG26">
        <f t="shared" si="33"/>
        <v>259.24133045296503</v>
      </c>
      <c r="BH26" t="s">
        <v>437</v>
      </c>
      <c r="BI26">
        <v>592.69000000000005</v>
      </c>
      <c r="BJ26">
        <f t="shared" si="34"/>
        <v>592.69000000000005</v>
      </c>
      <c r="BK26">
        <f t="shared" si="35"/>
        <v>0.52866469975426844</v>
      </c>
      <c r="BL26">
        <f t="shared" si="36"/>
        <v>0.72964276903637293</v>
      </c>
      <c r="BM26">
        <f t="shared" si="37"/>
        <v>0.8078453929778211</v>
      </c>
      <c r="BN26">
        <f t="shared" si="38"/>
        <v>0.50777059181917339</v>
      </c>
      <c r="BO26">
        <f t="shared" si="39"/>
        <v>0.74527051098534214</v>
      </c>
      <c r="BP26">
        <f t="shared" si="40"/>
        <v>0.5598677503511672</v>
      </c>
      <c r="BQ26">
        <f t="shared" si="41"/>
        <v>0.4401322496488328</v>
      </c>
      <c r="BR26">
        <f t="shared" si="42"/>
        <v>1799.92</v>
      </c>
      <c r="BS26">
        <f t="shared" si="43"/>
        <v>1513.1177993548051</v>
      </c>
      <c r="BT26">
        <f t="shared" si="44"/>
        <v>0.84065836223543544</v>
      </c>
      <c r="BU26">
        <f t="shared" si="45"/>
        <v>0.16087063911439045</v>
      </c>
      <c r="BV26">
        <v>6</v>
      </c>
      <c r="BW26">
        <v>0.5</v>
      </c>
      <c r="BX26" t="s">
        <v>381</v>
      </c>
      <c r="BY26">
        <v>2</v>
      </c>
      <c r="BZ26">
        <v>1691867831.0999999</v>
      </c>
      <c r="CA26">
        <v>432.733</v>
      </c>
      <c r="CB26">
        <v>499.98599999999999</v>
      </c>
      <c r="CC26">
        <v>30.843</v>
      </c>
      <c r="CD26">
        <v>21.907299999999999</v>
      </c>
      <c r="CE26">
        <v>432.72399999999999</v>
      </c>
      <c r="CF26">
        <v>30.710699999999999</v>
      </c>
      <c r="CG26">
        <v>500.17599999999999</v>
      </c>
      <c r="CH26">
        <v>98.455600000000004</v>
      </c>
      <c r="CI26">
        <v>0.10011</v>
      </c>
      <c r="CJ26">
        <v>33.005099999999999</v>
      </c>
      <c r="CK26">
        <v>31.995699999999999</v>
      </c>
      <c r="CL26">
        <v>999.9</v>
      </c>
      <c r="CM26">
        <v>0</v>
      </c>
      <c r="CN26">
        <v>0</v>
      </c>
      <c r="CO26">
        <v>10010</v>
      </c>
      <c r="CP26">
        <v>0</v>
      </c>
      <c r="CQ26">
        <v>765.83900000000006</v>
      </c>
      <c r="CR26">
        <v>-67.252700000000004</v>
      </c>
      <c r="CS26">
        <v>446.50400000000002</v>
      </c>
      <c r="CT26">
        <v>511.18400000000003</v>
      </c>
      <c r="CU26">
        <v>8.9357399999999991</v>
      </c>
      <c r="CV26">
        <v>499.98599999999999</v>
      </c>
      <c r="CW26">
        <v>21.907299999999999</v>
      </c>
      <c r="CX26">
        <v>3.03667</v>
      </c>
      <c r="CY26">
        <v>2.1568999999999998</v>
      </c>
      <c r="CZ26">
        <v>24.230399999999999</v>
      </c>
      <c r="DA26">
        <v>18.645700000000001</v>
      </c>
      <c r="DB26">
        <v>1799.92</v>
      </c>
      <c r="DC26">
        <v>0.977993</v>
      </c>
      <c r="DD26">
        <v>2.2006499999999998E-2</v>
      </c>
      <c r="DE26">
        <v>0</v>
      </c>
      <c r="DF26">
        <v>772.56200000000001</v>
      </c>
      <c r="DG26">
        <v>5.0009800000000002</v>
      </c>
      <c r="DH26">
        <v>15999.5</v>
      </c>
      <c r="DI26">
        <v>16375.1</v>
      </c>
      <c r="DJ26">
        <v>48.061999999999998</v>
      </c>
      <c r="DK26">
        <v>48.75</v>
      </c>
      <c r="DL26">
        <v>48.061999999999998</v>
      </c>
      <c r="DM26">
        <v>47.686999999999998</v>
      </c>
      <c r="DN26">
        <v>49.311999999999998</v>
      </c>
      <c r="DO26">
        <v>1755.42</v>
      </c>
      <c r="DP26">
        <v>39.5</v>
      </c>
      <c r="DQ26">
        <v>0</v>
      </c>
      <c r="DR26">
        <v>126.799999952316</v>
      </c>
      <c r="DS26">
        <v>0</v>
      </c>
      <c r="DT26">
        <v>772.41808000000003</v>
      </c>
      <c r="DU26">
        <v>3.4740769218487002</v>
      </c>
      <c r="DV26">
        <v>-301.730770471732</v>
      </c>
      <c r="DW26">
        <v>16081.492</v>
      </c>
      <c r="DX26">
        <v>15</v>
      </c>
      <c r="DY26">
        <v>1691867791.5999999</v>
      </c>
      <c r="DZ26" t="s">
        <v>438</v>
      </c>
      <c r="EA26">
        <v>1691867791.0999999</v>
      </c>
      <c r="EB26">
        <v>1691867791.5999999</v>
      </c>
      <c r="EC26">
        <v>12</v>
      </c>
      <c r="ED26">
        <v>0.247</v>
      </c>
      <c r="EE26">
        <v>0</v>
      </c>
      <c r="EF26">
        <v>4.0000000000000001E-3</v>
      </c>
      <c r="EG26">
        <v>8.2000000000000003E-2</v>
      </c>
      <c r="EH26">
        <v>500</v>
      </c>
      <c r="EI26">
        <v>22</v>
      </c>
      <c r="EJ26">
        <v>0.04</v>
      </c>
      <c r="EK26">
        <v>0.01</v>
      </c>
      <c r="EL26">
        <v>52.742886999298698</v>
      </c>
      <c r="EM26">
        <v>-0.51976361902216295</v>
      </c>
      <c r="EN26">
        <v>0.1348199031615</v>
      </c>
      <c r="EO26">
        <v>1</v>
      </c>
      <c r="EP26">
        <v>0.45949491332079101</v>
      </c>
      <c r="EQ26">
        <v>2.4612406231020199E-2</v>
      </c>
      <c r="ER26">
        <v>1.7192974755652599E-2</v>
      </c>
      <c r="ES26">
        <v>1</v>
      </c>
      <c r="ET26">
        <v>2</v>
      </c>
      <c r="EU26">
        <v>2</v>
      </c>
      <c r="EV26" t="s">
        <v>393</v>
      </c>
      <c r="EW26">
        <v>2.9620700000000002</v>
      </c>
      <c r="EX26">
        <v>2.8405399999999998</v>
      </c>
      <c r="EY26">
        <v>9.8960999999999993E-2</v>
      </c>
      <c r="EZ26">
        <v>0.11118500000000001</v>
      </c>
      <c r="FA26">
        <v>0.134104</v>
      </c>
      <c r="FB26">
        <v>0.106292</v>
      </c>
      <c r="FC26">
        <v>27015.9</v>
      </c>
      <c r="FD26">
        <v>27203.7</v>
      </c>
      <c r="FE26">
        <v>27502.7</v>
      </c>
      <c r="FF26">
        <v>27883.9</v>
      </c>
      <c r="FG26">
        <v>30517.1</v>
      </c>
      <c r="FH26">
        <v>30526.5</v>
      </c>
      <c r="FI26">
        <v>38298.400000000001</v>
      </c>
      <c r="FJ26">
        <v>37024.300000000003</v>
      </c>
      <c r="FK26">
        <v>2.0293000000000001</v>
      </c>
      <c r="FL26">
        <v>1.6993199999999999</v>
      </c>
      <c r="FM26">
        <v>4.80562E-2</v>
      </c>
      <c r="FN26">
        <v>0</v>
      </c>
      <c r="FO26">
        <v>31.215699999999998</v>
      </c>
      <c r="FP26">
        <v>999.9</v>
      </c>
      <c r="FQ26">
        <v>50.323999999999998</v>
      </c>
      <c r="FR26">
        <v>38.36</v>
      </c>
      <c r="FS26">
        <v>34.697800000000001</v>
      </c>
      <c r="FT26">
        <v>61.1873</v>
      </c>
      <c r="FU26">
        <v>34.2468</v>
      </c>
      <c r="FV26">
        <v>1</v>
      </c>
      <c r="FW26">
        <v>0.39136399999999999</v>
      </c>
      <c r="FX26">
        <v>0.60388299999999995</v>
      </c>
      <c r="FY26">
        <v>20.253900000000002</v>
      </c>
      <c r="FZ26">
        <v>5.2241799999999996</v>
      </c>
      <c r="GA26">
        <v>12.0159</v>
      </c>
      <c r="GB26">
        <v>4.9981</v>
      </c>
      <c r="GC26">
        <v>3.29067</v>
      </c>
      <c r="GD26">
        <v>9999</v>
      </c>
      <c r="GE26">
        <v>9999</v>
      </c>
      <c r="GF26">
        <v>9999</v>
      </c>
      <c r="GG26">
        <v>289.7</v>
      </c>
      <c r="GH26">
        <v>1.8785000000000001</v>
      </c>
      <c r="GI26">
        <v>1.87226</v>
      </c>
      <c r="GJ26">
        <v>1.87439</v>
      </c>
      <c r="GK26">
        <v>1.87256</v>
      </c>
      <c r="GL26">
        <v>1.8727199999999999</v>
      </c>
      <c r="GM26">
        <v>1.8740000000000001</v>
      </c>
      <c r="GN26">
        <v>1.87425</v>
      </c>
      <c r="GO26">
        <v>1.87826</v>
      </c>
      <c r="GP26">
        <v>5</v>
      </c>
      <c r="GQ26">
        <v>0</v>
      </c>
      <c r="GR26">
        <v>0</v>
      </c>
      <c r="GS26">
        <v>0</v>
      </c>
      <c r="GT26" t="s">
        <v>383</v>
      </c>
      <c r="GU26" t="s">
        <v>384</v>
      </c>
      <c r="GV26" t="s">
        <v>385</v>
      </c>
      <c r="GW26" t="s">
        <v>385</v>
      </c>
      <c r="GX26" t="s">
        <v>385</v>
      </c>
      <c r="GY26" t="s">
        <v>385</v>
      </c>
      <c r="GZ26">
        <v>0</v>
      </c>
      <c r="HA26">
        <v>100</v>
      </c>
      <c r="HB26">
        <v>100</v>
      </c>
      <c r="HC26">
        <v>8.9999999999999993E-3</v>
      </c>
      <c r="HD26">
        <v>0.1323</v>
      </c>
      <c r="HE26">
        <v>-0.131817722302776</v>
      </c>
      <c r="HF26">
        <v>7.2704984381113296E-4</v>
      </c>
      <c r="HG26">
        <v>-1.05877040029023E-6</v>
      </c>
      <c r="HH26">
        <v>2.9517966189716799E-10</v>
      </c>
      <c r="HI26">
        <v>0.13233943893814501</v>
      </c>
      <c r="HJ26">
        <v>0</v>
      </c>
      <c r="HK26">
        <v>0</v>
      </c>
      <c r="HL26">
        <v>0</v>
      </c>
      <c r="HM26">
        <v>1</v>
      </c>
      <c r="HN26">
        <v>2242</v>
      </c>
      <c r="HO26">
        <v>1</v>
      </c>
      <c r="HP26">
        <v>25</v>
      </c>
      <c r="HQ26">
        <v>0.7</v>
      </c>
      <c r="HR26">
        <v>0.7</v>
      </c>
      <c r="HS26">
        <v>1.1926300000000001</v>
      </c>
      <c r="HT26">
        <v>2.6415999999999999</v>
      </c>
      <c r="HU26">
        <v>1.49536</v>
      </c>
      <c r="HV26">
        <v>2.2827099999999998</v>
      </c>
      <c r="HW26">
        <v>1.49658</v>
      </c>
      <c r="HX26">
        <v>2.6013199999999999</v>
      </c>
      <c r="HY26">
        <v>42.297499999999999</v>
      </c>
      <c r="HZ26">
        <v>23.570900000000002</v>
      </c>
      <c r="IA26">
        <v>18</v>
      </c>
      <c r="IB26">
        <v>509.18099999999998</v>
      </c>
      <c r="IC26">
        <v>439.46199999999999</v>
      </c>
      <c r="ID26">
        <v>30.5502</v>
      </c>
      <c r="IE26">
        <v>32.212200000000003</v>
      </c>
      <c r="IF26">
        <v>30.0002</v>
      </c>
      <c r="IG26">
        <v>32.046199999999999</v>
      </c>
      <c r="IH26">
        <v>31.991099999999999</v>
      </c>
      <c r="II26">
        <v>23.944700000000001</v>
      </c>
      <c r="IJ26">
        <v>45.597900000000003</v>
      </c>
      <c r="IK26">
        <v>0</v>
      </c>
      <c r="IL26">
        <v>30.560099999999998</v>
      </c>
      <c r="IM26">
        <v>500</v>
      </c>
      <c r="IN26">
        <v>21.968699999999998</v>
      </c>
      <c r="IO26">
        <v>99.838499999999996</v>
      </c>
      <c r="IP26">
        <v>99.398799999999994</v>
      </c>
    </row>
    <row r="27" spans="1:250" x14ac:dyDescent="0.3">
      <c r="A27">
        <v>12</v>
      </c>
      <c r="B27">
        <v>1691867958.0999999</v>
      </c>
      <c r="C27">
        <v>2457.5</v>
      </c>
      <c r="D27" t="s">
        <v>439</v>
      </c>
      <c r="E27" t="s">
        <v>440</v>
      </c>
      <c r="F27" t="s">
        <v>376</v>
      </c>
      <c r="G27" t="s">
        <v>388</v>
      </c>
      <c r="H27" t="s">
        <v>389</v>
      </c>
      <c r="I27" t="s">
        <v>378</v>
      </c>
      <c r="J27" t="s">
        <v>377</v>
      </c>
      <c r="K27" t="s">
        <v>378</v>
      </c>
      <c r="L27" t="s">
        <v>379</v>
      </c>
      <c r="M27">
        <v>1691867958.0999999</v>
      </c>
      <c r="N27">
        <f t="shared" si="0"/>
        <v>7.1469813173969179E-3</v>
      </c>
      <c r="O27">
        <f t="shared" si="1"/>
        <v>7.1469813173969179</v>
      </c>
      <c r="P27">
        <f t="shared" si="2"/>
        <v>53.739717996116234</v>
      </c>
      <c r="Q27">
        <f t="shared" si="3"/>
        <v>531.03499999999997</v>
      </c>
      <c r="R27">
        <f t="shared" si="4"/>
        <v>299.66824019005378</v>
      </c>
      <c r="S27">
        <f t="shared" si="5"/>
        <v>29.535106129704506</v>
      </c>
      <c r="T27">
        <f t="shared" si="6"/>
        <v>52.338462940352002</v>
      </c>
      <c r="U27">
        <f t="shared" si="7"/>
        <v>0.41895019363562652</v>
      </c>
      <c r="V27">
        <f t="shared" si="8"/>
        <v>2.9022758171087584</v>
      </c>
      <c r="W27">
        <f t="shared" si="9"/>
        <v>0.38802023404859015</v>
      </c>
      <c r="X27">
        <f t="shared" si="10"/>
        <v>0.24510101758639979</v>
      </c>
      <c r="Y27">
        <f t="shared" si="11"/>
        <v>289.59100145976413</v>
      </c>
      <c r="Z27">
        <f t="shared" si="12"/>
        <v>32.694791605836009</v>
      </c>
      <c r="AA27">
        <f t="shared" si="13"/>
        <v>31.923999999999999</v>
      </c>
      <c r="AB27">
        <f t="shared" si="14"/>
        <v>4.7545809426719483</v>
      </c>
      <c r="AC27">
        <f t="shared" si="15"/>
        <v>60.110229999417683</v>
      </c>
      <c r="AD27">
        <f t="shared" si="16"/>
        <v>3.0107219467225601</v>
      </c>
      <c r="AE27">
        <f t="shared" si="17"/>
        <v>5.0086681530776485</v>
      </c>
      <c r="AF27">
        <f t="shared" si="18"/>
        <v>1.7438589959493882</v>
      </c>
      <c r="AG27">
        <f t="shared" si="19"/>
        <v>-315.18187609720405</v>
      </c>
      <c r="AH27">
        <f t="shared" si="20"/>
        <v>144.32561632905524</v>
      </c>
      <c r="AI27">
        <f t="shared" si="21"/>
        <v>11.320377084279508</v>
      </c>
      <c r="AJ27">
        <f t="shared" si="22"/>
        <v>130.05511877589484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51064.360349743583</v>
      </c>
      <c r="AP27" t="s">
        <v>380</v>
      </c>
      <c r="AQ27">
        <v>10238.9</v>
      </c>
      <c r="AR27">
        <v>302.21199999999999</v>
      </c>
      <c r="AS27">
        <v>4052.3</v>
      </c>
      <c r="AT27">
        <f t="shared" si="26"/>
        <v>0.92542210596451402</v>
      </c>
      <c r="AU27">
        <v>-0.32343011824092399</v>
      </c>
      <c r="AV27" t="s">
        <v>441</v>
      </c>
      <c r="AW27">
        <v>10263.200000000001</v>
      </c>
      <c r="AX27">
        <v>777.37903846153802</v>
      </c>
      <c r="AY27">
        <v>1265.29</v>
      </c>
      <c r="AZ27">
        <f t="shared" si="27"/>
        <v>0.38561196369090245</v>
      </c>
      <c r="BA27">
        <v>0.5</v>
      </c>
      <c r="BB27">
        <f t="shared" si="28"/>
        <v>1513.3110059377018</v>
      </c>
      <c r="BC27">
        <f t="shared" si="29"/>
        <v>53.739717996116234</v>
      </c>
      <c r="BD27">
        <f t="shared" si="30"/>
        <v>291.77541433734604</v>
      </c>
      <c r="BE27">
        <f t="shared" si="31"/>
        <v>3.5725074292219057E-2</v>
      </c>
      <c r="BF27">
        <f t="shared" si="32"/>
        <v>2.2026650016992155</v>
      </c>
      <c r="BG27">
        <f t="shared" si="33"/>
        <v>259.57206627851303</v>
      </c>
      <c r="BH27" t="s">
        <v>442</v>
      </c>
      <c r="BI27">
        <v>594.95000000000005</v>
      </c>
      <c r="BJ27">
        <f t="shared" si="34"/>
        <v>594.95000000000005</v>
      </c>
      <c r="BK27">
        <f t="shared" si="35"/>
        <v>0.52979158927992787</v>
      </c>
      <c r="BL27">
        <f t="shared" si="36"/>
        <v>0.72785595599018704</v>
      </c>
      <c r="BM27">
        <f t="shared" si="37"/>
        <v>0.80611161727912994</v>
      </c>
      <c r="BN27">
        <f t="shared" si="38"/>
        <v>0.50661624659525184</v>
      </c>
      <c r="BO27">
        <f t="shared" si="39"/>
        <v>0.74318522658668273</v>
      </c>
      <c r="BP27">
        <f t="shared" si="40"/>
        <v>0.55704859481850688</v>
      </c>
      <c r="BQ27">
        <f t="shared" si="41"/>
        <v>0.44295140518149312</v>
      </c>
      <c r="BR27">
        <f t="shared" si="42"/>
        <v>1800.15</v>
      </c>
      <c r="BS27">
        <f t="shared" si="43"/>
        <v>1513.3110059377018</v>
      </c>
      <c r="BT27">
        <f t="shared" si="44"/>
        <v>0.84065828177524193</v>
      </c>
      <c r="BU27">
        <f t="shared" si="45"/>
        <v>0.16087048382621677</v>
      </c>
      <c r="BV27">
        <v>6</v>
      </c>
      <c r="BW27">
        <v>0.5</v>
      </c>
      <c r="BX27" t="s">
        <v>381</v>
      </c>
      <c r="BY27">
        <v>2</v>
      </c>
      <c r="BZ27">
        <v>1691867958.0999999</v>
      </c>
      <c r="CA27">
        <v>531.03499999999997</v>
      </c>
      <c r="CB27">
        <v>600.053</v>
      </c>
      <c r="CC27">
        <v>30.5473</v>
      </c>
      <c r="CD27">
        <v>22.235800000000001</v>
      </c>
      <c r="CE27">
        <v>531.25800000000004</v>
      </c>
      <c r="CF27">
        <v>30.412299999999998</v>
      </c>
      <c r="CG27">
        <v>500.17399999999998</v>
      </c>
      <c r="CH27">
        <v>98.459500000000006</v>
      </c>
      <c r="CI27">
        <v>9.9847199999999997E-2</v>
      </c>
      <c r="CJ27">
        <v>32.846400000000003</v>
      </c>
      <c r="CK27">
        <v>31.923999999999999</v>
      </c>
      <c r="CL27">
        <v>999.9</v>
      </c>
      <c r="CM27">
        <v>0</v>
      </c>
      <c r="CN27">
        <v>0</v>
      </c>
      <c r="CO27">
        <v>9999.3799999999992</v>
      </c>
      <c r="CP27">
        <v>0</v>
      </c>
      <c r="CQ27">
        <v>411.96800000000002</v>
      </c>
      <c r="CR27">
        <v>-69.018600000000006</v>
      </c>
      <c r="CS27">
        <v>547.76800000000003</v>
      </c>
      <c r="CT27">
        <v>613.69899999999996</v>
      </c>
      <c r="CU27">
        <v>8.3114899999999992</v>
      </c>
      <c r="CV27">
        <v>600.053</v>
      </c>
      <c r="CW27">
        <v>22.235800000000001</v>
      </c>
      <c r="CX27">
        <v>3.0076800000000001</v>
      </c>
      <c r="CY27">
        <v>2.18933</v>
      </c>
      <c r="CZ27">
        <v>24.070499999999999</v>
      </c>
      <c r="DA27">
        <v>18.884399999999999</v>
      </c>
      <c r="DB27">
        <v>1800.15</v>
      </c>
      <c r="DC27">
        <v>0.977993</v>
      </c>
      <c r="DD27">
        <v>2.2006499999999998E-2</v>
      </c>
      <c r="DE27">
        <v>0</v>
      </c>
      <c r="DF27">
        <v>777.25800000000004</v>
      </c>
      <c r="DG27">
        <v>5.0009800000000002</v>
      </c>
      <c r="DH27">
        <v>16232.1</v>
      </c>
      <c r="DI27">
        <v>16377.2</v>
      </c>
      <c r="DJ27">
        <v>47.936999999999998</v>
      </c>
      <c r="DK27">
        <v>48.686999999999998</v>
      </c>
      <c r="DL27">
        <v>47.936999999999998</v>
      </c>
      <c r="DM27">
        <v>47.811999999999998</v>
      </c>
      <c r="DN27">
        <v>49.186999999999998</v>
      </c>
      <c r="DO27">
        <v>1755.64</v>
      </c>
      <c r="DP27">
        <v>39.5</v>
      </c>
      <c r="DQ27">
        <v>0</v>
      </c>
      <c r="DR27">
        <v>126.799999952316</v>
      </c>
      <c r="DS27">
        <v>0</v>
      </c>
      <c r="DT27">
        <v>777.37903846153802</v>
      </c>
      <c r="DU27">
        <v>-1.5763760647037399</v>
      </c>
      <c r="DV27">
        <v>-318.793161235779</v>
      </c>
      <c r="DW27">
        <v>16167.819230769201</v>
      </c>
      <c r="DX27">
        <v>15</v>
      </c>
      <c r="DY27">
        <v>1691867915.5999999</v>
      </c>
      <c r="DZ27" t="s">
        <v>443</v>
      </c>
      <c r="EA27">
        <v>1691867905.0999999</v>
      </c>
      <c r="EB27">
        <v>1691867915.5999999</v>
      </c>
      <c r="EC27">
        <v>13</v>
      </c>
      <c r="ED27">
        <v>-0.223</v>
      </c>
      <c r="EE27">
        <v>3.0000000000000001E-3</v>
      </c>
      <c r="EF27">
        <v>-0.23599999999999999</v>
      </c>
      <c r="EG27">
        <v>8.6999999999999994E-2</v>
      </c>
      <c r="EH27">
        <v>600</v>
      </c>
      <c r="EI27">
        <v>22</v>
      </c>
      <c r="EJ27">
        <v>0.03</v>
      </c>
      <c r="EK27">
        <v>0.01</v>
      </c>
      <c r="EL27">
        <v>53.700997499495202</v>
      </c>
      <c r="EM27">
        <v>-0.78938972991469503</v>
      </c>
      <c r="EN27">
        <v>0.18498757063038199</v>
      </c>
      <c r="EO27">
        <v>1</v>
      </c>
      <c r="EP27">
        <v>0.43442927139119702</v>
      </c>
      <c r="EQ27">
        <v>-4.5637513126426901E-2</v>
      </c>
      <c r="ER27">
        <v>8.9199824672438199E-3</v>
      </c>
      <c r="ES27">
        <v>1</v>
      </c>
      <c r="ET27">
        <v>2</v>
      </c>
      <c r="EU27">
        <v>2</v>
      </c>
      <c r="EV27" t="s">
        <v>393</v>
      </c>
      <c r="EW27">
        <v>2.9620000000000002</v>
      </c>
      <c r="EX27">
        <v>2.8401900000000002</v>
      </c>
      <c r="EY27">
        <v>0.115173</v>
      </c>
      <c r="EZ27">
        <v>0.12673000000000001</v>
      </c>
      <c r="FA27">
        <v>0.13321</v>
      </c>
      <c r="FB27">
        <v>0.107401</v>
      </c>
      <c r="FC27">
        <v>26527.5</v>
      </c>
      <c r="FD27">
        <v>26725.200000000001</v>
      </c>
      <c r="FE27">
        <v>27500.799999999999</v>
      </c>
      <c r="FF27">
        <v>27881.8</v>
      </c>
      <c r="FG27">
        <v>30548.1</v>
      </c>
      <c r="FH27">
        <v>30487.4</v>
      </c>
      <c r="FI27">
        <v>38295.9</v>
      </c>
      <c r="FJ27">
        <v>37021.599999999999</v>
      </c>
      <c r="FK27">
        <v>2.0285700000000002</v>
      </c>
      <c r="FL27">
        <v>1.6964999999999999</v>
      </c>
      <c r="FM27">
        <v>5.3688899999999998E-2</v>
      </c>
      <c r="FN27">
        <v>0</v>
      </c>
      <c r="FO27">
        <v>31.052399999999999</v>
      </c>
      <c r="FP27">
        <v>999.9</v>
      </c>
      <c r="FQ27">
        <v>50.116</v>
      </c>
      <c r="FR27">
        <v>38.631999999999998</v>
      </c>
      <c r="FS27">
        <v>35.0655</v>
      </c>
      <c r="FT27">
        <v>61.4773</v>
      </c>
      <c r="FU27">
        <v>34.831699999999998</v>
      </c>
      <c r="FV27">
        <v>1</v>
      </c>
      <c r="FW27">
        <v>0.39364300000000002</v>
      </c>
      <c r="FX27">
        <v>-0.223548</v>
      </c>
      <c r="FY27">
        <v>20.256</v>
      </c>
      <c r="FZ27">
        <v>5.2238800000000003</v>
      </c>
      <c r="GA27">
        <v>12.0159</v>
      </c>
      <c r="GB27">
        <v>4.9989499999999998</v>
      </c>
      <c r="GC27">
        <v>3.2910300000000001</v>
      </c>
      <c r="GD27">
        <v>9999</v>
      </c>
      <c r="GE27">
        <v>9999</v>
      </c>
      <c r="GF27">
        <v>9999</v>
      </c>
      <c r="GG27">
        <v>289.8</v>
      </c>
      <c r="GH27">
        <v>1.8785099999999999</v>
      </c>
      <c r="GI27">
        <v>1.8723099999999999</v>
      </c>
      <c r="GJ27">
        <v>1.8744000000000001</v>
      </c>
      <c r="GK27">
        <v>1.87256</v>
      </c>
      <c r="GL27">
        <v>1.8727100000000001</v>
      </c>
      <c r="GM27">
        <v>1.87405</v>
      </c>
      <c r="GN27">
        <v>1.87426</v>
      </c>
      <c r="GO27">
        <v>1.87826</v>
      </c>
      <c r="GP27">
        <v>5</v>
      </c>
      <c r="GQ27">
        <v>0</v>
      </c>
      <c r="GR27">
        <v>0</v>
      </c>
      <c r="GS27">
        <v>0</v>
      </c>
      <c r="GT27" t="s">
        <v>383</v>
      </c>
      <c r="GU27" t="s">
        <v>384</v>
      </c>
      <c r="GV27" t="s">
        <v>385</v>
      </c>
      <c r="GW27" t="s">
        <v>385</v>
      </c>
      <c r="GX27" t="s">
        <v>385</v>
      </c>
      <c r="GY27" t="s">
        <v>385</v>
      </c>
      <c r="GZ27">
        <v>0</v>
      </c>
      <c r="HA27">
        <v>100</v>
      </c>
      <c r="HB27">
        <v>100</v>
      </c>
      <c r="HC27">
        <v>-0.223</v>
      </c>
      <c r="HD27">
        <v>0.13500000000000001</v>
      </c>
      <c r="HE27">
        <v>-0.354861812638124</v>
      </c>
      <c r="HF27">
        <v>7.2704984381113296E-4</v>
      </c>
      <c r="HG27">
        <v>-1.05877040029023E-6</v>
      </c>
      <c r="HH27">
        <v>2.9517966189716799E-10</v>
      </c>
      <c r="HI27">
        <v>0.135048038805235</v>
      </c>
      <c r="HJ27">
        <v>0</v>
      </c>
      <c r="HK27">
        <v>0</v>
      </c>
      <c r="HL27">
        <v>0</v>
      </c>
      <c r="HM27">
        <v>1</v>
      </c>
      <c r="HN27">
        <v>2242</v>
      </c>
      <c r="HO27">
        <v>1</v>
      </c>
      <c r="HP27">
        <v>25</v>
      </c>
      <c r="HQ27">
        <v>0.9</v>
      </c>
      <c r="HR27">
        <v>0.7</v>
      </c>
      <c r="HS27">
        <v>1.38062</v>
      </c>
      <c r="HT27">
        <v>2.6403799999999999</v>
      </c>
      <c r="HU27">
        <v>1.49536</v>
      </c>
      <c r="HV27">
        <v>2.2827099999999998</v>
      </c>
      <c r="HW27">
        <v>1.49658</v>
      </c>
      <c r="HX27">
        <v>2.4450699999999999</v>
      </c>
      <c r="HY27">
        <v>42.697400000000002</v>
      </c>
      <c r="HZ27">
        <v>23.5534</v>
      </c>
      <c r="IA27">
        <v>18</v>
      </c>
      <c r="IB27">
        <v>508.99099999999999</v>
      </c>
      <c r="IC27">
        <v>437.78</v>
      </c>
      <c r="ID27">
        <v>31.049199999999999</v>
      </c>
      <c r="IE27">
        <v>32.253799999999998</v>
      </c>
      <c r="IF27">
        <v>30.0001</v>
      </c>
      <c r="IG27">
        <v>32.079900000000002</v>
      </c>
      <c r="IH27">
        <v>32.022100000000002</v>
      </c>
      <c r="II27">
        <v>27.703700000000001</v>
      </c>
      <c r="IJ27">
        <v>44.927500000000002</v>
      </c>
      <c r="IK27">
        <v>0</v>
      </c>
      <c r="IL27">
        <v>31.072700000000001</v>
      </c>
      <c r="IM27">
        <v>600</v>
      </c>
      <c r="IN27">
        <v>22.283899999999999</v>
      </c>
      <c r="IO27">
        <v>99.831900000000005</v>
      </c>
      <c r="IP27">
        <v>99.391400000000004</v>
      </c>
    </row>
    <row r="28" spans="1:250" x14ac:dyDescent="0.3">
      <c r="A28">
        <v>13</v>
      </c>
      <c r="B28">
        <v>1691868084.5999999</v>
      </c>
      <c r="C28">
        <v>2584</v>
      </c>
      <c r="D28" t="s">
        <v>444</v>
      </c>
      <c r="E28" t="s">
        <v>445</v>
      </c>
      <c r="F28" t="s">
        <v>376</v>
      </c>
      <c r="G28" t="s">
        <v>388</v>
      </c>
      <c r="H28" t="s">
        <v>389</v>
      </c>
      <c r="I28" t="s">
        <v>378</v>
      </c>
      <c r="J28" t="s">
        <v>377</v>
      </c>
      <c r="K28" t="s">
        <v>378</v>
      </c>
      <c r="L28" t="s">
        <v>379</v>
      </c>
      <c r="M28">
        <v>1691868084.5999999</v>
      </c>
      <c r="N28">
        <f t="shared" si="0"/>
        <v>6.5729935731386174E-3</v>
      </c>
      <c r="O28">
        <f t="shared" si="1"/>
        <v>6.5729935731386178</v>
      </c>
      <c r="P28">
        <f t="shared" si="2"/>
        <v>53.635403146338028</v>
      </c>
      <c r="Q28">
        <f t="shared" si="3"/>
        <v>729.90599999999995</v>
      </c>
      <c r="R28">
        <f t="shared" si="4"/>
        <v>470.38390440275583</v>
      </c>
      <c r="S28">
        <f t="shared" si="5"/>
        <v>46.360457634581479</v>
      </c>
      <c r="T28">
        <f t="shared" si="6"/>
        <v>71.938635385901989</v>
      </c>
      <c r="U28">
        <f t="shared" si="7"/>
        <v>0.37682311849596756</v>
      </c>
      <c r="V28">
        <f t="shared" si="8"/>
        <v>2.9010534420760239</v>
      </c>
      <c r="W28">
        <f t="shared" si="9"/>
        <v>0.35159010465593787</v>
      </c>
      <c r="X28">
        <f t="shared" si="10"/>
        <v>0.22186994108381697</v>
      </c>
      <c r="Y28">
        <f t="shared" si="11"/>
        <v>289.54631346154684</v>
      </c>
      <c r="Z28">
        <f t="shared" si="12"/>
        <v>32.818087422335182</v>
      </c>
      <c r="AA28">
        <f t="shared" si="13"/>
        <v>31.9848</v>
      </c>
      <c r="AB28">
        <f t="shared" si="14"/>
        <v>4.7709766249899008</v>
      </c>
      <c r="AC28">
        <f t="shared" si="15"/>
        <v>60.006482790409585</v>
      </c>
      <c r="AD28">
        <f t="shared" si="16"/>
        <v>3.0010651757664997</v>
      </c>
      <c r="AE28">
        <f t="shared" si="17"/>
        <v>5.0012349269804872</v>
      </c>
      <c r="AF28">
        <f t="shared" si="18"/>
        <v>1.7699114492234012</v>
      </c>
      <c r="AG28">
        <f t="shared" si="19"/>
        <v>-289.86901657541301</v>
      </c>
      <c r="AH28">
        <f t="shared" si="20"/>
        <v>130.62661061491809</v>
      </c>
      <c r="AI28">
        <f t="shared" si="21"/>
        <v>10.251921822027603</v>
      </c>
      <c r="AJ28">
        <f t="shared" si="22"/>
        <v>140.55582932307954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51034.441257060767</v>
      </c>
      <c r="AP28" t="s">
        <v>380</v>
      </c>
      <c r="AQ28">
        <v>10238.9</v>
      </c>
      <c r="AR28">
        <v>302.21199999999999</v>
      </c>
      <c r="AS28">
        <v>4052.3</v>
      </c>
      <c r="AT28">
        <f t="shared" si="26"/>
        <v>0.92542210596451402</v>
      </c>
      <c r="AU28">
        <v>-0.32343011824092399</v>
      </c>
      <c r="AV28" t="s">
        <v>446</v>
      </c>
      <c r="AW28">
        <v>10263.700000000001</v>
      </c>
      <c r="AX28">
        <v>773.78840000000002</v>
      </c>
      <c r="AY28">
        <v>1256.42</v>
      </c>
      <c r="AZ28">
        <f t="shared" si="27"/>
        <v>0.38413237611626683</v>
      </c>
      <c r="BA28">
        <v>0.5</v>
      </c>
      <c r="BB28">
        <f t="shared" si="28"/>
        <v>1513.0758059386253</v>
      </c>
      <c r="BC28">
        <f t="shared" si="29"/>
        <v>53.635403146338028</v>
      </c>
      <c r="BD28">
        <f t="shared" si="30"/>
        <v>290.61070228961978</v>
      </c>
      <c r="BE28">
        <f t="shared" si="31"/>
        <v>3.5661685325214749E-2</v>
      </c>
      <c r="BF28">
        <f t="shared" si="32"/>
        <v>2.2252749876633611</v>
      </c>
      <c r="BG28">
        <f t="shared" si="33"/>
        <v>259.19667335569619</v>
      </c>
      <c r="BH28" t="s">
        <v>447</v>
      </c>
      <c r="BI28">
        <v>595.80999999999995</v>
      </c>
      <c r="BJ28">
        <f t="shared" si="34"/>
        <v>595.80999999999995</v>
      </c>
      <c r="BK28">
        <f t="shared" si="35"/>
        <v>0.52578755511691955</v>
      </c>
      <c r="BL28">
        <f t="shared" si="36"/>
        <v>0.73058476256792959</v>
      </c>
      <c r="BM28">
        <f t="shared" si="37"/>
        <v>0.80887837083283909</v>
      </c>
      <c r="BN28">
        <f t="shared" si="38"/>
        <v>0.50579286696401626</v>
      </c>
      <c r="BO28">
        <f t="shared" si="39"/>
        <v>0.74555050441482973</v>
      </c>
      <c r="BP28">
        <f t="shared" si="40"/>
        <v>0.56254359381143226</v>
      </c>
      <c r="BQ28">
        <f t="shared" si="41"/>
        <v>0.43745640618856774</v>
      </c>
      <c r="BR28">
        <f t="shared" si="42"/>
        <v>1799.87</v>
      </c>
      <c r="BS28">
        <f t="shared" si="43"/>
        <v>1513.0758059386253</v>
      </c>
      <c r="BT28">
        <f t="shared" si="44"/>
        <v>0.84065838418253835</v>
      </c>
      <c r="BU28">
        <f t="shared" si="45"/>
        <v>0.16087068147229905</v>
      </c>
      <c r="BV28">
        <v>6</v>
      </c>
      <c r="BW28">
        <v>0.5</v>
      </c>
      <c r="BX28" t="s">
        <v>381</v>
      </c>
      <c r="BY28">
        <v>2</v>
      </c>
      <c r="BZ28">
        <v>1691868084.5999999</v>
      </c>
      <c r="CA28">
        <v>729.90599999999995</v>
      </c>
      <c r="CB28">
        <v>799.98699999999997</v>
      </c>
      <c r="CC28">
        <v>30.4495</v>
      </c>
      <c r="CD28">
        <v>22.8063</v>
      </c>
      <c r="CE28">
        <v>729.80200000000002</v>
      </c>
      <c r="CF28">
        <v>30.3187</v>
      </c>
      <c r="CG28">
        <v>500.27600000000001</v>
      </c>
      <c r="CH28">
        <v>98.458299999999994</v>
      </c>
      <c r="CI28">
        <v>0.100467</v>
      </c>
      <c r="CJ28">
        <v>32.82</v>
      </c>
      <c r="CK28">
        <v>31.9848</v>
      </c>
      <c r="CL28">
        <v>999.9</v>
      </c>
      <c r="CM28">
        <v>0</v>
      </c>
      <c r="CN28">
        <v>0</v>
      </c>
      <c r="CO28">
        <v>9992.5</v>
      </c>
      <c r="CP28">
        <v>0</v>
      </c>
      <c r="CQ28">
        <v>405.43900000000002</v>
      </c>
      <c r="CR28">
        <v>-70.081100000000006</v>
      </c>
      <c r="CS28">
        <v>752.82899999999995</v>
      </c>
      <c r="CT28">
        <v>818.65700000000004</v>
      </c>
      <c r="CU28">
        <v>7.6431699999999996</v>
      </c>
      <c r="CV28">
        <v>799.98699999999997</v>
      </c>
      <c r="CW28">
        <v>22.8063</v>
      </c>
      <c r="CX28">
        <v>2.9980000000000002</v>
      </c>
      <c r="CY28">
        <v>2.2454700000000001</v>
      </c>
      <c r="CZ28">
        <v>24.0168</v>
      </c>
      <c r="DA28">
        <v>19.290500000000002</v>
      </c>
      <c r="DB28">
        <v>1799.87</v>
      </c>
      <c r="DC28">
        <v>0.97799000000000003</v>
      </c>
      <c r="DD28">
        <v>2.2009899999999999E-2</v>
      </c>
      <c r="DE28">
        <v>0</v>
      </c>
      <c r="DF28">
        <v>773.101</v>
      </c>
      <c r="DG28">
        <v>5.0009800000000002</v>
      </c>
      <c r="DH28">
        <v>16022.9</v>
      </c>
      <c r="DI28">
        <v>16374.7</v>
      </c>
      <c r="DJ28">
        <v>47.811999999999998</v>
      </c>
      <c r="DK28">
        <v>48.5</v>
      </c>
      <c r="DL28">
        <v>47.811999999999998</v>
      </c>
      <c r="DM28">
        <v>47.686999999999998</v>
      </c>
      <c r="DN28">
        <v>49.125</v>
      </c>
      <c r="DO28">
        <v>1755.36</v>
      </c>
      <c r="DP28">
        <v>39.5</v>
      </c>
      <c r="DQ28">
        <v>0</v>
      </c>
      <c r="DR28">
        <v>126.09999990463299</v>
      </c>
      <c r="DS28">
        <v>0</v>
      </c>
      <c r="DT28">
        <v>773.78840000000002</v>
      </c>
      <c r="DU28">
        <v>-3.3043076784082901</v>
      </c>
      <c r="DV28">
        <v>352.323076658567</v>
      </c>
      <c r="DW28">
        <v>16098.388000000001</v>
      </c>
      <c r="DX28">
        <v>15</v>
      </c>
      <c r="DY28">
        <v>1691868041.5999999</v>
      </c>
      <c r="DZ28" t="s">
        <v>448</v>
      </c>
      <c r="EA28">
        <v>1691868041.5999999</v>
      </c>
      <c r="EB28">
        <v>1691868036.0999999</v>
      </c>
      <c r="EC28">
        <v>14</v>
      </c>
      <c r="ED28">
        <v>0.378</v>
      </c>
      <c r="EE28">
        <v>-4.0000000000000001E-3</v>
      </c>
      <c r="EF28">
        <v>7.8E-2</v>
      </c>
      <c r="EG28">
        <v>8.6999999999999994E-2</v>
      </c>
      <c r="EH28">
        <v>800</v>
      </c>
      <c r="EI28">
        <v>22</v>
      </c>
      <c r="EJ28">
        <v>7.0000000000000007E-2</v>
      </c>
      <c r="EK28">
        <v>0.03</v>
      </c>
      <c r="EL28">
        <v>53.713172162402202</v>
      </c>
      <c r="EM28">
        <v>-0.52878637993155997</v>
      </c>
      <c r="EN28">
        <v>0.18335516208913</v>
      </c>
      <c r="EO28">
        <v>1</v>
      </c>
      <c r="EP28">
        <v>0.38800782888549001</v>
      </c>
      <c r="EQ28">
        <v>-4.49402661037187E-2</v>
      </c>
      <c r="ER28">
        <v>8.1754717766209292E-3</v>
      </c>
      <c r="ES28">
        <v>1</v>
      </c>
      <c r="ET28">
        <v>2</v>
      </c>
      <c r="EU28">
        <v>2</v>
      </c>
      <c r="EV28" t="s">
        <v>393</v>
      </c>
      <c r="EW28">
        <v>2.96224</v>
      </c>
      <c r="EX28">
        <v>2.8407499999999999</v>
      </c>
      <c r="EY28">
        <v>0.14386299999999999</v>
      </c>
      <c r="EZ28">
        <v>0.15429999999999999</v>
      </c>
      <c r="FA28">
        <v>0.13292399999999999</v>
      </c>
      <c r="FB28">
        <v>0.10931200000000001</v>
      </c>
      <c r="FC28">
        <v>25665.7</v>
      </c>
      <c r="FD28">
        <v>25878.799999999999</v>
      </c>
      <c r="FE28">
        <v>27500.5</v>
      </c>
      <c r="FF28">
        <v>27880.3</v>
      </c>
      <c r="FG28">
        <v>30560.3</v>
      </c>
      <c r="FH28">
        <v>30422.5</v>
      </c>
      <c r="FI28">
        <v>38295.699999999997</v>
      </c>
      <c r="FJ28">
        <v>37019.9</v>
      </c>
      <c r="FK28">
        <v>2.028</v>
      </c>
      <c r="FL28">
        <v>1.69543</v>
      </c>
      <c r="FM28">
        <v>5.9392300000000002E-2</v>
      </c>
      <c r="FN28">
        <v>0</v>
      </c>
      <c r="FO28">
        <v>31.020600000000002</v>
      </c>
      <c r="FP28">
        <v>999.9</v>
      </c>
      <c r="FQ28">
        <v>49.738</v>
      </c>
      <c r="FR28">
        <v>38.884</v>
      </c>
      <c r="FS28">
        <v>35.2742</v>
      </c>
      <c r="FT28">
        <v>61.3874</v>
      </c>
      <c r="FU28">
        <v>34.635399999999997</v>
      </c>
      <c r="FV28">
        <v>1</v>
      </c>
      <c r="FW28">
        <v>0.395648</v>
      </c>
      <c r="FX28">
        <v>0.49601299999999998</v>
      </c>
      <c r="FY28">
        <v>20.255199999999999</v>
      </c>
      <c r="FZ28">
        <v>5.2261300000000004</v>
      </c>
      <c r="GA28">
        <v>12.0159</v>
      </c>
      <c r="GB28">
        <v>4.9988000000000001</v>
      </c>
      <c r="GC28">
        <v>3.2909999999999999</v>
      </c>
      <c r="GD28">
        <v>9999</v>
      </c>
      <c r="GE28">
        <v>9999</v>
      </c>
      <c r="GF28">
        <v>9999</v>
      </c>
      <c r="GG28">
        <v>289.8</v>
      </c>
      <c r="GH28">
        <v>1.8785099999999999</v>
      </c>
      <c r="GI28">
        <v>1.8723700000000001</v>
      </c>
      <c r="GJ28">
        <v>1.87443</v>
      </c>
      <c r="GK28">
        <v>1.87256</v>
      </c>
      <c r="GL28">
        <v>1.8727100000000001</v>
      </c>
      <c r="GM28">
        <v>1.8740399999999999</v>
      </c>
      <c r="GN28">
        <v>1.87426</v>
      </c>
      <c r="GO28">
        <v>1.8782300000000001</v>
      </c>
      <c r="GP28">
        <v>5</v>
      </c>
      <c r="GQ28">
        <v>0</v>
      </c>
      <c r="GR28">
        <v>0</v>
      </c>
      <c r="GS28">
        <v>0</v>
      </c>
      <c r="GT28" t="s">
        <v>383</v>
      </c>
      <c r="GU28" t="s">
        <v>384</v>
      </c>
      <c r="GV28" t="s">
        <v>385</v>
      </c>
      <c r="GW28" t="s">
        <v>385</v>
      </c>
      <c r="GX28" t="s">
        <v>385</v>
      </c>
      <c r="GY28" t="s">
        <v>385</v>
      </c>
      <c r="GZ28">
        <v>0</v>
      </c>
      <c r="HA28">
        <v>100</v>
      </c>
      <c r="HB28">
        <v>100</v>
      </c>
      <c r="HC28">
        <v>0.104</v>
      </c>
      <c r="HD28">
        <v>0.1308</v>
      </c>
      <c r="HE28">
        <v>2.27254222599335E-2</v>
      </c>
      <c r="HF28">
        <v>7.2704984381113296E-4</v>
      </c>
      <c r="HG28">
        <v>-1.05877040029023E-6</v>
      </c>
      <c r="HH28">
        <v>2.9517966189716799E-10</v>
      </c>
      <c r="HI28">
        <v>0.13078158623317901</v>
      </c>
      <c r="HJ28">
        <v>0</v>
      </c>
      <c r="HK28">
        <v>0</v>
      </c>
      <c r="HL28">
        <v>0</v>
      </c>
      <c r="HM28">
        <v>1</v>
      </c>
      <c r="HN28">
        <v>2242</v>
      </c>
      <c r="HO28">
        <v>1</v>
      </c>
      <c r="HP28">
        <v>25</v>
      </c>
      <c r="HQ28">
        <v>0.7</v>
      </c>
      <c r="HR28">
        <v>0.8</v>
      </c>
      <c r="HS28">
        <v>1.74316</v>
      </c>
      <c r="HT28">
        <v>2.63428</v>
      </c>
      <c r="HU28">
        <v>1.49536</v>
      </c>
      <c r="HV28">
        <v>2.2814899999999998</v>
      </c>
      <c r="HW28">
        <v>1.49658</v>
      </c>
      <c r="HX28">
        <v>2.5793499999999998</v>
      </c>
      <c r="HY28">
        <v>43.0199</v>
      </c>
      <c r="HZ28">
        <v>23.562100000000001</v>
      </c>
      <c r="IA28">
        <v>18</v>
      </c>
      <c r="IB28">
        <v>508.74700000000001</v>
      </c>
      <c r="IC28">
        <v>437.178</v>
      </c>
      <c r="ID28">
        <v>30.4544</v>
      </c>
      <c r="IE28">
        <v>32.2652</v>
      </c>
      <c r="IF28">
        <v>30.0002</v>
      </c>
      <c r="IG28">
        <v>32.0944</v>
      </c>
      <c r="IH28">
        <v>32.039000000000001</v>
      </c>
      <c r="II28">
        <v>34.948</v>
      </c>
      <c r="IJ28">
        <v>44.011099999999999</v>
      </c>
      <c r="IK28">
        <v>0</v>
      </c>
      <c r="IL28">
        <v>30.469100000000001</v>
      </c>
      <c r="IM28">
        <v>800</v>
      </c>
      <c r="IN28">
        <v>22.8718</v>
      </c>
      <c r="IO28">
        <v>99.831000000000003</v>
      </c>
      <c r="IP28">
        <v>99.386600000000001</v>
      </c>
    </row>
    <row r="29" spans="1:250" x14ac:dyDescent="0.3">
      <c r="A29">
        <v>14</v>
      </c>
      <c r="B29">
        <v>1691868205.5999999</v>
      </c>
      <c r="C29">
        <v>2705</v>
      </c>
      <c r="D29" t="s">
        <v>449</v>
      </c>
      <c r="E29" t="s">
        <v>450</v>
      </c>
      <c r="F29" t="s">
        <v>376</v>
      </c>
      <c r="G29" t="s">
        <v>388</v>
      </c>
      <c r="H29" t="s">
        <v>389</v>
      </c>
      <c r="I29" t="s">
        <v>378</v>
      </c>
      <c r="J29" t="s">
        <v>377</v>
      </c>
      <c r="K29" t="s">
        <v>378</v>
      </c>
      <c r="L29" t="s">
        <v>379</v>
      </c>
      <c r="M29">
        <v>1691868205.5999999</v>
      </c>
      <c r="N29">
        <f t="shared" si="0"/>
        <v>5.7119555992245549E-3</v>
      </c>
      <c r="O29">
        <f t="shared" si="1"/>
        <v>5.711955599224555</v>
      </c>
      <c r="P29">
        <f t="shared" si="2"/>
        <v>52.697838448031511</v>
      </c>
      <c r="Q29">
        <f t="shared" si="3"/>
        <v>1128.99</v>
      </c>
      <c r="R29">
        <f t="shared" si="4"/>
        <v>816.77259796226099</v>
      </c>
      <c r="S29">
        <f t="shared" si="5"/>
        <v>80.497182662827242</v>
      </c>
      <c r="T29">
        <f t="shared" si="6"/>
        <v>111.26782960304999</v>
      </c>
      <c r="U29">
        <f t="shared" si="7"/>
        <v>0.31384770838845732</v>
      </c>
      <c r="V29">
        <f t="shared" si="8"/>
        <v>2.89913987427727</v>
      </c>
      <c r="W29">
        <f t="shared" si="9"/>
        <v>0.29612022279237599</v>
      </c>
      <c r="X29">
        <f t="shared" si="10"/>
        <v>0.18658438911770248</v>
      </c>
      <c r="Y29">
        <f t="shared" si="11"/>
        <v>289.59316375462447</v>
      </c>
      <c r="Z29">
        <f t="shared" si="12"/>
        <v>32.979060974580904</v>
      </c>
      <c r="AA29">
        <f t="shared" si="13"/>
        <v>32.093400000000003</v>
      </c>
      <c r="AB29">
        <f t="shared" si="14"/>
        <v>4.8003848361668577</v>
      </c>
      <c r="AC29">
        <f t="shared" si="15"/>
        <v>59.687712288491653</v>
      </c>
      <c r="AD29">
        <f t="shared" si="16"/>
        <v>2.9743070854245</v>
      </c>
      <c r="AE29">
        <f t="shared" si="17"/>
        <v>4.98311456644314</v>
      </c>
      <c r="AF29">
        <f t="shared" si="18"/>
        <v>1.8260777507423578</v>
      </c>
      <c r="AG29">
        <f t="shared" si="19"/>
        <v>-251.89724192580286</v>
      </c>
      <c r="AH29">
        <f t="shared" si="20"/>
        <v>103.48518977603742</v>
      </c>
      <c r="AI29">
        <f t="shared" si="21"/>
        <v>8.1289069207411977</v>
      </c>
      <c r="AJ29">
        <f t="shared" si="22"/>
        <v>149.31001852560024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50991.446800306789</v>
      </c>
      <c r="AP29" t="s">
        <v>380</v>
      </c>
      <c r="AQ29">
        <v>10238.9</v>
      </c>
      <c r="AR29">
        <v>302.21199999999999</v>
      </c>
      <c r="AS29">
        <v>4052.3</v>
      </c>
      <c r="AT29">
        <f t="shared" si="26"/>
        <v>0.92542210596451402</v>
      </c>
      <c r="AU29">
        <v>-0.32343011824092399</v>
      </c>
      <c r="AV29" t="s">
        <v>451</v>
      </c>
      <c r="AW29">
        <v>10263.700000000001</v>
      </c>
      <c r="AX29">
        <v>767.31619230769195</v>
      </c>
      <c r="AY29">
        <v>1250.01</v>
      </c>
      <c r="AZ29">
        <f t="shared" si="27"/>
        <v>0.38615195693819093</v>
      </c>
      <c r="BA29">
        <v>0.5</v>
      </c>
      <c r="BB29">
        <f t="shared" si="28"/>
        <v>1513.3196993547276</v>
      </c>
      <c r="BC29">
        <f t="shared" si="29"/>
        <v>52.697838448031511</v>
      </c>
      <c r="BD29">
        <f t="shared" si="30"/>
        <v>292.18568168947144</v>
      </c>
      <c r="BE29">
        <f t="shared" si="31"/>
        <v>3.5036396201596036E-2</v>
      </c>
      <c r="BF29">
        <f t="shared" si="32"/>
        <v>2.2418140654874761</v>
      </c>
      <c r="BG29">
        <f t="shared" si="33"/>
        <v>258.92276242957075</v>
      </c>
      <c r="BH29" t="s">
        <v>452</v>
      </c>
      <c r="BI29">
        <v>593.16999999999996</v>
      </c>
      <c r="BJ29">
        <f t="shared" si="34"/>
        <v>593.16999999999996</v>
      </c>
      <c r="BK29">
        <f t="shared" si="35"/>
        <v>0.52546779625762996</v>
      </c>
      <c r="BL29">
        <f t="shared" si="36"/>
        <v>0.73487273566212175</v>
      </c>
      <c r="BM29">
        <f t="shared" si="37"/>
        <v>0.81011410383535742</v>
      </c>
      <c r="BN29">
        <f t="shared" si="38"/>
        <v>0.50927920051773479</v>
      </c>
      <c r="BO29">
        <f t="shared" si="39"/>
        <v>0.74725979763674877</v>
      </c>
      <c r="BP29">
        <f t="shared" si="40"/>
        <v>0.56808974576924365</v>
      </c>
      <c r="BQ29">
        <f t="shared" si="41"/>
        <v>0.43191025423075635</v>
      </c>
      <c r="BR29">
        <f t="shared" si="42"/>
        <v>1800.16</v>
      </c>
      <c r="BS29">
        <f t="shared" si="43"/>
        <v>1513.3196993547276</v>
      </c>
      <c r="BT29">
        <f t="shared" si="44"/>
        <v>0.84065844111341637</v>
      </c>
      <c r="BU29">
        <f t="shared" si="45"/>
        <v>0.16087079134889368</v>
      </c>
      <c r="BV29">
        <v>6</v>
      </c>
      <c r="BW29">
        <v>0.5</v>
      </c>
      <c r="BX29" t="s">
        <v>381</v>
      </c>
      <c r="BY29">
        <v>2</v>
      </c>
      <c r="BZ29">
        <v>1691868205.5999999</v>
      </c>
      <c r="CA29">
        <v>1128.99</v>
      </c>
      <c r="CB29">
        <v>1199.95</v>
      </c>
      <c r="CC29">
        <v>30.179099999999998</v>
      </c>
      <c r="CD29">
        <v>23.533100000000001</v>
      </c>
      <c r="CE29">
        <v>1128.95</v>
      </c>
      <c r="CF29">
        <v>30.049600000000002</v>
      </c>
      <c r="CG29">
        <v>500.11200000000002</v>
      </c>
      <c r="CH29">
        <v>98.454999999999998</v>
      </c>
      <c r="CI29">
        <v>0.10019500000000001</v>
      </c>
      <c r="CJ29">
        <v>32.755499999999998</v>
      </c>
      <c r="CK29">
        <v>32.093400000000003</v>
      </c>
      <c r="CL29">
        <v>999.9</v>
      </c>
      <c r="CM29">
        <v>0</v>
      </c>
      <c r="CN29">
        <v>0</v>
      </c>
      <c r="CO29">
        <v>9981.8799999999992</v>
      </c>
      <c r="CP29">
        <v>0</v>
      </c>
      <c r="CQ29">
        <v>1114.81</v>
      </c>
      <c r="CR29">
        <v>-70.960300000000004</v>
      </c>
      <c r="CS29">
        <v>1164.1300000000001</v>
      </c>
      <c r="CT29">
        <v>1228.8699999999999</v>
      </c>
      <c r="CU29">
        <v>6.6459999999999999</v>
      </c>
      <c r="CV29">
        <v>1199.95</v>
      </c>
      <c r="CW29">
        <v>23.533100000000001</v>
      </c>
      <c r="CX29">
        <v>2.9712900000000002</v>
      </c>
      <c r="CY29">
        <v>2.3169499999999998</v>
      </c>
      <c r="CZ29">
        <v>23.867899999999999</v>
      </c>
      <c r="DA29">
        <v>19.794799999999999</v>
      </c>
      <c r="DB29">
        <v>1800.16</v>
      </c>
      <c r="DC29">
        <v>0.97799000000000003</v>
      </c>
      <c r="DD29">
        <v>2.2010100000000001E-2</v>
      </c>
      <c r="DE29">
        <v>0</v>
      </c>
      <c r="DF29">
        <v>766.97400000000005</v>
      </c>
      <c r="DG29">
        <v>5.0009800000000002</v>
      </c>
      <c r="DH29">
        <v>15904.5</v>
      </c>
      <c r="DI29">
        <v>16377.3</v>
      </c>
      <c r="DJ29">
        <v>47.875</v>
      </c>
      <c r="DK29">
        <v>48.436999999999998</v>
      </c>
      <c r="DL29">
        <v>48</v>
      </c>
      <c r="DM29">
        <v>47.936999999999998</v>
      </c>
      <c r="DN29">
        <v>49.061999999999998</v>
      </c>
      <c r="DO29">
        <v>1755.65</v>
      </c>
      <c r="DP29">
        <v>39.51</v>
      </c>
      <c r="DQ29">
        <v>0</v>
      </c>
      <c r="DR29">
        <v>120.69999980926499</v>
      </c>
      <c r="DS29">
        <v>0</v>
      </c>
      <c r="DT29">
        <v>767.31619230769195</v>
      </c>
      <c r="DU29">
        <v>-3.2772307748050999</v>
      </c>
      <c r="DV29">
        <v>-151.31282088875699</v>
      </c>
      <c r="DW29">
        <v>15888.0115384615</v>
      </c>
      <c r="DX29">
        <v>15</v>
      </c>
      <c r="DY29">
        <v>1691868160.5999999</v>
      </c>
      <c r="DZ29" t="s">
        <v>453</v>
      </c>
      <c r="EA29">
        <v>1691868158.0999999</v>
      </c>
      <c r="EB29">
        <v>1691868160.5999999</v>
      </c>
      <c r="EC29">
        <v>15</v>
      </c>
      <c r="ED29">
        <v>0.121</v>
      </c>
      <c r="EE29">
        <v>-1E-3</v>
      </c>
      <c r="EF29">
        <v>1E-3</v>
      </c>
      <c r="EG29">
        <v>9.4E-2</v>
      </c>
      <c r="EH29">
        <v>1200</v>
      </c>
      <c r="EI29">
        <v>23</v>
      </c>
      <c r="EJ29">
        <v>0.06</v>
      </c>
      <c r="EK29">
        <v>0.02</v>
      </c>
      <c r="EL29">
        <v>52.821933279796802</v>
      </c>
      <c r="EM29">
        <v>-0.57290078360503605</v>
      </c>
      <c r="EN29">
        <v>0.17897158959304199</v>
      </c>
      <c r="EO29">
        <v>1</v>
      </c>
      <c r="EP29">
        <v>0.32792223925945702</v>
      </c>
      <c r="EQ29">
        <v>-5.3008915769077403E-2</v>
      </c>
      <c r="ER29">
        <v>7.9743342105655108E-3</v>
      </c>
      <c r="ES29">
        <v>1</v>
      </c>
      <c r="ET29">
        <v>2</v>
      </c>
      <c r="EU29">
        <v>2</v>
      </c>
      <c r="EV29" t="s">
        <v>393</v>
      </c>
      <c r="EW29">
        <v>2.9618199999999999</v>
      </c>
      <c r="EX29">
        <v>2.8403700000000001</v>
      </c>
      <c r="EY29">
        <v>0.191361</v>
      </c>
      <c r="EZ29">
        <v>0.20033699999999999</v>
      </c>
      <c r="FA29">
        <v>0.13211100000000001</v>
      </c>
      <c r="FB29">
        <v>0.11172</v>
      </c>
      <c r="FC29">
        <v>24238.1</v>
      </c>
      <c r="FD29">
        <v>24465.4</v>
      </c>
      <c r="FE29">
        <v>27499.599999999999</v>
      </c>
      <c r="FF29">
        <v>27878.5</v>
      </c>
      <c r="FG29">
        <v>30591.599999999999</v>
      </c>
      <c r="FH29">
        <v>30341.7</v>
      </c>
      <c r="FI29">
        <v>38294.400000000001</v>
      </c>
      <c r="FJ29">
        <v>37017.800000000003</v>
      </c>
      <c r="FK29">
        <v>2.0270000000000001</v>
      </c>
      <c r="FL29">
        <v>1.69638</v>
      </c>
      <c r="FM29">
        <v>6.8239900000000006E-2</v>
      </c>
      <c r="FN29">
        <v>0</v>
      </c>
      <c r="FO29">
        <v>30.985700000000001</v>
      </c>
      <c r="FP29">
        <v>999.9</v>
      </c>
      <c r="FQ29">
        <v>49.383000000000003</v>
      </c>
      <c r="FR29">
        <v>39.106000000000002</v>
      </c>
      <c r="FS29">
        <v>35.4452</v>
      </c>
      <c r="FT29">
        <v>61.917400000000001</v>
      </c>
      <c r="FU29">
        <v>34.587299999999999</v>
      </c>
      <c r="FV29">
        <v>1</v>
      </c>
      <c r="FW29">
        <v>0.39717999999999998</v>
      </c>
      <c r="FX29">
        <v>1.1367799999999999</v>
      </c>
      <c r="FY29">
        <v>20.250499999999999</v>
      </c>
      <c r="FZ29">
        <v>5.2238800000000003</v>
      </c>
      <c r="GA29">
        <v>12.0159</v>
      </c>
      <c r="GB29">
        <v>4.9993499999999997</v>
      </c>
      <c r="GC29">
        <v>3.2909999999999999</v>
      </c>
      <c r="GD29">
        <v>9999</v>
      </c>
      <c r="GE29">
        <v>9999</v>
      </c>
      <c r="GF29">
        <v>9999</v>
      </c>
      <c r="GG29">
        <v>289.8</v>
      </c>
      <c r="GH29">
        <v>1.8785099999999999</v>
      </c>
      <c r="GI29">
        <v>1.87235</v>
      </c>
      <c r="GJ29">
        <v>1.87443</v>
      </c>
      <c r="GK29">
        <v>1.87256</v>
      </c>
      <c r="GL29">
        <v>1.8727199999999999</v>
      </c>
      <c r="GM29">
        <v>1.87402</v>
      </c>
      <c r="GN29">
        <v>1.87425</v>
      </c>
      <c r="GO29">
        <v>1.8782399999999999</v>
      </c>
      <c r="GP29">
        <v>5</v>
      </c>
      <c r="GQ29">
        <v>0</v>
      </c>
      <c r="GR29">
        <v>0</v>
      </c>
      <c r="GS29">
        <v>0</v>
      </c>
      <c r="GT29" t="s">
        <v>383</v>
      </c>
      <c r="GU29" t="s">
        <v>384</v>
      </c>
      <c r="GV29" t="s">
        <v>385</v>
      </c>
      <c r="GW29" t="s">
        <v>385</v>
      </c>
      <c r="GX29" t="s">
        <v>385</v>
      </c>
      <c r="GY29" t="s">
        <v>385</v>
      </c>
      <c r="GZ29">
        <v>0</v>
      </c>
      <c r="HA29">
        <v>100</v>
      </c>
      <c r="HB29">
        <v>100</v>
      </c>
      <c r="HC29">
        <v>0.04</v>
      </c>
      <c r="HD29">
        <v>0.1295</v>
      </c>
      <c r="HE29">
        <v>0.14325033983259999</v>
      </c>
      <c r="HF29">
        <v>7.2704984381113296E-4</v>
      </c>
      <c r="HG29">
        <v>-1.05877040029023E-6</v>
      </c>
      <c r="HH29">
        <v>2.9517966189716799E-10</v>
      </c>
      <c r="HI29">
        <v>0.12956787248079199</v>
      </c>
      <c r="HJ29">
        <v>0</v>
      </c>
      <c r="HK29">
        <v>0</v>
      </c>
      <c r="HL29">
        <v>0</v>
      </c>
      <c r="HM29">
        <v>1</v>
      </c>
      <c r="HN29">
        <v>2242</v>
      </c>
      <c r="HO29">
        <v>1</v>
      </c>
      <c r="HP29">
        <v>25</v>
      </c>
      <c r="HQ29">
        <v>0.8</v>
      </c>
      <c r="HR29">
        <v>0.8</v>
      </c>
      <c r="HS29">
        <v>2.4279799999999998</v>
      </c>
      <c r="HT29">
        <v>2.63062</v>
      </c>
      <c r="HU29">
        <v>1.49536</v>
      </c>
      <c r="HV29">
        <v>2.2827099999999998</v>
      </c>
      <c r="HW29">
        <v>1.49658</v>
      </c>
      <c r="HX29">
        <v>2.4352999999999998</v>
      </c>
      <c r="HY29">
        <v>43.263300000000001</v>
      </c>
      <c r="HZ29">
        <v>23.544599999999999</v>
      </c>
      <c r="IA29">
        <v>18</v>
      </c>
      <c r="IB29">
        <v>508.18099999999998</v>
      </c>
      <c r="IC29">
        <v>437.887</v>
      </c>
      <c r="ID29">
        <v>30.033799999999999</v>
      </c>
      <c r="IE29">
        <v>32.268099999999997</v>
      </c>
      <c r="IF29">
        <v>30.000299999999999</v>
      </c>
      <c r="IG29">
        <v>32.101500000000001</v>
      </c>
      <c r="IH29">
        <v>32.048699999999997</v>
      </c>
      <c r="II29">
        <v>48.653300000000002</v>
      </c>
      <c r="IJ29">
        <v>41.290900000000001</v>
      </c>
      <c r="IK29">
        <v>0</v>
      </c>
      <c r="IL29">
        <v>29.983499999999999</v>
      </c>
      <c r="IM29">
        <v>1200</v>
      </c>
      <c r="IN29">
        <v>23.803899999999999</v>
      </c>
      <c r="IO29">
        <v>99.827699999999993</v>
      </c>
      <c r="IP29">
        <v>99.380499999999998</v>
      </c>
    </row>
    <row r="30" spans="1:250" x14ac:dyDescent="0.3">
      <c r="A30">
        <v>15</v>
      </c>
      <c r="B30">
        <v>1691868393.5999999</v>
      </c>
      <c r="C30">
        <v>2893</v>
      </c>
      <c r="D30" t="s">
        <v>454</v>
      </c>
      <c r="E30" t="s">
        <v>455</v>
      </c>
      <c r="F30" t="s">
        <v>376</v>
      </c>
      <c r="G30" t="s">
        <v>388</v>
      </c>
      <c r="H30" t="s">
        <v>389</v>
      </c>
      <c r="I30" t="s">
        <v>378</v>
      </c>
      <c r="J30" t="s">
        <v>377</v>
      </c>
      <c r="K30" t="s">
        <v>378</v>
      </c>
      <c r="L30" t="s">
        <v>379</v>
      </c>
      <c r="M30">
        <v>1691868393.5999999</v>
      </c>
      <c r="N30">
        <f t="shared" si="0"/>
        <v>3.9571845978819088E-3</v>
      </c>
      <c r="O30">
        <f t="shared" si="1"/>
        <v>3.9571845978819091</v>
      </c>
      <c r="P30">
        <f t="shared" si="2"/>
        <v>50.870708676550258</v>
      </c>
      <c r="Q30">
        <f t="shared" si="3"/>
        <v>1431.96</v>
      </c>
      <c r="R30">
        <f t="shared" si="4"/>
        <v>985.34265262640542</v>
      </c>
      <c r="S30">
        <f t="shared" si="5"/>
        <v>97.108884346833634</v>
      </c>
      <c r="T30">
        <f t="shared" si="6"/>
        <v>141.12454957535999</v>
      </c>
      <c r="U30">
        <f t="shared" si="7"/>
        <v>0.2060963545217257</v>
      </c>
      <c r="V30">
        <f t="shared" si="8"/>
        <v>2.9018359926404198</v>
      </c>
      <c r="W30">
        <f t="shared" si="9"/>
        <v>0.19829611084581594</v>
      </c>
      <c r="X30">
        <f t="shared" si="10"/>
        <v>0.12461129290325643</v>
      </c>
      <c r="Y30">
        <f t="shared" si="11"/>
        <v>289.57183675484976</v>
      </c>
      <c r="Z30">
        <f t="shared" si="12"/>
        <v>33.094059303923508</v>
      </c>
      <c r="AA30">
        <f t="shared" si="13"/>
        <v>32.086100000000002</v>
      </c>
      <c r="AB30">
        <f t="shared" si="14"/>
        <v>4.7984031059279451</v>
      </c>
      <c r="AC30">
        <f t="shared" si="15"/>
        <v>59.509320244636456</v>
      </c>
      <c r="AD30">
        <f t="shared" si="16"/>
        <v>2.9085774003831997</v>
      </c>
      <c r="AE30">
        <f t="shared" si="17"/>
        <v>4.8875997716430781</v>
      </c>
      <c r="AF30">
        <f t="shared" si="18"/>
        <v>1.8898257055447454</v>
      </c>
      <c r="AG30">
        <f t="shared" si="19"/>
        <v>-174.51184076659217</v>
      </c>
      <c r="AH30">
        <f t="shared" si="20"/>
        <v>51.000672943485156</v>
      </c>
      <c r="AI30">
        <f t="shared" si="21"/>
        <v>3.9955590320619612</v>
      </c>
      <c r="AJ30">
        <f t="shared" si="22"/>
        <v>170.0562279638047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51124.481313514872</v>
      </c>
      <c r="AP30" t="s">
        <v>380</v>
      </c>
      <c r="AQ30">
        <v>10238.9</v>
      </c>
      <c r="AR30">
        <v>302.21199999999999</v>
      </c>
      <c r="AS30">
        <v>4052.3</v>
      </c>
      <c r="AT30">
        <f t="shared" si="26"/>
        <v>0.92542210596451402</v>
      </c>
      <c r="AU30">
        <v>-0.32343011824092399</v>
      </c>
      <c r="AV30" t="s">
        <v>456</v>
      </c>
      <c r="AW30">
        <v>10263</v>
      </c>
      <c r="AX30">
        <v>760.55395999999996</v>
      </c>
      <c r="AY30">
        <v>1220.5999999999999</v>
      </c>
      <c r="AZ30">
        <f t="shared" si="27"/>
        <v>0.37690155661150249</v>
      </c>
      <c r="BA30">
        <v>0.5</v>
      </c>
      <c r="BB30">
        <f t="shared" si="28"/>
        <v>1513.2101993548445</v>
      </c>
      <c r="BC30">
        <f t="shared" si="29"/>
        <v>50.870708676550258</v>
      </c>
      <c r="BD30">
        <f t="shared" si="30"/>
        <v>285.16563980862145</v>
      </c>
      <c r="BE30">
        <f t="shared" si="31"/>
        <v>3.3831478810159847E-2</v>
      </c>
      <c r="BF30">
        <f t="shared" si="32"/>
        <v>2.3199246272325089</v>
      </c>
      <c r="BG30">
        <f t="shared" si="33"/>
        <v>257.63692368349746</v>
      </c>
      <c r="BH30" t="s">
        <v>457</v>
      </c>
      <c r="BI30">
        <v>595.78</v>
      </c>
      <c r="BJ30">
        <f t="shared" si="34"/>
        <v>595.78</v>
      </c>
      <c r="BK30">
        <f t="shared" si="35"/>
        <v>0.51189578895625099</v>
      </c>
      <c r="BL30">
        <f t="shared" si="36"/>
        <v>0.73628571428571432</v>
      </c>
      <c r="BM30">
        <f t="shared" si="37"/>
        <v>0.81923437445754688</v>
      </c>
      <c r="BN30">
        <f t="shared" si="38"/>
        <v>0.50092775602468675</v>
      </c>
      <c r="BO30">
        <f t="shared" si="39"/>
        <v>0.75510228026648973</v>
      </c>
      <c r="BP30">
        <f t="shared" si="40"/>
        <v>0.57676946795089057</v>
      </c>
      <c r="BQ30">
        <f t="shared" si="41"/>
        <v>0.42323053204910943</v>
      </c>
      <c r="BR30">
        <f t="shared" si="42"/>
        <v>1800.03</v>
      </c>
      <c r="BS30">
        <f t="shared" si="43"/>
        <v>1513.2101993548445</v>
      </c>
      <c r="BT30">
        <f t="shared" si="44"/>
        <v>0.84065832200288026</v>
      </c>
      <c r="BU30">
        <f t="shared" si="45"/>
        <v>0.16087056146555878</v>
      </c>
      <c r="BV30">
        <v>6</v>
      </c>
      <c r="BW30">
        <v>0.5</v>
      </c>
      <c r="BX30" t="s">
        <v>381</v>
      </c>
      <c r="BY30">
        <v>2</v>
      </c>
      <c r="BZ30">
        <v>1691868393.5999999</v>
      </c>
      <c r="CA30">
        <v>1431.96</v>
      </c>
      <c r="CB30">
        <v>1499.78</v>
      </c>
      <c r="CC30">
        <v>29.512699999999999</v>
      </c>
      <c r="CD30">
        <v>24.905899999999999</v>
      </c>
      <c r="CE30">
        <v>1432.17</v>
      </c>
      <c r="CF30">
        <v>29.3873</v>
      </c>
      <c r="CG30">
        <v>500.18200000000002</v>
      </c>
      <c r="CH30">
        <v>98.453199999999995</v>
      </c>
      <c r="CI30">
        <v>0.100216</v>
      </c>
      <c r="CJ30">
        <v>32.412100000000002</v>
      </c>
      <c r="CK30">
        <v>32.086100000000002</v>
      </c>
      <c r="CL30">
        <v>999.9</v>
      </c>
      <c r="CM30">
        <v>0</v>
      </c>
      <c r="CN30">
        <v>0</v>
      </c>
      <c r="CO30">
        <v>9997.5</v>
      </c>
      <c r="CP30">
        <v>0</v>
      </c>
      <c r="CQ30">
        <v>812.99900000000002</v>
      </c>
      <c r="CR30">
        <v>-67.819900000000004</v>
      </c>
      <c r="CS30">
        <v>1475.5</v>
      </c>
      <c r="CT30">
        <v>1538.08</v>
      </c>
      <c r="CU30">
        <v>4.6067400000000003</v>
      </c>
      <c r="CV30">
        <v>1499.78</v>
      </c>
      <c r="CW30">
        <v>24.905899999999999</v>
      </c>
      <c r="CX30">
        <v>2.9056199999999999</v>
      </c>
      <c r="CY30">
        <v>2.45207</v>
      </c>
      <c r="CZ30">
        <v>23.496700000000001</v>
      </c>
      <c r="DA30">
        <v>20.7118</v>
      </c>
      <c r="DB30">
        <v>1800.03</v>
      </c>
      <c r="DC30">
        <v>0.977993</v>
      </c>
      <c r="DD30">
        <v>2.2006499999999998E-2</v>
      </c>
      <c r="DE30">
        <v>0</v>
      </c>
      <c r="DF30">
        <v>760.18399999999997</v>
      </c>
      <c r="DG30">
        <v>5.0009800000000002</v>
      </c>
      <c r="DH30">
        <v>15783.8</v>
      </c>
      <c r="DI30">
        <v>16376.1</v>
      </c>
      <c r="DJ30">
        <v>48</v>
      </c>
      <c r="DK30">
        <v>48.686999999999998</v>
      </c>
      <c r="DL30">
        <v>48.125</v>
      </c>
      <c r="DM30">
        <v>47.875</v>
      </c>
      <c r="DN30">
        <v>49.186999999999998</v>
      </c>
      <c r="DO30">
        <v>1755.53</v>
      </c>
      <c r="DP30">
        <v>39.5</v>
      </c>
      <c r="DQ30">
        <v>0</v>
      </c>
      <c r="DR30">
        <v>187.299999952316</v>
      </c>
      <c r="DS30">
        <v>0</v>
      </c>
      <c r="DT30">
        <v>760.55395999999996</v>
      </c>
      <c r="DU30">
        <v>-1.2990000107647</v>
      </c>
      <c r="DV30">
        <v>586.63845939820703</v>
      </c>
      <c r="DW30">
        <v>15786.608</v>
      </c>
      <c r="DX30">
        <v>15</v>
      </c>
      <c r="DY30">
        <v>1691868348.5999999</v>
      </c>
      <c r="DZ30" t="s">
        <v>458</v>
      </c>
      <c r="EA30">
        <v>1691868348.5999999</v>
      </c>
      <c r="EB30">
        <v>1691868340.5999999</v>
      </c>
      <c r="EC30">
        <v>16</v>
      </c>
      <c r="ED30">
        <v>-0.1</v>
      </c>
      <c r="EE30">
        <v>-4.0000000000000001E-3</v>
      </c>
      <c r="EF30">
        <v>-0.252</v>
      </c>
      <c r="EG30">
        <v>0.11</v>
      </c>
      <c r="EH30">
        <v>1500</v>
      </c>
      <c r="EI30">
        <v>24</v>
      </c>
      <c r="EJ30">
        <v>0.05</v>
      </c>
      <c r="EK30">
        <v>0.01</v>
      </c>
      <c r="EL30">
        <v>51.048057475860602</v>
      </c>
      <c r="EM30">
        <v>-0.139405103729213</v>
      </c>
      <c r="EN30">
        <v>0.12892033853036799</v>
      </c>
      <c r="EO30">
        <v>1</v>
      </c>
      <c r="EP30">
        <v>0.219004752050274</v>
      </c>
      <c r="EQ30">
        <v>-4.7764046039101997E-2</v>
      </c>
      <c r="ER30">
        <v>6.9501538354608296E-3</v>
      </c>
      <c r="ES30">
        <v>1</v>
      </c>
      <c r="ET30">
        <v>2</v>
      </c>
      <c r="EU30">
        <v>2</v>
      </c>
      <c r="EV30" t="s">
        <v>393</v>
      </c>
      <c r="EW30">
        <v>2.96184</v>
      </c>
      <c r="EX30">
        <v>2.8405499999999999</v>
      </c>
      <c r="EY30">
        <v>0.22164500000000001</v>
      </c>
      <c r="EZ30">
        <v>0.22959499999999999</v>
      </c>
      <c r="FA30">
        <v>0.13008400000000001</v>
      </c>
      <c r="FB30">
        <v>0.11616899999999999</v>
      </c>
      <c r="FC30">
        <v>23322.799999999999</v>
      </c>
      <c r="FD30">
        <v>23561.4</v>
      </c>
      <c r="FE30">
        <v>27494.3</v>
      </c>
      <c r="FF30">
        <v>27872</v>
      </c>
      <c r="FG30">
        <v>30660.2</v>
      </c>
      <c r="FH30">
        <v>30184.3</v>
      </c>
      <c r="FI30">
        <v>38287</v>
      </c>
      <c r="FJ30">
        <v>37009</v>
      </c>
      <c r="FK30">
        <v>2.0243699999999998</v>
      </c>
      <c r="FL30">
        <v>1.69445</v>
      </c>
      <c r="FM30">
        <v>6.4823800000000001E-2</v>
      </c>
      <c r="FN30">
        <v>0</v>
      </c>
      <c r="FO30">
        <v>31.033799999999999</v>
      </c>
      <c r="FP30">
        <v>999.9</v>
      </c>
      <c r="FQ30">
        <v>48.779000000000003</v>
      </c>
      <c r="FR30">
        <v>39.398000000000003</v>
      </c>
      <c r="FS30">
        <v>35.564599999999999</v>
      </c>
      <c r="FT30">
        <v>61.807400000000001</v>
      </c>
      <c r="FU30">
        <v>34.599400000000003</v>
      </c>
      <c r="FV30">
        <v>1</v>
      </c>
      <c r="FW30">
        <v>0.40942800000000001</v>
      </c>
      <c r="FX30">
        <v>1.9366300000000001</v>
      </c>
      <c r="FY30">
        <v>20.242599999999999</v>
      </c>
      <c r="FZ30">
        <v>5.2232799999999999</v>
      </c>
      <c r="GA30">
        <v>12.0159</v>
      </c>
      <c r="GB30">
        <v>4.9991500000000002</v>
      </c>
      <c r="GC30">
        <v>3.2909999999999999</v>
      </c>
      <c r="GD30">
        <v>9999</v>
      </c>
      <c r="GE30">
        <v>9999</v>
      </c>
      <c r="GF30">
        <v>9999</v>
      </c>
      <c r="GG30">
        <v>289.89999999999998</v>
      </c>
      <c r="GH30">
        <v>1.87852</v>
      </c>
      <c r="GI30">
        <v>1.8724000000000001</v>
      </c>
      <c r="GJ30">
        <v>1.87449</v>
      </c>
      <c r="GK30">
        <v>1.8725799999999999</v>
      </c>
      <c r="GL30">
        <v>1.8728</v>
      </c>
      <c r="GM30">
        <v>1.8740699999999999</v>
      </c>
      <c r="GN30">
        <v>1.87432</v>
      </c>
      <c r="GO30">
        <v>1.8783300000000001</v>
      </c>
      <c r="GP30">
        <v>5</v>
      </c>
      <c r="GQ30">
        <v>0</v>
      </c>
      <c r="GR30">
        <v>0</v>
      </c>
      <c r="GS30">
        <v>0</v>
      </c>
      <c r="GT30" t="s">
        <v>383</v>
      </c>
      <c r="GU30" t="s">
        <v>384</v>
      </c>
      <c r="GV30" t="s">
        <v>385</v>
      </c>
      <c r="GW30" t="s">
        <v>385</v>
      </c>
      <c r="GX30" t="s">
        <v>385</v>
      </c>
      <c r="GY30" t="s">
        <v>385</v>
      </c>
      <c r="GZ30">
        <v>0</v>
      </c>
      <c r="HA30">
        <v>100</v>
      </c>
      <c r="HB30">
        <v>100</v>
      </c>
      <c r="HC30">
        <v>-0.21</v>
      </c>
      <c r="HD30">
        <v>0.12540000000000001</v>
      </c>
      <c r="HE30">
        <v>4.3687791875461103E-2</v>
      </c>
      <c r="HF30">
        <v>7.2704984381113296E-4</v>
      </c>
      <c r="HG30">
        <v>-1.05877040029023E-6</v>
      </c>
      <c r="HH30">
        <v>2.9517966189716799E-10</v>
      </c>
      <c r="HI30">
        <v>0.12540625291645799</v>
      </c>
      <c r="HJ30">
        <v>0</v>
      </c>
      <c r="HK30">
        <v>0</v>
      </c>
      <c r="HL30">
        <v>0</v>
      </c>
      <c r="HM30">
        <v>1</v>
      </c>
      <c r="HN30">
        <v>2242</v>
      </c>
      <c r="HO30">
        <v>1</v>
      </c>
      <c r="HP30">
        <v>25</v>
      </c>
      <c r="HQ30">
        <v>0.8</v>
      </c>
      <c r="HR30">
        <v>0.9</v>
      </c>
      <c r="HS30">
        <v>2.9150399999999999</v>
      </c>
      <c r="HT30">
        <v>2.6171899999999999</v>
      </c>
      <c r="HU30">
        <v>1.49536</v>
      </c>
      <c r="HV30">
        <v>2.2827099999999998</v>
      </c>
      <c r="HW30">
        <v>1.49658</v>
      </c>
      <c r="HX30">
        <v>2.49146</v>
      </c>
      <c r="HY30">
        <v>43.6447</v>
      </c>
      <c r="HZ30">
        <v>23.544599999999999</v>
      </c>
      <c r="IA30">
        <v>18</v>
      </c>
      <c r="IB30">
        <v>507.28800000000001</v>
      </c>
      <c r="IC30">
        <v>437.27300000000002</v>
      </c>
      <c r="ID30">
        <v>28.831900000000001</v>
      </c>
      <c r="IE30">
        <v>32.396099999999997</v>
      </c>
      <c r="IF30">
        <v>30.000699999999998</v>
      </c>
      <c r="IG30">
        <v>32.196899999999999</v>
      </c>
      <c r="IH30">
        <v>32.143999999999998</v>
      </c>
      <c r="II30">
        <v>58.3979</v>
      </c>
      <c r="IJ30">
        <v>37.977400000000003</v>
      </c>
      <c r="IK30">
        <v>0</v>
      </c>
      <c r="IL30">
        <v>28.812100000000001</v>
      </c>
      <c r="IM30">
        <v>1500</v>
      </c>
      <c r="IN30">
        <v>25.132100000000001</v>
      </c>
      <c r="IO30">
        <v>99.808400000000006</v>
      </c>
      <c r="IP30">
        <v>99.356999999999999</v>
      </c>
    </row>
    <row r="31" spans="1:250" x14ac:dyDescent="0.3">
      <c r="A31">
        <v>16</v>
      </c>
      <c r="B31">
        <v>1691869939.5</v>
      </c>
      <c r="C31">
        <v>4438.9000000953702</v>
      </c>
      <c r="D31" t="s">
        <v>459</v>
      </c>
      <c r="E31" t="s">
        <v>460</v>
      </c>
      <c r="F31" t="s">
        <v>376</v>
      </c>
      <c r="G31" t="s">
        <v>461</v>
      </c>
      <c r="H31" t="s">
        <v>389</v>
      </c>
      <c r="I31" t="s">
        <v>462</v>
      </c>
      <c r="J31" t="s">
        <v>377</v>
      </c>
      <c r="K31" t="s">
        <v>378</v>
      </c>
      <c r="L31" t="s">
        <v>379</v>
      </c>
      <c r="M31">
        <v>1691869939.5</v>
      </c>
      <c r="N31">
        <f t="shared" si="0"/>
        <v>5.61241274990169E-3</v>
      </c>
      <c r="O31">
        <f t="shared" si="1"/>
        <v>5.61241274990169</v>
      </c>
      <c r="P31">
        <f t="shared" si="2"/>
        <v>42.554802068501601</v>
      </c>
      <c r="Q31">
        <f t="shared" si="3"/>
        <v>346.63</v>
      </c>
      <c r="R31">
        <f t="shared" si="4"/>
        <v>108.25953565372821</v>
      </c>
      <c r="S31">
        <f t="shared" si="5"/>
        <v>10.66726101108215</v>
      </c>
      <c r="T31">
        <f t="shared" si="6"/>
        <v>34.154891409272999</v>
      </c>
      <c r="U31">
        <f t="shared" si="7"/>
        <v>0.30907179702835241</v>
      </c>
      <c r="V31">
        <f t="shared" si="8"/>
        <v>2.8984428470073569</v>
      </c>
      <c r="W31">
        <f t="shared" si="9"/>
        <v>0.29185996542538928</v>
      </c>
      <c r="X31">
        <f t="shared" si="10"/>
        <v>0.18387897218541063</v>
      </c>
      <c r="Y31">
        <f t="shared" si="11"/>
        <v>289.57125775516499</v>
      </c>
      <c r="Z31">
        <f t="shared" si="12"/>
        <v>32.692877032506573</v>
      </c>
      <c r="AA31">
        <f t="shared" si="13"/>
        <v>31.949100000000001</v>
      </c>
      <c r="AB31">
        <f t="shared" si="14"/>
        <v>4.7613436000020037</v>
      </c>
      <c r="AC31">
        <f t="shared" si="15"/>
        <v>60.058757288655563</v>
      </c>
      <c r="AD31">
        <f t="shared" si="16"/>
        <v>2.9406038189788495</v>
      </c>
      <c r="AE31">
        <f t="shared" si="17"/>
        <v>4.8962115630292891</v>
      </c>
      <c r="AF31">
        <f t="shared" si="18"/>
        <v>1.8207397810231543</v>
      </c>
      <c r="AG31">
        <f t="shared" si="19"/>
        <v>-247.50740227066453</v>
      </c>
      <c r="AH31">
        <f t="shared" si="20"/>
        <v>77.224112449476621</v>
      </c>
      <c r="AI31">
        <f t="shared" si="21"/>
        <v>6.0539250883700104</v>
      </c>
      <c r="AJ31">
        <f t="shared" si="22"/>
        <v>125.34189302234711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51023.559378401784</v>
      </c>
      <c r="AP31" t="s">
        <v>380</v>
      </c>
      <c r="AQ31">
        <v>10238.9</v>
      </c>
      <c r="AR31">
        <v>302.21199999999999</v>
      </c>
      <c r="AS31">
        <v>4052.3</v>
      </c>
      <c r="AT31">
        <f t="shared" si="26"/>
        <v>0.92542210596451402</v>
      </c>
      <c r="AU31">
        <v>-0.32343011824092399</v>
      </c>
      <c r="AV31" t="s">
        <v>463</v>
      </c>
      <c r="AW31">
        <v>10275.5</v>
      </c>
      <c r="AX31">
        <v>753.298615384615</v>
      </c>
      <c r="AY31">
        <v>1127.6199999999999</v>
      </c>
      <c r="AZ31">
        <f t="shared" si="27"/>
        <v>0.33195702862257226</v>
      </c>
      <c r="BA31">
        <v>0.5</v>
      </c>
      <c r="BB31">
        <f t="shared" si="28"/>
        <v>1513.2098993550076</v>
      </c>
      <c r="BC31">
        <f t="shared" si="29"/>
        <v>42.554802068501601</v>
      </c>
      <c r="BD31">
        <f t="shared" si="30"/>
        <v>251.16033093607496</v>
      </c>
      <c r="BE31">
        <f t="shared" si="31"/>
        <v>2.8335944805158223E-2</v>
      </c>
      <c r="BF31">
        <f t="shared" si="32"/>
        <v>2.593675174260833</v>
      </c>
      <c r="BG31">
        <f t="shared" si="33"/>
        <v>253.22958969932148</v>
      </c>
      <c r="BH31" t="s">
        <v>464</v>
      </c>
      <c r="BI31">
        <v>589.69000000000005</v>
      </c>
      <c r="BJ31">
        <f t="shared" si="34"/>
        <v>589.69000000000005</v>
      </c>
      <c r="BK31">
        <f t="shared" si="35"/>
        <v>0.47704900587077192</v>
      </c>
      <c r="BL31">
        <f t="shared" si="36"/>
        <v>0.69585519419884556</v>
      </c>
      <c r="BM31">
        <f t="shared" si="37"/>
        <v>0.84464609066571172</v>
      </c>
      <c r="BN31">
        <f t="shared" si="38"/>
        <v>0.45349861476431647</v>
      </c>
      <c r="BO31">
        <f t="shared" si="39"/>
        <v>0.77989636509863236</v>
      </c>
      <c r="BP31">
        <f t="shared" si="40"/>
        <v>0.54472269175433008</v>
      </c>
      <c r="BQ31">
        <f t="shared" si="41"/>
        <v>0.45527730824566992</v>
      </c>
      <c r="BR31">
        <f t="shared" si="42"/>
        <v>1800.03</v>
      </c>
      <c r="BS31">
        <f t="shared" si="43"/>
        <v>1513.2098993550076</v>
      </c>
      <c r="BT31">
        <f t="shared" si="44"/>
        <v>0.84065815533908195</v>
      </c>
      <c r="BU31">
        <f t="shared" si="45"/>
        <v>0.16087023980442824</v>
      </c>
      <c r="BV31">
        <v>6</v>
      </c>
      <c r="BW31">
        <v>0.5</v>
      </c>
      <c r="BX31" t="s">
        <v>381</v>
      </c>
      <c r="BY31">
        <v>2</v>
      </c>
      <c r="BZ31">
        <v>1691869939.5</v>
      </c>
      <c r="CA31">
        <v>346.63</v>
      </c>
      <c r="CB31">
        <v>400.01799999999997</v>
      </c>
      <c r="CC31">
        <v>29.843499999999999</v>
      </c>
      <c r="CD31">
        <v>23.3111</v>
      </c>
      <c r="CE31">
        <v>346.78300000000002</v>
      </c>
      <c r="CF31">
        <v>29.716699999999999</v>
      </c>
      <c r="CG31">
        <v>500.11500000000001</v>
      </c>
      <c r="CH31">
        <v>98.434200000000004</v>
      </c>
      <c r="CI31">
        <v>9.9947099999999997E-2</v>
      </c>
      <c r="CJ31">
        <v>32.443300000000001</v>
      </c>
      <c r="CK31">
        <v>31.949100000000001</v>
      </c>
      <c r="CL31">
        <v>999.9</v>
      </c>
      <c r="CM31">
        <v>0</v>
      </c>
      <c r="CN31">
        <v>0</v>
      </c>
      <c r="CO31">
        <v>9980</v>
      </c>
      <c r="CP31">
        <v>0</v>
      </c>
      <c r="CQ31">
        <v>1378.15</v>
      </c>
      <c r="CR31">
        <v>-53.388399999999997</v>
      </c>
      <c r="CS31">
        <v>357.29199999999997</v>
      </c>
      <c r="CT31">
        <v>409.565</v>
      </c>
      <c r="CU31">
        <v>6.5324299999999997</v>
      </c>
      <c r="CV31">
        <v>400.01799999999997</v>
      </c>
      <c r="CW31">
        <v>23.3111</v>
      </c>
      <c r="CX31">
        <v>2.9376199999999999</v>
      </c>
      <c r="CY31">
        <v>2.29461</v>
      </c>
      <c r="CZ31">
        <v>23.6785</v>
      </c>
      <c r="DA31">
        <v>19.6386</v>
      </c>
      <c r="DB31">
        <v>1800.03</v>
      </c>
      <c r="DC31">
        <v>0.97800100000000001</v>
      </c>
      <c r="DD31">
        <v>2.19986E-2</v>
      </c>
      <c r="DE31">
        <v>0</v>
      </c>
      <c r="DF31">
        <v>753.34199999999998</v>
      </c>
      <c r="DG31">
        <v>5.0009800000000002</v>
      </c>
      <c r="DH31">
        <v>15485.1</v>
      </c>
      <c r="DI31">
        <v>16376.2</v>
      </c>
      <c r="DJ31">
        <v>47.811999999999998</v>
      </c>
      <c r="DK31">
        <v>48.311999999999998</v>
      </c>
      <c r="DL31">
        <v>47.75</v>
      </c>
      <c r="DM31">
        <v>47.686999999999998</v>
      </c>
      <c r="DN31">
        <v>49.061999999999998</v>
      </c>
      <c r="DO31">
        <v>1755.54</v>
      </c>
      <c r="DP31">
        <v>39.49</v>
      </c>
      <c r="DQ31">
        <v>0</v>
      </c>
      <c r="DR31">
        <v>1545.5</v>
      </c>
      <c r="DS31">
        <v>0</v>
      </c>
      <c r="DT31">
        <v>753.298615384615</v>
      </c>
      <c r="DU31">
        <v>0.190085477780498</v>
      </c>
      <c r="DV31">
        <v>-142.11965704579899</v>
      </c>
      <c r="DW31">
        <v>15506.3923076923</v>
      </c>
      <c r="DX31">
        <v>15</v>
      </c>
      <c r="DY31">
        <v>1691869901.5</v>
      </c>
      <c r="DZ31" t="s">
        <v>465</v>
      </c>
      <c r="EA31">
        <v>1691869886.5</v>
      </c>
      <c r="EB31">
        <v>1691869901.5</v>
      </c>
      <c r="EC31">
        <v>18</v>
      </c>
      <c r="ED31">
        <v>1.7000000000000001E-2</v>
      </c>
      <c r="EE31">
        <v>-1.7999999999999999E-2</v>
      </c>
      <c r="EF31">
        <v>-0.15</v>
      </c>
      <c r="EG31">
        <v>9.7000000000000003E-2</v>
      </c>
      <c r="EH31">
        <v>400</v>
      </c>
      <c r="EI31">
        <v>23</v>
      </c>
      <c r="EJ31">
        <v>0.04</v>
      </c>
      <c r="EK31">
        <v>0.02</v>
      </c>
      <c r="EL31">
        <v>42.479387138706301</v>
      </c>
      <c r="EM31">
        <v>-0.340694592169695</v>
      </c>
      <c r="EN31">
        <v>0.112672517722779</v>
      </c>
      <c r="EO31">
        <v>1</v>
      </c>
      <c r="EP31">
        <v>0.30794869750507903</v>
      </c>
      <c r="EQ31">
        <v>6.8259370933070898E-2</v>
      </c>
      <c r="ER31">
        <v>1.8028680504207702E-2</v>
      </c>
      <c r="ES31">
        <v>1</v>
      </c>
      <c r="ET31">
        <v>2</v>
      </c>
      <c r="EU31">
        <v>2</v>
      </c>
      <c r="EV31" t="s">
        <v>393</v>
      </c>
      <c r="EW31">
        <v>2.9613800000000001</v>
      </c>
      <c r="EX31">
        <v>2.8401200000000002</v>
      </c>
      <c r="EY31">
        <v>8.3239900000000006E-2</v>
      </c>
      <c r="EZ31">
        <v>9.3972299999999995E-2</v>
      </c>
      <c r="FA31">
        <v>0.13098799999999999</v>
      </c>
      <c r="FB31">
        <v>0.11088199999999999</v>
      </c>
      <c r="FC31">
        <v>27471.4</v>
      </c>
      <c r="FD31">
        <v>27704.3</v>
      </c>
      <c r="FE31">
        <v>27487.8</v>
      </c>
      <c r="FF31">
        <v>27858.799999999999</v>
      </c>
      <c r="FG31">
        <v>30611.8</v>
      </c>
      <c r="FH31">
        <v>30342.5</v>
      </c>
      <c r="FI31">
        <v>38278.9</v>
      </c>
      <c r="FJ31">
        <v>36993</v>
      </c>
      <c r="FK31">
        <v>2.0207299999999999</v>
      </c>
      <c r="FL31">
        <v>1.6693499999999999</v>
      </c>
      <c r="FM31">
        <v>7.8931500000000002E-2</v>
      </c>
      <c r="FN31">
        <v>0</v>
      </c>
      <c r="FO31">
        <v>30.667300000000001</v>
      </c>
      <c r="FP31">
        <v>999.9</v>
      </c>
      <c r="FQ31">
        <v>45.758000000000003</v>
      </c>
      <c r="FR31">
        <v>41.14</v>
      </c>
      <c r="FS31">
        <v>36.618699999999997</v>
      </c>
      <c r="FT31">
        <v>62.037399999999998</v>
      </c>
      <c r="FU31">
        <v>34.763599999999997</v>
      </c>
      <c r="FV31">
        <v>1</v>
      </c>
      <c r="FW31">
        <v>0.42025400000000002</v>
      </c>
      <c r="FX31">
        <v>0.26302799999999998</v>
      </c>
      <c r="FY31">
        <v>20.253499999999999</v>
      </c>
      <c r="FZ31">
        <v>5.2220800000000001</v>
      </c>
      <c r="GA31">
        <v>12.0159</v>
      </c>
      <c r="GB31">
        <v>4.9984500000000001</v>
      </c>
      <c r="GC31">
        <v>3.2904800000000001</v>
      </c>
      <c r="GD31">
        <v>9999</v>
      </c>
      <c r="GE31">
        <v>9999</v>
      </c>
      <c r="GF31">
        <v>9999</v>
      </c>
      <c r="GG31">
        <v>290.3</v>
      </c>
      <c r="GH31">
        <v>1.87856</v>
      </c>
      <c r="GI31">
        <v>1.8724000000000001</v>
      </c>
      <c r="GJ31">
        <v>1.8745400000000001</v>
      </c>
      <c r="GK31">
        <v>1.8726700000000001</v>
      </c>
      <c r="GL31">
        <v>1.8727799999999999</v>
      </c>
      <c r="GM31">
        <v>1.87408</v>
      </c>
      <c r="GN31">
        <v>1.8743300000000001</v>
      </c>
      <c r="GO31">
        <v>1.87829</v>
      </c>
      <c r="GP31">
        <v>5</v>
      </c>
      <c r="GQ31">
        <v>0</v>
      </c>
      <c r="GR31">
        <v>0</v>
      </c>
      <c r="GS31">
        <v>0</v>
      </c>
      <c r="GT31" t="s">
        <v>383</v>
      </c>
      <c r="GU31" t="s">
        <v>384</v>
      </c>
      <c r="GV31" t="s">
        <v>385</v>
      </c>
      <c r="GW31" t="s">
        <v>385</v>
      </c>
      <c r="GX31" t="s">
        <v>385</v>
      </c>
      <c r="GY31" t="s">
        <v>385</v>
      </c>
      <c r="GZ31">
        <v>0</v>
      </c>
      <c r="HA31">
        <v>100</v>
      </c>
      <c r="HB31">
        <v>100</v>
      </c>
      <c r="HC31">
        <v>-0.153</v>
      </c>
      <c r="HD31">
        <v>0.1268</v>
      </c>
      <c r="HE31">
        <v>-0.29046248439625999</v>
      </c>
      <c r="HF31">
        <v>7.2704984381113296E-4</v>
      </c>
      <c r="HG31">
        <v>-1.05877040029023E-6</v>
      </c>
      <c r="HH31">
        <v>2.9517966189716799E-10</v>
      </c>
      <c r="HI31">
        <v>0.126779608514655</v>
      </c>
      <c r="HJ31">
        <v>0</v>
      </c>
      <c r="HK31">
        <v>0</v>
      </c>
      <c r="HL31">
        <v>0</v>
      </c>
      <c r="HM31">
        <v>1</v>
      </c>
      <c r="HN31">
        <v>2242</v>
      </c>
      <c r="HO31">
        <v>1</v>
      </c>
      <c r="HP31">
        <v>25</v>
      </c>
      <c r="HQ31">
        <v>0.9</v>
      </c>
      <c r="HR31">
        <v>0.6</v>
      </c>
      <c r="HS31">
        <v>1.00098</v>
      </c>
      <c r="HT31">
        <v>2.65015</v>
      </c>
      <c r="HU31">
        <v>1.49536</v>
      </c>
      <c r="HV31">
        <v>2.2778299999999998</v>
      </c>
      <c r="HW31">
        <v>1.49658</v>
      </c>
      <c r="HX31">
        <v>2.4218799999999998</v>
      </c>
      <c r="HY31">
        <v>44.9786</v>
      </c>
      <c r="HZ31">
        <v>23.535900000000002</v>
      </c>
      <c r="IA31">
        <v>18</v>
      </c>
      <c r="IB31">
        <v>506.78199999999998</v>
      </c>
      <c r="IC31">
        <v>422.16800000000001</v>
      </c>
      <c r="ID31">
        <v>30.439900000000002</v>
      </c>
      <c r="IE31">
        <v>32.598300000000002</v>
      </c>
      <c r="IF31">
        <v>30</v>
      </c>
      <c r="IG31">
        <v>32.426000000000002</v>
      </c>
      <c r="IH31">
        <v>32.368699999999997</v>
      </c>
      <c r="II31">
        <v>20.110900000000001</v>
      </c>
      <c r="IJ31">
        <v>43.638199999999998</v>
      </c>
      <c r="IK31">
        <v>0</v>
      </c>
      <c r="IL31">
        <v>30.4649</v>
      </c>
      <c r="IM31">
        <v>400</v>
      </c>
      <c r="IN31">
        <v>23.400400000000001</v>
      </c>
      <c r="IO31">
        <v>99.786199999999994</v>
      </c>
      <c r="IP31">
        <v>99.3125</v>
      </c>
    </row>
    <row r="32" spans="1:250" x14ac:dyDescent="0.3">
      <c r="A32">
        <v>17</v>
      </c>
      <c r="B32">
        <v>1691870111</v>
      </c>
      <c r="C32">
        <v>4610.4000000953702</v>
      </c>
      <c r="D32" t="s">
        <v>466</v>
      </c>
      <c r="E32" t="s">
        <v>467</v>
      </c>
      <c r="F32" t="s">
        <v>376</v>
      </c>
      <c r="G32" t="s">
        <v>461</v>
      </c>
      <c r="H32" t="s">
        <v>389</v>
      </c>
      <c r="I32" t="s">
        <v>462</v>
      </c>
      <c r="J32" t="s">
        <v>377</v>
      </c>
      <c r="K32" t="s">
        <v>378</v>
      </c>
      <c r="L32" t="s">
        <v>379</v>
      </c>
      <c r="M32">
        <v>1691870111</v>
      </c>
      <c r="N32">
        <f t="shared" si="0"/>
        <v>6.3134959546337424E-3</v>
      </c>
      <c r="O32">
        <f t="shared" si="1"/>
        <v>6.3134959546337424</v>
      </c>
      <c r="P32">
        <f t="shared" si="2"/>
        <v>35.669073119286857</v>
      </c>
      <c r="Q32">
        <f t="shared" si="3"/>
        <v>255.26</v>
      </c>
      <c r="R32">
        <f t="shared" si="4"/>
        <v>81.292112085588897</v>
      </c>
      <c r="S32">
        <f t="shared" si="5"/>
        <v>8.0098008999479191</v>
      </c>
      <c r="T32">
        <f t="shared" si="6"/>
        <v>25.151047564959999</v>
      </c>
      <c r="U32">
        <f t="shared" si="7"/>
        <v>0.35753556767511691</v>
      </c>
      <c r="V32">
        <f t="shared" si="8"/>
        <v>2.9016588535974903</v>
      </c>
      <c r="W32">
        <f t="shared" si="9"/>
        <v>0.33474015424913806</v>
      </c>
      <c r="X32">
        <f t="shared" si="10"/>
        <v>0.21113944509371729</v>
      </c>
      <c r="Y32">
        <f t="shared" si="11"/>
        <v>289.57502875486358</v>
      </c>
      <c r="Z32">
        <f t="shared" si="12"/>
        <v>32.67267962684889</v>
      </c>
      <c r="AA32">
        <f t="shared" si="13"/>
        <v>31.9285</v>
      </c>
      <c r="AB32">
        <f t="shared" si="14"/>
        <v>4.7557927557065254</v>
      </c>
      <c r="AC32">
        <f t="shared" si="15"/>
        <v>60.108639121229714</v>
      </c>
      <c r="AD32">
        <f t="shared" si="16"/>
        <v>2.9702691544679998</v>
      </c>
      <c r="AE32">
        <f t="shared" si="17"/>
        <v>4.9415012515545929</v>
      </c>
      <c r="AF32">
        <f t="shared" si="18"/>
        <v>1.7855236012385256</v>
      </c>
      <c r="AG32">
        <f t="shared" si="19"/>
        <v>-278.42517159934806</v>
      </c>
      <c r="AH32">
        <f t="shared" si="20"/>
        <v>106.0780527972819</v>
      </c>
      <c r="AI32">
        <f t="shared" si="21"/>
        <v>8.3125229007047654</v>
      </c>
      <c r="AJ32">
        <f t="shared" si="22"/>
        <v>125.5404328535022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51086.497062222144</v>
      </c>
      <c r="AP32" t="s">
        <v>380</v>
      </c>
      <c r="AQ32">
        <v>10238.9</v>
      </c>
      <c r="AR32">
        <v>302.21199999999999</v>
      </c>
      <c r="AS32">
        <v>4052.3</v>
      </c>
      <c r="AT32">
        <f t="shared" si="26"/>
        <v>0.92542210596451402</v>
      </c>
      <c r="AU32">
        <v>-0.32343011824092399</v>
      </c>
      <c r="AV32" t="s">
        <v>468</v>
      </c>
      <c r="AW32">
        <v>10276.9</v>
      </c>
      <c r="AX32">
        <v>741.87103846153798</v>
      </c>
      <c r="AY32">
        <v>1049.24</v>
      </c>
      <c r="AZ32">
        <f t="shared" si="27"/>
        <v>0.29294438025471958</v>
      </c>
      <c r="BA32">
        <v>0.5</v>
      </c>
      <c r="BB32">
        <f t="shared" si="28"/>
        <v>1513.2269993548514</v>
      </c>
      <c r="BC32">
        <f t="shared" si="29"/>
        <v>35.669073119286857</v>
      </c>
      <c r="BD32">
        <f t="shared" si="30"/>
        <v>221.64567275535794</v>
      </c>
      <c r="BE32">
        <f t="shared" si="31"/>
        <v>2.3785263713159234E-2</v>
      </c>
      <c r="BF32">
        <f t="shared" si="32"/>
        <v>2.8621287789256988</v>
      </c>
      <c r="BG32">
        <f t="shared" si="33"/>
        <v>249.05156146515515</v>
      </c>
      <c r="BH32" t="s">
        <v>469</v>
      </c>
      <c r="BI32">
        <v>593.87</v>
      </c>
      <c r="BJ32">
        <f t="shared" si="34"/>
        <v>593.87</v>
      </c>
      <c r="BK32">
        <f t="shared" si="35"/>
        <v>0.43399984750867293</v>
      </c>
      <c r="BL32">
        <f t="shared" si="36"/>
        <v>0.67498728844338018</v>
      </c>
      <c r="BM32">
        <f t="shared" si="37"/>
        <v>0.8683304273904634</v>
      </c>
      <c r="BN32">
        <f t="shared" si="38"/>
        <v>0.41145574401289109</v>
      </c>
      <c r="BO32">
        <f t="shared" si="39"/>
        <v>0.80079720795885334</v>
      </c>
      <c r="BP32">
        <f t="shared" si="40"/>
        <v>0.54032935672909732</v>
      </c>
      <c r="BQ32">
        <f t="shared" si="41"/>
        <v>0.45967064327090268</v>
      </c>
      <c r="BR32">
        <f t="shared" si="42"/>
        <v>1800.05</v>
      </c>
      <c r="BS32">
        <f t="shared" si="43"/>
        <v>1513.2269993548514</v>
      </c>
      <c r="BT32">
        <f t="shared" si="44"/>
        <v>0.84065831468839836</v>
      </c>
      <c r="BU32">
        <f t="shared" si="45"/>
        <v>0.16087054734860898</v>
      </c>
      <c r="BV32">
        <v>6</v>
      </c>
      <c r="BW32">
        <v>0.5</v>
      </c>
      <c r="BX32" t="s">
        <v>381</v>
      </c>
      <c r="BY32">
        <v>2</v>
      </c>
      <c r="BZ32">
        <v>1691870111</v>
      </c>
      <c r="CA32">
        <v>255.26</v>
      </c>
      <c r="CB32">
        <v>299.97300000000001</v>
      </c>
      <c r="CC32">
        <v>30.145499999999998</v>
      </c>
      <c r="CD32">
        <v>22.801600000000001</v>
      </c>
      <c r="CE32">
        <v>255.47900000000001</v>
      </c>
      <c r="CF32">
        <v>30.025400000000001</v>
      </c>
      <c r="CG32">
        <v>500.26600000000002</v>
      </c>
      <c r="CH32">
        <v>98.430899999999994</v>
      </c>
      <c r="CI32">
        <v>0.10019599999999999</v>
      </c>
      <c r="CJ32">
        <v>32.6066</v>
      </c>
      <c r="CK32">
        <v>31.9285</v>
      </c>
      <c r="CL32">
        <v>999.9</v>
      </c>
      <c r="CM32">
        <v>0</v>
      </c>
      <c r="CN32">
        <v>0</v>
      </c>
      <c r="CO32">
        <v>9998.75</v>
      </c>
      <c r="CP32">
        <v>0</v>
      </c>
      <c r="CQ32">
        <v>1252.3</v>
      </c>
      <c r="CR32">
        <v>-44.713799999999999</v>
      </c>
      <c r="CS32">
        <v>263.19400000000002</v>
      </c>
      <c r="CT32">
        <v>306.97300000000001</v>
      </c>
      <c r="CU32">
        <v>7.3438800000000004</v>
      </c>
      <c r="CV32">
        <v>299.97300000000001</v>
      </c>
      <c r="CW32">
        <v>22.801600000000001</v>
      </c>
      <c r="CX32">
        <v>2.9672499999999999</v>
      </c>
      <c r="CY32">
        <v>2.2443900000000001</v>
      </c>
      <c r="CZ32">
        <v>23.845300000000002</v>
      </c>
      <c r="DA32">
        <v>19.282699999999998</v>
      </c>
      <c r="DB32">
        <v>1800.05</v>
      </c>
      <c r="DC32">
        <v>0.97799800000000003</v>
      </c>
      <c r="DD32">
        <v>2.2002299999999999E-2</v>
      </c>
      <c r="DE32">
        <v>0</v>
      </c>
      <c r="DF32">
        <v>742.05200000000002</v>
      </c>
      <c r="DG32">
        <v>5.0009800000000002</v>
      </c>
      <c r="DH32">
        <v>15292.8</v>
      </c>
      <c r="DI32">
        <v>16376.3</v>
      </c>
      <c r="DJ32">
        <v>47.625</v>
      </c>
      <c r="DK32">
        <v>48.125</v>
      </c>
      <c r="DL32">
        <v>47.875</v>
      </c>
      <c r="DM32">
        <v>47.936999999999998</v>
      </c>
      <c r="DN32">
        <v>49</v>
      </c>
      <c r="DO32">
        <v>1755.55</v>
      </c>
      <c r="DP32">
        <v>39.5</v>
      </c>
      <c r="DQ32">
        <v>0</v>
      </c>
      <c r="DR32">
        <v>171.09999990463299</v>
      </c>
      <c r="DS32">
        <v>0</v>
      </c>
      <c r="DT32">
        <v>741.87103846153798</v>
      </c>
      <c r="DU32">
        <v>0.44680341808698298</v>
      </c>
      <c r="DV32">
        <v>3.8598281859073</v>
      </c>
      <c r="DW32">
        <v>15320.842307692301</v>
      </c>
      <c r="DX32">
        <v>15</v>
      </c>
      <c r="DY32">
        <v>1691870015</v>
      </c>
      <c r="DZ32" t="s">
        <v>470</v>
      </c>
      <c r="EA32">
        <v>1691870006</v>
      </c>
      <c r="EB32">
        <v>1691870015</v>
      </c>
      <c r="EC32">
        <v>19</v>
      </c>
      <c r="ED32">
        <v>-5.0999999999999997E-2</v>
      </c>
      <c r="EE32">
        <v>-7.0000000000000001E-3</v>
      </c>
      <c r="EF32">
        <v>-0.21</v>
      </c>
      <c r="EG32">
        <v>0.09</v>
      </c>
      <c r="EH32">
        <v>300</v>
      </c>
      <c r="EI32">
        <v>23</v>
      </c>
      <c r="EJ32">
        <v>0.06</v>
      </c>
      <c r="EK32">
        <v>0.01</v>
      </c>
      <c r="EL32">
        <v>35.5526784499272</v>
      </c>
      <c r="EM32">
        <v>0.92648666444506</v>
      </c>
      <c r="EN32">
        <v>0.141778409990448</v>
      </c>
      <c r="EO32">
        <v>1</v>
      </c>
      <c r="EP32">
        <v>0.35545086657346298</v>
      </c>
      <c r="EQ32">
        <v>1.2833312071643999E-2</v>
      </c>
      <c r="ER32">
        <v>2.4213784881913902E-3</v>
      </c>
      <c r="ES32">
        <v>1</v>
      </c>
      <c r="ET32">
        <v>2</v>
      </c>
      <c r="EU32">
        <v>2</v>
      </c>
      <c r="EV32" t="s">
        <v>393</v>
      </c>
      <c r="EW32">
        <v>2.9618600000000002</v>
      </c>
      <c r="EX32">
        <v>2.8405300000000002</v>
      </c>
      <c r="EY32">
        <v>6.4763100000000004E-2</v>
      </c>
      <c r="EZ32">
        <v>7.4787300000000001E-2</v>
      </c>
      <c r="FA32">
        <v>0.13192599999999999</v>
      </c>
      <c r="FB32">
        <v>0.109196</v>
      </c>
      <c r="FC32">
        <v>28027.599999999999</v>
      </c>
      <c r="FD32">
        <v>28294.400000000001</v>
      </c>
      <c r="FE32">
        <v>27489.8</v>
      </c>
      <c r="FF32">
        <v>27861.7</v>
      </c>
      <c r="FG32">
        <v>30579.200000000001</v>
      </c>
      <c r="FH32">
        <v>30402.2</v>
      </c>
      <c r="FI32">
        <v>38281.599999999999</v>
      </c>
      <c r="FJ32">
        <v>36997.199999999997</v>
      </c>
      <c r="FK32">
        <v>2.0233500000000002</v>
      </c>
      <c r="FL32">
        <v>1.66815</v>
      </c>
      <c r="FM32">
        <v>7.7992699999999998E-2</v>
      </c>
      <c r="FN32">
        <v>0</v>
      </c>
      <c r="FO32">
        <v>30.661999999999999</v>
      </c>
      <c r="FP32">
        <v>999.9</v>
      </c>
      <c r="FQ32">
        <v>45.476999999999997</v>
      </c>
      <c r="FR32">
        <v>41.241</v>
      </c>
      <c r="FS32">
        <v>36.590600000000002</v>
      </c>
      <c r="FT32">
        <v>61.547400000000003</v>
      </c>
      <c r="FU32">
        <v>35.068100000000001</v>
      </c>
      <c r="FV32">
        <v>1</v>
      </c>
      <c r="FW32">
        <v>0.41395599999999999</v>
      </c>
      <c r="FX32">
        <v>-0.47714299999999998</v>
      </c>
      <c r="FY32">
        <v>20.253699999999998</v>
      </c>
      <c r="FZ32">
        <v>5.2261300000000004</v>
      </c>
      <c r="GA32">
        <v>12.0159</v>
      </c>
      <c r="GB32">
        <v>4.9984999999999999</v>
      </c>
      <c r="GC32">
        <v>3.2909999999999999</v>
      </c>
      <c r="GD32">
        <v>9999</v>
      </c>
      <c r="GE32">
        <v>9999</v>
      </c>
      <c r="GF32">
        <v>9999</v>
      </c>
      <c r="GG32">
        <v>290.39999999999998</v>
      </c>
      <c r="GH32">
        <v>1.87862</v>
      </c>
      <c r="GI32">
        <v>1.8724099999999999</v>
      </c>
      <c r="GJ32">
        <v>1.87453</v>
      </c>
      <c r="GK32">
        <v>1.87266</v>
      </c>
      <c r="GL32">
        <v>1.87277</v>
      </c>
      <c r="GM32">
        <v>1.87408</v>
      </c>
      <c r="GN32">
        <v>1.87435</v>
      </c>
      <c r="GO32">
        <v>1.87829</v>
      </c>
      <c r="GP32">
        <v>5</v>
      </c>
      <c r="GQ32">
        <v>0</v>
      </c>
      <c r="GR32">
        <v>0</v>
      </c>
      <c r="GS32">
        <v>0</v>
      </c>
      <c r="GT32" t="s">
        <v>383</v>
      </c>
      <c r="GU32" t="s">
        <v>384</v>
      </c>
      <c r="GV32" t="s">
        <v>385</v>
      </c>
      <c r="GW32" t="s">
        <v>385</v>
      </c>
      <c r="GX32" t="s">
        <v>385</v>
      </c>
      <c r="GY32" t="s">
        <v>385</v>
      </c>
      <c r="GZ32">
        <v>0</v>
      </c>
      <c r="HA32">
        <v>100</v>
      </c>
      <c r="HB32">
        <v>100</v>
      </c>
      <c r="HC32">
        <v>-0.219</v>
      </c>
      <c r="HD32">
        <v>0.1201</v>
      </c>
      <c r="HE32">
        <v>-0.34110448971677199</v>
      </c>
      <c r="HF32">
        <v>7.2704984381113296E-4</v>
      </c>
      <c r="HG32">
        <v>-1.05877040029023E-6</v>
      </c>
      <c r="HH32">
        <v>2.9517966189716799E-10</v>
      </c>
      <c r="HI32">
        <v>0.120133602547318</v>
      </c>
      <c r="HJ32">
        <v>0</v>
      </c>
      <c r="HK32">
        <v>0</v>
      </c>
      <c r="HL32">
        <v>0</v>
      </c>
      <c r="HM32">
        <v>1</v>
      </c>
      <c r="HN32">
        <v>2242</v>
      </c>
      <c r="HO32">
        <v>1</v>
      </c>
      <c r="HP32">
        <v>25</v>
      </c>
      <c r="HQ32">
        <v>1.8</v>
      </c>
      <c r="HR32">
        <v>1.6</v>
      </c>
      <c r="HS32">
        <v>0.79956099999999997</v>
      </c>
      <c r="HT32">
        <v>2.66235</v>
      </c>
      <c r="HU32">
        <v>1.49536</v>
      </c>
      <c r="HV32">
        <v>2.2766099999999998</v>
      </c>
      <c r="HW32">
        <v>1.49658</v>
      </c>
      <c r="HX32">
        <v>2.52319</v>
      </c>
      <c r="HY32">
        <v>44.9786</v>
      </c>
      <c r="HZ32">
        <v>23.544599999999999</v>
      </c>
      <c r="IA32">
        <v>18</v>
      </c>
      <c r="IB32">
        <v>508.03500000000003</v>
      </c>
      <c r="IC32">
        <v>421.08100000000002</v>
      </c>
      <c r="ID32">
        <v>31.410499999999999</v>
      </c>
      <c r="IE32">
        <v>32.533700000000003</v>
      </c>
      <c r="IF32">
        <v>29.9998</v>
      </c>
      <c r="IG32">
        <v>32.377099999999999</v>
      </c>
      <c r="IH32">
        <v>32.325000000000003</v>
      </c>
      <c r="II32">
        <v>16.066700000000001</v>
      </c>
      <c r="IJ32">
        <v>45.266100000000002</v>
      </c>
      <c r="IK32">
        <v>0</v>
      </c>
      <c r="IL32">
        <v>31.439699999999998</v>
      </c>
      <c r="IM32">
        <v>300</v>
      </c>
      <c r="IN32">
        <v>22.6876</v>
      </c>
      <c r="IO32">
        <v>99.793300000000002</v>
      </c>
      <c r="IP32">
        <v>99.3232</v>
      </c>
    </row>
    <row r="33" spans="1:250" x14ac:dyDescent="0.3">
      <c r="A33">
        <v>18</v>
      </c>
      <c r="B33">
        <v>1691870235</v>
      </c>
      <c r="C33">
        <v>4734.4000000953702</v>
      </c>
      <c r="D33" t="s">
        <v>471</v>
      </c>
      <c r="E33" t="s">
        <v>472</v>
      </c>
      <c r="F33" t="s">
        <v>376</v>
      </c>
      <c r="G33" t="s">
        <v>461</v>
      </c>
      <c r="H33" t="s">
        <v>389</v>
      </c>
      <c r="I33" t="s">
        <v>462</v>
      </c>
      <c r="J33" t="s">
        <v>377</v>
      </c>
      <c r="K33" t="s">
        <v>378</v>
      </c>
      <c r="L33" t="s">
        <v>379</v>
      </c>
      <c r="M33">
        <v>1691870235</v>
      </c>
      <c r="N33">
        <f t="shared" si="0"/>
        <v>6.8374209031814301E-3</v>
      </c>
      <c r="O33">
        <f t="shared" si="1"/>
        <v>6.8374209031814299</v>
      </c>
      <c r="P33">
        <f t="shared" si="2"/>
        <v>25.634564802666532</v>
      </c>
      <c r="Q33">
        <f t="shared" si="3"/>
        <v>167.86600000000001</v>
      </c>
      <c r="R33">
        <f t="shared" si="4"/>
        <v>55.309197504988006</v>
      </c>
      <c r="S33">
        <f t="shared" si="5"/>
        <v>5.44955156928014</v>
      </c>
      <c r="T33">
        <f t="shared" si="6"/>
        <v>16.539643766234001</v>
      </c>
      <c r="U33">
        <f t="shared" si="7"/>
        <v>0.39974409021497542</v>
      </c>
      <c r="V33">
        <f t="shared" si="8"/>
        <v>2.8976758486924044</v>
      </c>
      <c r="W33">
        <f t="shared" si="9"/>
        <v>0.37144102954263375</v>
      </c>
      <c r="X33">
        <f t="shared" si="10"/>
        <v>0.2345263511202042</v>
      </c>
      <c r="Y33">
        <f t="shared" si="11"/>
        <v>289.58300875489812</v>
      </c>
      <c r="Z33">
        <f t="shared" si="12"/>
        <v>32.630509200491055</v>
      </c>
      <c r="AA33">
        <f t="shared" si="13"/>
        <v>31.928799999999999</v>
      </c>
      <c r="AB33">
        <f t="shared" si="14"/>
        <v>4.7558735528017415</v>
      </c>
      <c r="AC33">
        <f t="shared" si="15"/>
        <v>60.66236816652625</v>
      </c>
      <c r="AD33">
        <f t="shared" si="16"/>
        <v>3.0136821985931999</v>
      </c>
      <c r="AE33">
        <f t="shared" si="17"/>
        <v>4.9679600214753279</v>
      </c>
      <c r="AF33">
        <f t="shared" si="18"/>
        <v>1.7421913542085417</v>
      </c>
      <c r="AG33">
        <f t="shared" si="19"/>
        <v>-301.53026183030107</v>
      </c>
      <c r="AH33">
        <f t="shared" si="20"/>
        <v>120.6951859740451</v>
      </c>
      <c r="AI33">
        <f t="shared" si="21"/>
        <v>9.4753857958875933</v>
      </c>
      <c r="AJ33">
        <f t="shared" si="22"/>
        <v>118.22331869452972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50958.835842611683</v>
      </c>
      <c r="AP33" t="s">
        <v>380</v>
      </c>
      <c r="AQ33">
        <v>10238.9</v>
      </c>
      <c r="AR33">
        <v>302.21199999999999</v>
      </c>
      <c r="AS33">
        <v>4052.3</v>
      </c>
      <c r="AT33">
        <f t="shared" si="26"/>
        <v>0.92542210596451402</v>
      </c>
      <c r="AU33">
        <v>-0.32343011824092399</v>
      </c>
      <c r="AV33" t="s">
        <v>473</v>
      </c>
      <c r="AW33">
        <v>10276.799999999999</v>
      </c>
      <c r="AX33">
        <v>743.12491999999997</v>
      </c>
      <c r="AY33">
        <v>967.173</v>
      </c>
      <c r="AZ33">
        <f t="shared" si="27"/>
        <v>0.23165253786034146</v>
      </c>
      <c r="BA33">
        <v>0.5</v>
      </c>
      <c r="BB33">
        <f t="shared" si="28"/>
        <v>1513.2689993548693</v>
      </c>
      <c r="BC33">
        <f t="shared" si="29"/>
        <v>25.634564802666532</v>
      </c>
      <c r="BD33">
        <f t="shared" si="30"/>
        <v>175.27630208296745</v>
      </c>
      <c r="BE33">
        <f t="shared" si="31"/>
        <v>1.715358930366892E-2</v>
      </c>
      <c r="BF33">
        <f t="shared" si="32"/>
        <v>3.1898398735283142</v>
      </c>
      <c r="BG33">
        <f t="shared" si="33"/>
        <v>244.13447399512705</v>
      </c>
      <c r="BH33" t="s">
        <v>474</v>
      </c>
      <c r="BI33">
        <v>610.37</v>
      </c>
      <c r="BJ33">
        <f t="shared" si="34"/>
        <v>610.37</v>
      </c>
      <c r="BK33">
        <f t="shared" si="35"/>
        <v>0.36891331747267553</v>
      </c>
      <c r="BL33">
        <f t="shared" si="36"/>
        <v>0.62793216424749798</v>
      </c>
      <c r="BM33">
        <f t="shared" si="37"/>
        <v>0.89633635779925802</v>
      </c>
      <c r="BN33">
        <f t="shared" si="38"/>
        <v>0.33693416606387444</v>
      </c>
      <c r="BO33">
        <f t="shared" si="39"/>
        <v>0.82268122774718888</v>
      </c>
      <c r="BP33">
        <f t="shared" si="40"/>
        <v>0.51575575623509617</v>
      </c>
      <c r="BQ33">
        <f t="shared" si="41"/>
        <v>0.48424424376490383</v>
      </c>
      <c r="BR33">
        <f t="shared" si="42"/>
        <v>1800.1</v>
      </c>
      <c r="BS33">
        <f t="shared" si="43"/>
        <v>1513.2689993548693</v>
      </c>
      <c r="BT33">
        <f t="shared" si="44"/>
        <v>0.84065829640290501</v>
      </c>
      <c r="BU33">
        <f t="shared" si="45"/>
        <v>0.16087051205760688</v>
      </c>
      <c r="BV33">
        <v>6</v>
      </c>
      <c r="BW33">
        <v>0.5</v>
      </c>
      <c r="BX33" t="s">
        <v>381</v>
      </c>
      <c r="BY33">
        <v>2</v>
      </c>
      <c r="BZ33">
        <v>1691870235</v>
      </c>
      <c r="CA33">
        <v>167.86600000000001</v>
      </c>
      <c r="CB33">
        <v>199.982</v>
      </c>
      <c r="CC33">
        <v>30.5868</v>
      </c>
      <c r="CD33">
        <v>22.638500000000001</v>
      </c>
      <c r="CE33">
        <v>168.20500000000001</v>
      </c>
      <c r="CF33">
        <v>30.46</v>
      </c>
      <c r="CG33">
        <v>500.35500000000002</v>
      </c>
      <c r="CH33">
        <v>98.427899999999994</v>
      </c>
      <c r="CI33">
        <v>0.100949</v>
      </c>
      <c r="CJ33">
        <v>32.7014</v>
      </c>
      <c r="CK33">
        <v>31.928799999999999</v>
      </c>
      <c r="CL33">
        <v>999.9</v>
      </c>
      <c r="CM33">
        <v>0</v>
      </c>
      <c r="CN33">
        <v>0</v>
      </c>
      <c r="CO33">
        <v>9976.25</v>
      </c>
      <c r="CP33">
        <v>0</v>
      </c>
      <c r="CQ33">
        <v>1664.95</v>
      </c>
      <c r="CR33">
        <v>-32.116100000000003</v>
      </c>
      <c r="CS33">
        <v>173.16200000000001</v>
      </c>
      <c r="CT33">
        <v>204.614</v>
      </c>
      <c r="CU33">
        <v>7.9482400000000002</v>
      </c>
      <c r="CV33">
        <v>199.982</v>
      </c>
      <c r="CW33">
        <v>22.638500000000001</v>
      </c>
      <c r="CX33">
        <v>3.0105900000000001</v>
      </c>
      <c r="CY33">
        <v>2.2282600000000001</v>
      </c>
      <c r="CZ33">
        <v>24.086600000000001</v>
      </c>
      <c r="DA33">
        <v>19.167000000000002</v>
      </c>
      <c r="DB33">
        <v>1800.1</v>
      </c>
      <c r="DC33">
        <v>0.97799800000000003</v>
      </c>
      <c r="DD33">
        <v>2.2002299999999999E-2</v>
      </c>
      <c r="DE33">
        <v>0</v>
      </c>
      <c r="DF33">
        <v>743.07600000000002</v>
      </c>
      <c r="DG33">
        <v>5.0009800000000002</v>
      </c>
      <c r="DH33">
        <v>15301.3</v>
      </c>
      <c r="DI33">
        <v>16376.8</v>
      </c>
      <c r="DJ33">
        <v>47.561999999999998</v>
      </c>
      <c r="DK33">
        <v>48</v>
      </c>
      <c r="DL33">
        <v>47.561999999999998</v>
      </c>
      <c r="DM33">
        <v>47.25</v>
      </c>
      <c r="DN33">
        <v>48.811999999999998</v>
      </c>
      <c r="DO33">
        <v>1755.6</v>
      </c>
      <c r="DP33">
        <v>39.5</v>
      </c>
      <c r="DQ33">
        <v>0</v>
      </c>
      <c r="DR33">
        <v>123.59999990463299</v>
      </c>
      <c r="DS33">
        <v>0</v>
      </c>
      <c r="DT33">
        <v>743.12491999999997</v>
      </c>
      <c r="DU33">
        <v>-9.6615387935429897E-2</v>
      </c>
      <c r="DV33">
        <v>-178.46153986132501</v>
      </c>
      <c r="DW33">
        <v>15313.848</v>
      </c>
      <c r="DX33">
        <v>15</v>
      </c>
      <c r="DY33">
        <v>1691870194</v>
      </c>
      <c r="DZ33" t="s">
        <v>475</v>
      </c>
      <c r="EA33">
        <v>1691870187</v>
      </c>
      <c r="EB33">
        <v>1691870194</v>
      </c>
      <c r="EC33">
        <v>20</v>
      </c>
      <c r="ED33">
        <v>-9.1999999999999998E-2</v>
      </c>
      <c r="EE33">
        <v>7.0000000000000001E-3</v>
      </c>
      <c r="EF33">
        <v>-0.32700000000000001</v>
      </c>
      <c r="EG33">
        <v>0.09</v>
      </c>
      <c r="EH33">
        <v>200</v>
      </c>
      <c r="EI33">
        <v>23</v>
      </c>
      <c r="EJ33">
        <v>0.12</v>
      </c>
      <c r="EK33">
        <v>0.02</v>
      </c>
      <c r="EL33">
        <v>25.337716795130799</v>
      </c>
      <c r="EM33">
        <v>0.99207739808102302</v>
      </c>
      <c r="EN33">
        <v>0.15850400942992801</v>
      </c>
      <c r="EO33">
        <v>1</v>
      </c>
      <c r="EP33">
        <v>0.38858093869304899</v>
      </c>
      <c r="EQ33">
        <v>5.2831267719113797E-2</v>
      </c>
      <c r="ER33">
        <v>1.56331859246845E-2</v>
      </c>
      <c r="ES33">
        <v>1</v>
      </c>
      <c r="ET33">
        <v>2</v>
      </c>
      <c r="EU33">
        <v>2</v>
      </c>
      <c r="EV33" t="s">
        <v>393</v>
      </c>
      <c r="EW33">
        <v>2.9621400000000002</v>
      </c>
      <c r="EX33">
        <v>2.8410899999999999</v>
      </c>
      <c r="EY33">
        <v>4.4807800000000002E-2</v>
      </c>
      <c r="EZ33">
        <v>5.29151E-2</v>
      </c>
      <c r="FA33">
        <v>0.13322999999999999</v>
      </c>
      <c r="FB33">
        <v>0.108654</v>
      </c>
      <c r="FC33">
        <v>28627.4</v>
      </c>
      <c r="FD33">
        <v>28963.4</v>
      </c>
      <c r="FE33">
        <v>27491.3</v>
      </c>
      <c r="FF33">
        <v>27861.5</v>
      </c>
      <c r="FG33">
        <v>30533.599999999999</v>
      </c>
      <c r="FH33">
        <v>30418.9</v>
      </c>
      <c r="FI33">
        <v>38284.400000000001</v>
      </c>
      <c r="FJ33">
        <v>36996.9</v>
      </c>
      <c r="FK33">
        <v>2.02393</v>
      </c>
      <c r="FL33">
        <v>1.66675</v>
      </c>
      <c r="FM33">
        <v>6.8023799999999995E-2</v>
      </c>
      <c r="FN33">
        <v>0</v>
      </c>
      <c r="FO33">
        <v>30.824300000000001</v>
      </c>
      <c r="FP33">
        <v>999.9</v>
      </c>
      <c r="FQ33">
        <v>45.421999999999997</v>
      </c>
      <c r="FR33">
        <v>41.322000000000003</v>
      </c>
      <c r="FS33">
        <v>36.704300000000003</v>
      </c>
      <c r="FT33">
        <v>61.657400000000003</v>
      </c>
      <c r="FU33">
        <v>34.451099999999997</v>
      </c>
      <c r="FV33">
        <v>1</v>
      </c>
      <c r="FW33">
        <v>0.41181699999999999</v>
      </c>
      <c r="FX33">
        <v>-0.64294899999999999</v>
      </c>
      <c r="FY33">
        <v>20.252500000000001</v>
      </c>
      <c r="FZ33">
        <v>5.2274700000000003</v>
      </c>
      <c r="GA33">
        <v>12.0159</v>
      </c>
      <c r="GB33">
        <v>4.9990500000000004</v>
      </c>
      <c r="GC33">
        <v>3.2910300000000001</v>
      </c>
      <c r="GD33">
        <v>9999</v>
      </c>
      <c r="GE33">
        <v>9999</v>
      </c>
      <c r="GF33">
        <v>9999</v>
      </c>
      <c r="GG33">
        <v>290.39999999999998</v>
      </c>
      <c r="GH33">
        <v>1.8785799999999999</v>
      </c>
      <c r="GI33">
        <v>1.8724099999999999</v>
      </c>
      <c r="GJ33">
        <v>1.8745400000000001</v>
      </c>
      <c r="GK33">
        <v>1.8727100000000001</v>
      </c>
      <c r="GL33">
        <v>1.8728100000000001</v>
      </c>
      <c r="GM33">
        <v>1.87408</v>
      </c>
      <c r="GN33">
        <v>1.8743799999999999</v>
      </c>
      <c r="GO33">
        <v>1.8783000000000001</v>
      </c>
      <c r="GP33">
        <v>5</v>
      </c>
      <c r="GQ33">
        <v>0</v>
      </c>
      <c r="GR33">
        <v>0</v>
      </c>
      <c r="GS33">
        <v>0</v>
      </c>
      <c r="GT33" t="s">
        <v>383</v>
      </c>
      <c r="GU33" t="s">
        <v>384</v>
      </c>
      <c r="GV33" t="s">
        <v>385</v>
      </c>
      <c r="GW33" t="s">
        <v>385</v>
      </c>
      <c r="GX33" t="s">
        <v>385</v>
      </c>
      <c r="GY33" t="s">
        <v>385</v>
      </c>
      <c r="GZ33">
        <v>0</v>
      </c>
      <c r="HA33">
        <v>100</v>
      </c>
      <c r="HB33">
        <v>100</v>
      </c>
      <c r="HC33">
        <v>-0.33900000000000002</v>
      </c>
      <c r="HD33">
        <v>0.1268</v>
      </c>
      <c r="HE33">
        <v>-0.432539017685937</v>
      </c>
      <c r="HF33">
        <v>7.2704984381113296E-4</v>
      </c>
      <c r="HG33">
        <v>-1.05877040029023E-6</v>
      </c>
      <c r="HH33">
        <v>2.9517966189716799E-10</v>
      </c>
      <c r="HI33">
        <v>0.12673894557991899</v>
      </c>
      <c r="HJ33">
        <v>0</v>
      </c>
      <c r="HK33">
        <v>0</v>
      </c>
      <c r="HL33">
        <v>0</v>
      </c>
      <c r="HM33">
        <v>1</v>
      </c>
      <c r="HN33">
        <v>2242</v>
      </c>
      <c r="HO33">
        <v>1</v>
      </c>
      <c r="HP33">
        <v>25</v>
      </c>
      <c r="HQ33">
        <v>0.8</v>
      </c>
      <c r="HR33">
        <v>0.7</v>
      </c>
      <c r="HS33">
        <v>0.58837899999999999</v>
      </c>
      <c r="HT33">
        <v>2.6684600000000001</v>
      </c>
      <c r="HU33">
        <v>1.49536</v>
      </c>
      <c r="HV33">
        <v>2.2766099999999998</v>
      </c>
      <c r="HW33">
        <v>1.49658</v>
      </c>
      <c r="HX33">
        <v>2.6184099999999999</v>
      </c>
      <c r="HY33">
        <v>45.035200000000003</v>
      </c>
      <c r="HZ33">
        <v>23.544599999999999</v>
      </c>
      <c r="IA33">
        <v>18</v>
      </c>
      <c r="IB33">
        <v>508.18700000000001</v>
      </c>
      <c r="IC33">
        <v>419.97199999999998</v>
      </c>
      <c r="ID33">
        <v>31.0627</v>
      </c>
      <c r="IE33">
        <v>32.504199999999997</v>
      </c>
      <c r="IF33">
        <v>29.998899999999999</v>
      </c>
      <c r="IG33">
        <v>32.350200000000001</v>
      </c>
      <c r="IH33">
        <v>32.296500000000002</v>
      </c>
      <c r="II33">
        <v>11.833</v>
      </c>
      <c r="IJ33">
        <v>45.917400000000001</v>
      </c>
      <c r="IK33">
        <v>0</v>
      </c>
      <c r="IL33">
        <v>31.059200000000001</v>
      </c>
      <c r="IM33">
        <v>200</v>
      </c>
      <c r="IN33">
        <v>22.490400000000001</v>
      </c>
      <c r="IO33">
        <v>99.799899999999994</v>
      </c>
      <c r="IP33">
        <v>99.322599999999994</v>
      </c>
    </row>
    <row r="34" spans="1:250" x14ac:dyDescent="0.3">
      <c r="A34">
        <v>19</v>
      </c>
      <c r="B34">
        <v>1691870356.5</v>
      </c>
      <c r="C34">
        <v>4855.9000000953702</v>
      </c>
      <c r="D34" t="s">
        <v>476</v>
      </c>
      <c r="E34" t="s">
        <v>477</v>
      </c>
      <c r="F34" t="s">
        <v>376</v>
      </c>
      <c r="G34" t="s">
        <v>461</v>
      </c>
      <c r="H34" t="s">
        <v>389</v>
      </c>
      <c r="I34" t="s">
        <v>462</v>
      </c>
      <c r="J34" t="s">
        <v>377</v>
      </c>
      <c r="K34" t="s">
        <v>378</v>
      </c>
      <c r="L34" t="s">
        <v>379</v>
      </c>
      <c r="M34">
        <v>1691870356.5</v>
      </c>
      <c r="N34">
        <f t="shared" si="0"/>
        <v>7.3167360720328692E-3</v>
      </c>
      <c r="O34">
        <f t="shared" si="1"/>
        <v>7.3167360720328691</v>
      </c>
      <c r="P34">
        <f t="shared" si="2"/>
        <v>16.306546714585881</v>
      </c>
      <c r="Q34">
        <f t="shared" si="3"/>
        <v>99.580399999999997</v>
      </c>
      <c r="R34">
        <f t="shared" si="4"/>
        <v>31.799777545089</v>
      </c>
      <c r="S34">
        <f t="shared" si="5"/>
        <v>3.1330973140603833</v>
      </c>
      <c r="T34">
        <f t="shared" si="6"/>
        <v>9.8112347902648001</v>
      </c>
      <c r="U34">
        <f t="shared" si="7"/>
        <v>0.42370497477940716</v>
      </c>
      <c r="V34">
        <f t="shared" si="8"/>
        <v>2.8959986072615518</v>
      </c>
      <c r="W34">
        <f t="shared" si="9"/>
        <v>0.39203431775229275</v>
      </c>
      <c r="X34">
        <f t="shared" si="10"/>
        <v>0.24766936550118235</v>
      </c>
      <c r="Y34">
        <f t="shared" si="11"/>
        <v>289.57822075487741</v>
      </c>
      <c r="Z34">
        <f t="shared" si="12"/>
        <v>32.730682939608343</v>
      </c>
      <c r="AA34">
        <f t="shared" si="13"/>
        <v>32.089799999999997</v>
      </c>
      <c r="AB34">
        <f t="shared" si="14"/>
        <v>4.7994074555185904</v>
      </c>
      <c r="AC34">
        <f t="shared" si="15"/>
        <v>60.29409891421296</v>
      </c>
      <c r="AD34">
        <f t="shared" si="16"/>
        <v>3.0336673274371999</v>
      </c>
      <c r="AE34">
        <f t="shared" si="17"/>
        <v>5.0314498136103367</v>
      </c>
      <c r="AF34">
        <f t="shared" si="18"/>
        <v>1.7657401280813905</v>
      </c>
      <c r="AG34">
        <f t="shared" si="19"/>
        <v>-322.66806077664955</v>
      </c>
      <c r="AH34">
        <f t="shared" si="20"/>
        <v>130.72687610066654</v>
      </c>
      <c r="AI34">
        <f t="shared" si="21"/>
        <v>10.288409419613961</v>
      </c>
      <c r="AJ34">
        <f t="shared" si="22"/>
        <v>107.92544549850837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50874.197797387598</v>
      </c>
      <c r="AP34" t="s">
        <v>380</v>
      </c>
      <c r="AQ34">
        <v>10238.9</v>
      </c>
      <c r="AR34">
        <v>302.21199999999999</v>
      </c>
      <c r="AS34">
        <v>4052.3</v>
      </c>
      <c r="AT34">
        <f t="shared" si="26"/>
        <v>0.92542210596451402</v>
      </c>
      <c r="AU34">
        <v>-0.32343011824092399</v>
      </c>
      <c r="AV34" t="s">
        <v>478</v>
      </c>
      <c r="AW34">
        <v>10277.1</v>
      </c>
      <c r="AX34">
        <v>751.21849999999995</v>
      </c>
      <c r="AY34">
        <v>896.279</v>
      </c>
      <c r="AZ34">
        <f t="shared" si="27"/>
        <v>0.16184748275927474</v>
      </c>
      <c r="BA34">
        <v>0.5</v>
      </c>
      <c r="BB34">
        <f t="shared" si="28"/>
        <v>1513.2437993548585</v>
      </c>
      <c r="BC34">
        <f t="shared" si="29"/>
        <v>16.306546714585881</v>
      </c>
      <c r="BD34">
        <f t="shared" si="30"/>
        <v>122.45734986333244</v>
      </c>
      <c r="BE34">
        <f t="shared" si="31"/>
        <v>1.0989621659058948E-2</v>
      </c>
      <c r="BF34">
        <f t="shared" si="32"/>
        <v>3.5212484059093208</v>
      </c>
      <c r="BG34">
        <f t="shared" si="33"/>
        <v>239.35550053973455</v>
      </c>
      <c r="BH34" t="s">
        <v>479</v>
      </c>
      <c r="BI34">
        <v>619.86</v>
      </c>
      <c r="BJ34">
        <f t="shared" si="34"/>
        <v>619.86</v>
      </c>
      <c r="BK34">
        <f t="shared" si="35"/>
        <v>0.30840731513289943</v>
      </c>
      <c r="BL34">
        <f t="shared" si="36"/>
        <v>0.52478483751116989</v>
      </c>
      <c r="BM34">
        <f t="shared" si="37"/>
        <v>0.91946865786437637</v>
      </c>
      <c r="BN34">
        <f t="shared" si="38"/>
        <v>0.24418205353941566</v>
      </c>
      <c r="BO34">
        <f t="shared" si="39"/>
        <v>0.84158585078536829</v>
      </c>
      <c r="BP34">
        <f t="shared" si="40"/>
        <v>0.4330206582767514</v>
      </c>
      <c r="BQ34">
        <f t="shared" si="41"/>
        <v>0.5669793417232486</v>
      </c>
      <c r="BR34">
        <f t="shared" si="42"/>
        <v>1800.07</v>
      </c>
      <c r="BS34">
        <f t="shared" si="43"/>
        <v>1513.2437993548585</v>
      </c>
      <c r="BT34">
        <f t="shared" si="44"/>
        <v>0.84065830737407909</v>
      </c>
      <c r="BU34">
        <f t="shared" si="45"/>
        <v>0.16087053323197287</v>
      </c>
      <c r="BV34">
        <v>6</v>
      </c>
      <c r="BW34">
        <v>0.5</v>
      </c>
      <c r="BX34" t="s">
        <v>381</v>
      </c>
      <c r="BY34">
        <v>2</v>
      </c>
      <c r="BZ34">
        <v>1691870356.5</v>
      </c>
      <c r="CA34">
        <v>99.580399999999997</v>
      </c>
      <c r="CB34">
        <v>120.01600000000001</v>
      </c>
      <c r="CC34">
        <v>30.790600000000001</v>
      </c>
      <c r="CD34">
        <v>22.2836</v>
      </c>
      <c r="CE34">
        <v>100.004</v>
      </c>
      <c r="CF34">
        <v>30.666599999999999</v>
      </c>
      <c r="CG34">
        <v>500.161</v>
      </c>
      <c r="CH34">
        <v>98.425700000000006</v>
      </c>
      <c r="CI34">
        <v>0.100062</v>
      </c>
      <c r="CJ34">
        <v>32.927100000000003</v>
      </c>
      <c r="CK34">
        <v>32.089799999999997</v>
      </c>
      <c r="CL34">
        <v>999.9</v>
      </c>
      <c r="CM34">
        <v>0</v>
      </c>
      <c r="CN34">
        <v>0</v>
      </c>
      <c r="CO34">
        <v>9966.8799999999992</v>
      </c>
      <c r="CP34">
        <v>0</v>
      </c>
      <c r="CQ34">
        <v>1683.84</v>
      </c>
      <c r="CR34">
        <v>-20.435500000000001</v>
      </c>
      <c r="CS34">
        <v>102.744</v>
      </c>
      <c r="CT34">
        <v>122.751</v>
      </c>
      <c r="CU34">
        <v>8.5069800000000004</v>
      </c>
      <c r="CV34">
        <v>120.01600000000001</v>
      </c>
      <c r="CW34">
        <v>22.2836</v>
      </c>
      <c r="CX34">
        <v>3.0305800000000001</v>
      </c>
      <c r="CY34">
        <v>2.1932800000000001</v>
      </c>
      <c r="CZ34">
        <v>24.196899999999999</v>
      </c>
      <c r="DA34">
        <v>18.9133</v>
      </c>
      <c r="DB34">
        <v>1800.07</v>
      </c>
      <c r="DC34">
        <v>0.97799800000000003</v>
      </c>
      <c r="DD34">
        <v>2.2002299999999999E-2</v>
      </c>
      <c r="DE34">
        <v>0</v>
      </c>
      <c r="DF34">
        <v>751.16499999999996</v>
      </c>
      <c r="DG34">
        <v>5.0009800000000002</v>
      </c>
      <c r="DH34">
        <v>15410.7</v>
      </c>
      <c r="DI34">
        <v>16376.5</v>
      </c>
      <c r="DJ34">
        <v>47.625</v>
      </c>
      <c r="DK34">
        <v>48.186999999999998</v>
      </c>
      <c r="DL34">
        <v>47.686999999999998</v>
      </c>
      <c r="DM34">
        <v>47.25</v>
      </c>
      <c r="DN34">
        <v>48.875</v>
      </c>
      <c r="DO34">
        <v>1755.57</v>
      </c>
      <c r="DP34">
        <v>39.5</v>
      </c>
      <c r="DQ34">
        <v>0</v>
      </c>
      <c r="DR34">
        <v>120.799999952316</v>
      </c>
      <c r="DS34">
        <v>0</v>
      </c>
      <c r="DT34">
        <v>751.21849999999995</v>
      </c>
      <c r="DU34">
        <v>-2.55244446659793</v>
      </c>
      <c r="DV34">
        <v>142.769231986628</v>
      </c>
      <c r="DW34">
        <v>15405.5538461538</v>
      </c>
      <c r="DX34">
        <v>15</v>
      </c>
      <c r="DY34">
        <v>1691870315.5</v>
      </c>
      <c r="DZ34" t="s">
        <v>480</v>
      </c>
      <c r="EA34">
        <v>1691870302</v>
      </c>
      <c r="EB34">
        <v>1691870315.5</v>
      </c>
      <c r="EC34">
        <v>21</v>
      </c>
      <c r="ED34">
        <v>-5.2999999999999999E-2</v>
      </c>
      <c r="EE34">
        <v>-3.0000000000000001E-3</v>
      </c>
      <c r="EF34">
        <v>-0.41299999999999998</v>
      </c>
      <c r="EG34">
        <v>0.08</v>
      </c>
      <c r="EH34">
        <v>120</v>
      </c>
      <c r="EI34">
        <v>22</v>
      </c>
      <c r="EJ34">
        <v>0.09</v>
      </c>
      <c r="EK34">
        <v>0.01</v>
      </c>
      <c r="EL34">
        <v>16.2031978526858</v>
      </c>
      <c r="EM34">
        <v>0.17017928742720501</v>
      </c>
      <c r="EN34">
        <v>4.9552515919982498E-2</v>
      </c>
      <c r="EO34">
        <v>1</v>
      </c>
      <c r="EP34">
        <v>0.42434293556408298</v>
      </c>
      <c r="EQ34">
        <v>7.7033924649605699E-3</v>
      </c>
      <c r="ER34">
        <v>1.0620220933376201E-2</v>
      </c>
      <c r="ES34">
        <v>1</v>
      </c>
      <c r="ET34">
        <v>2</v>
      </c>
      <c r="EU34">
        <v>2</v>
      </c>
      <c r="EV34" t="s">
        <v>393</v>
      </c>
      <c r="EW34">
        <v>2.9616099999999999</v>
      </c>
      <c r="EX34">
        <v>2.8401200000000002</v>
      </c>
      <c r="EY34">
        <v>2.74808E-2</v>
      </c>
      <c r="EZ34">
        <v>3.3086499999999998E-2</v>
      </c>
      <c r="FA34">
        <v>0.13384399999999999</v>
      </c>
      <c r="FB34">
        <v>0.107461</v>
      </c>
      <c r="FC34">
        <v>29147.3</v>
      </c>
      <c r="FD34">
        <v>29569.1</v>
      </c>
      <c r="FE34">
        <v>27492.1</v>
      </c>
      <c r="FF34">
        <v>27861.1</v>
      </c>
      <c r="FG34">
        <v>30511.1</v>
      </c>
      <c r="FH34">
        <v>30457.599999999999</v>
      </c>
      <c r="FI34">
        <v>38285</v>
      </c>
      <c r="FJ34">
        <v>36996.1</v>
      </c>
      <c r="FK34">
        <v>2.0236700000000001</v>
      </c>
      <c r="FL34">
        <v>1.6660999999999999</v>
      </c>
      <c r="FM34">
        <v>6.2100599999999999E-2</v>
      </c>
      <c r="FN34">
        <v>0</v>
      </c>
      <c r="FO34">
        <v>31.081800000000001</v>
      </c>
      <c r="FP34">
        <v>999.9</v>
      </c>
      <c r="FQ34">
        <v>45.201999999999998</v>
      </c>
      <c r="FR34">
        <v>41.372</v>
      </c>
      <c r="FS34">
        <v>36.6248</v>
      </c>
      <c r="FT34">
        <v>61.947400000000002</v>
      </c>
      <c r="FU34">
        <v>34.607399999999998</v>
      </c>
      <c r="FV34">
        <v>1</v>
      </c>
      <c r="FW34">
        <v>0.41467199999999999</v>
      </c>
      <c r="FX34">
        <v>1.64812</v>
      </c>
      <c r="FY34">
        <v>20.244499999999999</v>
      </c>
      <c r="FZ34">
        <v>5.2276199999999999</v>
      </c>
      <c r="GA34">
        <v>12.0159</v>
      </c>
      <c r="GB34">
        <v>4.9989999999999997</v>
      </c>
      <c r="GC34">
        <v>3.2909999999999999</v>
      </c>
      <c r="GD34">
        <v>9999</v>
      </c>
      <c r="GE34">
        <v>9999</v>
      </c>
      <c r="GF34">
        <v>9999</v>
      </c>
      <c r="GG34">
        <v>290.39999999999998</v>
      </c>
      <c r="GH34">
        <v>1.87853</v>
      </c>
      <c r="GI34">
        <v>1.8724000000000001</v>
      </c>
      <c r="GJ34">
        <v>1.87452</v>
      </c>
      <c r="GK34">
        <v>1.8726499999999999</v>
      </c>
      <c r="GL34">
        <v>1.87276</v>
      </c>
      <c r="GM34">
        <v>1.8740699999999999</v>
      </c>
      <c r="GN34">
        <v>1.87432</v>
      </c>
      <c r="GO34">
        <v>1.8782300000000001</v>
      </c>
      <c r="GP34">
        <v>5</v>
      </c>
      <c r="GQ34">
        <v>0</v>
      </c>
      <c r="GR34">
        <v>0</v>
      </c>
      <c r="GS34">
        <v>0</v>
      </c>
      <c r="GT34" t="s">
        <v>383</v>
      </c>
      <c r="GU34" t="s">
        <v>384</v>
      </c>
      <c r="GV34" t="s">
        <v>385</v>
      </c>
      <c r="GW34" t="s">
        <v>385</v>
      </c>
      <c r="GX34" t="s">
        <v>385</v>
      </c>
      <c r="GY34" t="s">
        <v>385</v>
      </c>
      <c r="GZ34">
        <v>0</v>
      </c>
      <c r="HA34">
        <v>100</v>
      </c>
      <c r="HB34">
        <v>100</v>
      </c>
      <c r="HC34">
        <v>-0.42399999999999999</v>
      </c>
      <c r="HD34">
        <v>0.124</v>
      </c>
      <c r="HE34">
        <v>-0.48572915009678602</v>
      </c>
      <c r="HF34">
        <v>7.2704984381113296E-4</v>
      </c>
      <c r="HG34">
        <v>-1.05877040029023E-6</v>
      </c>
      <c r="HH34">
        <v>2.9517966189716799E-10</v>
      </c>
      <c r="HI34">
        <v>0.123997283018931</v>
      </c>
      <c r="HJ34">
        <v>0</v>
      </c>
      <c r="HK34">
        <v>0</v>
      </c>
      <c r="HL34">
        <v>0</v>
      </c>
      <c r="HM34">
        <v>1</v>
      </c>
      <c r="HN34">
        <v>2242</v>
      </c>
      <c r="HO34">
        <v>1</v>
      </c>
      <c r="HP34">
        <v>25</v>
      </c>
      <c r="HQ34">
        <v>0.9</v>
      </c>
      <c r="HR34">
        <v>0.7</v>
      </c>
      <c r="HS34">
        <v>0.41259800000000002</v>
      </c>
      <c r="HT34">
        <v>2.7014200000000002</v>
      </c>
      <c r="HU34">
        <v>1.49536</v>
      </c>
      <c r="HV34">
        <v>2.2766099999999998</v>
      </c>
      <c r="HW34">
        <v>1.49658</v>
      </c>
      <c r="HX34">
        <v>2.4047900000000002</v>
      </c>
      <c r="HY34">
        <v>45.035200000000003</v>
      </c>
      <c r="HZ34">
        <v>23.562100000000001</v>
      </c>
      <c r="IA34">
        <v>18</v>
      </c>
      <c r="IB34">
        <v>507.97300000000001</v>
      </c>
      <c r="IC34">
        <v>419.48899999999998</v>
      </c>
      <c r="ID34">
        <v>29.946899999999999</v>
      </c>
      <c r="IE34">
        <v>32.5152</v>
      </c>
      <c r="IF34">
        <v>30.000299999999999</v>
      </c>
      <c r="IG34">
        <v>32.342599999999997</v>
      </c>
      <c r="IH34">
        <v>32.287999999999997</v>
      </c>
      <c r="II34">
        <v>8.3310499999999994</v>
      </c>
      <c r="IJ34">
        <v>46.239699999999999</v>
      </c>
      <c r="IK34">
        <v>0</v>
      </c>
      <c r="IL34">
        <v>29.916599999999999</v>
      </c>
      <c r="IM34">
        <v>120</v>
      </c>
      <c r="IN34">
        <v>22.218299999999999</v>
      </c>
      <c r="IO34">
        <v>99.802000000000007</v>
      </c>
      <c r="IP34">
        <v>99.320599999999999</v>
      </c>
    </row>
    <row r="35" spans="1:250" x14ac:dyDescent="0.3">
      <c r="A35">
        <v>20</v>
      </c>
      <c r="B35">
        <v>1691870486.5</v>
      </c>
      <c r="C35">
        <v>4985.9000000953702</v>
      </c>
      <c r="D35" t="s">
        <v>481</v>
      </c>
      <c r="E35" t="s">
        <v>482</v>
      </c>
      <c r="F35" t="s">
        <v>376</v>
      </c>
      <c r="G35" t="s">
        <v>461</v>
      </c>
      <c r="H35" t="s">
        <v>389</v>
      </c>
      <c r="I35" t="s">
        <v>462</v>
      </c>
      <c r="J35" t="s">
        <v>377</v>
      </c>
      <c r="K35" t="s">
        <v>378</v>
      </c>
      <c r="L35" t="s">
        <v>379</v>
      </c>
      <c r="M35">
        <v>1691870486.5</v>
      </c>
      <c r="N35">
        <f t="shared" si="0"/>
        <v>7.6476864638490537E-3</v>
      </c>
      <c r="O35">
        <f t="shared" si="1"/>
        <v>7.6476864638490536</v>
      </c>
      <c r="P35">
        <f t="shared" si="2"/>
        <v>9.8583810070365772</v>
      </c>
      <c r="Q35">
        <f t="shared" si="3"/>
        <v>57.634300000000003</v>
      </c>
      <c r="R35">
        <f t="shared" si="4"/>
        <v>18.739871120386116</v>
      </c>
      <c r="S35">
        <f t="shared" si="5"/>
        <v>1.846488927901724</v>
      </c>
      <c r="T35">
        <f t="shared" si="6"/>
        <v>5.6788595894662501</v>
      </c>
      <c r="U35">
        <f t="shared" si="7"/>
        <v>0.44804037636586919</v>
      </c>
      <c r="V35">
        <f t="shared" si="8"/>
        <v>2.9033327671105158</v>
      </c>
      <c r="W35">
        <f t="shared" si="9"/>
        <v>0.41287091972955342</v>
      </c>
      <c r="X35">
        <f t="shared" si="10"/>
        <v>0.26097372186095658</v>
      </c>
      <c r="Y35">
        <f t="shared" si="11"/>
        <v>289.56646975514423</v>
      </c>
      <c r="Z35">
        <f t="shared" si="12"/>
        <v>32.54272197480082</v>
      </c>
      <c r="AA35">
        <f t="shared" si="13"/>
        <v>31.937899999999999</v>
      </c>
      <c r="AB35">
        <f t="shared" si="14"/>
        <v>4.7583249659978542</v>
      </c>
      <c r="AC35">
        <f t="shared" si="15"/>
        <v>60.069338959689198</v>
      </c>
      <c r="AD35">
        <f t="shared" si="16"/>
        <v>3.0050877915300003</v>
      </c>
      <c r="AE35">
        <f t="shared" si="17"/>
        <v>5.0026982876349413</v>
      </c>
      <c r="AF35">
        <f t="shared" si="18"/>
        <v>1.7532371744678539</v>
      </c>
      <c r="AG35">
        <f t="shared" si="19"/>
        <v>-337.26297305574326</v>
      </c>
      <c r="AH35">
        <f t="shared" si="20"/>
        <v>138.88416767943255</v>
      </c>
      <c r="AI35">
        <f t="shared" si="21"/>
        <v>10.889211534808128</v>
      </c>
      <c r="AJ35">
        <f t="shared" si="22"/>
        <v>102.07687591364163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51097.008643581859</v>
      </c>
      <c r="AP35" t="s">
        <v>380</v>
      </c>
      <c r="AQ35">
        <v>10238.9</v>
      </c>
      <c r="AR35">
        <v>302.21199999999999</v>
      </c>
      <c r="AS35">
        <v>4052.3</v>
      </c>
      <c r="AT35">
        <f t="shared" si="26"/>
        <v>0.92542210596451402</v>
      </c>
      <c r="AU35">
        <v>-0.32343011824092399</v>
      </c>
      <c r="AV35" t="s">
        <v>483</v>
      </c>
      <c r="AW35">
        <v>10276.4</v>
      </c>
      <c r="AX35">
        <v>758.75112000000001</v>
      </c>
      <c r="AY35">
        <v>844.75800000000004</v>
      </c>
      <c r="AZ35">
        <f t="shared" si="27"/>
        <v>0.10181244806204859</v>
      </c>
      <c r="BA35">
        <v>0.5</v>
      </c>
      <c r="BB35">
        <f t="shared" si="28"/>
        <v>1513.1846993549971</v>
      </c>
      <c r="BC35">
        <f t="shared" si="29"/>
        <v>9.8583810070365772</v>
      </c>
      <c r="BD35">
        <f t="shared" si="30"/>
        <v>77.030519305683626</v>
      </c>
      <c r="BE35">
        <f t="shared" si="31"/>
        <v>6.728729896368601E-3</v>
      </c>
      <c r="BF35">
        <f t="shared" si="32"/>
        <v>3.7969951157609638</v>
      </c>
      <c r="BG35">
        <f t="shared" si="33"/>
        <v>235.51949675810459</v>
      </c>
      <c r="BH35" t="s">
        <v>484</v>
      </c>
      <c r="BI35">
        <v>621.47</v>
      </c>
      <c r="BJ35">
        <f t="shared" si="34"/>
        <v>621.47</v>
      </c>
      <c r="BK35">
        <f t="shared" si="35"/>
        <v>0.26432185312243273</v>
      </c>
      <c r="BL35">
        <f t="shared" si="36"/>
        <v>0.38518361936154211</v>
      </c>
      <c r="BM35">
        <f t="shared" si="37"/>
        <v>0.93491720662347022</v>
      </c>
      <c r="BN35">
        <f t="shared" si="38"/>
        <v>0.15852458593372731</v>
      </c>
      <c r="BO35">
        <f t="shared" si="39"/>
        <v>0.85532446171929832</v>
      </c>
      <c r="BP35">
        <f t="shared" si="40"/>
        <v>0.31549220503900882</v>
      </c>
      <c r="BQ35">
        <f t="shared" si="41"/>
        <v>0.68450779496099123</v>
      </c>
      <c r="BR35">
        <f t="shared" si="42"/>
        <v>1800</v>
      </c>
      <c r="BS35">
        <f t="shared" si="43"/>
        <v>1513.1846993549971</v>
      </c>
      <c r="BT35">
        <f t="shared" si="44"/>
        <v>0.84065816630833168</v>
      </c>
      <c r="BU35">
        <f t="shared" si="45"/>
        <v>0.16087026097508011</v>
      </c>
      <c r="BV35">
        <v>6</v>
      </c>
      <c r="BW35">
        <v>0.5</v>
      </c>
      <c r="BX35" t="s">
        <v>381</v>
      </c>
      <c r="BY35">
        <v>2</v>
      </c>
      <c r="BZ35">
        <v>1691870486.5</v>
      </c>
      <c r="CA35">
        <v>57.634300000000003</v>
      </c>
      <c r="CB35">
        <v>69.987399999999994</v>
      </c>
      <c r="CC35">
        <v>30.4984</v>
      </c>
      <c r="CD35">
        <v>21.6053</v>
      </c>
      <c r="CE35">
        <v>58.0122</v>
      </c>
      <c r="CF35">
        <v>30.371500000000001</v>
      </c>
      <c r="CG35">
        <v>500.238</v>
      </c>
      <c r="CH35">
        <v>98.433300000000003</v>
      </c>
      <c r="CI35">
        <v>9.9337499999999995E-2</v>
      </c>
      <c r="CJ35">
        <v>32.825200000000002</v>
      </c>
      <c r="CK35">
        <v>31.937899999999999</v>
      </c>
      <c r="CL35">
        <v>999.9</v>
      </c>
      <c r="CM35">
        <v>0</v>
      </c>
      <c r="CN35">
        <v>0</v>
      </c>
      <c r="CO35">
        <v>10008.1</v>
      </c>
      <c r="CP35">
        <v>0</v>
      </c>
      <c r="CQ35">
        <v>1609.83</v>
      </c>
      <c r="CR35">
        <v>-12.3531</v>
      </c>
      <c r="CS35">
        <v>59.447299999999998</v>
      </c>
      <c r="CT35">
        <v>71.532899999999998</v>
      </c>
      <c r="CU35">
        <v>8.8930799999999994</v>
      </c>
      <c r="CV35">
        <v>69.987399999999994</v>
      </c>
      <c r="CW35">
        <v>21.6053</v>
      </c>
      <c r="CX35">
        <v>3.0020600000000002</v>
      </c>
      <c r="CY35">
        <v>2.12669</v>
      </c>
      <c r="CZ35">
        <v>24.039400000000001</v>
      </c>
      <c r="DA35">
        <v>18.420500000000001</v>
      </c>
      <c r="DB35">
        <v>1800</v>
      </c>
      <c r="DC35">
        <v>0.97799800000000003</v>
      </c>
      <c r="DD35">
        <v>2.2002299999999999E-2</v>
      </c>
      <c r="DE35">
        <v>0</v>
      </c>
      <c r="DF35">
        <v>758.93799999999999</v>
      </c>
      <c r="DG35">
        <v>5.0009800000000002</v>
      </c>
      <c r="DH35">
        <v>15567.2</v>
      </c>
      <c r="DI35">
        <v>16375.9</v>
      </c>
      <c r="DJ35">
        <v>47.811999999999998</v>
      </c>
      <c r="DK35">
        <v>48.5</v>
      </c>
      <c r="DL35">
        <v>47.875</v>
      </c>
      <c r="DM35">
        <v>47.5</v>
      </c>
      <c r="DN35">
        <v>49.061999999999998</v>
      </c>
      <c r="DO35">
        <v>1755.51</v>
      </c>
      <c r="DP35">
        <v>39.49</v>
      </c>
      <c r="DQ35">
        <v>0</v>
      </c>
      <c r="DR35">
        <v>129.69999980926499</v>
      </c>
      <c r="DS35">
        <v>0</v>
      </c>
      <c r="DT35">
        <v>758.75112000000001</v>
      </c>
      <c r="DU35">
        <v>-2.4282307815130699</v>
      </c>
      <c r="DV35">
        <v>-64.323076769939902</v>
      </c>
      <c r="DW35">
        <v>15543.136</v>
      </c>
      <c r="DX35">
        <v>15</v>
      </c>
      <c r="DY35">
        <v>1691870446.5</v>
      </c>
      <c r="DZ35" t="s">
        <v>485</v>
      </c>
      <c r="EA35">
        <v>1691870435.5</v>
      </c>
      <c r="EB35">
        <v>1691870446.5</v>
      </c>
      <c r="EC35">
        <v>22</v>
      </c>
      <c r="ED35">
        <v>6.9000000000000006E-2</v>
      </c>
      <c r="EE35">
        <v>3.0000000000000001E-3</v>
      </c>
      <c r="EF35">
        <v>-0.371</v>
      </c>
      <c r="EG35">
        <v>7.4999999999999997E-2</v>
      </c>
      <c r="EH35">
        <v>70</v>
      </c>
      <c r="EI35">
        <v>22</v>
      </c>
      <c r="EJ35">
        <v>0.17</v>
      </c>
      <c r="EK35">
        <v>0.01</v>
      </c>
      <c r="EL35">
        <v>9.8660365135057404</v>
      </c>
      <c r="EM35">
        <v>-0.11732822256171301</v>
      </c>
      <c r="EN35">
        <v>4.0212617107295102E-2</v>
      </c>
      <c r="EO35">
        <v>1</v>
      </c>
      <c r="EP35">
        <v>0.45366000367252901</v>
      </c>
      <c r="EQ35">
        <v>9.2531170037910993E-3</v>
      </c>
      <c r="ER35">
        <v>1.40300614880721E-2</v>
      </c>
      <c r="ES35">
        <v>1</v>
      </c>
      <c r="ET35">
        <v>2</v>
      </c>
      <c r="EU35">
        <v>2</v>
      </c>
      <c r="EV35" t="s">
        <v>393</v>
      </c>
      <c r="EW35">
        <v>2.9617499999999999</v>
      </c>
      <c r="EX35">
        <v>2.8397700000000001</v>
      </c>
      <c r="EY35">
        <v>1.6138599999999999E-2</v>
      </c>
      <c r="EZ35">
        <v>1.96419E-2</v>
      </c>
      <c r="FA35">
        <v>0.132967</v>
      </c>
      <c r="FB35">
        <v>0.10516300000000001</v>
      </c>
      <c r="FC35">
        <v>29485.599999999999</v>
      </c>
      <c r="FD35">
        <v>29979.7</v>
      </c>
      <c r="FE35">
        <v>27490.9</v>
      </c>
      <c r="FF35">
        <v>27860.9</v>
      </c>
      <c r="FG35">
        <v>30540.2</v>
      </c>
      <c r="FH35">
        <v>30535.1</v>
      </c>
      <c r="FI35">
        <v>38283.4</v>
      </c>
      <c r="FJ35">
        <v>36995.800000000003</v>
      </c>
      <c r="FK35">
        <v>2.0229699999999999</v>
      </c>
      <c r="FL35">
        <v>1.6635200000000001</v>
      </c>
      <c r="FM35">
        <v>5.9124099999999999E-2</v>
      </c>
      <c r="FN35">
        <v>0</v>
      </c>
      <c r="FO35">
        <v>30.978000000000002</v>
      </c>
      <c r="FP35">
        <v>999.9</v>
      </c>
      <c r="FQ35">
        <v>44.933</v>
      </c>
      <c r="FR35">
        <v>41.432000000000002</v>
      </c>
      <c r="FS35">
        <v>36.523099999999999</v>
      </c>
      <c r="FT35">
        <v>61.697400000000002</v>
      </c>
      <c r="FU35">
        <v>34.639400000000002</v>
      </c>
      <c r="FV35">
        <v>1</v>
      </c>
      <c r="FW35">
        <v>0.41445100000000001</v>
      </c>
      <c r="FX35">
        <v>-6.7075199999999998E-3</v>
      </c>
      <c r="FY35">
        <v>20.253799999999998</v>
      </c>
      <c r="FZ35">
        <v>5.2258300000000002</v>
      </c>
      <c r="GA35">
        <v>12.0159</v>
      </c>
      <c r="GB35">
        <v>4.9983500000000003</v>
      </c>
      <c r="GC35">
        <v>3.2909299999999999</v>
      </c>
      <c r="GD35">
        <v>9999</v>
      </c>
      <c r="GE35">
        <v>9999</v>
      </c>
      <c r="GF35">
        <v>9999</v>
      </c>
      <c r="GG35">
        <v>290.5</v>
      </c>
      <c r="GH35">
        <v>1.8785099999999999</v>
      </c>
      <c r="GI35">
        <v>1.8722700000000001</v>
      </c>
      <c r="GJ35">
        <v>1.87439</v>
      </c>
      <c r="GK35">
        <v>1.8725700000000001</v>
      </c>
      <c r="GL35">
        <v>1.8727100000000001</v>
      </c>
      <c r="GM35">
        <v>1.8739300000000001</v>
      </c>
      <c r="GN35">
        <v>1.8742399999999999</v>
      </c>
      <c r="GO35">
        <v>1.8782000000000001</v>
      </c>
      <c r="GP35">
        <v>5</v>
      </c>
      <c r="GQ35">
        <v>0</v>
      </c>
      <c r="GR35">
        <v>0</v>
      </c>
      <c r="GS35">
        <v>0</v>
      </c>
      <c r="GT35" t="s">
        <v>383</v>
      </c>
      <c r="GU35" t="s">
        <v>384</v>
      </c>
      <c r="GV35" t="s">
        <v>385</v>
      </c>
      <c r="GW35" t="s">
        <v>385</v>
      </c>
      <c r="GX35" t="s">
        <v>385</v>
      </c>
      <c r="GY35" t="s">
        <v>385</v>
      </c>
      <c r="GZ35">
        <v>0</v>
      </c>
      <c r="HA35">
        <v>100</v>
      </c>
      <c r="HB35">
        <v>100</v>
      </c>
      <c r="HC35">
        <v>-0.378</v>
      </c>
      <c r="HD35">
        <v>0.12690000000000001</v>
      </c>
      <c r="HE35">
        <v>-0.416597955940326</v>
      </c>
      <c r="HF35">
        <v>7.2704984381113296E-4</v>
      </c>
      <c r="HG35">
        <v>-1.05877040029023E-6</v>
      </c>
      <c r="HH35">
        <v>2.9517966189716799E-10</v>
      </c>
      <c r="HI35">
        <v>0.126949515298073</v>
      </c>
      <c r="HJ35">
        <v>0</v>
      </c>
      <c r="HK35">
        <v>0</v>
      </c>
      <c r="HL35">
        <v>0</v>
      </c>
      <c r="HM35">
        <v>1</v>
      </c>
      <c r="HN35">
        <v>2242</v>
      </c>
      <c r="HO35">
        <v>1</v>
      </c>
      <c r="HP35">
        <v>25</v>
      </c>
      <c r="HQ35">
        <v>0.8</v>
      </c>
      <c r="HR35">
        <v>0.7</v>
      </c>
      <c r="HS35">
        <v>0.30395499999999998</v>
      </c>
      <c r="HT35">
        <v>2.7087400000000001</v>
      </c>
      <c r="HU35">
        <v>1.49536</v>
      </c>
      <c r="HV35">
        <v>2.2741699999999998</v>
      </c>
      <c r="HW35">
        <v>1.49658</v>
      </c>
      <c r="HX35">
        <v>2.63428</v>
      </c>
      <c r="HY35">
        <v>44.9786</v>
      </c>
      <c r="HZ35">
        <v>23.640999999999998</v>
      </c>
      <c r="IA35">
        <v>18</v>
      </c>
      <c r="IB35">
        <v>507.73899999999998</v>
      </c>
      <c r="IC35">
        <v>417.95100000000002</v>
      </c>
      <c r="ID35">
        <v>31.049499999999998</v>
      </c>
      <c r="IE35">
        <v>32.563600000000001</v>
      </c>
      <c r="IF35">
        <v>30.0001</v>
      </c>
      <c r="IG35">
        <v>32.368499999999997</v>
      </c>
      <c r="IH35">
        <v>32.308500000000002</v>
      </c>
      <c r="II35">
        <v>6.1342400000000001</v>
      </c>
      <c r="IJ35">
        <v>47.436399999999999</v>
      </c>
      <c r="IK35">
        <v>0</v>
      </c>
      <c r="IL35">
        <v>31.093900000000001</v>
      </c>
      <c r="IM35">
        <v>70</v>
      </c>
      <c r="IN35">
        <v>21.632400000000001</v>
      </c>
      <c r="IO35">
        <v>99.797799999999995</v>
      </c>
      <c r="IP35">
        <v>99.32</v>
      </c>
    </row>
    <row r="36" spans="1:250" x14ac:dyDescent="0.3">
      <c r="A36">
        <v>21</v>
      </c>
      <c r="B36">
        <v>1691870610</v>
      </c>
      <c r="C36">
        <v>5109.4000000953702</v>
      </c>
      <c r="D36" t="s">
        <v>486</v>
      </c>
      <c r="E36" t="s">
        <v>487</v>
      </c>
      <c r="F36" t="s">
        <v>376</v>
      </c>
      <c r="G36" t="s">
        <v>461</v>
      </c>
      <c r="H36" t="s">
        <v>389</v>
      </c>
      <c r="I36" t="s">
        <v>462</v>
      </c>
      <c r="J36" t="s">
        <v>377</v>
      </c>
      <c r="K36" t="s">
        <v>378</v>
      </c>
      <c r="L36" t="s">
        <v>379</v>
      </c>
      <c r="M36">
        <v>1691870610</v>
      </c>
      <c r="N36">
        <f t="shared" si="0"/>
        <v>7.9575297594388101E-3</v>
      </c>
      <c r="O36">
        <f t="shared" si="1"/>
        <v>7.9575297594388097</v>
      </c>
      <c r="P36">
        <f t="shared" si="2"/>
        <v>4.4065418955870532</v>
      </c>
      <c r="Q36">
        <f t="shared" si="3"/>
        <v>24.440300000000001</v>
      </c>
      <c r="R36">
        <f t="shared" si="4"/>
        <v>7.9858569928678795</v>
      </c>
      <c r="S36">
        <f t="shared" si="5"/>
        <v>0.78689457235222626</v>
      </c>
      <c r="T36">
        <f t="shared" si="6"/>
        <v>2.4082499140463001</v>
      </c>
      <c r="U36">
        <f t="shared" si="7"/>
        <v>0.47522236080736902</v>
      </c>
      <c r="V36">
        <f t="shared" si="8"/>
        <v>2.898661274390852</v>
      </c>
      <c r="W36">
        <f t="shared" si="9"/>
        <v>0.43579901136341814</v>
      </c>
      <c r="X36">
        <f t="shared" si="10"/>
        <v>0.27564335956243691</v>
      </c>
      <c r="Y36">
        <f t="shared" si="11"/>
        <v>289.59098875493277</v>
      </c>
      <c r="Z36">
        <f t="shared" si="12"/>
        <v>32.601036718083833</v>
      </c>
      <c r="AA36">
        <f t="shared" si="13"/>
        <v>31.972300000000001</v>
      </c>
      <c r="AB36">
        <f t="shared" si="14"/>
        <v>4.7676017885651634</v>
      </c>
      <c r="AC36">
        <f t="shared" si="15"/>
        <v>60.285097816013987</v>
      </c>
      <c r="AD36">
        <f t="shared" si="16"/>
        <v>3.0396490294101</v>
      </c>
      <c r="AE36">
        <f t="shared" si="17"/>
        <v>5.0421234094815635</v>
      </c>
      <c r="AF36">
        <f t="shared" si="18"/>
        <v>1.7279527591550634</v>
      </c>
      <c r="AG36">
        <f t="shared" si="19"/>
        <v>-350.92706239125152</v>
      </c>
      <c r="AH36">
        <f t="shared" si="20"/>
        <v>155.1005819252718</v>
      </c>
      <c r="AI36">
        <f t="shared" si="21"/>
        <v>12.190676957565682</v>
      </c>
      <c r="AJ36">
        <f t="shared" si="22"/>
        <v>105.95518524651874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50942.714593542594</v>
      </c>
      <c r="AP36" t="s">
        <v>380</v>
      </c>
      <c r="AQ36">
        <v>10238.9</v>
      </c>
      <c r="AR36">
        <v>302.21199999999999</v>
      </c>
      <c r="AS36">
        <v>4052.3</v>
      </c>
      <c r="AT36">
        <f t="shared" si="26"/>
        <v>0.92542210596451402</v>
      </c>
      <c r="AU36">
        <v>-0.32343011824092399</v>
      </c>
      <c r="AV36" t="s">
        <v>488</v>
      </c>
      <c r="AW36">
        <v>10276.6</v>
      </c>
      <c r="AX36">
        <v>771.42184615384599</v>
      </c>
      <c r="AY36">
        <v>833.78</v>
      </c>
      <c r="AZ36">
        <f t="shared" si="27"/>
        <v>7.4789697337611871E-2</v>
      </c>
      <c r="BA36">
        <v>0.5</v>
      </c>
      <c r="BB36">
        <f t="shared" si="28"/>
        <v>1513.3109993548876</v>
      </c>
      <c r="BC36">
        <f t="shared" si="29"/>
        <v>4.4065418955870532</v>
      </c>
      <c r="BD36">
        <f t="shared" si="30"/>
        <v>56.590035809715502</v>
      </c>
      <c r="BE36">
        <f t="shared" si="31"/>
        <v>3.1255782954358532E-3</v>
      </c>
      <c r="BF36">
        <f t="shared" si="32"/>
        <v>3.8601549569430791</v>
      </c>
      <c r="BG36">
        <f t="shared" si="33"/>
        <v>234.65810272443775</v>
      </c>
      <c r="BH36" t="s">
        <v>489</v>
      </c>
      <c r="BI36">
        <v>631.58000000000004</v>
      </c>
      <c r="BJ36">
        <f t="shared" si="34"/>
        <v>631.58000000000004</v>
      </c>
      <c r="BK36">
        <f t="shared" si="35"/>
        <v>0.24251001463215704</v>
      </c>
      <c r="BL36">
        <f t="shared" si="36"/>
        <v>0.30839838697405542</v>
      </c>
      <c r="BM36">
        <f t="shared" si="37"/>
        <v>0.94088963726934682</v>
      </c>
      <c r="BN36">
        <f t="shared" si="38"/>
        <v>0.11730983401211884</v>
      </c>
      <c r="BO36">
        <f t="shared" si="39"/>
        <v>0.85825185968969264</v>
      </c>
      <c r="BP36">
        <f t="shared" si="40"/>
        <v>0.25249252949757528</v>
      </c>
      <c r="BQ36">
        <f t="shared" si="41"/>
        <v>0.74750747050242472</v>
      </c>
      <c r="BR36">
        <f t="shared" si="42"/>
        <v>1800.15</v>
      </c>
      <c r="BS36">
        <f t="shared" si="43"/>
        <v>1513.3109993548876</v>
      </c>
      <c r="BT36">
        <f t="shared" si="44"/>
        <v>0.84065827811842764</v>
      </c>
      <c r="BU36">
        <f t="shared" si="45"/>
        <v>0.16087047676856525</v>
      </c>
      <c r="BV36">
        <v>6</v>
      </c>
      <c r="BW36">
        <v>0.5</v>
      </c>
      <c r="BX36" t="s">
        <v>381</v>
      </c>
      <c r="BY36">
        <v>2</v>
      </c>
      <c r="BZ36">
        <v>1691870610</v>
      </c>
      <c r="CA36">
        <v>24.440300000000001</v>
      </c>
      <c r="CB36">
        <v>29.956600000000002</v>
      </c>
      <c r="CC36">
        <v>30.848099999999999</v>
      </c>
      <c r="CD36">
        <v>21.601900000000001</v>
      </c>
      <c r="CE36">
        <v>24.8718</v>
      </c>
      <c r="CF36">
        <v>30.721900000000002</v>
      </c>
      <c r="CG36">
        <v>500.447</v>
      </c>
      <c r="CH36">
        <v>98.434200000000004</v>
      </c>
      <c r="CI36">
        <v>0.10182099999999999</v>
      </c>
      <c r="CJ36">
        <v>32.964799999999997</v>
      </c>
      <c r="CK36">
        <v>31.972300000000001</v>
      </c>
      <c r="CL36">
        <v>999.9</v>
      </c>
      <c r="CM36">
        <v>0</v>
      </c>
      <c r="CN36">
        <v>0</v>
      </c>
      <c r="CO36">
        <v>9981.25</v>
      </c>
      <c r="CP36">
        <v>0</v>
      </c>
      <c r="CQ36">
        <v>1642.76</v>
      </c>
      <c r="CR36">
        <v>-5.5163200000000003</v>
      </c>
      <c r="CS36">
        <v>25.2182</v>
      </c>
      <c r="CT36">
        <v>30.617999999999999</v>
      </c>
      <c r="CU36">
        <v>9.2462</v>
      </c>
      <c r="CV36">
        <v>29.956600000000002</v>
      </c>
      <c r="CW36">
        <v>21.601900000000001</v>
      </c>
      <c r="CX36">
        <v>3.0365099999999998</v>
      </c>
      <c r="CY36">
        <v>2.12636</v>
      </c>
      <c r="CZ36">
        <v>24.229500000000002</v>
      </c>
      <c r="DA36">
        <v>18.418099999999999</v>
      </c>
      <c r="DB36">
        <v>1800.15</v>
      </c>
      <c r="DC36">
        <v>0.97799800000000003</v>
      </c>
      <c r="DD36">
        <v>2.2002299999999999E-2</v>
      </c>
      <c r="DE36">
        <v>0</v>
      </c>
      <c r="DF36">
        <v>771.27599999999995</v>
      </c>
      <c r="DG36">
        <v>5.0009800000000002</v>
      </c>
      <c r="DH36">
        <v>15791.7</v>
      </c>
      <c r="DI36">
        <v>16377.2</v>
      </c>
      <c r="DJ36">
        <v>47.875</v>
      </c>
      <c r="DK36">
        <v>48.5</v>
      </c>
      <c r="DL36">
        <v>48.061999999999998</v>
      </c>
      <c r="DM36">
        <v>48.061999999999998</v>
      </c>
      <c r="DN36">
        <v>49.125</v>
      </c>
      <c r="DO36">
        <v>1755.65</v>
      </c>
      <c r="DP36">
        <v>39.5</v>
      </c>
      <c r="DQ36">
        <v>0</v>
      </c>
      <c r="DR36">
        <v>123.09999990463299</v>
      </c>
      <c r="DS36">
        <v>0</v>
      </c>
      <c r="DT36">
        <v>771.42184615384599</v>
      </c>
      <c r="DU36">
        <v>-1.5551452861257</v>
      </c>
      <c r="DV36">
        <v>-244.78974189978399</v>
      </c>
      <c r="DW36">
        <v>15828.8269230769</v>
      </c>
      <c r="DX36">
        <v>15</v>
      </c>
      <c r="DY36">
        <v>1691870570.5</v>
      </c>
      <c r="DZ36" t="s">
        <v>490</v>
      </c>
      <c r="EA36">
        <v>1691870560</v>
      </c>
      <c r="EB36">
        <v>1691870570.5</v>
      </c>
      <c r="EC36">
        <v>23</v>
      </c>
      <c r="ED36">
        <v>-3.2000000000000001E-2</v>
      </c>
      <c r="EE36">
        <v>-1E-3</v>
      </c>
      <c r="EF36">
        <v>-0.42799999999999999</v>
      </c>
      <c r="EG36">
        <v>7.0999999999999994E-2</v>
      </c>
      <c r="EH36">
        <v>30</v>
      </c>
      <c r="EI36">
        <v>21</v>
      </c>
      <c r="EJ36">
        <v>0.25</v>
      </c>
      <c r="EK36">
        <v>0.01</v>
      </c>
      <c r="EL36">
        <v>4.4352197488589704</v>
      </c>
      <c r="EM36">
        <v>-2.09477726431893E-2</v>
      </c>
      <c r="EN36">
        <v>3.4423388624205298E-2</v>
      </c>
      <c r="EO36">
        <v>1</v>
      </c>
      <c r="EP36">
        <v>0.467765405754692</v>
      </c>
      <c r="EQ36">
        <v>5.9863304172139503E-2</v>
      </c>
      <c r="ER36">
        <v>1.9363795951926499E-2</v>
      </c>
      <c r="ES36">
        <v>1</v>
      </c>
      <c r="ET36">
        <v>2</v>
      </c>
      <c r="EU36">
        <v>2</v>
      </c>
      <c r="EV36" t="s">
        <v>393</v>
      </c>
      <c r="EW36">
        <v>2.9623200000000001</v>
      </c>
      <c r="EX36">
        <v>2.8420100000000001</v>
      </c>
      <c r="EY36">
        <v>6.9493100000000002E-3</v>
      </c>
      <c r="EZ36">
        <v>8.4671799999999995E-3</v>
      </c>
      <c r="FA36">
        <v>0.13401199999999999</v>
      </c>
      <c r="FB36">
        <v>0.105152</v>
      </c>
      <c r="FC36">
        <v>29761</v>
      </c>
      <c r="FD36">
        <v>30320.9</v>
      </c>
      <c r="FE36">
        <v>27491</v>
      </c>
      <c r="FF36">
        <v>27860.6</v>
      </c>
      <c r="FG36">
        <v>30502.6</v>
      </c>
      <c r="FH36">
        <v>30534.7</v>
      </c>
      <c r="FI36">
        <v>38283.599999999999</v>
      </c>
      <c r="FJ36">
        <v>36995.800000000003</v>
      </c>
      <c r="FK36">
        <v>2.0250699999999999</v>
      </c>
      <c r="FL36">
        <v>1.6632199999999999</v>
      </c>
      <c r="FM36">
        <v>5.87255E-2</v>
      </c>
      <c r="FN36">
        <v>0</v>
      </c>
      <c r="FO36">
        <v>31.018899999999999</v>
      </c>
      <c r="FP36">
        <v>999.9</v>
      </c>
      <c r="FQ36">
        <v>44.555</v>
      </c>
      <c r="FR36">
        <v>41.493000000000002</v>
      </c>
      <c r="FS36">
        <v>36.329799999999999</v>
      </c>
      <c r="FT36">
        <v>61.417400000000001</v>
      </c>
      <c r="FU36">
        <v>34.651400000000002</v>
      </c>
      <c r="FV36">
        <v>1</v>
      </c>
      <c r="FW36">
        <v>0.41473300000000002</v>
      </c>
      <c r="FX36">
        <v>0.385297</v>
      </c>
      <c r="FY36">
        <v>20.253</v>
      </c>
      <c r="FZ36">
        <v>5.2214799999999997</v>
      </c>
      <c r="GA36">
        <v>12.0159</v>
      </c>
      <c r="GB36">
        <v>4.9979500000000003</v>
      </c>
      <c r="GC36">
        <v>3.2906</v>
      </c>
      <c r="GD36">
        <v>9999</v>
      </c>
      <c r="GE36">
        <v>9999</v>
      </c>
      <c r="GF36">
        <v>9999</v>
      </c>
      <c r="GG36">
        <v>290.5</v>
      </c>
      <c r="GH36">
        <v>1.8783799999999999</v>
      </c>
      <c r="GI36">
        <v>1.87225</v>
      </c>
      <c r="GJ36">
        <v>1.87439</v>
      </c>
      <c r="GK36">
        <v>1.8725499999999999</v>
      </c>
      <c r="GL36">
        <v>1.8726799999999999</v>
      </c>
      <c r="GM36">
        <v>1.87392</v>
      </c>
      <c r="GN36">
        <v>1.87419</v>
      </c>
      <c r="GO36">
        <v>1.8781399999999999</v>
      </c>
      <c r="GP36">
        <v>5</v>
      </c>
      <c r="GQ36">
        <v>0</v>
      </c>
      <c r="GR36">
        <v>0</v>
      </c>
      <c r="GS36">
        <v>0</v>
      </c>
      <c r="GT36" t="s">
        <v>383</v>
      </c>
      <c r="GU36" t="s">
        <v>384</v>
      </c>
      <c r="GV36" t="s">
        <v>385</v>
      </c>
      <c r="GW36" t="s">
        <v>385</v>
      </c>
      <c r="GX36" t="s">
        <v>385</v>
      </c>
      <c r="GY36" t="s">
        <v>385</v>
      </c>
      <c r="GZ36">
        <v>0</v>
      </c>
      <c r="HA36">
        <v>100</v>
      </c>
      <c r="HB36">
        <v>100</v>
      </c>
      <c r="HC36">
        <v>-0.43099999999999999</v>
      </c>
      <c r="HD36">
        <v>0.12620000000000001</v>
      </c>
      <c r="HE36">
        <v>-0.44901849373583902</v>
      </c>
      <c r="HF36">
        <v>7.2704984381113296E-4</v>
      </c>
      <c r="HG36">
        <v>-1.05877040029023E-6</v>
      </c>
      <c r="HH36">
        <v>2.9517966189716799E-10</v>
      </c>
      <c r="HI36">
        <v>0.126203817729583</v>
      </c>
      <c r="HJ36">
        <v>0</v>
      </c>
      <c r="HK36">
        <v>0</v>
      </c>
      <c r="HL36">
        <v>0</v>
      </c>
      <c r="HM36">
        <v>1</v>
      </c>
      <c r="HN36">
        <v>2242</v>
      </c>
      <c r="HO36">
        <v>1</v>
      </c>
      <c r="HP36">
        <v>25</v>
      </c>
      <c r="HQ36">
        <v>0.8</v>
      </c>
      <c r="HR36">
        <v>0.7</v>
      </c>
      <c r="HS36">
        <v>0.21728500000000001</v>
      </c>
      <c r="HT36">
        <v>2.7319300000000002</v>
      </c>
      <c r="HU36">
        <v>1.49536</v>
      </c>
      <c r="HV36">
        <v>2.2753899999999998</v>
      </c>
      <c r="HW36">
        <v>1.49658</v>
      </c>
      <c r="HX36">
        <v>2.5769000000000002</v>
      </c>
      <c r="HY36">
        <v>44.809600000000003</v>
      </c>
      <c r="HZ36">
        <v>23.675999999999998</v>
      </c>
      <c r="IA36">
        <v>18</v>
      </c>
      <c r="IB36">
        <v>509.06</v>
      </c>
      <c r="IC36">
        <v>417.77100000000002</v>
      </c>
      <c r="ID36">
        <v>31.120699999999999</v>
      </c>
      <c r="IE36">
        <v>32.552</v>
      </c>
      <c r="IF36">
        <v>30</v>
      </c>
      <c r="IG36">
        <v>32.371000000000002</v>
      </c>
      <c r="IH36">
        <v>32.3108</v>
      </c>
      <c r="II36">
        <v>4.4139900000000001</v>
      </c>
      <c r="IJ36">
        <v>47.007300000000001</v>
      </c>
      <c r="IK36">
        <v>0</v>
      </c>
      <c r="IL36">
        <v>31.294</v>
      </c>
      <c r="IM36">
        <v>30</v>
      </c>
      <c r="IN36">
        <v>21.5655</v>
      </c>
      <c r="IO36">
        <v>99.798299999999998</v>
      </c>
      <c r="IP36">
        <v>99.319599999999994</v>
      </c>
    </row>
    <row r="37" spans="1:250" x14ac:dyDescent="0.3">
      <c r="A37">
        <v>22</v>
      </c>
      <c r="B37">
        <v>1691870731.5</v>
      </c>
      <c r="C37">
        <v>5230.9000000953702</v>
      </c>
      <c r="D37" t="s">
        <v>491</v>
      </c>
      <c r="E37" t="s">
        <v>492</v>
      </c>
      <c r="F37" t="s">
        <v>376</v>
      </c>
      <c r="G37" t="s">
        <v>461</v>
      </c>
      <c r="H37" t="s">
        <v>389</v>
      </c>
      <c r="I37" t="s">
        <v>462</v>
      </c>
      <c r="J37" t="s">
        <v>377</v>
      </c>
      <c r="K37" t="s">
        <v>378</v>
      </c>
      <c r="L37" t="s">
        <v>379</v>
      </c>
      <c r="M37">
        <v>1691870731.5</v>
      </c>
      <c r="N37">
        <f t="shared" si="0"/>
        <v>8.0306846214770224E-3</v>
      </c>
      <c r="O37">
        <f t="shared" si="1"/>
        <v>8.0306846214770218</v>
      </c>
      <c r="P37">
        <f t="shared" si="2"/>
        <v>1.4549418222558517</v>
      </c>
      <c r="Q37">
        <f t="shared" si="3"/>
        <v>8.1555199999999992</v>
      </c>
      <c r="R37">
        <f t="shared" si="4"/>
        <v>2.8438657968967309</v>
      </c>
      <c r="S37">
        <f t="shared" si="5"/>
        <v>0.2802179513384227</v>
      </c>
      <c r="T37">
        <f t="shared" si="6"/>
        <v>0.80359738106956802</v>
      </c>
      <c r="U37">
        <f t="shared" si="7"/>
        <v>0.48732123967189733</v>
      </c>
      <c r="V37">
        <f t="shared" si="8"/>
        <v>2.9103253018291735</v>
      </c>
      <c r="W37">
        <f t="shared" si="9"/>
        <v>0.44610922250196994</v>
      </c>
      <c r="X37">
        <f t="shared" si="10"/>
        <v>0.28222999165917695</v>
      </c>
      <c r="Y37">
        <f t="shared" si="11"/>
        <v>289.55268475476674</v>
      </c>
      <c r="Z37">
        <f t="shared" si="12"/>
        <v>32.532286121128884</v>
      </c>
      <c r="AA37">
        <f t="shared" si="13"/>
        <v>31.903600000000001</v>
      </c>
      <c r="AB37">
        <f t="shared" si="14"/>
        <v>4.7490907612165563</v>
      </c>
      <c r="AC37">
        <f t="shared" si="15"/>
        <v>60.573359086105626</v>
      </c>
      <c r="AD37">
        <f t="shared" si="16"/>
        <v>3.0454743700735207</v>
      </c>
      <c r="AE37">
        <f t="shared" si="17"/>
        <v>5.02774555682862</v>
      </c>
      <c r="AF37">
        <f t="shared" si="18"/>
        <v>1.7036163911430355</v>
      </c>
      <c r="AG37">
        <f t="shared" si="19"/>
        <v>-354.15319180713669</v>
      </c>
      <c r="AH37">
        <f t="shared" si="20"/>
        <v>158.53323283200552</v>
      </c>
      <c r="AI37">
        <f t="shared" si="21"/>
        <v>12.403259122611599</v>
      </c>
      <c r="AJ37">
        <f t="shared" si="22"/>
        <v>106.33598490224716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51278.570243196416</v>
      </c>
      <c r="AP37" t="s">
        <v>380</v>
      </c>
      <c r="AQ37">
        <v>10238.9</v>
      </c>
      <c r="AR37">
        <v>302.21199999999999</v>
      </c>
      <c r="AS37">
        <v>4052.3</v>
      </c>
      <c r="AT37">
        <f t="shared" si="26"/>
        <v>0.92542210596451402</v>
      </c>
      <c r="AU37">
        <v>-0.32343011824092399</v>
      </c>
      <c r="AV37" t="s">
        <v>493</v>
      </c>
      <c r="AW37">
        <v>10277.200000000001</v>
      </c>
      <c r="AX37">
        <v>778.54784615384597</v>
      </c>
      <c r="AY37">
        <v>823.71600000000001</v>
      </c>
      <c r="AZ37">
        <f t="shared" si="27"/>
        <v>5.4834619997856104E-2</v>
      </c>
      <c r="BA37">
        <v>0.5</v>
      </c>
      <c r="BB37">
        <f t="shared" si="28"/>
        <v>1513.1093993548016</v>
      </c>
      <c r="BC37">
        <f t="shared" si="29"/>
        <v>1.4549418222558517</v>
      </c>
      <c r="BD37">
        <f t="shared" si="30"/>
        <v>41.485389464402417</v>
      </c>
      <c r="BE37">
        <f t="shared" si="31"/>
        <v>1.1753095587504008E-3</v>
      </c>
      <c r="BF37">
        <f t="shared" si="32"/>
        <v>3.9195353738424412</v>
      </c>
      <c r="BG37">
        <f t="shared" si="33"/>
        <v>233.85398066800929</v>
      </c>
      <c r="BH37" t="s">
        <v>494</v>
      </c>
      <c r="BI37">
        <v>642.07000000000005</v>
      </c>
      <c r="BJ37">
        <f t="shared" si="34"/>
        <v>642.07000000000005</v>
      </c>
      <c r="BK37">
        <f t="shared" si="35"/>
        <v>0.22052017928509338</v>
      </c>
      <c r="BL37">
        <f t="shared" si="36"/>
        <v>0.2486603274839746</v>
      </c>
      <c r="BM37">
        <f t="shared" si="37"/>
        <v>0.94673497095503834</v>
      </c>
      <c r="BN37">
        <f t="shared" si="38"/>
        <v>8.6611327710149955E-2</v>
      </c>
      <c r="BO37">
        <f t="shared" si="39"/>
        <v>0.86093553004622825</v>
      </c>
      <c r="BP37">
        <f t="shared" si="40"/>
        <v>0.20507068031382916</v>
      </c>
      <c r="BQ37">
        <f t="shared" si="41"/>
        <v>0.79492931968617087</v>
      </c>
      <c r="BR37">
        <f t="shared" si="42"/>
        <v>1799.91</v>
      </c>
      <c r="BS37">
        <f t="shared" si="43"/>
        <v>1513.1093993548016</v>
      </c>
      <c r="BT37">
        <f t="shared" si="44"/>
        <v>0.84065836589318432</v>
      </c>
      <c r="BU37">
        <f t="shared" si="45"/>
        <v>0.16087064617384578</v>
      </c>
      <c r="BV37">
        <v>6</v>
      </c>
      <c r="BW37">
        <v>0.5</v>
      </c>
      <c r="BX37" t="s">
        <v>381</v>
      </c>
      <c r="BY37">
        <v>2</v>
      </c>
      <c r="BZ37">
        <v>1691870731.5</v>
      </c>
      <c r="CA37">
        <v>8.1555199999999992</v>
      </c>
      <c r="CB37">
        <v>9.9791899999999991</v>
      </c>
      <c r="CC37">
        <v>30.907800000000002</v>
      </c>
      <c r="CD37">
        <v>21.5732</v>
      </c>
      <c r="CE37">
        <v>8.6013500000000001</v>
      </c>
      <c r="CF37">
        <v>30.786100000000001</v>
      </c>
      <c r="CG37">
        <v>500.23399999999998</v>
      </c>
      <c r="CH37">
        <v>98.434700000000007</v>
      </c>
      <c r="CI37">
        <v>9.9468399999999998E-2</v>
      </c>
      <c r="CJ37">
        <v>32.914000000000001</v>
      </c>
      <c r="CK37">
        <v>31.903600000000001</v>
      </c>
      <c r="CL37">
        <v>999.9</v>
      </c>
      <c r="CM37">
        <v>0</v>
      </c>
      <c r="CN37">
        <v>0</v>
      </c>
      <c r="CO37">
        <v>10048.1</v>
      </c>
      <c r="CP37">
        <v>0</v>
      </c>
      <c r="CQ37">
        <v>1294.8</v>
      </c>
      <c r="CR37">
        <v>-1.8236699999999999</v>
      </c>
      <c r="CS37">
        <v>8.4156300000000002</v>
      </c>
      <c r="CT37">
        <v>10.199199999999999</v>
      </c>
      <c r="CU37">
        <v>9.3345699999999994</v>
      </c>
      <c r="CV37">
        <v>9.9791899999999991</v>
      </c>
      <c r="CW37">
        <v>21.5732</v>
      </c>
      <c r="CX37">
        <v>3.0424000000000002</v>
      </c>
      <c r="CY37">
        <v>2.1235499999999998</v>
      </c>
      <c r="CZ37">
        <v>24.261800000000001</v>
      </c>
      <c r="DA37">
        <v>18.396999999999998</v>
      </c>
      <c r="DB37">
        <v>1799.91</v>
      </c>
      <c r="DC37">
        <v>0.97799400000000003</v>
      </c>
      <c r="DD37">
        <v>2.2006100000000001E-2</v>
      </c>
      <c r="DE37">
        <v>0</v>
      </c>
      <c r="DF37">
        <v>778.36699999999996</v>
      </c>
      <c r="DG37">
        <v>5.0009800000000002</v>
      </c>
      <c r="DH37">
        <v>15889</v>
      </c>
      <c r="DI37">
        <v>16375</v>
      </c>
      <c r="DJ37">
        <v>47.875</v>
      </c>
      <c r="DK37">
        <v>48.436999999999998</v>
      </c>
      <c r="DL37">
        <v>48</v>
      </c>
      <c r="DM37">
        <v>47.936999999999998</v>
      </c>
      <c r="DN37">
        <v>49.061999999999998</v>
      </c>
      <c r="DO37">
        <v>1755.41</v>
      </c>
      <c r="DP37">
        <v>39.5</v>
      </c>
      <c r="DQ37">
        <v>0</v>
      </c>
      <c r="DR37">
        <v>120.69999980926499</v>
      </c>
      <c r="DS37">
        <v>0</v>
      </c>
      <c r="DT37">
        <v>778.54784615384597</v>
      </c>
      <c r="DU37">
        <v>-0.92382905730563603</v>
      </c>
      <c r="DV37">
        <v>40.499146238033603</v>
      </c>
      <c r="DW37">
        <v>15912.692307692299</v>
      </c>
      <c r="DX37">
        <v>15</v>
      </c>
      <c r="DY37">
        <v>1691870691</v>
      </c>
      <c r="DZ37" t="s">
        <v>495</v>
      </c>
      <c r="EA37">
        <v>1691870684.5</v>
      </c>
      <c r="EB37">
        <v>1691870691</v>
      </c>
      <c r="EC37">
        <v>24</v>
      </c>
      <c r="ED37">
        <v>-3.0000000000000001E-3</v>
      </c>
      <c r="EE37">
        <v>-5.0000000000000001E-3</v>
      </c>
      <c r="EF37">
        <v>-0.44500000000000001</v>
      </c>
      <c r="EG37">
        <v>6.8000000000000005E-2</v>
      </c>
      <c r="EH37">
        <v>10</v>
      </c>
      <c r="EI37">
        <v>22</v>
      </c>
      <c r="EJ37">
        <v>0.38</v>
      </c>
      <c r="EK37">
        <v>0.01</v>
      </c>
      <c r="EL37">
        <v>1.4793806581839</v>
      </c>
      <c r="EM37">
        <v>-0.13674176966644899</v>
      </c>
      <c r="EN37">
        <v>3.7371948017091698E-2</v>
      </c>
      <c r="EO37">
        <v>1</v>
      </c>
      <c r="EP37">
        <v>0.48833298188618401</v>
      </c>
      <c r="EQ37">
        <v>1.46488221135155E-2</v>
      </c>
      <c r="ER37">
        <v>1.45439740740299E-2</v>
      </c>
      <c r="ES37">
        <v>1</v>
      </c>
      <c r="ET37">
        <v>2</v>
      </c>
      <c r="EU37">
        <v>2</v>
      </c>
      <c r="EV37" t="s">
        <v>393</v>
      </c>
      <c r="EW37">
        <v>2.9617800000000001</v>
      </c>
      <c r="EX37">
        <v>2.84023</v>
      </c>
      <c r="EY37">
        <v>2.4035900000000002E-3</v>
      </c>
      <c r="EZ37">
        <v>2.82226E-3</v>
      </c>
      <c r="FA37">
        <v>0.13420599999999999</v>
      </c>
      <c r="FB37">
        <v>0.105057</v>
      </c>
      <c r="FC37">
        <v>29898.5</v>
      </c>
      <c r="FD37">
        <v>30494.400000000001</v>
      </c>
      <c r="FE37">
        <v>27492.3</v>
      </c>
      <c r="FF37">
        <v>27861.5</v>
      </c>
      <c r="FG37">
        <v>30496.5</v>
      </c>
      <c r="FH37">
        <v>30538.9</v>
      </c>
      <c r="FI37">
        <v>38285.1</v>
      </c>
      <c r="FJ37">
        <v>36997.4</v>
      </c>
      <c r="FK37">
        <v>2.0247199999999999</v>
      </c>
      <c r="FL37">
        <v>1.6644000000000001</v>
      </c>
      <c r="FM37">
        <v>5.8691899999999998E-2</v>
      </c>
      <c r="FN37">
        <v>0</v>
      </c>
      <c r="FO37">
        <v>30.950700000000001</v>
      </c>
      <c r="FP37">
        <v>999.9</v>
      </c>
      <c r="FQ37">
        <v>44.238</v>
      </c>
      <c r="FR37">
        <v>41.512999999999998</v>
      </c>
      <c r="FS37">
        <v>36.1083</v>
      </c>
      <c r="FT37">
        <v>60.987400000000001</v>
      </c>
      <c r="FU37">
        <v>34.791699999999999</v>
      </c>
      <c r="FV37">
        <v>1</v>
      </c>
      <c r="FW37">
        <v>0.41200999999999999</v>
      </c>
      <c r="FX37">
        <v>-0.21784899999999999</v>
      </c>
      <c r="FY37">
        <v>20.253699999999998</v>
      </c>
      <c r="FZ37">
        <v>5.2232799999999999</v>
      </c>
      <c r="GA37">
        <v>12.0159</v>
      </c>
      <c r="GB37">
        <v>4.9982499999999996</v>
      </c>
      <c r="GC37">
        <v>3.2904</v>
      </c>
      <c r="GD37">
        <v>9999</v>
      </c>
      <c r="GE37">
        <v>9999</v>
      </c>
      <c r="GF37">
        <v>9999</v>
      </c>
      <c r="GG37">
        <v>290.5</v>
      </c>
      <c r="GH37">
        <v>1.87836</v>
      </c>
      <c r="GI37">
        <v>1.8722099999999999</v>
      </c>
      <c r="GJ37">
        <v>1.8743099999999999</v>
      </c>
      <c r="GK37">
        <v>1.8724400000000001</v>
      </c>
      <c r="GL37">
        <v>1.8725700000000001</v>
      </c>
      <c r="GM37">
        <v>1.8738600000000001</v>
      </c>
      <c r="GN37">
        <v>1.87409</v>
      </c>
      <c r="GO37">
        <v>1.8780600000000001</v>
      </c>
      <c r="GP37">
        <v>5</v>
      </c>
      <c r="GQ37">
        <v>0</v>
      </c>
      <c r="GR37">
        <v>0</v>
      </c>
      <c r="GS37">
        <v>0</v>
      </c>
      <c r="GT37" t="s">
        <v>383</v>
      </c>
      <c r="GU37" t="s">
        <v>384</v>
      </c>
      <c r="GV37" t="s">
        <v>385</v>
      </c>
      <c r="GW37" t="s">
        <v>385</v>
      </c>
      <c r="GX37" t="s">
        <v>385</v>
      </c>
      <c r="GY37" t="s">
        <v>385</v>
      </c>
      <c r="GZ37">
        <v>0</v>
      </c>
      <c r="HA37">
        <v>100</v>
      </c>
      <c r="HB37">
        <v>100</v>
      </c>
      <c r="HC37">
        <v>-0.44600000000000001</v>
      </c>
      <c r="HD37">
        <v>0.1217</v>
      </c>
      <c r="HE37">
        <v>-0.45200363480244299</v>
      </c>
      <c r="HF37">
        <v>7.2704984381113296E-4</v>
      </c>
      <c r="HG37">
        <v>-1.05877040029023E-6</v>
      </c>
      <c r="HH37">
        <v>2.9517966189716799E-10</v>
      </c>
      <c r="HI37">
        <v>0.121660705638324</v>
      </c>
      <c r="HJ37">
        <v>0</v>
      </c>
      <c r="HK37">
        <v>0</v>
      </c>
      <c r="HL37">
        <v>0</v>
      </c>
      <c r="HM37">
        <v>1</v>
      </c>
      <c r="HN37">
        <v>2242</v>
      </c>
      <c r="HO37">
        <v>1</v>
      </c>
      <c r="HP37">
        <v>25</v>
      </c>
      <c r="HQ37">
        <v>0.8</v>
      </c>
      <c r="HR37">
        <v>0.7</v>
      </c>
      <c r="HS37">
        <v>0.17578099999999999</v>
      </c>
      <c r="HT37">
        <v>2.7551299999999999</v>
      </c>
      <c r="HU37">
        <v>1.49536</v>
      </c>
      <c r="HV37">
        <v>2.2753899999999998</v>
      </c>
      <c r="HW37">
        <v>1.49658</v>
      </c>
      <c r="HX37">
        <v>2.63794</v>
      </c>
      <c r="HY37">
        <v>44.641199999999998</v>
      </c>
      <c r="HZ37">
        <v>23.719799999999999</v>
      </c>
      <c r="IA37">
        <v>18</v>
      </c>
      <c r="IB37">
        <v>508.75200000000001</v>
      </c>
      <c r="IC37">
        <v>418.459</v>
      </c>
      <c r="ID37">
        <v>31.268899999999999</v>
      </c>
      <c r="IE37">
        <v>32.534700000000001</v>
      </c>
      <c r="IF37">
        <v>29.9998</v>
      </c>
      <c r="IG37">
        <v>32.359099999999998</v>
      </c>
      <c r="IH37">
        <v>32.299399999999999</v>
      </c>
      <c r="II37">
        <v>3.57518</v>
      </c>
      <c r="IJ37">
        <v>47.087400000000002</v>
      </c>
      <c r="IK37">
        <v>0</v>
      </c>
      <c r="IL37">
        <v>31.289400000000001</v>
      </c>
      <c r="IM37">
        <v>10</v>
      </c>
      <c r="IN37">
        <v>21.414999999999999</v>
      </c>
      <c r="IO37">
        <v>99.802400000000006</v>
      </c>
      <c r="IP37">
        <v>99.323400000000007</v>
      </c>
    </row>
    <row r="38" spans="1:250" x14ac:dyDescent="0.3">
      <c r="A38">
        <v>23</v>
      </c>
      <c r="B38">
        <v>1691870916</v>
      </c>
      <c r="C38">
        <v>5415.4000000953702</v>
      </c>
      <c r="D38" t="s">
        <v>496</v>
      </c>
      <c r="E38" t="s">
        <v>497</v>
      </c>
      <c r="F38" t="s">
        <v>376</v>
      </c>
      <c r="G38" t="s">
        <v>461</v>
      </c>
      <c r="H38" t="s">
        <v>389</v>
      </c>
      <c r="I38" t="s">
        <v>462</v>
      </c>
      <c r="J38" t="s">
        <v>377</v>
      </c>
      <c r="K38" t="s">
        <v>378</v>
      </c>
      <c r="L38" t="s">
        <v>379</v>
      </c>
      <c r="M38">
        <v>1691870916</v>
      </c>
      <c r="N38">
        <f t="shared" si="0"/>
        <v>7.8260711987360627E-3</v>
      </c>
      <c r="O38">
        <f t="shared" si="1"/>
        <v>7.8260711987360629</v>
      </c>
      <c r="P38">
        <f t="shared" si="2"/>
        <v>46.948613809464575</v>
      </c>
      <c r="Q38">
        <f t="shared" si="3"/>
        <v>340.56599999999997</v>
      </c>
      <c r="R38">
        <f t="shared" si="4"/>
        <v>157.70013678743746</v>
      </c>
      <c r="S38">
        <f t="shared" si="5"/>
        <v>15.538472187607097</v>
      </c>
      <c r="T38">
        <f t="shared" si="6"/>
        <v>33.556567716726001</v>
      </c>
      <c r="U38">
        <f t="shared" si="7"/>
        <v>0.45988383965015073</v>
      </c>
      <c r="V38">
        <f t="shared" si="8"/>
        <v>2.9042877689130262</v>
      </c>
      <c r="W38">
        <f t="shared" si="9"/>
        <v>0.42292373572650438</v>
      </c>
      <c r="X38">
        <f t="shared" si="10"/>
        <v>0.26740008267061938</v>
      </c>
      <c r="Y38">
        <f t="shared" si="11"/>
        <v>289.56545275482205</v>
      </c>
      <c r="Z38">
        <f t="shared" si="12"/>
        <v>32.798997422293738</v>
      </c>
      <c r="AA38">
        <f t="shared" si="13"/>
        <v>32.067799999999998</v>
      </c>
      <c r="AB38">
        <f t="shared" si="14"/>
        <v>4.7934383369502607</v>
      </c>
      <c r="AC38">
        <f t="shared" si="15"/>
        <v>59.794136694448454</v>
      </c>
      <c r="AD38">
        <f t="shared" si="16"/>
        <v>3.0426410733278</v>
      </c>
      <c r="AE38">
        <f t="shared" si="17"/>
        <v>5.0885274736482513</v>
      </c>
      <c r="AF38">
        <f t="shared" si="18"/>
        <v>1.7507972636224607</v>
      </c>
      <c r="AG38">
        <f t="shared" si="19"/>
        <v>-345.12973986426039</v>
      </c>
      <c r="AH38">
        <f t="shared" si="20"/>
        <v>165.98617752571695</v>
      </c>
      <c r="AI38">
        <f t="shared" si="21"/>
        <v>13.037540653723225</v>
      </c>
      <c r="AJ38">
        <f t="shared" si="22"/>
        <v>123.45943107000184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51073.218949105205</v>
      </c>
      <c r="AP38" t="s">
        <v>380</v>
      </c>
      <c r="AQ38">
        <v>10238.9</v>
      </c>
      <c r="AR38">
        <v>302.21199999999999</v>
      </c>
      <c r="AS38">
        <v>4052.3</v>
      </c>
      <c r="AT38">
        <f t="shared" si="26"/>
        <v>0.92542210596451402</v>
      </c>
      <c r="AU38">
        <v>-0.32343011824092399</v>
      </c>
      <c r="AV38" t="s">
        <v>498</v>
      </c>
      <c r="AW38">
        <v>10278.299999999999</v>
      </c>
      <c r="AX38">
        <v>736.1902</v>
      </c>
      <c r="AY38">
        <v>1180.47</v>
      </c>
      <c r="AZ38">
        <f t="shared" si="27"/>
        <v>0.37635839962049011</v>
      </c>
      <c r="BA38">
        <v>0.5</v>
      </c>
      <c r="BB38">
        <f t="shared" si="28"/>
        <v>1513.1765993548299</v>
      </c>
      <c r="BC38">
        <f t="shared" si="29"/>
        <v>46.948613809464575</v>
      </c>
      <c r="BD38">
        <f t="shared" si="30"/>
        <v>284.74836163817969</v>
      </c>
      <c r="BE38">
        <f t="shared" si="31"/>
        <v>3.1240268946705087E-2</v>
      </c>
      <c r="BF38">
        <f t="shared" si="32"/>
        <v>2.4327852465543383</v>
      </c>
      <c r="BG38">
        <f t="shared" si="33"/>
        <v>255.80143412057376</v>
      </c>
      <c r="BH38" t="s">
        <v>499</v>
      </c>
      <c r="BI38">
        <v>572.59</v>
      </c>
      <c r="BJ38">
        <f t="shared" si="34"/>
        <v>572.59</v>
      </c>
      <c r="BK38">
        <f t="shared" si="35"/>
        <v>0.51494743619066985</v>
      </c>
      <c r="BL38">
        <f t="shared" si="36"/>
        <v>0.73086760544844387</v>
      </c>
      <c r="BM38">
        <f t="shared" si="37"/>
        <v>0.82530728135390585</v>
      </c>
      <c r="BN38">
        <f t="shared" si="38"/>
        <v>0.50586479143941754</v>
      </c>
      <c r="BO38">
        <f t="shared" si="39"/>
        <v>0.76580336248109371</v>
      </c>
      <c r="BP38">
        <f t="shared" si="40"/>
        <v>0.56845022142881618</v>
      </c>
      <c r="BQ38">
        <f t="shared" si="41"/>
        <v>0.43154977857118382</v>
      </c>
      <c r="BR38">
        <f t="shared" si="42"/>
        <v>1799.99</v>
      </c>
      <c r="BS38">
        <f t="shared" si="43"/>
        <v>1513.1765993548299</v>
      </c>
      <c r="BT38">
        <f t="shared" si="44"/>
        <v>0.84065833663233125</v>
      </c>
      <c r="BU38">
        <f t="shared" si="45"/>
        <v>0.16087058970039947</v>
      </c>
      <c r="BV38">
        <v>6</v>
      </c>
      <c r="BW38">
        <v>0.5</v>
      </c>
      <c r="BX38" t="s">
        <v>381</v>
      </c>
      <c r="BY38">
        <v>2</v>
      </c>
      <c r="BZ38">
        <v>1691870916</v>
      </c>
      <c r="CA38">
        <v>340.56599999999997</v>
      </c>
      <c r="CB38">
        <v>400.05700000000002</v>
      </c>
      <c r="CC38">
        <v>30.879799999999999</v>
      </c>
      <c r="CD38">
        <v>21.785499999999999</v>
      </c>
      <c r="CE38">
        <v>340.78800000000001</v>
      </c>
      <c r="CF38">
        <v>30.7502</v>
      </c>
      <c r="CG38">
        <v>500.38400000000001</v>
      </c>
      <c r="CH38">
        <v>98.431100000000001</v>
      </c>
      <c r="CI38">
        <v>0.100661</v>
      </c>
      <c r="CJ38">
        <v>33.127899999999997</v>
      </c>
      <c r="CK38">
        <v>32.067799999999998</v>
      </c>
      <c r="CL38">
        <v>999.9</v>
      </c>
      <c r="CM38">
        <v>0</v>
      </c>
      <c r="CN38">
        <v>0</v>
      </c>
      <c r="CO38">
        <v>10013.799999999999</v>
      </c>
      <c r="CP38">
        <v>0</v>
      </c>
      <c r="CQ38">
        <v>1587.01</v>
      </c>
      <c r="CR38">
        <v>-59.491100000000003</v>
      </c>
      <c r="CS38">
        <v>351.41699999999997</v>
      </c>
      <c r="CT38">
        <v>408.96600000000001</v>
      </c>
      <c r="CU38">
        <v>9.0942299999999996</v>
      </c>
      <c r="CV38">
        <v>400.05700000000002</v>
      </c>
      <c r="CW38">
        <v>21.785499999999999</v>
      </c>
      <c r="CX38">
        <v>3.0395300000000001</v>
      </c>
      <c r="CY38">
        <v>2.1443699999999999</v>
      </c>
      <c r="CZ38">
        <v>24.246099999999998</v>
      </c>
      <c r="DA38">
        <v>18.552700000000002</v>
      </c>
      <c r="DB38">
        <v>1799.99</v>
      </c>
      <c r="DC38">
        <v>0.97799400000000003</v>
      </c>
      <c r="DD38">
        <v>2.2006100000000001E-2</v>
      </c>
      <c r="DE38">
        <v>0</v>
      </c>
      <c r="DF38">
        <v>736.04100000000005</v>
      </c>
      <c r="DG38">
        <v>5.0009800000000002</v>
      </c>
      <c r="DH38">
        <v>15177.2</v>
      </c>
      <c r="DI38">
        <v>16375.8</v>
      </c>
      <c r="DJ38">
        <v>47.686999999999998</v>
      </c>
      <c r="DK38">
        <v>48.186999999999998</v>
      </c>
      <c r="DL38">
        <v>47.625</v>
      </c>
      <c r="DM38">
        <v>47.5</v>
      </c>
      <c r="DN38">
        <v>48.936999999999998</v>
      </c>
      <c r="DO38">
        <v>1755.49</v>
      </c>
      <c r="DP38">
        <v>39.5</v>
      </c>
      <c r="DQ38">
        <v>0</v>
      </c>
      <c r="DR38">
        <v>183.69999980926499</v>
      </c>
      <c r="DS38">
        <v>0</v>
      </c>
      <c r="DT38">
        <v>736.1902</v>
      </c>
      <c r="DU38">
        <v>-3.27923077341576</v>
      </c>
      <c r="DV38">
        <v>126.607692552225</v>
      </c>
      <c r="DW38">
        <v>15149.78</v>
      </c>
      <c r="DX38">
        <v>15</v>
      </c>
      <c r="DY38">
        <v>1691870812.5</v>
      </c>
      <c r="DZ38" t="s">
        <v>500</v>
      </c>
      <c r="EA38">
        <v>1691870808.5</v>
      </c>
      <c r="EB38">
        <v>1691870812.5</v>
      </c>
      <c r="EC38">
        <v>25</v>
      </c>
      <c r="ED38">
        <v>9.2999999999999999E-2</v>
      </c>
      <c r="EE38">
        <v>8.0000000000000002E-3</v>
      </c>
      <c r="EF38">
        <v>-0.219</v>
      </c>
      <c r="EG38">
        <v>7.0999999999999994E-2</v>
      </c>
      <c r="EH38">
        <v>400</v>
      </c>
      <c r="EI38">
        <v>21</v>
      </c>
      <c r="EJ38">
        <v>0.05</v>
      </c>
      <c r="EK38">
        <v>0.01</v>
      </c>
      <c r="EL38">
        <v>46.705174748103197</v>
      </c>
      <c r="EM38">
        <v>0.92263951167414404</v>
      </c>
      <c r="EN38">
        <v>0.15424769457912399</v>
      </c>
      <c r="EO38">
        <v>1</v>
      </c>
      <c r="EP38">
        <v>0.46734431577698798</v>
      </c>
      <c r="EQ38">
        <v>-3.7709110460277501E-2</v>
      </c>
      <c r="ER38">
        <v>5.9940403631758097E-3</v>
      </c>
      <c r="ES38">
        <v>1</v>
      </c>
      <c r="ET38">
        <v>2</v>
      </c>
      <c r="EU38">
        <v>2</v>
      </c>
      <c r="EV38" t="s">
        <v>393</v>
      </c>
      <c r="EW38">
        <v>2.96225</v>
      </c>
      <c r="EX38">
        <v>2.8411200000000001</v>
      </c>
      <c r="EY38">
        <v>8.21215E-2</v>
      </c>
      <c r="EZ38">
        <v>9.3989699999999995E-2</v>
      </c>
      <c r="FA38">
        <v>0.13411000000000001</v>
      </c>
      <c r="FB38">
        <v>0.10578799999999999</v>
      </c>
      <c r="FC38">
        <v>27513.1</v>
      </c>
      <c r="FD38">
        <v>27709.8</v>
      </c>
      <c r="FE38">
        <v>27495.5</v>
      </c>
      <c r="FF38">
        <v>27864.2</v>
      </c>
      <c r="FG38">
        <v>30509.599999999999</v>
      </c>
      <c r="FH38">
        <v>30523.3</v>
      </c>
      <c r="FI38">
        <v>38290.1</v>
      </c>
      <c r="FJ38">
        <v>37000.9</v>
      </c>
      <c r="FK38">
        <v>2.0249799999999998</v>
      </c>
      <c r="FL38">
        <v>1.6667700000000001</v>
      </c>
      <c r="FM38">
        <v>6.7867300000000005E-2</v>
      </c>
      <c r="FN38">
        <v>0</v>
      </c>
      <c r="FO38">
        <v>30.966000000000001</v>
      </c>
      <c r="FP38">
        <v>999.9</v>
      </c>
      <c r="FQ38">
        <v>44.061</v>
      </c>
      <c r="FR38">
        <v>41.533000000000001</v>
      </c>
      <c r="FS38">
        <v>36.001399999999997</v>
      </c>
      <c r="FT38">
        <v>61.447400000000002</v>
      </c>
      <c r="FU38">
        <v>34.7316</v>
      </c>
      <c r="FV38">
        <v>1</v>
      </c>
      <c r="FW38">
        <v>0.40678399999999998</v>
      </c>
      <c r="FX38">
        <v>9.4444399999999998E-2</v>
      </c>
      <c r="FY38">
        <v>20.254799999999999</v>
      </c>
      <c r="FZ38">
        <v>5.2277699999999996</v>
      </c>
      <c r="GA38">
        <v>12.0159</v>
      </c>
      <c r="GB38">
        <v>4.9994500000000004</v>
      </c>
      <c r="GC38">
        <v>3.2909999999999999</v>
      </c>
      <c r="GD38">
        <v>9999</v>
      </c>
      <c r="GE38">
        <v>9999</v>
      </c>
      <c r="GF38">
        <v>9999</v>
      </c>
      <c r="GG38">
        <v>290.60000000000002</v>
      </c>
      <c r="GH38">
        <v>1.87835</v>
      </c>
      <c r="GI38">
        <v>1.8721000000000001</v>
      </c>
      <c r="GJ38">
        <v>1.8742399999999999</v>
      </c>
      <c r="GK38">
        <v>1.8724099999999999</v>
      </c>
      <c r="GL38">
        <v>1.8725499999999999</v>
      </c>
      <c r="GM38">
        <v>1.8737900000000001</v>
      </c>
      <c r="GN38">
        <v>1.8740699999999999</v>
      </c>
      <c r="GO38">
        <v>1.87805</v>
      </c>
      <c r="GP38">
        <v>5</v>
      </c>
      <c r="GQ38">
        <v>0</v>
      </c>
      <c r="GR38">
        <v>0</v>
      </c>
      <c r="GS38">
        <v>0</v>
      </c>
      <c r="GT38" t="s">
        <v>383</v>
      </c>
      <c r="GU38" t="s">
        <v>384</v>
      </c>
      <c r="GV38" t="s">
        <v>385</v>
      </c>
      <c r="GW38" t="s">
        <v>385</v>
      </c>
      <c r="GX38" t="s">
        <v>385</v>
      </c>
      <c r="GY38" t="s">
        <v>385</v>
      </c>
      <c r="GZ38">
        <v>0</v>
      </c>
      <c r="HA38">
        <v>100</v>
      </c>
      <c r="HB38">
        <v>100</v>
      </c>
      <c r="HC38">
        <v>-0.222</v>
      </c>
      <c r="HD38">
        <v>0.12959999999999999</v>
      </c>
      <c r="HE38">
        <v>-0.359021923429371</v>
      </c>
      <c r="HF38">
        <v>7.2704984381113296E-4</v>
      </c>
      <c r="HG38">
        <v>-1.05877040029023E-6</v>
      </c>
      <c r="HH38">
        <v>2.9517966189716799E-10</v>
      </c>
      <c r="HI38">
        <v>0.12953975499482601</v>
      </c>
      <c r="HJ38">
        <v>0</v>
      </c>
      <c r="HK38">
        <v>0</v>
      </c>
      <c r="HL38">
        <v>0</v>
      </c>
      <c r="HM38">
        <v>1</v>
      </c>
      <c r="HN38">
        <v>2242</v>
      </c>
      <c r="HO38">
        <v>1</v>
      </c>
      <c r="HP38">
        <v>25</v>
      </c>
      <c r="HQ38">
        <v>1.8</v>
      </c>
      <c r="HR38">
        <v>1.7</v>
      </c>
      <c r="HS38">
        <v>1.00342</v>
      </c>
      <c r="HT38">
        <v>2.6660200000000001</v>
      </c>
      <c r="HU38">
        <v>1.49536</v>
      </c>
      <c r="HV38">
        <v>2.2753899999999998</v>
      </c>
      <c r="HW38">
        <v>1.49658</v>
      </c>
      <c r="HX38">
        <v>2.5927699999999998</v>
      </c>
      <c r="HY38">
        <v>44.417700000000004</v>
      </c>
      <c r="HZ38">
        <v>23.754799999999999</v>
      </c>
      <c r="IA38">
        <v>18</v>
      </c>
      <c r="IB38">
        <v>508.51600000000002</v>
      </c>
      <c r="IC38">
        <v>419.70600000000002</v>
      </c>
      <c r="ID38">
        <v>31.798200000000001</v>
      </c>
      <c r="IE38">
        <v>32.469700000000003</v>
      </c>
      <c r="IF38">
        <v>30</v>
      </c>
      <c r="IG38">
        <v>32.308300000000003</v>
      </c>
      <c r="IH38">
        <v>32.255099999999999</v>
      </c>
      <c r="II38">
        <v>20.149899999999999</v>
      </c>
      <c r="IJ38">
        <v>45.943300000000001</v>
      </c>
      <c r="IK38">
        <v>0</v>
      </c>
      <c r="IL38">
        <v>31.724399999999999</v>
      </c>
      <c r="IM38">
        <v>400</v>
      </c>
      <c r="IN38">
        <v>21.834299999999999</v>
      </c>
      <c r="IO38">
        <v>99.814899999999994</v>
      </c>
      <c r="IP38">
        <v>99.332899999999995</v>
      </c>
    </row>
    <row r="39" spans="1:250" x14ac:dyDescent="0.3">
      <c r="A39">
        <v>24</v>
      </c>
      <c r="B39">
        <v>1691871026.5999999</v>
      </c>
      <c r="C39">
        <v>5526</v>
      </c>
      <c r="D39" t="s">
        <v>501</v>
      </c>
      <c r="E39" t="s">
        <v>502</v>
      </c>
      <c r="F39" t="s">
        <v>376</v>
      </c>
      <c r="G39" t="s">
        <v>461</v>
      </c>
      <c r="H39" t="s">
        <v>389</v>
      </c>
      <c r="I39" t="s">
        <v>462</v>
      </c>
      <c r="J39" t="s">
        <v>377</v>
      </c>
      <c r="K39" t="s">
        <v>378</v>
      </c>
      <c r="L39" t="s">
        <v>379</v>
      </c>
      <c r="M39">
        <v>1691871026.5999999</v>
      </c>
      <c r="N39">
        <f t="shared" si="0"/>
        <v>7.6462530966511528E-3</v>
      </c>
      <c r="O39">
        <f t="shared" si="1"/>
        <v>7.6462530966511526</v>
      </c>
      <c r="P39">
        <f t="shared" si="2"/>
        <v>48.083752795542139</v>
      </c>
      <c r="Q39">
        <f t="shared" si="3"/>
        <v>339.17</v>
      </c>
      <c r="R39">
        <f t="shared" si="4"/>
        <v>150.99054352194355</v>
      </c>
      <c r="S39">
        <f t="shared" si="5"/>
        <v>14.877568437769625</v>
      </c>
      <c r="T39">
        <f t="shared" si="6"/>
        <v>33.419476275379999</v>
      </c>
      <c r="U39">
        <f t="shared" si="7"/>
        <v>0.45636737286064549</v>
      </c>
      <c r="V39">
        <f t="shared" si="8"/>
        <v>2.9015719444483437</v>
      </c>
      <c r="W39">
        <f t="shared" si="9"/>
        <v>0.41991519330905269</v>
      </c>
      <c r="X39">
        <f t="shared" si="10"/>
        <v>0.26547902474278912</v>
      </c>
      <c r="Y39">
        <f t="shared" si="11"/>
        <v>289.58460475490506</v>
      </c>
      <c r="Z39">
        <f t="shared" si="12"/>
        <v>32.745686089900609</v>
      </c>
      <c r="AA39">
        <f t="shared" si="13"/>
        <v>31.988</v>
      </c>
      <c r="AB39">
        <f t="shared" si="14"/>
        <v>4.7718409173928116</v>
      </c>
      <c r="AC39">
        <f t="shared" si="15"/>
        <v>60.253926475156497</v>
      </c>
      <c r="AD39">
        <f t="shared" si="16"/>
        <v>3.0488510266335997</v>
      </c>
      <c r="AE39">
        <f t="shared" si="17"/>
        <v>5.0600038951663704</v>
      </c>
      <c r="AF39">
        <f t="shared" si="18"/>
        <v>1.7229898907592118</v>
      </c>
      <c r="AG39">
        <f t="shared" si="19"/>
        <v>-337.19976156231581</v>
      </c>
      <c r="AH39">
        <f t="shared" si="20"/>
        <v>162.65544262652918</v>
      </c>
      <c r="AI39">
        <f t="shared" si="21"/>
        <v>12.776592892699828</v>
      </c>
      <c r="AJ39">
        <f t="shared" si="22"/>
        <v>127.81687871181828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51013.774967064019</v>
      </c>
      <c r="AP39" t="s">
        <v>380</v>
      </c>
      <c r="AQ39">
        <v>10238.9</v>
      </c>
      <c r="AR39">
        <v>302.21199999999999</v>
      </c>
      <c r="AS39">
        <v>4052.3</v>
      </c>
      <c r="AT39">
        <f t="shared" si="26"/>
        <v>0.92542210596451402</v>
      </c>
      <c r="AU39">
        <v>-0.32343011824092399</v>
      </c>
      <c r="AV39" t="s">
        <v>503</v>
      </c>
      <c r="AW39">
        <v>10279.299999999999</v>
      </c>
      <c r="AX39">
        <v>742.50280769230801</v>
      </c>
      <c r="AY39">
        <v>1209.6300000000001</v>
      </c>
      <c r="AZ39">
        <f t="shared" si="27"/>
        <v>0.38617361698014441</v>
      </c>
      <c r="BA39">
        <v>0.5</v>
      </c>
      <c r="BB39">
        <f t="shared" si="28"/>
        <v>1513.2773993548728</v>
      </c>
      <c r="BC39">
        <f t="shared" si="29"/>
        <v>48.083752795542139</v>
      </c>
      <c r="BD39">
        <f t="shared" si="30"/>
        <v>292.19390340158884</v>
      </c>
      <c r="BE39">
        <f t="shared" si="31"/>
        <v>3.19883075861832E-2</v>
      </c>
      <c r="BF39">
        <f t="shared" si="32"/>
        <v>2.3500326546133938</v>
      </c>
      <c r="BG39">
        <f t="shared" si="33"/>
        <v>257.14469560066954</v>
      </c>
      <c r="BH39" t="s">
        <v>504</v>
      </c>
      <c r="BI39">
        <v>583.41999999999996</v>
      </c>
      <c r="BJ39">
        <f t="shared" si="34"/>
        <v>583.41999999999996</v>
      </c>
      <c r="BK39">
        <f t="shared" si="35"/>
        <v>0.51768722667261891</v>
      </c>
      <c r="BL39">
        <f t="shared" si="36"/>
        <v>0.74595933042859741</v>
      </c>
      <c r="BM39">
        <f t="shared" si="37"/>
        <v>0.81947775650930554</v>
      </c>
      <c r="BN39">
        <f t="shared" si="38"/>
        <v>0.5147872229862005</v>
      </c>
      <c r="BO39">
        <f t="shared" si="39"/>
        <v>0.75802754495361169</v>
      </c>
      <c r="BP39">
        <f t="shared" si="40"/>
        <v>0.58613595537944629</v>
      </c>
      <c r="BQ39">
        <f t="shared" si="41"/>
        <v>0.41386404462055371</v>
      </c>
      <c r="BR39">
        <f t="shared" si="42"/>
        <v>1800.11</v>
      </c>
      <c r="BS39">
        <f t="shared" si="43"/>
        <v>1513.2773993548728</v>
      </c>
      <c r="BT39">
        <f t="shared" si="44"/>
        <v>0.84065829274592829</v>
      </c>
      <c r="BU39">
        <f t="shared" si="45"/>
        <v>0.16087050499964173</v>
      </c>
      <c r="BV39">
        <v>6</v>
      </c>
      <c r="BW39">
        <v>0.5</v>
      </c>
      <c r="BX39" t="s">
        <v>381</v>
      </c>
      <c r="BY39">
        <v>2</v>
      </c>
      <c r="BZ39">
        <v>1691871026.5999999</v>
      </c>
      <c r="CA39">
        <v>339.17</v>
      </c>
      <c r="CB39">
        <v>399.94499999999999</v>
      </c>
      <c r="CC39">
        <v>30.942399999999999</v>
      </c>
      <c r="CD39">
        <v>22.0563</v>
      </c>
      <c r="CE39">
        <v>339.36700000000002</v>
      </c>
      <c r="CF39">
        <v>30.811</v>
      </c>
      <c r="CG39">
        <v>500.30900000000003</v>
      </c>
      <c r="CH39">
        <v>98.432199999999995</v>
      </c>
      <c r="CI39">
        <v>0.100914</v>
      </c>
      <c r="CJ39">
        <v>33.027799999999999</v>
      </c>
      <c r="CK39">
        <v>31.988</v>
      </c>
      <c r="CL39">
        <v>999.9</v>
      </c>
      <c r="CM39">
        <v>0</v>
      </c>
      <c r="CN39">
        <v>0</v>
      </c>
      <c r="CO39">
        <v>9998.1200000000008</v>
      </c>
      <c r="CP39">
        <v>0</v>
      </c>
      <c r="CQ39">
        <v>1644.67</v>
      </c>
      <c r="CR39">
        <v>-60.7746</v>
      </c>
      <c r="CS39">
        <v>350</v>
      </c>
      <c r="CT39">
        <v>408.96499999999997</v>
      </c>
      <c r="CU39">
        <v>8.8861000000000008</v>
      </c>
      <c r="CV39">
        <v>399.94499999999999</v>
      </c>
      <c r="CW39">
        <v>22.0563</v>
      </c>
      <c r="CX39">
        <v>3.0457299999999998</v>
      </c>
      <c r="CY39">
        <v>2.1710500000000001</v>
      </c>
      <c r="CZ39">
        <v>24.28</v>
      </c>
      <c r="DA39">
        <v>18.750299999999999</v>
      </c>
      <c r="DB39">
        <v>1800.11</v>
      </c>
      <c r="DC39">
        <v>0.97799400000000003</v>
      </c>
      <c r="DD39">
        <v>2.2006100000000001E-2</v>
      </c>
      <c r="DE39">
        <v>0</v>
      </c>
      <c r="DF39">
        <v>743.95600000000002</v>
      </c>
      <c r="DG39">
        <v>5.0009800000000002</v>
      </c>
      <c r="DH39">
        <v>15289.1</v>
      </c>
      <c r="DI39">
        <v>16376.8</v>
      </c>
      <c r="DJ39">
        <v>47.5</v>
      </c>
      <c r="DK39">
        <v>48.061999999999998</v>
      </c>
      <c r="DL39">
        <v>47.561999999999998</v>
      </c>
      <c r="DM39">
        <v>47.5</v>
      </c>
      <c r="DN39">
        <v>48.875</v>
      </c>
      <c r="DO39">
        <v>1755.61</v>
      </c>
      <c r="DP39">
        <v>39.5</v>
      </c>
      <c r="DQ39">
        <v>0</v>
      </c>
      <c r="DR39">
        <v>110</v>
      </c>
      <c r="DS39">
        <v>0</v>
      </c>
      <c r="DT39">
        <v>742.50280769230801</v>
      </c>
      <c r="DU39">
        <v>9.4559658258971009</v>
      </c>
      <c r="DV39">
        <v>225.31281962238401</v>
      </c>
      <c r="DW39">
        <v>15271.6307692308</v>
      </c>
      <c r="DX39">
        <v>15</v>
      </c>
      <c r="DY39">
        <v>1691870986.5999999</v>
      </c>
      <c r="DZ39" t="s">
        <v>505</v>
      </c>
      <c r="EA39">
        <v>1691870976</v>
      </c>
      <c r="EB39">
        <v>1691870986.5999999</v>
      </c>
      <c r="EC39">
        <v>26</v>
      </c>
      <c r="ED39">
        <v>2.5999999999999999E-2</v>
      </c>
      <c r="EE39">
        <v>2E-3</v>
      </c>
      <c r="EF39">
        <v>-0.192</v>
      </c>
      <c r="EG39">
        <v>8.2000000000000003E-2</v>
      </c>
      <c r="EH39">
        <v>400</v>
      </c>
      <c r="EI39">
        <v>22</v>
      </c>
      <c r="EJ39">
        <v>0.03</v>
      </c>
      <c r="EK39">
        <v>0.01</v>
      </c>
      <c r="EL39">
        <v>47.829245461863003</v>
      </c>
      <c r="EM39">
        <v>0.24245476789388401</v>
      </c>
      <c r="EN39">
        <v>0.11667840894557201</v>
      </c>
      <c r="EO39">
        <v>1</v>
      </c>
      <c r="EP39">
        <v>0.46158813769628299</v>
      </c>
      <c r="EQ39">
        <v>1.00155866200625E-2</v>
      </c>
      <c r="ER39">
        <v>1.7162915695095399E-2</v>
      </c>
      <c r="ES39">
        <v>1</v>
      </c>
      <c r="ET39">
        <v>2</v>
      </c>
      <c r="EU39">
        <v>2</v>
      </c>
      <c r="EV39" t="s">
        <v>393</v>
      </c>
      <c r="EW39">
        <v>2.96211</v>
      </c>
      <c r="EX39">
        <v>2.84124</v>
      </c>
      <c r="EY39">
        <v>8.1856999999999999E-2</v>
      </c>
      <c r="EZ39">
        <v>9.3981800000000004E-2</v>
      </c>
      <c r="FA39">
        <v>0.13430300000000001</v>
      </c>
      <c r="FB39">
        <v>0.10671700000000001</v>
      </c>
      <c r="FC39">
        <v>27523.9</v>
      </c>
      <c r="FD39">
        <v>27710.400000000001</v>
      </c>
      <c r="FE39">
        <v>27498.3</v>
      </c>
      <c r="FF39">
        <v>27864.5</v>
      </c>
      <c r="FG39">
        <v>30505.7</v>
      </c>
      <c r="FH39">
        <v>30491.9</v>
      </c>
      <c r="FI39">
        <v>38293.9</v>
      </c>
      <c r="FJ39">
        <v>37001.5</v>
      </c>
      <c r="FK39">
        <v>2.0261200000000001</v>
      </c>
      <c r="FL39">
        <v>1.6683300000000001</v>
      </c>
      <c r="FM39">
        <v>6.5378800000000001E-2</v>
      </c>
      <c r="FN39">
        <v>0</v>
      </c>
      <c r="FO39">
        <v>30.926600000000001</v>
      </c>
      <c r="FP39">
        <v>999.9</v>
      </c>
      <c r="FQ39">
        <v>43.969000000000001</v>
      </c>
      <c r="FR39">
        <v>41.512999999999998</v>
      </c>
      <c r="FS39">
        <v>35.888100000000001</v>
      </c>
      <c r="FT39">
        <v>61.6511</v>
      </c>
      <c r="FU39">
        <v>35.132199999999997</v>
      </c>
      <c r="FV39">
        <v>1</v>
      </c>
      <c r="FW39">
        <v>0.401862</v>
      </c>
      <c r="FX39">
        <v>-0.168015</v>
      </c>
      <c r="FY39">
        <v>20.254799999999999</v>
      </c>
      <c r="FZ39">
        <v>5.22553</v>
      </c>
      <c r="GA39">
        <v>12.0159</v>
      </c>
      <c r="GB39">
        <v>4.9978499999999997</v>
      </c>
      <c r="GC39">
        <v>3.2910499999999998</v>
      </c>
      <c r="GD39">
        <v>9999</v>
      </c>
      <c r="GE39">
        <v>9999</v>
      </c>
      <c r="GF39">
        <v>9999</v>
      </c>
      <c r="GG39">
        <v>290.60000000000002</v>
      </c>
      <c r="GH39">
        <v>1.8783099999999999</v>
      </c>
      <c r="GI39">
        <v>1.8721000000000001</v>
      </c>
      <c r="GJ39">
        <v>1.8742399999999999</v>
      </c>
      <c r="GK39">
        <v>1.87239</v>
      </c>
      <c r="GL39">
        <v>1.8725400000000001</v>
      </c>
      <c r="GM39">
        <v>1.87378</v>
      </c>
      <c r="GN39">
        <v>1.8740600000000001</v>
      </c>
      <c r="GO39">
        <v>1.8780399999999999</v>
      </c>
      <c r="GP39">
        <v>5</v>
      </c>
      <c r="GQ39">
        <v>0</v>
      </c>
      <c r="GR39">
        <v>0</v>
      </c>
      <c r="GS39">
        <v>0</v>
      </c>
      <c r="GT39" t="s">
        <v>383</v>
      </c>
      <c r="GU39" t="s">
        <v>384</v>
      </c>
      <c r="GV39" t="s">
        <v>385</v>
      </c>
      <c r="GW39" t="s">
        <v>385</v>
      </c>
      <c r="GX39" t="s">
        <v>385</v>
      </c>
      <c r="GY39" t="s">
        <v>385</v>
      </c>
      <c r="GZ39">
        <v>0</v>
      </c>
      <c r="HA39">
        <v>100</v>
      </c>
      <c r="HB39">
        <v>100</v>
      </c>
      <c r="HC39">
        <v>-0.19700000000000001</v>
      </c>
      <c r="HD39">
        <v>0.13139999999999999</v>
      </c>
      <c r="HE39">
        <v>-0.33266262907178901</v>
      </c>
      <c r="HF39">
        <v>7.2704984381113296E-4</v>
      </c>
      <c r="HG39">
        <v>-1.05877040029023E-6</v>
      </c>
      <c r="HH39">
        <v>2.9517966189716799E-10</v>
      </c>
      <c r="HI39">
        <v>0.13140054045407201</v>
      </c>
      <c r="HJ39">
        <v>0</v>
      </c>
      <c r="HK39">
        <v>0</v>
      </c>
      <c r="HL39">
        <v>0</v>
      </c>
      <c r="HM39">
        <v>1</v>
      </c>
      <c r="HN39">
        <v>2242</v>
      </c>
      <c r="HO39">
        <v>1</v>
      </c>
      <c r="HP39">
        <v>25</v>
      </c>
      <c r="HQ39">
        <v>0.8</v>
      </c>
      <c r="HR39">
        <v>0.7</v>
      </c>
      <c r="HS39">
        <v>1.00342</v>
      </c>
      <c r="HT39">
        <v>2.677</v>
      </c>
      <c r="HU39">
        <v>1.49536</v>
      </c>
      <c r="HV39">
        <v>2.2741699999999998</v>
      </c>
      <c r="HW39">
        <v>1.49658</v>
      </c>
      <c r="HX39">
        <v>2.3999000000000001</v>
      </c>
      <c r="HY39">
        <v>44.278700000000001</v>
      </c>
      <c r="HZ39">
        <v>23.763500000000001</v>
      </c>
      <c r="IA39">
        <v>18</v>
      </c>
      <c r="IB39">
        <v>508.94299999999998</v>
      </c>
      <c r="IC39">
        <v>420.45699999999999</v>
      </c>
      <c r="ID39">
        <v>31.651599999999998</v>
      </c>
      <c r="IE39">
        <v>32.425400000000003</v>
      </c>
      <c r="IF39">
        <v>29.9999</v>
      </c>
      <c r="IG39">
        <v>32.270899999999997</v>
      </c>
      <c r="IH39">
        <v>32.216999999999999</v>
      </c>
      <c r="II39">
        <v>20.161300000000001</v>
      </c>
      <c r="IJ39">
        <v>45.318800000000003</v>
      </c>
      <c r="IK39">
        <v>0</v>
      </c>
      <c r="IL39">
        <v>31.6952</v>
      </c>
      <c r="IM39">
        <v>400</v>
      </c>
      <c r="IN39">
        <v>22.114100000000001</v>
      </c>
      <c r="IO39">
        <v>99.824799999999996</v>
      </c>
      <c r="IP39">
        <v>99.334100000000007</v>
      </c>
    </row>
    <row r="40" spans="1:250" x14ac:dyDescent="0.3">
      <c r="A40">
        <v>25</v>
      </c>
      <c r="B40">
        <v>1691871154.5999999</v>
      </c>
      <c r="C40">
        <v>5654</v>
      </c>
      <c r="D40" t="s">
        <v>506</v>
      </c>
      <c r="E40" t="s">
        <v>507</v>
      </c>
      <c r="F40" t="s">
        <v>376</v>
      </c>
      <c r="G40" t="s">
        <v>461</v>
      </c>
      <c r="H40" t="s">
        <v>389</v>
      </c>
      <c r="I40" t="s">
        <v>462</v>
      </c>
      <c r="J40" t="s">
        <v>377</v>
      </c>
      <c r="K40" t="s">
        <v>378</v>
      </c>
      <c r="L40" t="s">
        <v>379</v>
      </c>
      <c r="M40">
        <v>1691871154.5999999</v>
      </c>
      <c r="N40">
        <f t="shared" si="0"/>
        <v>7.4031521360523106E-3</v>
      </c>
      <c r="O40">
        <f t="shared" si="1"/>
        <v>7.4031521360523103</v>
      </c>
      <c r="P40">
        <f t="shared" si="2"/>
        <v>52.805154234538819</v>
      </c>
      <c r="Q40">
        <f t="shared" si="3"/>
        <v>432.81299999999999</v>
      </c>
      <c r="R40">
        <f t="shared" si="4"/>
        <v>212.67960224761276</v>
      </c>
      <c r="S40">
        <f t="shared" si="5"/>
        <v>20.956341135757825</v>
      </c>
      <c r="T40">
        <f t="shared" si="6"/>
        <v>42.647140488022799</v>
      </c>
      <c r="U40">
        <f t="shared" si="7"/>
        <v>0.42918591846036458</v>
      </c>
      <c r="V40">
        <f t="shared" si="8"/>
        <v>2.9080525173746197</v>
      </c>
      <c r="W40">
        <f t="shared" si="9"/>
        <v>0.39684791387317886</v>
      </c>
      <c r="X40">
        <f t="shared" si="10"/>
        <v>0.25073203233428015</v>
      </c>
      <c r="Y40">
        <f t="shared" si="11"/>
        <v>289.59795175464524</v>
      </c>
      <c r="Z40">
        <f t="shared" si="12"/>
        <v>32.808335482559954</v>
      </c>
      <c r="AA40">
        <f t="shared" si="13"/>
        <v>32.082099999999997</v>
      </c>
      <c r="AB40">
        <f t="shared" si="14"/>
        <v>4.7973175284049834</v>
      </c>
      <c r="AC40">
        <f t="shared" si="15"/>
        <v>59.929401351043246</v>
      </c>
      <c r="AD40">
        <f t="shared" si="16"/>
        <v>3.0321915580396803</v>
      </c>
      <c r="AE40">
        <f t="shared" si="17"/>
        <v>5.0596059524744383</v>
      </c>
      <c r="AF40">
        <f t="shared" si="18"/>
        <v>1.7651259703653031</v>
      </c>
      <c r="AG40">
        <f t="shared" si="19"/>
        <v>-326.4790091999069</v>
      </c>
      <c r="AH40">
        <f t="shared" si="20"/>
        <v>148.04634106516113</v>
      </c>
      <c r="AI40">
        <f t="shared" si="21"/>
        <v>11.608408008235498</v>
      </c>
      <c r="AJ40">
        <f t="shared" si="22"/>
        <v>122.77369162813494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51195.911854188504</v>
      </c>
      <c r="AP40" t="s">
        <v>380</v>
      </c>
      <c r="AQ40">
        <v>10238.9</v>
      </c>
      <c r="AR40">
        <v>302.21199999999999</v>
      </c>
      <c r="AS40">
        <v>4052.3</v>
      </c>
      <c r="AT40">
        <f t="shared" si="26"/>
        <v>0.92542210596451402</v>
      </c>
      <c r="AU40">
        <v>-0.32343011824092399</v>
      </c>
      <c r="AV40" t="s">
        <v>508</v>
      </c>
      <c r="AW40">
        <v>10280.200000000001</v>
      </c>
      <c r="AX40">
        <v>766.86815999999999</v>
      </c>
      <c r="AY40">
        <v>1274.3</v>
      </c>
      <c r="AZ40">
        <f t="shared" si="27"/>
        <v>0.3982043788746763</v>
      </c>
      <c r="BA40">
        <v>0.5</v>
      </c>
      <c r="BB40">
        <f t="shared" si="28"/>
        <v>1513.3448993547386</v>
      </c>
      <c r="BC40">
        <f t="shared" si="29"/>
        <v>52.805154234538819</v>
      </c>
      <c r="BD40">
        <f t="shared" si="30"/>
        <v>301.31028283535659</v>
      </c>
      <c r="BE40">
        <f t="shared" si="31"/>
        <v>3.5106725753945946E-2</v>
      </c>
      <c r="BF40">
        <f t="shared" si="32"/>
        <v>2.1800204033587067</v>
      </c>
      <c r="BG40">
        <f t="shared" si="33"/>
        <v>259.94912530931731</v>
      </c>
      <c r="BH40" t="s">
        <v>509</v>
      </c>
      <c r="BI40">
        <v>580.05999999999995</v>
      </c>
      <c r="BJ40">
        <f t="shared" si="34"/>
        <v>580.05999999999995</v>
      </c>
      <c r="BK40">
        <f t="shared" si="35"/>
        <v>0.54480106725260935</v>
      </c>
      <c r="BL40">
        <f t="shared" si="36"/>
        <v>0.73091703157409538</v>
      </c>
      <c r="BM40">
        <f t="shared" si="37"/>
        <v>0.80005990369329305</v>
      </c>
      <c r="BN40">
        <f t="shared" si="38"/>
        <v>0.52200195867040844</v>
      </c>
      <c r="BO40">
        <f t="shared" si="39"/>
        <v>0.74078261630127074</v>
      </c>
      <c r="BP40">
        <f t="shared" si="40"/>
        <v>0.55286652315160634</v>
      </c>
      <c r="BQ40">
        <f t="shared" si="41"/>
        <v>0.44713347684839366</v>
      </c>
      <c r="BR40">
        <f t="shared" si="42"/>
        <v>1800.19</v>
      </c>
      <c r="BS40">
        <f t="shared" si="43"/>
        <v>1513.3448993547386</v>
      </c>
      <c r="BT40">
        <f t="shared" si="44"/>
        <v>0.84065843014056207</v>
      </c>
      <c r="BU40">
        <f t="shared" si="45"/>
        <v>0.16087077017128482</v>
      </c>
      <c r="BV40">
        <v>6</v>
      </c>
      <c r="BW40">
        <v>0.5</v>
      </c>
      <c r="BX40" t="s">
        <v>381</v>
      </c>
      <c r="BY40">
        <v>2</v>
      </c>
      <c r="BZ40">
        <v>1691871154.5999999</v>
      </c>
      <c r="CA40">
        <v>432.81299999999999</v>
      </c>
      <c r="CB40">
        <v>500.00700000000001</v>
      </c>
      <c r="CC40">
        <v>30.7728</v>
      </c>
      <c r="CD40">
        <v>22.1646</v>
      </c>
      <c r="CE40">
        <v>432.80200000000002</v>
      </c>
      <c r="CF40">
        <v>30.638200000000001</v>
      </c>
      <c r="CG40">
        <v>500.12799999999999</v>
      </c>
      <c r="CH40">
        <v>98.435100000000006</v>
      </c>
      <c r="CI40">
        <v>9.9695599999999995E-2</v>
      </c>
      <c r="CJ40">
        <v>33.026400000000002</v>
      </c>
      <c r="CK40">
        <v>32.082099999999997</v>
      </c>
      <c r="CL40">
        <v>999.9</v>
      </c>
      <c r="CM40">
        <v>0</v>
      </c>
      <c r="CN40">
        <v>0</v>
      </c>
      <c r="CO40">
        <v>10035</v>
      </c>
      <c r="CP40">
        <v>0</v>
      </c>
      <c r="CQ40">
        <v>1647.51</v>
      </c>
      <c r="CR40">
        <v>-67.193899999999999</v>
      </c>
      <c r="CS40">
        <v>446.55500000000001</v>
      </c>
      <c r="CT40">
        <v>511.34100000000001</v>
      </c>
      <c r="CU40">
        <v>8.6082199999999993</v>
      </c>
      <c r="CV40">
        <v>500.00700000000001</v>
      </c>
      <c r="CW40">
        <v>22.1646</v>
      </c>
      <c r="CX40">
        <v>3.0291199999999998</v>
      </c>
      <c r="CY40">
        <v>2.1817700000000002</v>
      </c>
      <c r="CZ40">
        <v>24.1889</v>
      </c>
      <c r="DA40">
        <v>18.8291</v>
      </c>
      <c r="DB40">
        <v>1800.19</v>
      </c>
      <c r="DC40">
        <v>0.97799400000000003</v>
      </c>
      <c r="DD40">
        <v>2.2006100000000001E-2</v>
      </c>
      <c r="DE40">
        <v>0</v>
      </c>
      <c r="DF40">
        <v>766.95600000000002</v>
      </c>
      <c r="DG40">
        <v>5.0009800000000002</v>
      </c>
      <c r="DH40">
        <v>15679.1</v>
      </c>
      <c r="DI40">
        <v>16377.5</v>
      </c>
      <c r="DJ40">
        <v>47.436999999999998</v>
      </c>
      <c r="DK40">
        <v>47.936999999999998</v>
      </c>
      <c r="DL40">
        <v>47.436999999999998</v>
      </c>
      <c r="DM40">
        <v>47.686999999999998</v>
      </c>
      <c r="DN40">
        <v>48.811999999999998</v>
      </c>
      <c r="DO40">
        <v>1755.68</v>
      </c>
      <c r="DP40">
        <v>39.51</v>
      </c>
      <c r="DQ40">
        <v>0</v>
      </c>
      <c r="DR40">
        <v>127.799999952316</v>
      </c>
      <c r="DS40">
        <v>0</v>
      </c>
      <c r="DT40">
        <v>766.86815999999999</v>
      </c>
      <c r="DU40">
        <v>0.20169232284691599</v>
      </c>
      <c r="DV40">
        <v>-24.476923104727199</v>
      </c>
      <c r="DW40">
        <v>15694.164000000001</v>
      </c>
      <c r="DX40">
        <v>15</v>
      </c>
      <c r="DY40">
        <v>1691871115.0999999</v>
      </c>
      <c r="DZ40" t="s">
        <v>510</v>
      </c>
      <c r="EA40">
        <v>1691871099.0999999</v>
      </c>
      <c r="EB40">
        <v>1691871115.0999999</v>
      </c>
      <c r="EC40">
        <v>27</v>
      </c>
      <c r="ED40">
        <v>0.20399999999999999</v>
      </c>
      <c r="EE40">
        <v>3.0000000000000001E-3</v>
      </c>
      <c r="EF40">
        <v>7.0000000000000001E-3</v>
      </c>
      <c r="EG40">
        <v>8.5000000000000006E-2</v>
      </c>
      <c r="EH40">
        <v>500</v>
      </c>
      <c r="EI40">
        <v>22</v>
      </c>
      <c r="EJ40">
        <v>0.04</v>
      </c>
      <c r="EK40">
        <v>0.01</v>
      </c>
      <c r="EL40">
        <v>52.775862514513499</v>
      </c>
      <c r="EM40">
        <v>-0.67444366129397904</v>
      </c>
      <c r="EN40">
        <v>0.16119426802532699</v>
      </c>
      <c r="EO40">
        <v>1</v>
      </c>
      <c r="EP40">
        <v>0.43891918956380499</v>
      </c>
      <c r="EQ40">
        <v>2.2360390964402E-2</v>
      </c>
      <c r="ER40">
        <v>1.7659272477809601E-2</v>
      </c>
      <c r="ES40">
        <v>1</v>
      </c>
      <c r="ET40">
        <v>2</v>
      </c>
      <c r="EU40">
        <v>2</v>
      </c>
      <c r="EV40" t="s">
        <v>393</v>
      </c>
      <c r="EW40">
        <v>2.9616699999999998</v>
      </c>
      <c r="EX40">
        <v>2.8403399999999999</v>
      </c>
      <c r="EY40">
        <v>9.89067E-2</v>
      </c>
      <c r="EZ40">
        <v>0.11111799999999999</v>
      </c>
      <c r="FA40">
        <v>0.13380300000000001</v>
      </c>
      <c r="FB40">
        <v>0.107095</v>
      </c>
      <c r="FC40">
        <v>27014.6</v>
      </c>
      <c r="FD40">
        <v>27186.5</v>
      </c>
      <c r="FE40">
        <v>27500.400000000001</v>
      </c>
      <c r="FF40">
        <v>27865</v>
      </c>
      <c r="FG40">
        <v>30526.7</v>
      </c>
      <c r="FH40">
        <v>30481.1</v>
      </c>
      <c r="FI40">
        <v>38296.5</v>
      </c>
      <c r="FJ40">
        <v>37002.400000000001</v>
      </c>
      <c r="FK40">
        <v>2.0247199999999999</v>
      </c>
      <c r="FL40">
        <v>1.6689499999999999</v>
      </c>
      <c r="FM40">
        <v>6.8955100000000005E-2</v>
      </c>
      <c r="FN40">
        <v>0</v>
      </c>
      <c r="FO40">
        <v>30.962800000000001</v>
      </c>
      <c r="FP40">
        <v>999.9</v>
      </c>
      <c r="FQ40">
        <v>43.804000000000002</v>
      </c>
      <c r="FR40">
        <v>41.512999999999998</v>
      </c>
      <c r="FS40">
        <v>35.751800000000003</v>
      </c>
      <c r="FT40">
        <v>61.031100000000002</v>
      </c>
      <c r="FU40">
        <v>35.1843</v>
      </c>
      <c r="FV40">
        <v>1</v>
      </c>
      <c r="FW40">
        <v>0.40039599999999997</v>
      </c>
      <c r="FX40">
        <v>0.34975499999999998</v>
      </c>
      <c r="FY40">
        <v>20.254200000000001</v>
      </c>
      <c r="FZ40">
        <v>5.2246300000000003</v>
      </c>
      <c r="GA40">
        <v>12.0159</v>
      </c>
      <c r="GB40">
        <v>4.9985499999999998</v>
      </c>
      <c r="GC40">
        <v>3.2907199999999999</v>
      </c>
      <c r="GD40">
        <v>9999</v>
      </c>
      <c r="GE40">
        <v>9999</v>
      </c>
      <c r="GF40">
        <v>9999</v>
      </c>
      <c r="GG40">
        <v>290.7</v>
      </c>
      <c r="GH40">
        <v>1.87829</v>
      </c>
      <c r="GI40">
        <v>1.8721000000000001</v>
      </c>
      <c r="GJ40">
        <v>1.8742399999999999</v>
      </c>
      <c r="GK40">
        <v>1.87239</v>
      </c>
      <c r="GL40">
        <v>1.87253</v>
      </c>
      <c r="GM40">
        <v>1.87378</v>
      </c>
      <c r="GN40">
        <v>1.8740699999999999</v>
      </c>
      <c r="GO40">
        <v>1.87801</v>
      </c>
      <c r="GP40">
        <v>5</v>
      </c>
      <c r="GQ40">
        <v>0</v>
      </c>
      <c r="GR40">
        <v>0</v>
      </c>
      <c r="GS40">
        <v>0</v>
      </c>
      <c r="GT40" t="s">
        <v>383</v>
      </c>
      <c r="GU40" t="s">
        <v>384</v>
      </c>
      <c r="GV40" t="s">
        <v>385</v>
      </c>
      <c r="GW40" t="s">
        <v>385</v>
      </c>
      <c r="GX40" t="s">
        <v>385</v>
      </c>
      <c r="GY40" t="s">
        <v>385</v>
      </c>
      <c r="GZ40">
        <v>0</v>
      </c>
      <c r="HA40">
        <v>100</v>
      </c>
      <c r="HB40">
        <v>100</v>
      </c>
      <c r="HC40">
        <v>1.0999999999999999E-2</v>
      </c>
      <c r="HD40">
        <v>0.1346</v>
      </c>
      <c r="HE40">
        <v>-0.128668869266439</v>
      </c>
      <c r="HF40">
        <v>7.2704984381113296E-4</v>
      </c>
      <c r="HG40">
        <v>-1.05877040029023E-6</v>
      </c>
      <c r="HH40">
        <v>2.9517966189716799E-10</v>
      </c>
      <c r="HI40">
        <v>0.134632362653098</v>
      </c>
      <c r="HJ40">
        <v>0</v>
      </c>
      <c r="HK40">
        <v>0</v>
      </c>
      <c r="HL40">
        <v>0</v>
      </c>
      <c r="HM40">
        <v>1</v>
      </c>
      <c r="HN40">
        <v>2242</v>
      </c>
      <c r="HO40">
        <v>1</v>
      </c>
      <c r="HP40">
        <v>25</v>
      </c>
      <c r="HQ40">
        <v>0.9</v>
      </c>
      <c r="HR40">
        <v>0.7</v>
      </c>
      <c r="HS40">
        <v>1.1987300000000001</v>
      </c>
      <c r="HT40">
        <v>2.66479</v>
      </c>
      <c r="HU40">
        <v>1.49536</v>
      </c>
      <c r="HV40">
        <v>2.2753899999999998</v>
      </c>
      <c r="HW40">
        <v>1.49658</v>
      </c>
      <c r="HX40">
        <v>2.4157700000000002</v>
      </c>
      <c r="HY40">
        <v>44.14</v>
      </c>
      <c r="HZ40">
        <v>23.780999999999999</v>
      </c>
      <c r="IA40">
        <v>18</v>
      </c>
      <c r="IB40">
        <v>507.81200000000001</v>
      </c>
      <c r="IC40">
        <v>420.63200000000001</v>
      </c>
      <c r="ID40">
        <v>31.412400000000002</v>
      </c>
      <c r="IE40">
        <v>32.393799999999999</v>
      </c>
      <c r="IF40">
        <v>30.000399999999999</v>
      </c>
      <c r="IG40">
        <v>32.236699999999999</v>
      </c>
      <c r="IH40">
        <v>32.183</v>
      </c>
      <c r="II40">
        <v>24.077400000000001</v>
      </c>
      <c r="IJ40">
        <v>44.748600000000003</v>
      </c>
      <c r="IK40">
        <v>0</v>
      </c>
      <c r="IL40">
        <v>31.382200000000001</v>
      </c>
      <c r="IM40">
        <v>500</v>
      </c>
      <c r="IN40">
        <v>22.244800000000001</v>
      </c>
      <c r="IO40">
        <v>99.832099999999997</v>
      </c>
      <c r="IP40">
        <v>99.336299999999994</v>
      </c>
    </row>
    <row r="41" spans="1:250" x14ac:dyDescent="0.3">
      <c r="A41">
        <v>26</v>
      </c>
      <c r="B41">
        <v>1691871283.5999999</v>
      </c>
      <c r="C41">
        <v>5783</v>
      </c>
      <c r="D41" t="s">
        <v>511</v>
      </c>
      <c r="E41" t="s">
        <v>512</v>
      </c>
      <c r="F41" t="s">
        <v>376</v>
      </c>
      <c r="G41" t="s">
        <v>461</v>
      </c>
      <c r="H41" t="s">
        <v>389</v>
      </c>
      <c r="I41" t="s">
        <v>462</v>
      </c>
      <c r="J41" t="s">
        <v>377</v>
      </c>
      <c r="K41" t="s">
        <v>378</v>
      </c>
      <c r="L41" t="s">
        <v>379</v>
      </c>
      <c r="M41">
        <v>1691871283.5999999</v>
      </c>
      <c r="N41">
        <f t="shared" si="0"/>
        <v>6.8927036552922406E-3</v>
      </c>
      <c r="O41">
        <f t="shared" si="1"/>
        <v>6.8927036552922409</v>
      </c>
      <c r="P41">
        <f t="shared" si="2"/>
        <v>53.5798494560146</v>
      </c>
      <c r="Q41">
        <f t="shared" si="3"/>
        <v>531.24400000000003</v>
      </c>
      <c r="R41">
        <f t="shared" si="4"/>
        <v>286.9561700499965</v>
      </c>
      <c r="S41">
        <f t="shared" si="5"/>
        <v>28.2748738623952</v>
      </c>
      <c r="T41">
        <f t="shared" si="6"/>
        <v>52.345475225492407</v>
      </c>
      <c r="U41">
        <f t="shared" si="7"/>
        <v>0.39308944524767386</v>
      </c>
      <c r="V41">
        <f t="shared" si="8"/>
        <v>2.9012739014059084</v>
      </c>
      <c r="W41">
        <f t="shared" si="9"/>
        <v>0.36571770331444925</v>
      </c>
      <c r="X41">
        <f t="shared" si="10"/>
        <v>0.23087378163287811</v>
      </c>
      <c r="Y41">
        <f t="shared" si="11"/>
        <v>289.54138445296917</v>
      </c>
      <c r="Z41">
        <f t="shared" si="12"/>
        <v>32.803606077446268</v>
      </c>
      <c r="AA41">
        <f t="shared" si="13"/>
        <v>32.0627</v>
      </c>
      <c r="AB41">
        <f t="shared" si="14"/>
        <v>4.7920555098327728</v>
      </c>
      <c r="AC41">
        <f t="shared" si="15"/>
        <v>59.92163541331005</v>
      </c>
      <c r="AD41">
        <f t="shared" si="16"/>
        <v>3.0084922500204603</v>
      </c>
      <c r="AE41">
        <f t="shared" si="17"/>
        <v>5.0207111826460613</v>
      </c>
      <c r="AF41">
        <f t="shared" si="18"/>
        <v>1.7835632598123126</v>
      </c>
      <c r="AG41">
        <f t="shared" si="19"/>
        <v>-303.9682311983878</v>
      </c>
      <c r="AH41">
        <f t="shared" si="20"/>
        <v>129.26009869239272</v>
      </c>
      <c r="AI41">
        <f t="shared" si="21"/>
        <v>10.151228725233228</v>
      </c>
      <c r="AJ41">
        <f t="shared" si="22"/>
        <v>124.98448067220733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51028.579489197451</v>
      </c>
      <c r="AP41" t="s">
        <v>380</v>
      </c>
      <c r="AQ41">
        <v>10238.9</v>
      </c>
      <c r="AR41">
        <v>302.21199999999999</v>
      </c>
      <c r="AS41">
        <v>4052.3</v>
      </c>
      <c r="AT41">
        <f t="shared" si="26"/>
        <v>0.92542210596451402</v>
      </c>
      <c r="AU41">
        <v>-0.32343011824092399</v>
      </c>
      <c r="AV41" t="s">
        <v>513</v>
      </c>
      <c r="AW41">
        <v>10280</v>
      </c>
      <c r="AX41">
        <v>769.38742307692303</v>
      </c>
      <c r="AY41">
        <v>1280.08</v>
      </c>
      <c r="AZ41">
        <f t="shared" si="27"/>
        <v>0.39895364111858389</v>
      </c>
      <c r="BA41">
        <v>0.5</v>
      </c>
      <c r="BB41">
        <f t="shared" si="28"/>
        <v>1513.058105934181</v>
      </c>
      <c r="BC41">
        <f t="shared" si="29"/>
        <v>53.5798494560146</v>
      </c>
      <c r="BD41">
        <f t="shared" si="30"/>
        <v>301.82002029321478</v>
      </c>
      <c r="BE41">
        <f t="shared" si="31"/>
        <v>3.562538633701378E-2</v>
      </c>
      <c r="BF41">
        <f t="shared" si="32"/>
        <v>2.1656615211549282</v>
      </c>
      <c r="BG41">
        <f t="shared" si="33"/>
        <v>260.18878554250409</v>
      </c>
      <c r="BH41" t="s">
        <v>514</v>
      </c>
      <c r="BI41">
        <v>580.97</v>
      </c>
      <c r="BJ41">
        <f t="shared" si="34"/>
        <v>580.97</v>
      </c>
      <c r="BK41">
        <f t="shared" si="35"/>
        <v>0.54614555340291226</v>
      </c>
      <c r="BL41">
        <f t="shared" si="36"/>
        <v>0.73048958951105969</v>
      </c>
      <c r="BM41">
        <f t="shared" si="37"/>
        <v>0.79860456943016089</v>
      </c>
      <c r="BN41">
        <f t="shared" si="38"/>
        <v>0.5222510368711083</v>
      </c>
      <c r="BO41">
        <f t="shared" si="39"/>
        <v>0.73924131913704427</v>
      </c>
      <c r="BP41">
        <f t="shared" si="40"/>
        <v>0.55159796493815283</v>
      </c>
      <c r="BQ41">
        <f t="shared" si="41"/>
        <v>0.44840203506184717</v>
      </c>
      <c r="BR41">
        <f t="shared" si="42"/>
        <v>1799.85</v>
      </c>
      <c r="BS41">
        <f t="shared" si="43"/>
        <v>1513.058105934181</v>
      </c>
      <c r="BT41">
        <f t="shared" si="44"/>
        <v>0.84065789145438841</v>
      </c>
      <c r="BU41">
        <f t="shared" si="45"/>
        <v>0.16086973050696957</v>
      </c>
      <c r="BV41">
        <v>6</v>
      </c>
      <c r="BW41">
        <v>0.5</v>
      </c>
      <c r="BX41" t="s">
        <v>381</v>
      </c>
      <c r="BY41">
        <v>2</v>
      </c>
      <c r="BZ41">
        <v>1691871283.5999999</v>
      </c>
      <c r="CA41">
        <v>531.24400000000003</v>
      </c>
      <c r="CB41">
        <v>599.92700000000002</v>
      </c>
      <c r="CC41">
        <v>30.532599999999999</v>
      </c>
      <c r="CD41">
        <v>22.514700000000001</v>
      </c>
      <c r="CE41">
        <v>531.50300000000004</v>
      </c>
      <c r="CF41">
        <v>30.396799999999999</v>
      </c>
      <c r="CG41">
        <v>500.05</v>
      </c>
      <c r="CH41">
        <v>98.433800000000005</v>
      </c>
      <c r="CI41">
        <v>9.9972099999999994E-2</v>
      </c>
      <c r="CJ41">
        <v>32.889099999999999</v>
      </c>
      <c r="CK41">
        <v>32.0627</v>
      </c>
      <c r="CL41">
        <v>999.9</v>
      </c>
      <c r="CM41">
        <v>0</v>
      </c>
      <c r="CN41">
        <v>0</v>
      </c>
      <c r="CO41">
        <v>9996.25</v>
      </c>
      <c r="CP41">
        <v>0</v>
      </c>
      <c r="CQ41">
        <v>1650.65</v>
      </c>
      <c r="CR41">
        <v>-68.683899999999994</v>
      </c>
      <c r="CS41">
        <v>547.97500000000002</v>
      </c>
      <c r="CT41">
        <v>613.74599999999998</v>
      </c>
      <c r="CU41">
        <v>8.0178600000000007</v>
      </c>
      <c r="CV41">
        <v>599.92700000000002</v>
      </c>
      <c r="CW41">
        <v>22.514700000000001</v>
      </c>
      <c r="CX41">
        <v>3.00543</v>
      </c>
      <c r="CY41">
        <v>2.2162099999999998</v>
      </c>
      <c r="CZ41">
        <v>24.058</v>
      </c>
      <c r="DA41">
        <v>19.079899999999999</v>
      </c>
      <c r="DB41">
        <v>1799.85</v>
      </c>
      <c r="DC41">
        <v>0.97800699999999996</v>
      </c>
      <c r="DD41">
        <v>2.19927E-2</v>
      </c>
      <c r="DE41">
        <v>0</v>
      </c>
      <c r="DF41">
        <v>769.048</v>
      </c>
      <c r="DG41">
        <v>5.0009800000000002</v>
      </c>
      <c r="DH41">
        <v>15733.1</v>
      </c>
      <c r="DI41">
        <v>16374.5</v>
      </c>
      <c r="DJ41">
        <v>47.436999999999998</v>
      </c>
      <c r="DK41">
        <v>47.936999999999998</v>
      </c>
      <c r="DL41">
        <v>47.625</v>
      </c>
      <c r="DM41">
        <v>47.75</v>
      </c>
      <c r="DN41">
        <v>48.811999999999998</v>
      </c>
      <c r="DO41">
        <v>1755.37</v>
      </c>
      <c r="DP41">
        <v>39.47</v>
      </c>
      <c r="DQ41">
        <v>0</v>
      </c>
      <c r="DR41">
        <v>128.59999990463299</v>
      </c>
      <c r="DS41">
        <v>0</v>
      </c>
      <c r="DT41">
        <v>769.38742307692303</v>
      </c>
      <c r="DU41">
        <v>-2.4913162450233499</v>
      </c>
      <c r="DV41">
        <v>91.411965261865902</v>
      </c>
      <c r="DW41">
        <v>15716.6384615385</v>
      </c>
      <c r="DX41">
        <v>15</v>
      </c>
      <c r="DY41">
        <v>1691871240.0999999</v>
      </c>
      <c r="DZ41" t="s">
        <v>515</v>
      </c>
      <c r="EA41">
        <v>1691871224.5999999</v>
      </c>
      <c r="EB41">
        <v>1691871240.0999999</v>
      </c>
      <c r="EC41">
        <v>28</v>
      </c>
      <c r="ED41">
        <v>-0.26200000000000001</v>
      </c>
      <c r="EE41">
        <v>1E-3</v>
      </c>
      <c r="EF41">
        <v>-0.27200000000000002</v>
      </c>
      <c r="EG41">
        <v>9.1999999999999998E-2</v>
      </c>
      <c r="EH41">
        <v>600</v>
      </c>
      <c r="EI41">
        <v>22</v>
      </c>
      <c r="EJ41">
        <v>0.02</v>
      </c>
      <c r="EK41">
        <v>0.02</v>
      </c>
      <c r="EL41">
        <v>53.688872196488099</v>
      </c>
      <c r="EM41">
        <v>-0.71025480792941198</v>
      </c>
      <c r="EN41">
        <v>0.154239607313199</v>
      </c>
      <c r="EO41">
        <v>1</v>
      </c>
      <c r="EP41">
        <v>0.40728491840701903</v>
      </c>
      <c r="EQ41">
        <v>-5.58442460321655E-2</v>
      </c>
      <c r="ER41">
        <v>9.0944921267520108E-3</v>
      </c>
      <c r="ES41">
        <v>1</v>
      </c>
      <c r="ET41">
        <v>2</v>
      </c>
      <c r="EU41">
        <v>2</v>
      </c>
      <c r="EV41" t="s">
        <v>393</v>
      </c>
      <c r="EW41">
        <v>2.9614600000000002</v>
      </c>
      <c r="EX41">
        <v>2.8402799999999999</v>
      </c>
      <c r="EY41">
        <v>0.115143</v>
      </c>
      <c r="EZ41">
        <v>0.12664</v>
      </c>
      <c r="FA41">
        <v>0.13308700000000001</v>
      </c>
      <c r="FB41">
        <v>0.108277</v>
      </c>
      <c r="FC41">
        <v>26527.8</v>
      </c>
      <c r="FD41">
        <v>26710.6</v>
      </c>
      <c r="FE41">
        <v>27500.799999999999</v>
      </c>
      <c r="FF41">
        <v>27864.3</v>
      </c>
      <c r="FG41">
        <v>30554.1</v>
      </c>
      <c r="FH41">
        <v>30440.7</v>
      </c>
      <c r="FI41">
        <v>38297.4</v>
      </c>
      <c r="FJ41">
        <v>37001.199999999997</v>
      </c>
      <c r="FK41">
        <v>2.0247799999999998</v>
      </c>
      <c r="FL41">
        <v>1.67073</v>
      </c>
      <c r="FM41">
        <v>6.7550700000000005E-2</v>
      </c>
      <c r="FN41">
        <v>0</v>
      </c>
      <c r="FO41">
        <v>30.966100000000001</v>
      </c>
      <c r="FP41">
        <v>999.9</v>
      </c>
      <c r="FQ41">
        <v>43.804000000000002</v>
      </c>
      <c r="FR41">
        <v>41.493000000000002</v>
      </c>
      <c r="FS41">
        <v>35.718600000000002</v>
      </c>
      <c r="FT41">
        <v>61.871099999999998</v>
      </c>
      <c r="FU41">
        <v>35.380600000000001</v>
      </c>
      <c r="FV41">
        <v>1</v>
      </c>
      <c r="FW41">
        <v>0.40115099999999998</v>
      </c>
      <c r="FX41">
        <v>0.78660399999999997</v>
      </c>
      <c r="FY41">
        <v>20.252800000000001</v>
      </c>
      <c r="FZ41">
        <v>5.2280699999999998</v>
      </c>
      <c r="GA41">
        <v>12.0159</v>
      </c>
      <c r="GB41">
        <v>4.9993999999999996</v>
      </c>
      <c r="GC41">
        <v>3.2911299999999999</v>
      </c>
      <c r="GD41">
        <v>9999</v>
      </c>
      <c r="GE41">
        <v>9999</v>
      </c>
      <c r="GF41">
        <v>9999</v>
      </c>
      <c r="GG41">
        <v>290.7</v>
      </c>
      <c r="GH41">
        <v>1.87825</v>
      </c>
      <c r="GI41">
        <v>1.87209</v>
      </c>
      <c r="GJ41">
        <v>1.8741699999999999</v>
      </c>
      <c r="GK41">
        <v>1.87229</v>
      </c>
      <c r="GL41">
        <v>1.8724400000000001</v>
      </c>
      <c r="GM41">
        <v>1.8737600000000001</v>
      </c>
      <c r="GN41">
        <v>1.8739699999999999</v>
      </c>
      <c r="GO41">
        <v>1.87799</v>
      </c>
      <c r="GP41">
        <v>5</v>
      </c>
      <c r="GQ41">
        <v>0</v>
      </c>
      <c r="GR41">
        <v>0</v>
      </c>
      <c r="GS41">
        <v>0</v>
      </c>
      <c r="GT41" t="s">
        <v>383</v>
      </c>
      <c r="GU41" t="s">
        <v>384</v>
      </c>
      <c r="GV41" t="s">
        <v>385</v>
      </c>
      <c r="GW41" t="s">
        <v>385</v>
      </c>
      <c r="GX41" t="s">
        <v>385</v>
      </c>
      <c r="GY41" t="s">
        <v>385</v>
      </c>
      <c r="GZ41">
        <v>0</v>
      </c>
      <c r="HA41">
        <v>100</v>
      </c>
      <c r="HB41">
        <v>100</v>
      </c>
      <c r="HC41">
        <v>-0.25900000000000001</v>
      </c>
      <c r="HD41">
        <v>0.1358</v>
      </c>
      <c r="HE41">
        <v>-0.39099554299065598</v>
      </c>
      <c r="HF41">
        <v>7.2704984381113296E-4</v>
      </c>
      <c r="HG41">
        <v>-1.05877040029023E-6</v>
      </c>
      <c r="HH41">
        <v>2.9517966189716799E-10</v>
      </c>
      <c r="HI41">
        <v>0.13576185651907399</v>
      </c>
      <c r="HJ41">
        <v>0</v>
      </c>
      <c r="HK41">
        <v>0</v>
      </c>
      <c r="HL41">
        <v>0</v>
      </c>
      <c r="HM41">
        <v>1</v>
      </c>
      <c r="HN41">
        <v>2242</v>
      </c>
      <c r="HO41">
        <v>1</v>
      </c>
      <c r="HP41">
        <v>25</v>
      </c>
      <c r="HQ41">
        <v>1</v>
      </c>
      <c r="HR41">
        <v>0.7</v>
      </c>
      <c r="HS41">
        <v>1.38916</v>
      </c>
      <c r="HT41">
        <v>2.65503</v>
      </c>
      <c r="HU41">
        <v>1.49536</v>
      </c>
      <c r="HV41">
        <v>2.2741699999999998</v>
      </c>
      <c r="HW41">
        <v>1.49658</v>
      </c>
      <c r="HX41">
        <v>2.5671400000000002</v>
      </c>
      <c r="HY41">
        <v>44.057099999999998</v>
      </c>
      <c r="HZ41">
        <v>23.7986</v>
      </c>
      <c r="IA41">
        <v>18</v>
      </c>
      <c r="IB41">
        <v>507.733</v>
      </c>
      <c r="IC41">
        <v>421.69600000000003</v>
      </c>
      <c r="ID41">
        <v>30.644500000000001</v>
      </c>
      <c r="IE41">
        <v>32.394500000000001</v>
      </c>
      <c r="IF41">
        <v>30.000399999999999</v>
      </c>
      <c r="IG41">
        <v>32.2224</v>
      </c>
      <c r="IH41">
        <v>32.168799999999997</v>
      </c>
      <c r="II41">
        <v>27.885899999999999</v>
      </c>
      <c r="IJ41">
        <v>43.8247</v>
      </c>
      <c r="IK41">
        <v>0</v>
      </c>
      <c r="IL41">
        <v>30.5871</v>
      </c>
      <c r="IM41">
        <v>600</v>
      </c>
      <c r="IN41">
        <v>22.630099999999999</v>
      </c>
      <c r="IO41">
        <v>99.834000000000003</v>
      </c>
      <c r="IP41">
        <v>99.333500000000001</v>
      </c>
    </row>
    <row r="42" spans="1:250" x14ac:dyDescent="0.3">
      <c r="A42">
        <v>27</v>
      </c>
      <c r="B42">
        <v>1691871404.0999999</v>
      </c>
      <c r="C42">
        <v>5903.5</v>
      </c>
      <c r="D42" t="s">
        <v>516</v>
      </c>
      <c r="E42" t="s">
        <v>517</v>
      </c>
      <c r="F42" t="s">
        <v>376</v>
      </c>
      <c r="G42" t="s">
        <v>461</v>
      </c>
      <c r="H42" t="s">
        <v>389</v>
      </c>
      <c r="I42" t="s">
        <v>462</v>
      </c>
      <c r="J42" t="s">
        <v>377</v>
      </c>
      <c r="K42" t="s">
        <v>378</v>
      </c>
      <c r="L42" t="s">
        <v>379</v>
      </c>
      <c r="M42">
        <v>1691871404.0999999</v>
      </c>
      <c r="N42">
        <f t="shared" si="0"/>
        <v>6.0781780587555864E-3</v>
      </c>
      <c r="O42">
        <f t="shared" si="1"/>
        <v>6.0781780587555865</v>
      </c>
      <c r="P42">
        <f t="shared" si="2"/>
        <v>53.737149481537962</v>
      </c>
      <c r="Q42">
        <f t="shared" si="3"/>
        <v>730.21100000000001</v>
      </c>
      <c r="R42">
        <f t="shared" si="4"/>
        <v>446.99165731106774</v>
      </c>
      <c r="S42">
        <f t="shared" si="5"/>
        <v>44.043074058455531</v>
      </c>
      <c r="T42">
        <f t="shared" si="6"/>
        <v>71.949300675466006</v>
      </c>
      <c r="U42">
        <f t="shared" si="7"/>
        <v>0.34185289052199896</v>
      </c>
      <c r="V42">
        <f t="shared" si="8"/>
        <v>2.9025560419731535</v>
      </c>
      <c r="W42">
        <f t="shared" si="9"/>
        <v>0.32095670756618372</v>
      </c>
      <c r="X42">
        <f t="shared" si="10"/>
        <v>0.20236885171249352</v>
      </c>
      <c r="Y42">
        <f t="shared" si="11"/>
        <v>289.56864475483593</v>
      </c>
      <c r="Z42">
        <f t="shared" si="12"/>
        <v>32.754205773374032</v>
      </c>
      <c r="AA42">
        <f t="shared" si="13"/>
        <v>31.990600000000001</v>
      </c>
      <c r="AB42">
        <f t="shared" si="14"/>
        <v>4.7725432553322022</v>
      </c>
      <c r="AC42">
        <f t="shared" si="15"/>
        <v>60.236864599598782</v>
      </c>
      <c r="AD42">
        <f t="shared" si="16"/>
        <v>2.9799784786022001</v>
      </c>
      <c r="AE42">
        <f t="shared" si="17"/>
        <v>4.9471009130545758</v>
      </c>
      <c r="AF42">
        <f t="shared" si="18"/>
        <v>1.7925647767300021</v>
      </c>
      <c r="AG42">
        <f t="shared" si="19"/>
        <v>-268.04765239112135</v>
      </c>
      <c r="AH42">
        <f t="shared" si="20"/>
        <v>99.538582709102172</v>
      </c>
      <c r="AI42">
        <f t="shared" si="21"/>
        <v>7.8008125969805331</v>
      </c>
      <c r="AJ42">
        <f t="shared" si="22"/>
        <v>128.86038766979726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51108.349222562261</v>
      </c>
      <c r="AP42" t="s">
        <v>380</v>
      </c>
      <c r="AQ42">
        <v>10238.9</v>
      </c>
      <c r="AR42">
        <v>302.21199999999999</v>
      </c>
      <c r="AS42">
        <v>4052.3</v>
      </c>
      <c r="AT42">
        <f t="shared" si="26"/>
        <v>0.92542210596451402</v>
      </c>
      <c r="AU42">
        <v>-0.32343011824092399</v>
      </c>
      <c r="AV42" t="s">
        <v>518</v>
      </c>
      <c r="AW42">
        <v>10279.200000000001</v>
      </c>
      <c r="AX42">
        <v>765.65944000000002</v>
      </c>
      <c r="AY42">
        <v>1275.23</v>
      </c>
      <c r="AZ42">
        <f t="shared" si="27"/>
        <v>0.39959110121311447</v>
      </c>
      <c r="BA42">
        <v>0.5</v>
      </c>
      <c r="BB42">
        <f t="shared" si="28"/>
        <v>1513.1933993548373</v>
      </c>
      <c r="BC42">
        <f t="shared" si="29"/>
        <v>53.737149481537962</v>
      </c>
      <c r="BD42">
        <f t="shared" si="30"/>
        <v>302.32930839830777</v>
      </c>
      <c r="BE42">
        <f t="shared" si="31"/>
        <v>3.5726153459847275E-2</v>
      </c>
      <c r="BF42">
        <f t="shared" si="32"/>
        <v>2.1777012774166229</v>
      </c>
      <c r="BG42">
        <f t="shared" si="33"/>
        <v>259.98780331558623</v>
      </c>
      <c r="BH42" t="s">
        <v>519</v>
      </c>
      <c r="BI42">
        <v>580.66999999999996</v>
      </c>
      <c r="BJ42">
        <f t="shared" si="34"/>
        <v>580.66999999999996</v>
      </c>
      <c r="BK42">
        <f t="shared" si="35"/>
        <v>0.54465468974224263</v>
      </c>
      <c r="BL42">
        <f t="shared" si="36"/>
        <v>0.73365952545496427</v>
      </c>
      <c r="BM42">
        <f t="shared" si="37"/>
        <v>0.79993259650365967</v>
      </c>
      <c r="BN42">
        <f t="shared" si="38"/>
        <v>0.52370106205640587</v>
      </c>
      <c r="BO42">
        <f t="shared" si="39"/>
        <v>0.74053462212086751</v>
      </c>
      <c r="BP42">
        <f t="shared" si="40"/>
        <v>0.5564015205584536</v>
      </c>
      <c r="BQ42">
        <f t="shared" si="41"/>
        <v>0.4435984794415464</v>
      </c>
      <c r="BR42">
        <f t="shared" si="42"/>
        <v>1800.01</v>
      </c>
      <c r="BS42">
        <f t="shared" si="43"/>
        <v>1513.1933993548373</v>
      </c>
      <c r="BT42">
        <f t="shared" si="44"/>
        <v>0.84065832931752449</v>
      </c>
      <c r="BU42">
        <f t="shared" si="45"/>
        <v>0.16087057558282228</v>
      </c>
      <c r="BV42">
        <v>6</v>
      </c>
      <c r="BW42">
        <v>0.5</v>
      </c>
      <c r="BX42" t="s">
        <v>381</v>
      </c>
      <c r="BY42">
        <v>2</v>
      </c>
      <c r="BZ42">
        <v>1691871404.0999999</v>
      </c>
      <c r="CA42">
        <v>730.21100000000001</v>
      </c>
      <c r="CB42">
        <v>799.97500000000002</v>
      </c>
      <c r="CC42">
        <v>30.2437</v>
      </c>
      <c r="CD42">
        <v>23.1752</v>
      </c>
      <c r="CE42">
        <v>730.24900000000002</v>
      </c>
      <c r="CF42">
        <v>30.114799999999999</v>
      </c>
      <c r="CG42">
        <v>500.334</v>
      </c>
      <c r="CH42">
        <v>98.431799999999996</v>
      </c>
      <c r="CI42">
        <v>0.100406</v>
      </c>
      <c r="CJ42">
        <v>32.6267</v>
      </c>
      <c r="CK42">
        <v>31.990600000000001</v>
      </c>
      <c r="CL42">
        <v>999.9</v>
      </c>
      <c r="CM42">
        <v>0</v>
      </c>
      <c r="CN42">
        <v>0</v>
      </c>
      <c r="CO42">
        <v>10003.799999999999</v>
      </c>
      <c r="CP42">
        <v>0</v>
      </c>
      <c r="CQ42">
        <v>1639.57</v>
      </c>
      <c r="CR42">
        <v>-69.764399999999995</v>
      </c>
      <c r="CS42">
        <v>752.98400000000004</v>
      </c>
      <c r="CT42">
        <v>818.95500000000004</v>
      </c>
      <c r="CU42">
        <v>7.0685099999999998</v>
      </c>
      <c r="CV42">
        <v>799.97500000000002</v>
      </c>
      <c r="CW42">
        <v>23.1752</v>
      </c>
      <c r="CX42">
        <v>2.9769399999999999</v>
      </c>
      <c r="CY42">
        <v>2.2811699999999999</v>
      </c>
      <c r="CZ42">
        <v>23.8995</v>
      </c>
      <c r="DA42">
        <v>19.5441</v>
      </c>
      <c r="DB42">
        <v>1800.01</v>
      </c>
      <c r="DC42">
        <v>0.97799400000000003</v>
      </c>
      <c r="DD42">
        <v>2.2006100000000001E-2</v>
      </c>
      <c r="DE42">
        <v>0</v>
      </c>
      <c r="DF42">
        <v>765.072</v>
      </c>
      <c r="DG42">
        <v>5.0009800000000002</v>
      </c>
      <c r="DH42">
        <v>15621.7</v>
      </c>
      <c r="DI42">
        <v>16375.9</v>
      </c>
      <c r="DJ42">
        <v>47.561999999999998</v>
      </c>
      <c r="DK42">
        <v>48.25</v>
      </c>
      <c r="DL42">
        <v>47.561999999999998</v>
      </c>
      <c r="DM42">
        <v>47.686999999999998</v>
      </c>
      <c r="DN42">
        <v>48.811999999999998</v>
      </c>
      <c r="DO42">
        <v>1755.51</v>
      </c>
      <c r="DP42">
        <v>39.5</v>
      </c>
      <c r="DQ42">
        <v>0</v>
      </c>
      <c r="DR42">
        <v>120.09999990463299</v>
      </c>
      <c r="DS42">
        <v>0</v>
      </c>
      <c r="DT42">
        <v>765.65944000000002</v>
      </c>
      <c r="DU42">
        <v>-4.1090000282051404</v>
      </c>
      <c r="DV42">
        <v>-228.20769303461199</v>
      </c>
      <c r="DW42">
        <v>15669.876</v>
      </c>
      <c r="DX42">
        <v>15</v>
      </c>
      <c r="DY42">
        <v>1691871360.5999999</v>
      </c>
      <c r="DZ42" t="s">
        <v>520</v>
      </c>
      <c r="EA42">
        <v>1691871353.0999999</v>
      </c>
      <c r="EB42">
        <v>1691871360.5999999</v>
      </c>
      <c r="EC42">
        <v>29</v>
      </c>
      <c r="ED42">
        <v>0.27200000000000002</v>
      </c>
      <c r="EE42">
        <v>-7.0000000000000001E-3</v>
      </c>
      <c r="EF42">
        <v>-6.4000000000000001E-2</v>
      </c>
      <c r="EG42">
        <v>8.8999999999999996E-2</v>
      </c>
      <c r="EH42">
        <v>800</v>
      </c>
      <c r="EI42">
        <v>23</v>
      </c>
      <c r="EJ42">
        <v>0.04</v>
      </c>
      <c r="EK42">
        <v>0.01</v>
      </c>
      <c r="EL42">
        <v>53.946430622732201</v>
      </c>
      <c r="EM42">
        <v>-0.74298932599374401</v>
      </c>
      <c r="EN42">
        <v>0.15881629501473299</v>
      </c>
      <c r="EO42">
        <v>1</v>
      </c>
      <c r="EP42">
        <v>0.34983867157988102</v>
      </c>
      <c r="EQ42">
        <v>-2.1579944522872999E-2</v>
      </c>
      <c r="ER42">
        <v>5.5267091670499402E-3</v>
      </c>
      <c r="ES42">
        <v>1</v>
      </c>
      <c r="ET42">
        <v>2</v>
      </c>
      <c r="EU42">
        <v>2</v>
      </c>
      <c r="EV42" t="s">
        <v>393</v>
      </c>
      <c r="EW42">
        <v>2.9621499999999998</v>
      </c>
      <c r="EX42">
        <v>2.8407800000000001</v>
      </c>
      <c r="EY42">
        <v>0.14383199999999999</v>
      </c>
      <c r="EZ42">
        <v>0.15421299999999999</v>
      </c>
      <c r="FA42">
        <v>0.13223199999999999</v>
      </c>
      <c r="FB42">
        <v>0.110473</v>
      </c>
      <c r="FC42">
        <v>25665.1</v>
      </c>
      <c r="FD42">
        <v>25863.7</v>
      </c>
      <c r="FE42">
        <v>27499.5</v>
      </c>
      <c r="FF42">
        <v>27862</v>
      </c>
      <c r="FG42">
        <v>30585.200000000001</v>
      </c>
      <c r="FH42">
        <v>30365.599999999999</v>
      </c>
      <c r="FI42">
        <v>38295.599999999999</v>
      </c>
      <c r="FJ42">
        <v>36998.800000000003</v>
      </c>
      <c r="FK42">
        <v>2.0236999999999998</v>
      </c>
      <c r="FL42">
        <v>1.6715500000000001</v>
      </c>
      <c r="FM42">
        <v>6.2987199999999993E-2</v>
      </c>
      <c r="FN42">
        <v>0</v>
      </c>
      <c r="FO42">
        <v>30.9681</v>
      </c>
      <c r="FP42">
        <v>999.9</v>
      </c>
      <c r="FQ42">
        <v>43.749000000000002</v>
      </c>
      <c r="FR42">
        <v>41.463000000000001</v>
      </c>
      <c r="FS42">
        <v>35.613</v>
      </c>
      <c r="FT42">
        <v>61.411099999999998</v>
      </c>
      <c r="FU42">
        <v>34.266800000000003</v>
      </c>
      <c r="FV42">
        <v>1</v>
      </c>
      <c r="FW42">
        <v>0.40633599999999997</v>
      </c>
      <c r="FX42">
        <v>1.4397800000000001</v>
      </c>
      <c r="FY42">
        <v>20.247900000000001</v>
      </c>
      <c r="FZ42">
        <v>5.2234299999999996</v>
      </c>
      <c r="GA42">
        <v>12.0159</v>
      </c>
      <c r="GB42">
        <v>4.9989999999999997</v>
      </c>
      <c r="GC42">
        <v>3.2910300000000001</v>
      </c>
      <c r="GD42">
        <v>9999</v>
      </c>
      <c r="GE42">
        <v>9999</v>
      </c>
      <c r="GF42">
        <v>9999</v>
      </c>
      <c r="GG42">
        <v>290.7</v>
      </c>
      <c r="GH42">
        <v>1.8782000000000001</v>
      </c>
      <c r="GI42">
        <v>1.8720600000000001</v>
      </c>
      <c r="GJ42">
        <v>1.87418</v>
      </c>
      <c r="GK42">
        <v>1.8722700000000001</v>
      </c>
      <c r="GL42">
        <v>1.8724099999999999</v>
      </c>
      <c r="GM42">
        <v>1.8736900000000001</v>
      </c>
      <c r="GN42">
        <v>1.8739300000000001</v>
      </c>
      <c r="GO42">
        <v>1.8779399999999999</v>
      </c>
      <c r="GP42">
        <v>5</v>
      </c>
      <c r="GQ42">
        <v>0</v>
      </c>
      <c r="GR42">
        <v>0</v>
      </c>
      <c r="GS42">
        <v>0</v>
      </c>
      <c r="GT42" t="s">
        <v>383</v>
      </c>
      <c r="GU42" t="s">
        <v>384</v>
      </c>
      <c r="GV42" t="s">
        <v>385</v>
      </c>
      <c r="GW42" t="s">
        <v>385</v>
      </c>
      <c r="GX42" t="s">
        <v>385</v>
      </c>
      <c r="GY42" t="s">
        <v>385</v>
      </c>
      <c r="GZ42">
        <v>0</v>
      </c>
      <c r="HA42">
        <v>100</v>
      </c>
      <c r="HB42">
        <v>100</v>
      </c>
      <c r="HC42">
        <v>-3.7999999999999999E-2</v>
      </c>
      <c r="HD42">
        <v>0.12889999999999999</v>
      </c>
      <c r="HE42">
        <v>-0.11899665189670799</v>
      </c>
      <c r="HF42">
        <v>7.2704984381113296E-4</v>
      </c>
      <c r="HG42">
        <v>-1.05877040029023E-6</v>
      </c>
      <c r="HH42">
        <v>2.9517966189716799E-10</v>
      </c>
      <c r="HI42">
        <v>0.128917570046654</v>
      </c>
      <c r="HJ42">
        <v>0</v>
      </c>
      <c r="HK42">
        <v>0</v>
      </c>
      <c r="HL42">
        <v>0</v>
      </c>
      <c r="HM42">
        <v>1</v>
      </c>
      <c r="HN42">
        <v>2242</v>
      </c>
      <c r="HO42">
        <v>1</v>
      </c>
      <c r="HP42">
        <v>25</v>
      </c>
      <c r="HQ42">
        <v>0.8</v>
      </c>
      <c r="HR42">
        <v>0.7</v>
      </c>
      <c r="HS42">
        <v>1.7541500000000001</v>
      </c>
      <c r="HT42">
        <v>2.65625</v>
      </c>
      <c r="HU42">
        <v>1.49536</v>
      </c>
      <c r="HV42">
        <v>2.2741699999999998</v>
      </c>
      <c r="HW42">
        <v>1.49658</v>
      </c>
      <c r="HX42">
        <v>2.4206500000000002</v>
      </c>
      <c r="HY42">
        <v>44.001899999999999</v>
      </c>
      <c r="HZ42">
        <v>23.807300000000001</v>
      </c>
      <c r="IA42">
        <v>18</v>
      </c>
      <c r="IB42">
        <v>507.286</v>
      </c>
      <c r="IC42">
        <v>422.423</v>
      </c>
      <c r="ID42">
        <v>29.427399999999999</v>
      </c>
      <c r="IE42">
        <v>32.447899999999997</v>
      </c>
      <c r="IF42">
        <v>30</v>
      </c>
      <c r="IG42">
        <v>32.250999999999998</v>
      </c>
      <c r="IH42">
        <v>32.195999999999998</v>
      </c>
      <c r="II42">
        <v>35.189799999999998</v>
      </c>
      <c r="IJ42">
        <v>42.045000000000002</v>
      </c>
      <c r="IK42">
        <v>0</v>
      </c>
      <c r="IL42">
        <v>29.447800000000001</v>
      </c>
      <c r="IM42">
        <v>800</v>
      </c>
      <c r="IN42">
        <v>23.156600000000001</v>
      </c>
      <c r="IO42">
        <v>99.829300000000003</v>
      </c>
      <c r="IP42">
        <v>99.326300000000003</v>
      </c>
    </row>
    <row r="43" spans="1:250" x14ac:dyDescent="0.3">
      <c r="A43">
        <v>28</v>
      </c>
      <c r="B43">
        <v>1691871555.0999999</v>
      </c>
      <c r="C43">
        <v>6054.5</v>
      </c>
      <c r="D43" t="s">
        <v>521</v>
      </c>
      <c r="E43" t="s">
        <v>522</v>
      </c>
      <c r="F43" t="s">
        <v>376</v>
      </c>
      <c r="G43" t="s">
        <v>461</v>
      </c>
      <c r="H43" t="s">
        <v>389</v>
      </c>
      <c r="I43" t="s">
        <v>462</v>
      </c>
      <c r="J43" t="s">
        <v>377</v>
      </c>
      <c r="K43" t="s">
        <v>378</v>
      </c>
      <c r="L43" t="s">
        <v>379</v>
      </c>
      <c r="M43">
        <v>1691871555.0999999</v>
      </c>
      <c r="N43">
        <f t="shared" si="0"/>
        <v>4.7882292851123311E-3</v>
      </c>
      <c r="O43">
        <f t="shared" si="1"/>
        <v>4.7882292851123314</v>
      </c>
      <c r="P43">
        <f t="shared" si="2"/>
        <v>52.860466405723066</v>
      </c>
      <c r="Q43">
        <f t="shared" si="3"/>
        <v>1130.1400000000001</v>
      </c>
      <c r="R43">
        <f t="shared" si="4"/>
        <v>757.9207926496664</v>
      </c>
      <c r="S43">
        <f t="shared" si="5"/>
        <v>74.67975092007002</v>
      </c>
      <c r="T43">
        <f t="shared" si="6"/>
        <v>111.3554008853</v>
      </c>
      <c r="U43">
        <f t="shared" si="7"/>
        <v>0.25701679544016703</v>
      </c>
      <c r="V43">
        <f t="shared" si="8"/>
        <v>2.9003743662783918</v>
      </c>
      <c r="W43">
        <f t="shared" si="9"/>
        <v>0.24500096009383826</v>
      </c>
      <c r="X43">
        <f t="shared" si="10"/>
        <v>0.15415835416960355</v>
      </c>
      <c r="Y43">
        <f t="shared" si="11"/>
        <v>289.57981675488429</v>
      </c>
      <c r="Z43">
        <f t="shared" si="12"/>
        <v>32.862110134996058</v>
      </c>
      <c r="AA43">
        <f t="shared" si="13"/>
        <v>32.008699999999997</v>
      </c>
      <c r="AB43">
        <f t="shared" si="14"/>
        <v>4.7774351022768089</v>
      </c>
      <c r="AC43">
        <f t="shared" si="15"/>
        <v>59.937633950987198</v>
      </c>
      <c r="AD43">
        <f t="shared" si="16"/>
        <v>2.9270328855884995</v>
      </c>
      <c r="AE43">
        <f t="shared" si="17"/>
        <v>4.8834641820897069</v>
      </c>
      <c r="AF43">
        <f t="shared" si="18"/>
        <v>1.8504022166883094</v>
      </c>
      <c r="AG43">
        <f t="shared" si="19"/>
        <v>-211.16091147345381</v>
      </c>
      <c r="AH43">
        <f t="shared" si="20"/>
        <v>60.732159333037245</v>
      </c>
      <c r="AI43">
        <f t="shared" si="21"/>
        <v>4.7581925863376053</v>
      </c>
      <c r="AJ43">
        <f t="shared" si="22"/>
        <v>143.90925720080531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51085.484756043894</v>
      </c>
      <c r="AP43" t="s">
        <v>380</v>
      </c>
      <c r="AQ43">
        <v>10238.9</v>
      </c>
      <c r="AR43">
        <v>302.21199999999999</v>
      </c>
      <c r="AS43">
        <v>4052.3</v>
      </c>
      <c r="AT43">
        <f t="shared" si="26"/>
        <v>0.92542210596451402</v>
      </c>
      <c r="AU43">
        <v>-0.32343011824092399</v>
      </c>
      <c r="AV43" t="s">
        <v>523</v>
      </c>
      <c r="AW43">
        <v>10278</v>
      </c>
      <c r="AX43">
        <v>755.28634615384601</v>
      </c>
      <c r="AY43">
        <v>1249.99</v>
      </c>
      <c r="AZ43">
        <f t="shared" si="27"/>
        <v>0.39576608920563683</v>
      </c>
      <c r="BA43">
        <v>0.5</v>
      </c>
      <c r="BB43">
        <f t="shared" si="28"/>
        <v>1513.2521993548621</v>
      </c>
      <c r="BC43">
        <f t="shared" si="29"/>
        <v>52.860466405723066</v>
      </c>
      <c r="BD43">
        <f t="shared" si="30"/>
        <v>299.44695246025123</v>
      </c>
      <c r="BE43">
        <f t="shared" si="31"/>
        <v>3.5145428202012614E-2</v>
      </c>
      <c r="BF43">
        <f t="shared" si="32"/>
        <v>2.2418659349274797</v>
      </c>
      <c r="BG43">
        <f t="shared" si="33"/>
        <v>258.92190430765436</v>
      </c>
      <c r="BH43" t="s">
        <v>524</v>
      </c>
      <c r="BI43">
        <v>580.52</v>
      </c>
      <c r="BJ43">
        <f t="shared" si="34"/>
        <v>580.52</v>
      </c>
      <c r="BK43">
        <f t="shared" si="35"/>
        <v>0.53558028464227714</v>
      </c>
      <c r="BL43">
        <f t="shared" si="36"/>
        <v>0.73894820357320568</v>
      </c>
      <c r="BM43">
        <f t="shared" si="37"/>
        <v>0.80716808092678693</v>
      </c>
      <c r="BN43">
        <f t="shared" si="38"/>
        <v>0.52196152880332103</v>
      </c>
      <c r="BO43">
        <f t="shared" si="39"/>
        <v>0.74726513084492963</v>
      </c>
      <c r="BP43">
        <f t="shared" si="40"/>
        <v>0.56796235404332152</v>
      </c>
      <c r="BQ43">
        <f t="shared" si="41"/>
        <v>0.43203764595667848</v>
      </c>
      <c r="BR43">
        <f t="shared" si="42"/>
        <v>1800.08</v>
      </c>
      <c r="BS43">
        <f t="shared" si="43"/>
        <v>1513.2521993548621</v>
      </c>
      <c r="BT43">
        <f t="shared" si="44"/>
        <v>0.84065830371698047</v>
      </c>
      <c r="BU43">
        <f t="shared" si="45"/>
        <v>0.16087052617377245</v>
      </c>
      <c r="BV43">
        <v>6</v>
      </c>
      <c r="BW43">
        <v>0.5</v>
      </c>
      <c r="BX43" t="s">
        <v>381</v>
      </c>
      <c r="BY43">
        <v>2</v>
      </c>
      <c r="BZ43">
        <v>1691871555.0999999</v>
      </c>
      <c r="CA43">
        <v>1130.1400000000001</v>
      </c>
      <c r="CB43">
        <v>1200.03</v>
      </c>
      <c r="CC43">
        <v>29.706299999999999</v>
      </c>
      <c r="CD43">
        <v>24.134</v>
      </c>
      <c r="CE43">
        <v>1130.31</v>
      </c>
      <c r="CF43">
        <v>29.575700000000001</v>
      </c>
      <c r="CG43">
        <v>500.25900000000001</v>
      </c>
      <c r="CH43">
        <v>98.432299999999998</v>
      </c>
      <c r="CI43">
        <v>0.100095</v>
      </c>
      <c r="CJ43">
        <v>32.397100000000002</v>
      </c>
      <c r="CK43">
        <v>32.008699999999997</v>
      </c>
      <c r="CL43">
        <v>999.9</v>
      </c>
      <c r="CM43">
        <v>0</v>
      </c>
      <c r="CN43">
        <v>0</v>
      </c>
      <c r="CO43">
        <v>9991.25</v>
      </c>
      <c r="CP43">
        <v>0</v>
      </c>
      <c r="CQ43">
        <v>1630.79</v>
      </c>
      <c r="CR43">
        <v>-69.889499999999998</v>
      </c>
      <c r="CS43">
        <v>1164.74</v>
      </c>
      <c r="CT43">
        <v>1229.71</v>
      </c>
      <c r="CU43">
        <v>5.5722699999999996</v>
      </c>
      <c r="CV43">
        <v>1200.03</v>
      </c>
      <c r="CW43">
        <v>24.134</v>
      </c>
      <c r="CX43">
        <v>2.9240599999999999</v>
      </c>
      <c r="CY43">
        <v>2.3755700000000002</v>
      </c>
      <c r="CZ43">
        <v>23.601700000000001</v>
      </c>
      <c r="DA43">
        <v>20.1982</v>
      </c>
      <c r="DB43">
        <v>1800.08</v>
      </c>
      <c r="DC43">
        <v>0.97799800000000003</v>
      </c>
      <c r="DD43">
        <v>2.2002299999999999E-2</v>
      </c>
      <c r="DE43">
        <v>0</v>
      </c>
      <c r="DF43">
        <v>754.88</v>
      </c>
      <c r="DG43">
        <v>5.0009800000000002</v>
      </c>
      <c r="DH43">
        <v>15435.8</v>
      </c>
      <c r="DI43">
        <v>16376.6</v>
      </c>
      <c r="DJ43">
        <v>47.875</v>
      </c>
      <c r="DK43">
        <v>48.686999999999998</v>
      </c>
      <c r="DL43">
        <v>48.125</v>
      </c>
      <c r="DM43">
        <v>48.375</v>
      </c>
      <c r="DN43">
        <v>49.186999999999998</v>
      </c>
      <c r="DO43">
        <v>1755.58</v>
      </c>
      <c r="DP43">
        <v>39.5</v>
      </c>
      <c r="DQ43">
        <v>0</v>
      </c>
      <c r="DR43">
        <v>150.700000047684</v>
      </c>
      <c r="DS43">
        <v>0</v>
      </c>
      <c r="DT43">
        <v>755.28634615384601</v>
      </c>
      <c r="DU43">
        <v>-5.5415042795240703</v>
      </c>
      <c r="DV43">
        <v>-252.81367658085699</v>
      </c>
      <c r="DW43">
        <v>15472.592307692301</v>
      </c>
      <c r="DX43">
        <v>15</v>
      </c>
      <c r="DY43">
        <v>1691871509.0999999</v>
      </c>
      <c r="DZ43" t="s">
        <v>525</v>
      </c>
      <c r="EA43">
        <v>1691871509.0999999</v>
      </c>
      <c r="EB43">
        <v>1691871505.0999999</v>
      </c>
      <c r="EC43">
        <v>30</v>
      </c>
      <c r="ED43">
        <v>5.6000000000000001E-2</v>
      </c>
      <c r="EE43">
        <v>2E-3</v>
      </c>
      <c r="EF43">
        <v>-0.20499999999999999</v>
      </c>
      <c r="EG43">
        <v>0.10299999999999999</v>
      </c>
      <c r="EH43">
        <v>1200</v>
      </c>
      <c r="EI43">
        <v>24</v>
      </c>
      <c r="EJ43">
        <v>0.1</v>
      </c>
      <c r="EK43">
        <v>0.02</v>
      </c>
      <c r="EL43">
        <v>52.760187713416201</v>
      </c>
      <c r="EM43">
        <v>-0.56936815305265898</v>
      </c>
      <c r="EN43">
        <v>0.160971533679614</v>
      </c>
      <c r="EO43">
        <v>1</v>
      </c>
      <c r="EP43">
        <v>0.27435021464248999</v>
      </c>
      <c r="EQ43">
        <v>-6.14254560207146E-2</v>
      </c>
      <c r="ER43">
        <v>9.0631726044796308E-3</v>
      </c>
      <c r="ES43">
        <v>1</v>
      </c>
      <c r="ET43">
        <v>2</v>
      </c>
      <c r="EU43">
        <v>2</v>
      </c>
      <c r="EV43" t="s">
        <v>393</v>
      </c>
      <c r="EW43">
        <v>2.9618500000000001</v>
      </c>
      <c r="EX43">
        <v>2.8403700000000001</v>
      </c>
      <c r="EY43">
        <v>0.19136800000000001</v>
      </c>
      <c r="EZ43">
        <v>0.200237</v>
      </c>
      <c r="FA43">
        <v>0.13059499999999999</v>
      </c>
      <c r="FB43">
        <v>0.11361499999999999</v>
      </c>
      <c r="FC43">
        <v>24233.4</v>
      </c>
      <c r="FD43">
        <v>24449.5</v>
      </c>
      <c r="FE43">
        <v>27495.7</v>
      </c>
      <c r="FF43">
        <v>27858.3</v>
      </c>
      <c r="FG43">
        <v>30643</v>
      </c>
      <c r="FH43">
        <v>30257.7</v>
      </c>
      <c r="FI43">
        <v>38290.6</v>
      </c>
      <c r="FJ43">
        <v>36994.300000000003</v>
      </c>
      <c r="FK43">
        <v>2.0219499999999999</v>
      </c>
      <c r="FL43">
        <v>1.67367</v>
      </c>
      <c r="FM43">
        <v>6.5408599999999997E-2</v>
      </c>
      <c r="FN43">
        <v>0</v>
      </c>
      <c r="FO43">
        <v>30.9468</v>
      </c>
      <c r="FP43">
        <v>999.9</v>
      </c>
      <c r="FQ43">
        <v>43.536000000000001</v>
      </c>
      <c r="FR43">
        <v>41.442</v>
      </c>
      <c r="FS43">
        <v>35.401600000000002</v>
      </c>
      <c r="FT43">
        <v>61.671100000000003</v>
      </c>
      <c r="FU43">
        <v>34.3309</v>
      </c>
      <c r="FV43">
        <v>1</v>
      </c>
      <c r="FW43">
        <v>0.41108699999999998</v>
      </c>
      <c r="FX43">
        <v>1.1699299999999999</v>
      </c>
      <c r="FY43">
        <v>20.249300000000002</v>
      </c>
      <c r="FZ43">
        <v>5.2211800000000004</v>
      </c>
      <c r="GA43">
        <v>12.0161</v>
      </c>
      <c r="GB43">
        <v>4.9980000000000002</v>
      </c>
      <c r="GC43">
        <v>3.2905000000000002</v>
      </c>
      <c r="GD43">
        <v>9999</v>
      </c>
      <c r="GE43">
        <v>9999</v>
      </c>
      <c r="GF43">
        <v>9999</v>
      </c>
      <c r="GG43">
        <v>290.8</v>
      </c>
      <c r="GH43">
        <v>1.8782000000000001</v>
      </c>
      <c r="GI43">
        <v>1.87195</v>
      </c>
      <c r="GJ43">
        <v>1.87408</v>
      </c>
      <c r="GK43">
        <v>1.87225</v>
      </c>
      <c r="GL43">
        <v>1.8724099999999999</v>
      </c>
      <c r="GM43">
        <v>1.8736299999999999</v>
      </c>
      <c r="GN43">
        <v>1.8739300000000001</v>
      </c>
      <c r="GO43">
        <v>1.8778999999999999</v>
      </c>
      <c r="GP43">
        <v>5</v>
      </c>
      <c r="GQ43">
        <v>0</v>
      </c>
      <c r="GR43">
        <v>0</v>
      </c>
      <c r="GS43">
        <v>0</v>
      </c>
      <c r="GT43" t="s">
        <v>383</v>
      </c>
      <c r="GU43" t="s">
        <v>384</v>
      </c>
      <c r="GV43" t="s">
        <v>385</v>
      </c>
      <c r="GW43" t="s">
        <v>385</v>
      </c>
      <c r="GX43" t="s">
        <v>385</v>
      </c>
      <c r="GY43" t="s">
        <v>385</v>
      </c>
      <c r="GZ43">
        <v>0</v>
      </c>
      <c r="HA43">
        <v>100</v>
      </c>
      <c r="HB43">
        <v>100</v>
      </c>
      <c r="HC43">
        <v>-0.17</v>
      </c>
      <c r="HD43">
        <v>0.13059999999999999</v>
      </c>
      <c r="HE43">
        <v>-6.3282081638631693E-2</v>
      </c>
      <c r="HF43">
        <v>7.2704984381113296E-4</v>
      </c>
      <c r="HG43">
        <v>-1.05877040029023E-6</v>
      </c>
      <c r="HH43">
        <v>2.9517966189716799E-10</v>
      </c>
      <c r="HI43">
        <v>0.130602751060547</v>
      </c>
      <c r="HJ43">
        <v>0</v>
      </c>
      <c r="HK43">
        <v>0</v>
      </c>
      <c r="HL43">
        <v>0</v>
      </c>
      <c r="HM43">
        <v>1</v>
      </c>
      <c r="HN43">
        <v>2242</v>
      </c>
      <c r="HO43">
        <v>1</v>
      </c>
      <c r="HP43">
        <v>25</v>
      </c>
      <c r="HQ43">
        <v>0.8</v>
      </c>
      <c r="HR43">
        <v>0.8</v>
      </c>
      <c r="HS43">
        <v>2.4450699999999999</v>
      </c>
      <c r="HT43">
        <v>2.6415999999999999</v>
      </c>
      <c r="HU43">
        <v>1.49536</v>
      </c>
      <c r="HV43">
        <v>2.2753899999999998</v>
      </c>
      <c r="HW43">
        <v>1.49658</v>
      </c>
      <c r="HX43">
        <v>2.4243199999999998</v>
      </c>
      <c r="HY43">
        <v>43.9467</v>
      </c>
      <c r="HZ43">
        <v>23.868600000000001</v>
      </c>
      <c r="IA43">
        <v>18</v>
      </c>
      <c r="IB43">
        <v>506.63499999999999</v>
      </c>
      <c r="IC43">
        <v>424.17899999999997</v>
      </c>
      <c r="ID43">
        <v>29.430399999999999</v>
      </c>
      <c r="IE43">
        <v>32.523200000000003</v>
      </c>
      <c r="IF43">
        <v>30.000499999999999</v>
      </c>
      <c r="IG43">
        <v>32.307499999999997</v>
      </c>
      <c r="IH43">
        <v>32.248199999999997</v>
      </c>
      <c r="II43">
        <v>48.994</v>
      </c>
      <c r="IJ43">
        <v>38.375500000000002</v>
      </c>
      <c r="IK43">
        <v>0</v>
      </c>
      <c r="IL43">
        <v>29.410499999999999</v>
      </c>
      <c r="IM43">
        <v>1200</v>
      </c>
      <c r="IN43">
        <v>24.052299999999999</v>
      </c>
      <c r="IO43">
        <v>99.816000000000003</v>
      </c>
      <c r="IP43">
        <v>99.313599999999994</v>
      </c>
    </row>
    <row r="44" spans="1:250" x14ac:dyDescent="0.3">
      <c r="A44">
        <v>29</v>
      </c>
      <c r="B44">
        <v>1691871655.0999999</v>
      </c>
      <c r="C44">
        <v>6154.5</v>
      </c>
      <c r="D44" t="s">
        <v>526</v>
      </c>
      <c r="E44" t="s">
        <v>527</v>
      </c>
      <c r="F44" t="s">
        <v>376</v>
      </c>
      <c r="G44" t="s">
        <v>461</v>
      </c>
      <c r="H44" t="s">
        <v>389</v>
      </c>
      <c r="I44" t="s">
        <v>462</v>
      </c>
      <c r="J44" t="s">
        <v>377</v>
      </c>
      <c r="K44" t="s">
        <v>378</v>
      </c>
      <c r="L44" t="s">
        <v>379</v>
      </c>
      <c r="M44">
        <v>1691871655.0999999</v>
      </c>
      <c r="N44">
        <f t="shared" si="0"/>
        <v>3.9498822270756084E-3</v>
      </c>
      <c r="O44">
        <f t="shared" si="1"/>
        <v>3.9498822270756082</v>
      </c>
      <c r="P44">
        <f t="shared" si="2"/>
        <v>52.123504393440108</v>
      </c>
      <c r="Q44">
        <f t="shared" si="3"/>
        <v>1430.7909999999999</v>
      </c>
      <c r="R44">
        <f t="shared" si="4"/>
        <v>984.37640321999402</v>
      </c>
      <c r="S44">
        <f t="shared" si="5"/>
        <v>96.993214228607584</v>
      </c>
      <c r="T44">
        <f t="shared" si="6"/>
        <v>140.97962682304259</v>
      </c>
      <c r="U44">
        <f t="shared" si="7"/>
        <v>0.2109207324854733</v>
      </c>
      <c r="V44">
        <f t="shared" si="8"/>
        <v>2.9112936029072687</v>
      </c>
      <c r="W44">
        <f t="shared" si="9"/>
        <v>0.20278422512479105</v>
      </c>
      <c r="X44">
        <f t="shared" si="10"/>
        <v>0.12744502129748397</v>
      </c>
      <c r="Y44">
        <f t="shared" si="11"/>
        <v>289.5505097550751</v>
      </c>
      <c r="Z44">
        <f t="shared" si="12"/>
        <v>32.963844645773449</v>
      </c>
      <c r="AA44">
        <f t="shared" si="13"/>
        <v>31.927700000000002</v>
      </c>
      <c r="AB44">
        <f t="shared" si="14"/>
        <v>4.755577302628212</v>
      </c>
      <c r="AC44">
        <f t="shared" si="15"/>
        <v>59.997606554389904</v>
      </c>
      <c r="AD44">
        <f t="shared" si="16"/>
        <v>2.9109993039141004</v>
      </c>
      <c r="AE44">
        <f t="shared" si="17"/>
        <v>4.8518590508692689</v>
      </c>
      <c r="AF44">
        <f t="shared" si="18"/>
        <v>1.8445779987141115</v>
      </c>
      <c r="AG44">
        <f t="shared" si="19"/>
        <v>-174.18980621403432</v>
      </c>
      <c r="AH44">
        <f t="shared" si="20"/>
        <v>55.624377359145292</v>
      </c>
      <c r="AI44">
        <f t="shared" si="21"/>
        <v>4.3374857234481157</v>
      </c>
      <c r="AJ44">
        <f t="shared" si="22"/>
        <v>175.3225666236342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51411.95388336129</v>
      </c>
      <c r="AP44" t="s">
        <v>380</v>
      </c>
      <c r="AQ44">
        <v>10238.9</v>
      </c>
      <c r="AR44">
        <v>302.21199999999999</v>
      </c>
      <c r="AS44">
        <v>4052.3</v>
      </c>
      <c r="AT44">
        <f t="shared" si="26"/>
        <v>0.92542210596451402</v>
      </c>
      <c r="AU44">
        <v>-0.32343011824092399</v>
      </c>
      <c r="AV44" t="s">
        <v>528</v>
      </c>
      <c r="AW44">
        <v>10277</v>
      </c>
      <c r="AX44">
        <v>750.04208000000006</v>
      </c>
      <c r="AY44">
        <v>1246.06</v>
      </c>
      <c r="AZ44">
        <f t="shared" si="27"/>
        <v>0.39806904964447931</v>
      </c>
      <c r="BA44">
        <v>0.5</v>
      </c>
      <c r="BB44">
        <f t="shared" si="28"/>
        <v>1513.1006993549613</v>
      </c>
      <c r="BC44">
        <f t="shared" si="29"/>
        <v>52.123504393440108</v>
      </c>
      <c r="BD44">
        <f t="shared" si="30"/>
        <v>301.15927870431324</v>
      </c>
      <c r="BE44">
        <f t="shared" si="31"/>
        <v>3.4661892981768687E-2</v>
      </c>
      <c r="BF44">
        <f t="shared" si="32"/>
        <v>2.2520905895382248</v>
      </c>
      <c r="BG44">
        <f t="shared" si="33"/>
        <v>258.75285982221266</v>
      </c>
      <c r="BH44" t="s">
        <v>529</v>
      </c>
      <c r="BI44">
        <v>579.25</v>
      </c>
      <c r="BJ44">
        <f t="shared" si="34"/>
        <v>579.25</v>
      </c>
      <c r="BK44">
        <f t="shared" si="35"/>
        <v>0.53513474471534273</v>
      </c>
      <c r="BL44">
        <f t="shared" si="36"/>
        <v>0.74386694860604963</v>
      </c>
      <c r="BM44">
        <f t="shared" si="37"/>
        <v>0.80800449172917177</v>
      </c>
      <c r="BN44">
        <f t="shared" si="38"/>
        <v>0.52552733067188773</v>
      </c>
      <c r="BO44">
        <f t="shared" si="39"/>
        <v>0.74831310625243996</v>
      </c>
      <c r="BP44">
        <f t="shared" si="40"/>
        <v>0.57448100775899702</v>
      </c>
      <c r="BQ44">
        <f t="shared" si="41"/>
        <v>0.42551899224100298</v>
      </c>
      <c r="BR44">
        <f t="shared" si="42"/>
        <v>1799.9</v>
      </c>
      <c r="BS44">
        <f t="shared" si="43"/>
        <v>1513.1006993549613</v>
      </c>
      <c r="BT44">
        <f t="shared" si="44"/>
        <v>0.84065820287513815</v>
      </c>
      <c r="BU44">
        <f t="shared" si="45"/>
        <v>0.16087033154901667</v>
      </c>
      <c r="BV44">
        <v>6</v>
      </c>
      <c r="BW44">
        <v>0.5</v>
      </c>
      <c r="BX44" t="s">
        <v>381</v>
      </c>
      <c r="BY44">
        <v>2</v>
      </c>
      <c r="BZ44">
        <v>1691871655.0999999</v>
      </c>
      <c r="CA44">
        <v>1430.7909999999999</v>
      </c>
      <c r="CB44">
        <v>1500.11</v>
      </c>
      <c r="CC44">
        <v>29.543500000000002</v>
      </c>
      <c r="CD44">
        <v>24.944400000000002</v>
      </c>
      <c r="CE44">
        <v>1431.27</v>
      </c>
      <c r="CF44">
        <v>29.426500000000001</v>
      </c>
      <c r="CG44">
        <v>500.07900000000001</v>
      </c>
      <c r="CH44">
        <v>98.433400000000006</v>
      </c>
      <c r="CI44">
        <v>9.9248600000000006E-2</v>
      </c>
      <c r="CJ44">
        <v>32.2821</v>
      </c>
      <c r="CK44">
        <v>31.927700000000002</v>
      </c>
      <c r="CL44">
        <v>999.9</v>
      </c>
      <c r="CM44">
        <v>0</v>
      </c>
      <c r="CN44">
        <v>0</v>
      </c>
      <c r="CO44">
        <v>10053.799999999999</v>
      </c>
      <c r="CP44">
        <v>0</v>
      </c>
      <c r="CQ44">
        <v>1444.53</v>
      </c>
      <c r="CR44">
        <v>-69.1721</v>
      </c>
      <c r="CS44">
        <v>1474.52</v>
      </c>
      <c r="CT44">
        <v>1538.49</v>
      </c>
      <c r="CU44">
        <v>4.6126800000000001</v>
      </c>
      <c r="CV44">
        <v>1500.11</v>
      </c>
      <c r="CW44">
        <v>24.944400000000002</v>
      </c>
      <c r="CX44">
        <v>2.9094000000000002</v>
      </c>
      <c r="CY44">
        <v>2.4553600000000002</v>
      </c>
      <c r="CZ44">
        <v>23.5183</v>
      </c>
      <c r="DA44">
        <v>20.733599999999999</v>
      </c>
      <c r="DB44">
        <v>1799.9</v>
      </c>
      <c r="DC44">
        <v>0.97799800000000003</v>
      </c>
      <c r="DD44">
        <v>2.2002299999999999E-2</v>
      </c>
      <c r="DE44">
        <v>0</v>
      </c>
      <c r="DF44">
        <v>750.07600000000002</v>
      </c>
      <c r="DG44">
        <v>5.0009800000000002</v>
      </c>
      <c r="DH44">
        <v>15424.1</v>
      </c>
      <c r="DI44">
        <v>16374.9</v>
      </c>
      <c r="DJ44">
        <v>48</v>
      </c>
      <c r="DK44">
        <v>48.936999999999998</v>
      </c>
      <c r="DL44">
        <v>48.311999999999998</v>
      </c>
      <c r="DM44">
        <v>48.561999999999998</v>
      </c>
      <c r="DN44">
        <v>49.311999999999998</v>
      </c>
      <c r="DO44">
        <v>1755.41</v>
      </c>
      <c r="DP44">
        <v>39.49</v>
      </c>
      <c r="DQ44">
        <v>0</v>
      </c>
      <c r="DR44">
        <v>99.799999952316298</v>
      </c>
      <c r="DS44">
        <v>0</v>
      </c>
      <c r="DT44">
        <v>750.04208000000006</v>
      </c>
      <c r="DU44">
        <v>-1.35792310166495</v>
      </c>
      <c r="DV44">
        <v>103.869230557292</v>
      </c>
      <c r="DW44">
        <v>15391.38</v>
      </c>
      <c r="DX44">
        <v>15</v>
      </c>
      <c r="DY44">
        <v>1691871687.5999999</v>
      </c>
      <c r="DZ44" t="s">
        <v>530</v>
      </c>
      <c r="EA44">
        <v>1691871687.5999999</v>
      </c>
      <c r="EB44">
        <v>1691871679.0999999</v>
      </c>
      <c r="EC44">
        <v>31</v>
      </c>
      <c r="ED44">
        <v>-0.11799999999999999</v>
      </c>
      <c r="EE44">
        <v>-6.0000000000000001E-3</v>
      </c>
      <c r="EF44">
        <v>-0.47899999999999998</v>
      </c>
      <c r="EG44">
        <v>0.11700000000000001</v>
      </c>
      <c r="EH44">
        <v>1500</v>
      </c>
      <c r="EI44">
        <v>25</v>
      </c>
      <c r="EJ44">
        <v>0.06</v>
      </c>
      <c r="EK44">
        <v>0.04</v>
      </c>
      <c r="EL44">
        <v>52.324443416573203</v>
      </c>
      <c r="EM44">
        <v>-0.835723775571939</v>
      </c>
      <c r="EN44">
        <v>0.18725931632329501</v>
      </c>
      <c r="EO44">
        <v>1</v>
      </c>
      <c r="EP44">
        <v>0.21383197687538</v>
      </c>
      <c r="EQ44">
        <v>-1.2189959801109601E-2</v>
      </c>
      <c r="ER44">
        <v>2.4228661786238198E-3</v>
      </c>
      <c r="ES44">
        <v>1</v>
      </c>
      <c r="ET44">
        <v>2</v>
      </c>
      <c r="EU44">
        <v>2</v>
      </c>
      <c r="EV44" t="s">
        <v>393</v>
      </c>
      <c r="EW44">
        <v>2.96129</v>
      </c>
      <c r="EX44">
        <v>2.8400699999999999</v>
      </c>
      <c r="EY44">
        <v>0.22145000000000001</v>
      </c>
      <c r="EZ44">
        <v>0.229516</v>
      </c>
      <c r="FA44">
        <v>0.130133</v>
      </c>
      <c r="FB44">
        <v>0.116231</v>
      </c>
      <c r="FC44">
        <v>23326.2</v>
      </c>
      <c r="FD44">
        <v>23548.799999999999</v>
      </c>
      <c r="FE44">
        <v>27492.400000000001</v>
      </c>
      <c r="FF44">
        <v>27855.200000000001</v>
      </c>
      <c r="FG44">
        <v>30657.7</v>
      </c>
      <c r="FH44">
        <v>30166.7</v>
      </c>
      <c r="FI44">
        <v>38285.599999999999</v>
      </c>
      <c r="FJ44">
        <v>36990</v>
      </c>
      <c r="FK44">
        <v>2.0206499999999998</v>
      </c>
      <c r="FL44">
        <v>1.6754199999999999</v>
      </c>
      <c r="FM44">
        <v>6.3583299999999995E-2</v>
      </c>
      <c r="FN44">
        <v>0</v>
      </c>
      <c r="FO44">
        <v>30.895399999999999</v>
      </c>
      <c r="FP44">
        <v>999.9</v>
      </c>
      <c r="FQ44">
        <v>43.426000000000002</v>
      </c>
      <c r="FR44">
        <v>41.432000000000002</v>
      </c>
      <c r="FS44">
        <v>35.295099999999998</v>
      </c>
      <c r="FT44">
        <v>61.121099999999998</v>
      </c>
      <c r="FU44">
        <v>35.152200000000001</v>
      </c>
      <c r="FV44">
        <v>1</v>
      </c>
      <c r="FW44">
        <v>0.41540100000000002</v>
      </c>
      <c r="FX44">
        <v>-0.137437</v>
      </c>
      <c r="FY44">
        <v>20.252800000000001</v>
      </c>
      <c r="FZ44">
        <v>5.2232799999999999</v>
      </c>
      <c r="GA44">
        <v>12.0159</v>
      </c>
      <c r="GB44">
        <v>4.9989499999999998</v>
      </c>
      <c r="GC44">
        <v>3.2910499999999998</v>
      </c>
      <c r="GD44">
        <v>9999</v>
      </c>
      <c r="GE44">
        <v>9999</v>
      </c>
      <c r="GF44">
        <v>9999</v>
      </c>
      <c r="GG44">
        <v>290.8</v>
      </c>
      <c r="GH44">
        <v>1.8781600000000001</v>
      </c>
      <c r="GI44">
        <v>1.87195</v>
      </c>
      <c r="GJ44">
        <v>1.87408</v>
      </c>
      <c r="GK44">
        <v>1.87219</v>
      </c>
      <c r="GL44">
        <v>1.87239</v>
      </c>
      <c r="GM44">
        <v>1.8736299999999999</v>
      </c>
      <c r="GN44">
        <v>1.8738999999999999</v>
      </c>
      <c r="GO44">
        <v>1.8778999999999999</v>
      </c>
      <c r="GP44">
        <v>5</v>
      </c>
      <c r="GQ44">
        <v>0</v>
      </c>
      <c r="GR44">
        <v>0</v>
      </c>
      <c r="GS44">
        <v>0</v>
      </c>
      <c r="GT44" t="s">
        <v>383</v>
      </c>
      <c r="GU44" t="s">
        <v>384</v>
      </c>
      <c r="GV44" t="s">
        <v>385</v>
      </c>
      <c r="GW44" t="s">
        <v>385</v>
      </c>
      <c r="GX44" t="s">
        <v>385</v>
      </c>
      <c r="GY44" t="s">
        <v>385</v>
      </c>
      <c r="GZ44">
        <v>0</v>
      </c>
      <c r="HA44">
        <v>100</v>
      </c>
      <c r="HB44">
        <v>100</v>
      </c>
      <c r="HC44">
        <v>-0.47899999999999998</v>
      </c>
      <c r="HD44">
        <v>0.11700000000000001</v>
      </c>
      <c r="HE44">
        <v>-6.3282081638631693E-2</v>
      </c>
      <c r="HF44">
        <v>7.2704984381113296E-4</v>
      </c>
      <c r="HG44">
        <v>-1.05877040029023E-6</v>
      </c>
      <c r="HH44">
        <v>2.9517966189716799E-10</v>
      </c>
      <c r="HI44">
        <v>0.130602751060547</v>
      </c>
      <c r="HJ44">
        <v>0</v>
      </c>
      <c r="HK44">
        <v>0</v>
      </c>
      <c r="HL44">
        <v>0</v>
      </c>
      <c r="HM44">
        <v>1</v>
      </c>
      <c r="HN44">
        <v>2242</v>
      </c>
      <c r="HO44">
        <v>1</v>
      </c>
      <c r="HP44">
        <v>25</v>
      </c>
      <c r="HQ44">
        <v>2.4</v>
      </c>
      <c r="HR44">
        <v>2.5</v>
      </c>
      <c r="HS44">
        <v>2.9345699999999999</v>
      </c>
      <c r="HT44">
        <v>2.63062</v>
      </c>
      <c r="HU44">
        <v>1.49536</v>
      </c>
      <c r="HV44">
        <v>2.2741699999999998</v>
      </c>
      <c r="HW44">
        <v>1.49658</v>
      </c>
      <c r="HX44">
        <v>2.5756800000000002</v>
      </c>
      <c r="HY44">
        <v>43.864100000000001</v>
      </c>
      <c r="HZ44">
        <v>23.877400000000002</v>
      </c>
      <c r="IA44">
        <v>18</v>
      </c>
      <c r="IB44">
        <v>506.14299999999997</v>
      </c>
      <c r="IC44">
        <v>425.62700000000001</v>
      </c>
      <c r="ID44">
        <v>28.808800000000002</v>
      </c>
      <c r="IE44">
        <v>32.571399999999997</v>
      </c>
      <c r="IF44">
        <v>29.997699999999998</v>
      </c>
      <c r="IG44">
        <v>32.348399999999998</v>
      </c>
      <c r="IH44">
        <v>32.290900000000001</v>
      </c>
      <c r="II44">
        <v>58.779400000000003</v>
      </c>
      <c r="IJ44">
        <v>35.925800000000002</v>
      </c>
      <c r="IK44">
        <v>0</v>
      </c>
      <c r="IL44">
        <v>29.1142</v>
      </c>
      <c r="IM44">
        <v>1500</v>
      </c>
      <c r="IN44">
        <v>24.998200000000001</v>
      </c>
      <c r="IO44">
        <v>99.803299999999993</v>
      </c>
      <c r="IP44">
        <v>99.302300000000002</v>
      </c>
    </row>
    <row r="45" spans="1:250" x14ac:dyDescent="0.3">
      <c r="A45">
        <v>30</v>
      </c>
      <c r="B45">
        <v>1691873851.5</v>
      </c>
      <c r="C45">
        <v>8350.9000000953693</v>
      </c>
      <c r="D45" t="s">
        <v>531</v>
      </c>
      <c r="E45" t="s">
        <v>532</v>
      </c>
      <c r="F45" t="s">
        <v>376</v>
      </c>
      <c r="G45" t="s">
        <v>533</v>
      </c>
      <c r="H45" t="s">
        <v>389</v>
      </c>
      <c r="I45" t="s">
        <v>534</v>
      </c>
      <c r="J45" t="s">
        <v>377</v>
      </c>
      <c r="K45" t="s">
        <v>462</v>
      </c>
      <c r="L45" t="s">
        <v>379</v>
      </c>
      <c r="M45">
        <v>1691873851.5</v>
      </c>
      <c r="N45">
        <f t="shared" si="0"/>
        <v>5.2911539983879095E-3</v>
      </c>
      <c r="O45">
        <f t="shared" si="1"/>
        <v>5.2911539983879097</v>
      </c>
      <c r="P45">
        <f t="shared" si="2"/>
        <v>41.967743583893537</v>
      </c>
      <c r="Q45">
        <f t="shared" si="3"/>
        <v>347.5</v>
      </c>
      <c r="R45">
        <f t="shared" si="4"/>
        <v>96.386376730041107</v>
      </c>
      <c r="S45">
        <f t="shared" si="5"/>
        <v>9.5006313021724438</v>
      </c>
      <c r="T45">
        <f t="shared" si="6"/>
        <v>34.252448214249995</v>
      </c>
      <c r="U45">
        <f t="shared" si="7"/>
        <v>0.28779838483909359</v>
      </c>
      <c r="V45">
        <f t="shared" si="8"/>
        <v>2.9036219297219938</v>
      </c>
      <c r="W45">
        <f t="shared" si="9"/>
        <v>0.2728379489800124</v>
      </c>
      <c r="X45">
        <f t="shared" si="10"/>
        <v>0.17180302132013892</v>
      </c>
      <c r="Y45">
        <f t="shared" si="11"/>
        <v>289.55848975510963</v>
      </c>
      <c r="Z45">
        <f t="shared" si="12"/>
        <v>32.619846754158651</v>
      </c>
      <c r="AA45">
        <f t="shared" si="13"/>
        <v>31.9482</v>
      </c>
      <c r="AB45">
        <f t="shared" si="14"/>
        <v>4.7611009696124915</v>
      </c>
      <c r="AC45">
        <f t="shared" si="15"/>
        <v>60.251307845377355</v>
      </c>
      <c r="AD45">
        <f t="shared" si="16"/>
        <v>2.9240846841572803</v>
      </c>
      <c r="AE45">
        <f t="shared" si="17"/>
        <v>4.8531472406563267</v>
      </c>
      <c r="AF45">
        <f t="shared" si="18"/>
        <v>1.8370162854552112</v>
      </c>
      <c r="AG45">
        <f t="shared" si="19"/>
        <v>-233.33989132890682</v>
      </c>
      <c r="AH45">
        <f t="shared" si="20"/>
        <v>53.004466169893227</v>
      </c>
      <c r="AI45">
        <f t="shared" si="21"/>
        <v>4.1446235518252141</v>
      </c>
      <c r="AJ45">
        <f t="shared" si="22"/>
        <v>113.36768814792123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51196.001162828143</v>
      </c>
      <c r="AP45" t="s">
        <v>380</v>
      </c>
      <c r="AQ45">
        <v>10238.9</v>
      </c>
      <c r="AR45">
        <v>302.21199999999999</v>
      </c>
      <c r="AS45">
        <v>4052.3</v>
      </c>
      <c r="AT45">
        <f t="shared" si="26"/>
        <v>0.92542210596451402</v>
      </c>
      <c r="AU45">
        <v>-0.32343011824092399</v>
      </c>
      <c r="AV45" t="s">
        <v>535</v>
      </c>
      <c r="AW45">
        <v>10274.700000000001</v>
      </c>
      <c r="AX45">
        <v>755.01588000000004</v>
      </c>
      <c r="AY45">
        <v>1118.94</v>
      </c>
      <c r="AZ45">
        <f t="shared" si="27"/>
        <v>0.32524006649150083</v>
      </c>
      <c r="BA45">
        <v>0.5</v>
      </c>
      <c r="BB45">
        <f t="shared" si="28"/>
        <v>1513.142699354979</v>
      </c>
      <c r="BC45">
        <f t="shared" si="29"/>
        <v>41.967743583893537</v>
      </c>
      <c r="BD45">
        <f t="shared" si="30"/>
        <v>246.0673160746712</v>
      </c>
      <c r="BE45">
        <f t="shared" si="31"/>
        <v>2.794923024785587E-2</v>
      </c>
      <c r="BF45">
        <f t="shared" si="32"/>
        <v>2.6215525407975404</v>
      </c>
      <c r="BG45">
        <f t="shared" si="33"/>
        <v>252.78921420171176</v>
      </c>
      <c r="BH45" t="s">
        <v>536</v>
      </c>
      <c r="BI45">
        <v>605.07000000000005</v>
      </c>
      <c r="BJ45">
        <f t="shared" si="34"/>
        <v>605.07000000000005</v>
      </c>
      <c r="BK45">
        <f t="shared" si="35"/>
        <v>0.45924714461901439</v>
      </c>
      <c r="BL45">
        <f t="shared" si="36"/>
        <v>0.70820269718022066</v>
      </c>
      <c r="BM45">
        <f t="shared" si="37"/>
        <v>0.8509324878235569</v>
      </c>
      <c r="BN45">
        <f t="shared" si="38"/>
        <v>0.44558790686740257</v>
      </c>
      <c r="BO45">
        <f t="shared" si="39"/>
        <v>0.78221097744906254</v>
      </c>
      <c r="BP45">
        <f t="shared" si="40"/>
        <v>0.56755389831381575</v>
      </c>
      <c r="BQ45">
        <f t="shared" si="41"/>
        <v>0.43244610168618425</v>
      </c>
      <c r="BR45">
        <f t="shared" si="42"/>
        <v>1799.95</v>
      </c>
      <c r="BS45">
        <f t="shared" si="43"/>
        <v>1513.142699354979</v>
      </c>
      <c r="BT45">
        <f t="shared" si="44"/>
        <v>0.84065818459122699</v>
      </c>
      <c r="BU45">
        <f t="shared" si="45"/>
        <v>0.16087029626106816</v>
      </c>
      <c r="BV45">
        <v>6</v>
      </c>
      <c r="BW45">
        <v>0.5</v>
      </c>
      <c r="BX45" t="s">
        <v>381</v>
      </c>
      <c r="BY45">
        <v>2</v>
      </c>
      <c r="BZ45">
        <v>1691873851.5</v>
      </c>
      <c r="CA45">
        <v>347.5</v>
      </c>
      <c r="CB45">
        <v>400.04700000000003</v>
      </c>
      <c r="CC45">
        <v>29.665600000000001</v>
      </c>
      <c r="CD45">
        <v>23.507000000000001</v>
      </c>
      <c r="CE45">
        <v>347.78100000000001</v>
      </c>
      <c r="CF45">
        <v>29.537500000000001</v>
      </c>
      <c r="CG45">
        <v>500.197</v>
      </c>
      <c r="CH45">
        <v>98.468299999999999</v>
      </c>
      <c r="CI45">
        <v>9.9896299999999993E-2</v>
      </c>
      <c r="CJ45">
        <v>32.286799999999999</v>
      </c>
      <c r="CK45">
        <v>31.9482</v>
      </c>
      <c r="CL45">
        <v>999.9</v>
      </c>
      <c r="CM45">
        <v>0</v>
      </c>
      <c r="CN45">
        <v>0</v>
      </c>
      <c r="CO45">
        <v>10006.200000000001</v>
      </c>
      <c r="CP45">
        <v>0</v>
      </c>
      <c r="CQ45">
        <v>378.90499999999997</v>
      </c>
      <c r="CR45">
        <v>-52.546399999999998</v>
      </c>
      <c r="CS45">
        <v>358.12400000000002</v>
      </c>
      <c r="CT45">
        <v>409.67700000000002</v>
      </c>
      <c r="CU45">
        <v>6.1585999999999999</v>
      </c>
      <c r="CV45">
        <v>400.04700000000003</v>
      </c>
      <c r="CW45">
        <v>23.507000000000001</v>
      </c>
      <c r="CX45">
        <v>2.9211200000000002</v>
      </c>
      <c r="CY45">
        <v>2.3147000000000002</v>
      </c>
      <c r="CZ45">
        <v>23.585000000000001</v>
      </c>
      <c r="DA45">
        <v>19.779</v>
      </c>
      <c r="DB45">
        <v>1799.95</v>
      </c>
      <c r="DC45">
        <v>0.97799800000000003</v>
      </c>
      <c r="DD45">
        <v>2.2002299999999999E-2</v>
      </c>
      <c r="DE45">
        <v>0</v>
      </c>
      <c r="DF45">
        <v>755.05499999999995</v>
      </c>
      <c r="DG45">
        <v>5.0009800000000002</v>
      </c>
      <c r="DH45">
        <v>18229</v>
      </c>
      <c r="DI45">
        <v>16375.4</v>
      </c>
      <c r="DJ45">
        <v>48.125</v>
      </c>
      <c r="DK45">
        <v>49.186999999999998</v>
      </c>
      <c r="DL45">
        <v>48.625</v>
      </c>
      <c r="DM45">
        <v>47.811999999999998</v>
      </c>
      <c r="DN45">
        <v>49.25</v>
      </c>
      <c r="DO45">
        <v>1755.46</v>
      </c>
      <c r="DP45">
        <v>39.49</v>
      </c>
      <c r="DQ45">
        <v>0</v>
      </c>
      <c r="DR45">
        <v>2196.2999999523199</v>
      </c>
      <c r="DS45">
        <v>0</v>
      </c>
      <c r="DT45">
        <v>755.01588000000004</v>
      </c>
      <c r="DU45">
        <v>1.6575384688358199</v>
      </c>
      <c r="DV45">
        <v>7593.46154518821</v>
      </c>
      <c r="DW45">
        <v>16918.488000000001</v>
      </c>
      <c r="DX45">
        <v>15</v>
      </c>
      <c r="DY45">
        <v>1691873814.5</v>
      </c>
      <c r="DZ45" t="s">
        <v>537</v>
      </c>
      <c r="EA45">
        <v>1691873810</v>
      </c>
      <c r="EB45">
        <v>1691873814.5</v>
      </c>
      <c r="EC45">
        <v>33</v>
      </c>
      <c r="ED45">
        <v>-4.4999999999999998E-2</v>
      </c>
      <c r="EE45">
        <v>-2.3E-2</v>
      </c>
      <c r="EF45">
        <v>-0.27800000000000002</v>
      </c>
      <c r="EG45">
        <v>0.10100000000000001</v>
      </c>
      <c r="EH45">
        <v>400</v>
      </c>
      <c r="EI45">
        <v>24</v>
      </c>
      <c r="EJ45">
        <v>0.03</v>
      </c>
      <c r="EK45">
        <v>0.01</v>
      </c>
      <c r="EL45">
        <v>41.784664696033097</v>
      </c>
      <c r="EM45">
        <v>0.46240752290112402</v>
      </c>
      <c r="EN45">
        <v>0.135646819134906</v>
      </c>
      <c r="EO45">
        <v>1</v>
      </c>
      <c r="EP45">
        <v>0.28391497547008998</v>
      </c>
      <c r="EQ45">
        <v>7.6255138114936005E-2</v>
      </c>
      <c r="ER45">
        <v>1.7660379083169701E-2</v>
      </c>
      <c r="ES45">
        <v>1</v>
      </c>
      <c r="ET45">
        <v>2</v>
      </c>
      <c r="EU45">
        <v>2</v>
      </c>
      <c r="EV45" t="s">
        <v>393</v>
      </c>
      <c r="EW45">
        <v>2.9620199999999999</v>
      </c>
      <c r="EX45">
        <v>2.84029</v>
      </c>
      <c r="EY45">
        <v>8.35254E-2</v>
      </c>
      <c r="EZ45">
        <v>9.4084100000000004E-2</v>
      </c>
      <c r="FA45">
        <v>0.130583</v>
      </c>
      <c r="FB45">
        <v>0.111646</v>
      </c>
      <c r="FC45">
        <v>27480.400000000001</v>
      </c>
      <c r="FD45">
        <v>27699.9</v>
      </c>
      <c r="FE45">
        <v>27504.2</v>
      </c>
      <c r="FF45">
        <v>27856.5</v>
      </c>
      <c r="FG45">
        <v>30644.3</v>
      </c>
      <c r="FH45">
        <v>30316.799999999999</v>
      </c>
      <c r="FI45">
        <v>38302.6</v>
      </c>
      <c r="FJ45">
        <v>36993.800000000003</v>
      </c>
      <c r="FK45">
        <v>2.0270800000000002</v>
      </c>
      <c r="FL45">
        <v>1.6892499999999999</v>
      </c>
      <c r="FM45">
        <v>7.2117899999999999E-2</v>
      </c>
      <c r="FN45">
        <v>0</v>
      </c>
      <c r="FO45">
        <v>30.777100000000001</v>
      </c>
      <c r="FP45">
        <v>999.9</v>
      </c>
      <c r="FQ45">
        <v>40.630000000000003</v>
      </c>
      <c r="FR45">
        <v>40.323999999999998</v>
      </c>
      <c r="FS45">
        <v>31.123000000000001</v>
      </c>
      <c r="FT45">
        <v>61.511200000000002</v>
      </c>
      <c r="FU45">
        <v>34.086500000000001</v>
      </c>
      <c r="FV45">
        <v>1</v>
      </c>
      <c r="FW45">
        <v>0.39332600000000001</v>
      </c>
      <c r="FX45">
        <v>0.76378299999999999</v>
      </c>
      <c r="FY45">
        <v>20.254000000000001</v>
      </c>
      <c r="FZ45">
        <v>5.2232799999999999</v>
      </c>
      <c r="GA45">
        <v>12.0159</v>
      </c>
      <c r="GB45">
        <v>4.9980000000000002</v>
      </c>
      <c r="GC45">
        <v>3.2904499999999999</v>
      </c>
      <c r="GD45">
        <v>9999</v>
      </c>
      <c r="GE45">
        <v>9999</v>
      </c>
      <c r="GF45">
        <v>9999</v>
      </c>
      <c r="GG45">
        <v>291.39999999999998</v>
      </c>
      <c r="GH45">
        <v>1.87805</v>
      </c>
      <c r="GI45">
        <v>1.87181</v>
      </c>
      <c r="GJ45">
        <v>1.8739399999999999</v>
      </c>
      <c r="GK45">
        <v>1.8721000000000001</v>
      </c>
      <c r="GL45">
        <v>1.87226</v>
      </c>
      <c r="GM45">
        <v>1.87357</v>
      </c>
      <c r="GN45">
        <v>1.87381</v>
      </c>
      <c r="GO45">
        <v>1.87784</v>
      </c>
      <c r="GP45">
        <v>5</v>
      </c>
      <c r="GQ45">
        <v>0</v>
      </c>
      <c r="GR45">
        <v>0</v>
      </c>
      <c r="GS45">
        <v>0</v>
      </c>
      <c r="GT45" t="s">
        <v>383</v>
      </c>
      <c r="GU45" t="s">
        <v>384</v>
      </c>
      <c r="GV45" t="s">
        <v>385</v>
      </c>
      <c r="GW45" t="s">
        <v>385</v>
      </c>
      <c r="GX45" t="s">
        <v>385</v>
      </c>
      <c r="GY45" t="s">
        <v>385</v>
      </c>
      <c r="GZ45">
        <v>0</v>
      </c>
      <c r="HA45">
        <v>100</v>
      </c>
      <c r="HB45">
        <v>100</v>
      </c>
      <c r="HC45">
        <v>-0.28100000000000003</v>
      </c>
      <c r="HD45">
        <v>0.12809999999999999</v>
      </c>
      <c r="HE45">
        <v>-0.418317487645679</v>
      </c>
      <c r="HF45">
        <v>7.2704984381113296E-4</v>
      </c>
      <c r="HG45">
        <v>-1.05877040029023E-6</v>
      </c>
      <c r="HH45">
        <v>2.9517966189716799E-10</v>
      </c>
      <c r="HI45">
        <v>0.128168161166832</v>
      </c>
      <c r="HJ45">
        <v>0</v>
      </c>
      <c r="HK45">
        <v>0</v>
      </c>
      <c r="HL45">
        <v>0</v>
      </c>
      <c r="HM45">
        <v>1</v>
      </c>
      <c r="HN45">
        <v>2242</v>
      </c>
      <c r="HO45">
        <v>1</v>
      </c>
      <c r="HP45">
        <v>25</v>
      </c>
      <c r="HQ45">
        <v>0.7</v>
      </c>
      <c r="HR45">
        <v>0.6</v>
      </c>
      <c r="HS45">
        <v>1.00952</v>
      </c>
      <c r="HT45">
        <v>2.6452599999999999</v>
      </c>
      <c r="HU45">
        <v>1.49536</v>
      </c>
      <c r="HV45">
        <v>2.2741699999999998</v>
      </c>
      <c r="HW45">
        <v>1.49658</v>
      </c>
      <c r="HX45">
        <v>2.6171899999999999</v>
      </c>
      <c r="HY45">
        <v>41.927500000000002</v>
      </c>
      <c r="HZ45">
        <v>23.886099999999999</v>
      </c>
      <c r="IA45">
        <v>18</v>
      </c>
      <c r="IB45">
        <v>508.30500000000001</v>
      </c>
      <c r="IC45">
        <v>433.178</v>
      </c>
      <c r="ID45">
        <v>29.4544</v>
      </c>
      <c r="IE45">
        <v>32.268099999999997</v>
      </c>
      <c r="IF45">
        <v>29.9999</v>
      </c>
      <c r="IG45">
        <v>32.111400000000003</v>
      </c>
      <c r="IH45">
        <v>32.058700000000002</v>
      </c>
      <c r="II45">
        <v>20.2654</v>
      </c>
      <c r="IJ45">
        <v>30.9923</v>
      </c>
      <c r="IK45">
        <v>0</v>
      </c>
      <c r="IL45">
        <v>29.490300000000001</v>
      </c>
      <c r="IM45">
        <v>400</v>
      </c>
      <c r="IN45">
        <v>23.4604</v>
      </c>
      <c r="IO45">
        <v>99.846999999999994</v>
      </c>
      <c r="IP45">
        <v>99.310100000000006</v>
      </c>
    </row>
    <row r="46" spans="1:250" x14ac:dyDescent="0.3">
      <c r="A46">
        <v>31</v>
      </c>
      <c r="B46">
        <v>1691873992</v>
      </c>
      <c r="C46">
        <v>8491.4000000953693</v>
      </c>
      <c r="D46" t="s">
        <v>538</v>
      </c>
      <c r="E46" t="s">
        <v>539</v>
      </c>
      <c r="F46" t="s">
        <v>376</v>
      </c>
      <c r="G46" t="s">
        <v>533</v>
      </c>
      <c r="H46" t="s">
        <v>389</v>
      </c>
      <c r="I46" t="s">
        <v>534</v>
      </c>
      <c r="J46" t="s">
        <v>377</v>
      </c>
      <c r="K46" t="s">
        <v>462</v>
      </c>
      <c r="L46" t="s">
        <v>379</v>
      </c>
      <c r="M46">
        <v>1691873992</v>
      </c>
      <c r="N46">
        <f t="shared" si="0"/>
        <v>5.7363352570062778E-3</v>
      </c>
      <c r="O46">
        <f t="shared" si="1"/>
        <v>5.736335257006278</v>
      </c>
      <c r="P46">
        <f t="shared" si="2"/>
        <v>34.169956564318447</v>
      </c>
      <c r="Q46">
        <f t="shared" si="3"/>
        <v>257.32799999999997</v>
      </c>
      <c r="R46">
        <f t="shared" si="4"/>
        <v>69.78237314878703</v>
      </c>
      <c r="S46">
        <f t="shared" si="5"/>
        <v>6.8783675737230858</v>
      </c>
      <c r="T46">
        <f t="shared" si="6"/>
        <v>25.364522459519996</v>
      </c>
      <c r="U46">
        <f t="shared" si="7"/>
        <v>0.31490350567359954</v>
      </c>
      <c r="V46">
        <f t="shared" si="8"/>
        <v>2.9043983345125102</v>
      </c>
      <c r="W46">
        <f t="shared" si="9"/>
        <v>0.29709053099217847</v>
      </c>
      <c r="X46">
        <f t="shared" si="10"/>
        <v>0.18719798769493048</v>
      </c>
      <c r="Y46">
        <f t="shared" si="11"/>
        <v>289.53397075532115</v>
      </c>
      <c r="Z46">
        <f t="shared" si="12"/>
        <v>32.656318545533075</v>
      </c>
      <c r="AA46">
        <f t="shared" si="13"/>
        <v>32.000700000000002</v>
      </c>
      <c r="AB46">
        <f t="shared" si="14"/>
        <v>4.7752724219603451</v>
      </c>
      <c r="AC46">
        <f t="shared" si="15"/>
        <v>60.193453025641375</v>
      </c>
      <c r="AD46">
        <f t="shared" si="16"/>
        <v>2.9466169029600002</v>
      </c>
      <c r="AE46">
        <f t="shared" si="17"/>
        <v>4.8952448395090276</v>
      </c>
      <c r="AF46">
        <f t="shared" si="18"/>
        <v>1.8286555190003448</v>
      </c>
      <c r="AG46">
        <f t="shared" si="19"/>
        <v>-252.97238483397686</v>
      </c>
      <c r="AH46">
        <f t="shared" si="20"/>
        <v>68.755122393795119</v>
      </c>
      <c r="AI46">
        <f t="shared" si="21"/>
        <v>5.3802238359989483</v>
      </c>
      <c r="AJ46">
        <f t="shared" si="22"/>
        <v>110.69693215113836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51192.192740268903</v>
      </c>
      <c r="AP46" t="s">
        <v>380</v>
      </c>
      <c r="AQ46">
        <v>10238.9</v>
      </c>
      <c r="AR46">
        <v>302.21199999999999</v>
      </c>
      <c r="AS46">
        <v>4052.3</v>
      </c>
      <c r="AT46">
        <f t="shared" si="26"/>
        <v>0.92542210596451402</v>
      </c>
      <c r="AU46">
        <v>-0.32343011824092399</v>
      </c>
      <c r="AV46" t="s">
        <v>540</v>
      </c>
      <c r="AW46">
        <v>10273.700000000001</v>
      </c>
      <c r="AX46">
        <v>738.72873076923099</v>
      </c>
      <c r="AY46">
        <v>1024.3699999999999</v>
      </c>
      <c r="AZ46">
        <f t="shared" si="27"/>
        <v>0.27884579715412294</v>
      </c>
      <c r="BA46">
        <v>0.5</v>
      </c>
      <c r="BB46">
        <f t="shared" si="28"/>
        <v>1513.0163993550884</v>
      </c>
      <c r="BC46">
        <f t="shared" si="29"/>
        <v>34.169956564318447</v>
      </c>
      <c r="BD46">
        <f t="shared" si="30"/>
        <v>210.94913199271522</v>
      </c>
      <c r="BE46">
        <f t="shared" si="31"/>
        <v>2.2797761278239886E-2</v>
      </c>
      <c r="BF46">
        <f t="shared" si="32"/>
        <v>2.9558948426837963</v>
      </c>
      <c r="BG46">
        <f t="shared" si="33"/>
        <v>247.62455130272804</v>
      </c>
      <c r="BH46" t="s">
        <v>541</v>
      </c>
      <c r="BI46">
        <v>611.26</v>
      </c>
      <c r="BJ46">
        <f t="shared" si="34"/>
        <v>611.26</v>
      </c>
      <c r="BK46">
        <f t="shared" si="35"/>
        <v>0.40328201723986445</v>
      </c>
      <c r="BL46">
        <f t="shared" si="36"/>
        <v>0.69144118813577249</v>
      </c>
      <c r="BM46">
        <f t="shared" si="37"/>
        <v>0.87994617906214412</v>
      </c>
      <c r="BN46">
        <f t="shared" si="38"/>
        <v>0.39553846835563539</v>
      </c>
      <c r="BO46">
        <f t="shared" si="39"/>
        <v>0.80742905233157203</v>
      </c>
      <c r="BP46">
        <f t="shared" si="40"/>
        <v>0.57213199251066171</v>
      </c>
      <c r="BQ46">
        <f t="shared" si="41"/>
        <v>0.42786800748933829</v>
      </c>
      <c r="BR46">
        <f t="shared" si="42"/>
        <v>1799.8</v>
      </c>
      <c r="BS46">
        <f t="shared" si="43"/>
        <v>1513.0163993550884</v>
      </c>
      <c r="BT46">
        <f t="shared" si="44"/>
        <v>0.84065807276091142</v>
      </c>
      <c r="BU46">
        <f t="shared" si="45"/>
        <v>0.16087008042855938</v>
      </c>
      <c r="BV46">
        <v>6</v>
      </c>
      <c r="BW46">
        <v>0.5</v>
      </c>
      <c r="BX46" t="s">
        <v>381</v>
      </c>
      <c r="BY46">
        <v>2</v>
      </c>
      <c r="BZ46">
        <v>1691873992</v>
      </c>
      <c r="CA46">
        <v>257.32799999999997</v>
      </c>
      <c r="CB46">
        <v>300.08199999999999</v>
      </c>
      <c r="CC46">
        <v>29.893999999999998</v>
      </c>
      <c r="CD46">
        <v>23.2195</v>
      </c>
      <c r="CE46">
        <v>257.62099999999998</v>
      </c>
      <c r="CF46">
        <v>29.764900000000001</v>
      </c>
      <c r="CG46">
        <v>500.24900000000002</v>
      </c>
      <c r="CH46">
        <v>98.468800000000002</v>
      </c>
      <c r="CI46">
        <v>0.10004</v>
      </c>
      <c r="CJ46">
        <v>32.439799999999998</v>
      </c>
      <c r="CK46">
        <v>32.000700000000002</v>
      </c>
      <c r="CL46">
        <v>999.9</v>
      </c>
      <c r="CM46">
        <v>0</v>
      </c>
      <c r="CN46">
        <v>0</v>
      </c>
      <c r="CO46">
        <v>10010.6</v>
      </c>
      <c r="CP46">
        <v>0</v>
      </c>
      <c r="CQ46">
        <v>188.40299999999999</v>
      </c>
      <c r="CR46">
        <v>-42.754199999999997</v>
      </c>
      <c r="CS46">
        <v>265.25799999999998</v>
      </c>
      <c r="CT46">
        <v>307.21600000000001</v>
      </c>
      <c r="CU46">
        <v>6.6745599999999996</v>
      </c>
      <c r="CV46">
        <v>300.08199999999999</v>
      </c>
      <c r="CW46">
        <v>23.2195</v>
      </c>
      <c r="CX46">
        <v>2.9436300000000002</v>
      </c>
      <c r="CY46">
        <v>2.2863899999999999</v>
      </c>
      <c r="CZ46">
        <v>23.712399999999999</v>
      </c>
      <c r="DA46">
        <v>19.5808</v>
      </c>
      <c r="DB46">
        <v>1799.8</v>
      </c>
      <c r="DC46">
        <v>0.97800100000000001</v>
      </c>
      <c r="DD46">
        <v>2.19986E-2</v>
      </c>
      <c r="DE46">
        <v>0</v>
      </c>
      <c r="DF46">
        <v>738.80200000000002</v>
      </c>
      <c r="DG46">
        <v>5.0009800000000002</v>
      </c>
      <c r="DH46">
        <v>14341</v>
      </c>
      <c r="DI46">
        <v>16374.1</v>
      </c>
      <c r="DJ46">
        <v>48.25</v>
      </c>
      <c r="DK46">
        <v>49.125</v>
      </c>
      <c r="DL46">
        <v>48.436999999999998</v>
      </c>
      <c r="DM46">
        <v>47.561999999999998</v>
      </c>
      <c r="DN46">
        <v>49.375</v>
      </c>
      <c r="DO46">
        <v>1755.32</v>
      </c>
      <c r="DP46">
        <v>39.479999999999997</v>
      </c>
      <c r="DQ46">
        <v>0</v>
      </c>
      <c r="DR46">
        <v>140</v>
      </c>
      <c r="DS46">
        <v>0</v>
      </c>
      <c r="DT46">
        <v>738.72873076923099</v>
      </c>
      <c r="DU46">
        <v>0.86936750993827905</v>
      </c>
      <c r="DV46">
        <v>-7731.4495507469401</v>
      </c>
      <c r="DW46">
        <v>16017.25</v>
      </c>
      <c r="DX46">
        <v>15</v>
      </c>
      <c r="DY46">
        <v>1691873952.5</v>
      </c>
      <c r="DZ46" t="s">
        <v>542</v>
      </c>
      <c r="EA46">
        <v>1691873949.5</v>
      </c>
      <c r="EB46">
        <v>1691873952.5</v>
      </c>
      <c r="EC46">
        <v>34</v>
      </c>
      <c r="ED46">
        <v>4.0000000000000001E-3</v>
      </c>
      <c r="EE46">
        <v>1E-3</v>
      </c>
      <c r="EF46">
        <v>-0.28299999999999997</v>
      </c>
      <c r="EG46">
        <v>9.7000000000000003E-2</v>
      </c>
      <c r="EH46">
        <v>300</v>
      </c>
      <c r="EI46">
        <v>23</v>
      </c>
      <c r="EJ46">
        <v>0.11</v>
      </c>
      <c r="EK46">
        <v>0.02</v>
      </c>
      <c r="EL46">
        <v>33.7495157696695</v>
      </c>
      <c r="EM46">
        <v>0.92376069003210104</v>
      </c>
      <c r="EN46">
        <v>0.157586924276236</v>
      </c>
      <c r="EO46">
        <v>1</v>
      </c>
      <c r="EP46">
        <v>0.30974290143681299</v>
      </c>
      <c r="EQ46">
        <v>7.3457240456929904E-2</v>
      </c>
      <c r="ER46">
        <v>1.89687119618915E-2</v>
      </c>
      <c r="ES46">
        <v>1</v>
      </c>
      <c r="ET46">
        <v>2</v>
      </c>
      <c r="EU46">
        <v>2</v>
      </c>
      <c r="EV46" t="s">
        <v>393</v>
      </c>
      <c r="EW46">
        <v>2.9621499999999998</v>
      </c>
      <c r="EX46">
        <v>2.8404699999999998</v>
      </c>
      <c r="EY46">
        <v>6.5291699999999994E-2</v>
      </c>
      <c r="EZ46">
        <v>7.4890999999999999E-2</v>
      </c>
      <c r="FA46">
        <v>0.13126599999999999</v>
      </c>
      <c r="FB46">
        <v>0.110692</v>
      </c>
      <c r="FC46">
        <v>28026.400000000001</v>
      </c>
      <c r="FD46">
        <v>28286</v>
      </c>
      <c r="FE46">
        <v>27503.200000000001</v>
      </c>
      <c r="FF46">
        <v>27855.5</v>
      </c>
      <c r="FG46">
        <v>30617.599999999999</v>
      </c>
      <c r="FH46">
        <v>30347.5</v>
      </c>
      <c r="FI46">
        <v>38301.199999999997</v>
      </c>
      <c r="FJ46">
        <v>36993</v>
      </c>
      <c r="FK46">
        <v>2.02772</v>
      </c>
      <c r="FL46">
        <v>1.69008</v>
      </c>
      <c r="FM46">
        <v>8.1799899999999995E-2</v>
      </c>
      <c r="FN46">
        <v>0</v>
      </c>
      <c r="FO46">
        <v>30.6724</v>
      </c>
      <c r="FP46">
        <v>999.9</v>
      </c>
      <c r="FQ46">
        <v>40.287999999999997</v>
      </c>
      <c r="FR46">
        <v>40.173000000000002</v>
      </c>
      <c r="FS46">
        <v>30.614899999999999</v>
      </c>
      <c r="FT46">
        <v>61.361199999999997</v>
      </c>
      <c r="FU46">
        <v>33.722000000000001</v>
      </c>
      <c r="FV46">
        <v>1</v>
      </c>
      <c r="FW46">
        <v>0.39286100000000002</v>
      </c>
      <c r="FX46">
        <v>0.197015</v>
      </c>
      <c r="FY46">
        <v>20.256699999999999</v>
      </c>
      <c r="FZ46">
        <v>5.2235800000000001</v>
      </c>
      <c r="GA46">
        <v>12.0159</v>
      </c>
      <c r="GB46">
        <v>4.9987000000000004</v>
      </c>
      <c r="GC46">
        <v>3.2910300000000001</v>
      </c>
      <c r="GD46">
        <v>9999</v>
      </c>
      <c r="GE46">
        <v>9999</v>
      </c>
      <c r="GF46">
        <v>9999</v>
      </c>
      <c r="GG46">
        <v>291.39999999999998</v>
      </c>
      <c r="GH46">
        <v>1.87805</v>
      </c>
      <c r="GI46">
        <v>1.8717999999999999</v>
      </c>
      <c r="GJ46">
        <v>1.8739300000000001</v>
      </c>
      <c r="GK46">
        <v>1.87208</v>
      </c>
      <c r="GL46">
        <v>1.87225</v>
      </c>
      <c r="GM46">
        <v>1.8734999999999999</v>
      </c>
      <c r="GN46">
        <v>1.87378</v>
      </c>
      <c r="GO46">
        <v>1.87778</v>
      </c>
      <c r="GP46">
        <v>5</v>
      </c>
      <c r="GQ46">
        <v>0</v>
      </c>
      <c r="GR46">
        <v>0</v>
      </c>
      <c r="GS46">
        <v>0</v>
      </c>
      <c r="GT46" t="s">
        <v>383</v>
      </c>
      <c r="GU46" t="s">
        <v>384</v>
      </c>
      <c r="GV46" t="s">
        <v>385</v>
      </c>
      <c r="GW46" t="s">
        <v>385</v>
      </c>
      <c r="GX46" t="s">
        <v>385</v>
      </c>
      <c r="GY46" t="s">
        <v>385</v>
      </c>
      <c r="GZ46">
        <v>0</v>
      </c>
      <c r="HA46">
        <v>100</v>
      </c>
      <c r="HB46">
        <v>100</v>
      </c>
      <c r="HC46">
        <v>-0.29299999999999998</v>
      </c>
      <c r="HD46">
        <v>0.12909999999999999</v>
      </c>
      <c r="HE46">
        <v>-0.414323969387902</v>
      </c>
      <c r="HF46">
        <v>7.2704984381113296E-4</v>
      </c>
      <c r="HG46">
        <v>-1.05877040029023E-6</v>
      </c>
      <c r="HH46">
        <v>2.9517966189716799E-10</v>
      </c>
      <c r="HI46">
        <v>0.12912599404604</v>
      </c>
      <c r="HJ46">
        <v>0</v>
      </c>
      <c r="HK46">
        <v>0</v>
      </c>
      <c r="HL46">
        <v>0</v>
      </c>
      <c r="HM46">
        <v>1</v>
      </c>
      <c r="HN46">
        <v>2242</v>
      </c>
      <c r="HO46">
        <v>1</v>
      </c>
      <c r="HP46">
        <v>25</v>
      </c>
      <c r="HQ46">
        <v>0.7</v>
      </c>
      <c r="HR46">
        <v>0.7</v>
      </c>
      <c r="HS46">
        <v>0.80566400000000005</v>
      </c>
      <c r="HT46">
        <v>2.65015</v>
      </c>
      <c r="HU46">
        <v>1.49536</v>
      </c>
      <c r="HV46">
        <v>2.2729499999999998</v>
      </c>
      <c r="HW46">
        <v>1.49658</v>
      </c>
      <c r="HX46">
        <v>2.5976599999999999</v>
      </c>
      <c r="HY46">
        <v>41.796100000000003</v>
      </c>
      <c r="HZ46">
        <v>23.886099999999999</v>
      </c>
      <c r="IA46">
        <v>18</v>
      </c>
      <c r="IB46">
        <v>508.81700000000001</v>
      </c>
      <c r="IC46">
        <v>433.81</v>
      </c>
      <c r="ID46">
        <v>30.4389</v>
      </c>
      <c r="IE46">
        <v>32.273299999999999</v>
      </c>
      <c r="IF46">
        <v>30.0001</v>
      </c>
      <c r="IG46">
        <v>32.125599999999999</v>
      </c>
      <c r="IH46">
        <v>32.069899999999997</v>
      </c>
      <c r="II46">
        <v>16.1906</v>
      </c>
      <c r="IJ46">
        <v>30.430299999999999</v>
      </c>
      <c r="IK46">
        <v>0</v>
      </c>
      <c r="IL46">
        <v>30.433399999999999</v>
      </c>
      <c r="IM46">
        <v>300</v>
      </c>
      <c r="IN46">
        <v>23.146100000000001</v>
      </c>
      <c r="IO46">
        <v>99.843400000000003</v>
      </c>
      <c r="IP46">
        <v>99.307400000000001</v>
      </c>
    </row>
    <row r="47" spans="1:250" x14ac:dyDescent="0.3">
      <c r="A47">
        <v>32</v>
      </c>
      <c r="B47">
        <v>1691874127</v>
      </c>
      <c r="C47">
        <v>8626.4000000953693</v>
      </c>
      <c r="D47" t="s">
        <v>543</v>
      </c>
      <c r="E47" t="s">
        <v>544</v>
      </c>
      <c r="F47" t="s">
        <v>376</v>
      </c>
      <c r="G47" t="s">
        <v>533</v>
      </c>
      <c r="H47" t="s">
        <v>389</v>
      </c>
      <c r="I47" t="s">
        <v>534</v>
      </c>
      <c r="J47" t="s">
        <v>377</v>
      </c>
      <c r="K47" t="s">
        <v>462</v>
      </c>
      <c r="L47" t="s">
        <v>379</v>
      </c>
      <c r="M47">
        <v>1691874127</v>
      </c>
      <c r="N47">
        <f t="shared" si="0"/>
        <v>6.3847856415526387E-3</v>
      </c>
      <c r="O47">
        <f t="shared" si="1"/>
        <v>6.3847856415526385</v>
      </c>
      <c r="P47">
        <f t="shared" si="2"/>
        <v>24.422942269175365</v>
      </c>
      <c r="Q47">
        <f t="shared" si="3"/>
        <v>169.36199999999999</v>
      </c>
      <c r="R47">
        <f t="shared" si="4"/>
        <v>50.336025720213527</v>
      </c>
      <c r="S47">
        <f t="shared" si="5"/>
        <v>4.9616012463284154</v>
      </c>
      <c r="T47">
        <f t="shared" si="6"/>
        <v>16.693942325749202</v>
      </c>
      <c r="U47">
        <f t="shared" si="7"/>
        <v>0.35742395885491324</v>
      </c>
      <c r="V47">
        <f t="shared" si="8"/>
        <v>2.9030082336432472</v>
      </c>
      <c r="W47">
        <f t="shared" si="9"/>
        <v>0.33465215426906975</v>
      </c>
      <c r="X47">
        <f t="shared" si="10"/>
        <v>0.21108253741460892</v>
      </c>
      <c r="Y47">
        <f t="shared" si="11"/>
        <v>289.5148187552382</v>
      </c>
      <c r="Z47">
        <f t="shared" si="12"/>
        <v>32.556473594122721</v>
      </c>
      <c r="AA47">
        <f t="shared" si="13"/>
        <v>31.964400000000001</v>
      </c>
      <c r="AB47">
        <f t="shared" si="14"/>
        <v>4.7654699638938656</v>
      </c>
      <c r="AC47">
        <f t="shared" si="15"/>
        <v>60.200554528813122</v>
      </c>
      <c r="AD47">
        <f t="shared" si="16"/>
        <v>2.9585562848403399</v>
      </c>
      <c r="AE47">
        <f t="shared" si="17"/>
        <v>4.9145000540224579</v>
      </c>
      <c r="AF47">
        <f t="shared" si="18"/>
        <v>1.8069136790535256</v>
      </c>
      <c r="AG47">
        <f t="shared" si="19"/>
        <v>-281.56904679247134</v>
      </c>
      <c r="AH47">
        <f t="shared" si="20"/>
        <v>85.296304041234961</v>
      </c>
      <c r="AI47">
        <f t="shared" si="21"/>
        <v>6.6788947885389289</v>
      </c>
      <c r="AJ47">
        <f t="shared" si="22"/>
        <v>99.920970792540729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51141.491667042588</v>
      </c>
      <c r="AP47" t="s">
        <v>380</v>
      </c>
      <c r="AQ47">
        <v>10238.9</v>
      </c>
      <c r="AR47">
        <v>302.21199999999999</v>
      </c>
      <c r="AS47">
        <v>4052.3</v>
      </c>
      <c r="AT47">
        <f t="shared" si="26"/>
        <v>0.92542210596451402</v>
      </c>
      <c r="AU47">
        <v>-0.32343011824092399</v>
      </c>
      <c r="AV47" t="s">
        <v>545</v>
      </c>
      <c r="AW47">
        <v>10273.5</v>
      </c>
      <c r="AX47">
        <v>735.77832000000001</v>
      </c>
      <c r="AY47">
        <v>936.53300000000002</v>
      </c>
      <c r="AZ47">
        <f t="shared" si="27"/>
        <v>0.21435942994000212</v>
      </c>
      <c r="BA47">
        <v>0.5</v>
      </c>
      <c r="BB47">
        <f t="shared" si="28"/>
        <v>1512.915599355046</v>
      </c>
      <c r="BC47">
        <f t="shared" si="29"/>
        <v>24.422942269175365</v>
      </c>
      <c r="BD47">
        <f t="shared" si="30"/>
        <v>162.15386271254215</v>
      </c>
      <c r="BE47">
        <f t="shared" si="31"/>
        <v>1.6356743494459067E-2</v>
      </c>
      <c r="BF47">
        <f t="shared" si="32"/>
        <v>3.326916403372866</v>
      </c>
      <c r="BG47">
        <f t="shared" si="33"/>
        <v>242.13485190178739</v>
      </c>
      <c r="BH47" t="s">
        <v>546</v>
      </c>
      <c r="BI47">
        <v>625.28</v>
      </c>
      <c r="BJ47">
        <f t="shared" si="34"/>
        <v>625.28</v>
      </c>
      <c r="BK47">
        <f t="shared" si="35"/>
        <v>0.33234600382474511</v>
      </c>
      <c r="BL47">
        <f t="shared" si="36"/>
        <v>0.64498873906436238</v>
      </c>
      <c r="BM47">
        <f t="shared" si="37"/>
        <v>0.90917677749181502</v>
      </c>
      <c r="BN47">
        <f t="shared" si="38"/>
        <v>0.31648751972581707</v>
      </c>
      <c r="BO47">
        <f t="shared" si="39"/>
        <v>0.83085170268004382</v>
      </c>
      <c r="BP47">
        <f t="shared" si="40"/>
        <v>0.54812509121247888</v>
      </c>
      <c r="BQ47">
        <f t="shared" si="41"/>
        <v>0.45187490878752112</v>
      </c>
      <c r="BR47">
        <f t="shared" si="42"/>
        <v>1799.68</v>
      </c>
      <c r="BS47">
        <f t="shared" si="43"/>
        <v>1512.915599355046</v>
      </c>
      <c r="BT47">
        <f t="shared" si="44"/>
        <v>0.84065811664020595</v>
      </c>
      <c r="BU47">
        <f t="shared" si="45"/>
        <v>0.16087016511559732</v>
      </c>
      <c r="BV47">
        <v>6</v>
      </c>
      <c r="BW47">
        <v>0.5</v>
      </c>
      <c r="BX47" t="s">
        <v>381</v>
      </c>
      <c r="BY47">
        <v>2</v>
      </c>
      <c r="BZ47">
        <v>1691874127</v>
      </c>
      <c r="CA47">
        <v>169.36199999999999</v>
      </c>
      <c r="CB47">
        <v>199.959</v>
      </c>
      <c r="CC47">
        <v>30.014900000000001</v>
      </c>
      <c r="CD47">
        <v>22.585100000000001</v>
      </c>
      <c r="CE47">
        <v>169.726</v>
      </c>
      <c r="CF47">
        <v>29.886099999999999</v>
      </c>
      <c r="CG47">
        <v>500.13299999999998</v>
      </c>
      <c r="CH47">
        <v>98.470100000000002</v>
      </c>
      <c r="CI47">
        <v>9.9486599999999994E-2</v>
      </c>
      <c r="CJ47">
        <v>32.509399999999999</v>
      </c>
      <c r="CK47">
        <v>31.964400000000001</v>
      </c>
      <c r="CL47">
        <v>999.9</v>
      </c>
      <c r="CM47">
        <v>0</v>
      </c>
      <c r="CN47">
        <v>0</v>
      </c>
      <c r="CO47">
        <v>10002.5</v>
      </c>
      <c r="CP47">
        <v>0</v>
      </c>
      <c r="CQ47">
        <v>490.40100000000001</v>
      </c>
      <c r="CR47">
        <v>-30.597300000000001</v>
      </c>
      <c r="CS47">
        <v>174.60300000000001</v>
      </c>
      <c r="CT47">
        <v>204.58</v>
      </c>
      <c r="CU47">
        <v>7.4298099999999998</v>
      </c>
      <c r="CV47">
        <v>199.959</v>
      </c>
      <c r="CW47">
        <v>22.585100000000001</v>
      </c>
      <c r="CX47">
        <v>2.9555699999999998</v>
      </c>
      <c r="CY47">
        <v>2.2239599999999999</v>
      </c>
      <c r="CZ47">
        <v>23.779699999999998</v>
      </c>
      <c r="DA47">
        <v>19.135999999999999</v>
      </c>
      <c r="DB47">
        <v>1799.68</v>
      </c>
      <c r="DC47">
        <v>0.97800100000000001</v>
      </c>
      <c r="DD47">
        <v>2.19986E-2</v>
      </c>
      <c r="DE47">
        <v>0</v>
      </c>
      <c r="DF47">
        <v>735.40499999999997</v>
      </c>
      <c r="DG47">
        <v>5.0009800000000002</v>
      </c>
      <c r="DH47">
        <v>14946.9</v>
      </c>
      <c r="DI47">
        <v>16373</v>
      </c>
      <c r="DJ47">
        <v>48.436999999999998</v>
      </c>
      <c r="DK47">
        <v>49.311999999999998</v>
      </c>
      <c r="DL47">
        <v>48.375</v>
      </c>
      <c r="DM47">
        <v>48.125</v>
      </c>
      <c r="DN47">
        <v>49.436999999999998</v>
      </c>
      <c r="DO47">
        <v>1755.2</v>
      </c>
      <c r="DP47">
        <v>39.479999999999997</v>
      </c>
      <c r="DQ47">
        <v>0</v>
      </c>
      <c r="DR47">
        <v>134.5</v>
      </c>
      <c r="DS47">
        <v>0</v>
      </c>
      <c r="DT47">
        <v>735.77832000000001</v>
      </c>
      <c r="DU47">
        <v>-2.1309230709240499</v>
      </c>
      <c r="DV47">
        <v>-3942.1537977911098</v>
      </c>
      <c r="DW47">
        <v>16547.5</v>
      </c>
      <c r="DX47">
        <v>15</v>
      </c>
      <c r="DY47">
        <v>1691874070</v>
      </c>
      <c r="DZ47" t="s">
        <v>547</v>
      </c>
      <c r="EA47">
        <v>1691874062</v>
      </c>
      <c r="EB47">
        <v>1691874070</v>
      </c>
      <c r="EC47">
        <v>35</v>
      </c>
      <c r="ED47">
        <v>-4.3999999999999997E-2</v>
      </c>
      <c r="EE47">
        <v>0</v>
      </c>
      <c r="EF47">
        <v>-0.35299999999999998</v>
      </c>
      <c r="EG47">
        <v>9.7000000000000003E-2</v>
      </c>
      <c r="EH47">
        <v>200</v>
      </c>
      <c r="EI47">
        <v>23</v>
      </c>
      <c r="EJ47">
        <v>7.0000000000000007E-2</v>
      </c>
      <c r="EK47">
        <v>0.02</v>
      </c>
      <c r="EL47">
        <v>24.296965972196901</v>
      </c>
      <c r="EM47">
        <v>0.91986047827758699</v>
      </c>
      <c r="EN47">
        <v>0.14165290249468299</v>
      </c>
      <c r="EO47">
        <v>1</v>
      </c>
      <c r="EP47">
        <v>0.35124914395538998</v>
      </c>
      <c r="EQ47">
        <v>2.2620271654268099E-2</v>
      </c>
      <c r="ER47">
        <v>3.5767028768798701E-3</v>
      </c>
      <c r="ES47">
        <v>1</v>
      </c>
      <c r="ET47">
        <v>2</v>
      </c>
      <c r="EU47">
        <v>2</v>
      </c>
      <c r="EV47" t="s">
        <v>393</v>
      </c>
      <c r="EW47">
        <v>2.96183</v>
      </c>
      <c r="EX47">
        <v>2.8398500000000002</v>
      </c>
      <c r="EY47">
        <v>4.5224800000000002E-2</v>
      </c>
      <c r="EZ47">
        <v>5.2965699999999998E-2</v>
      </c>
      <c r="FA47">
        <v>0.131632</v>
      </c>
      <c r="FB47">
        <v>0.108575</v>
      </c>
      <c r="FC47">
        <v>28629</v>
      </c>
      <c r="FD47">
        <v>28957.599999999999</v>
      </c>
      <c r="FE47">
        <v>27504.1</v>
      </c>
      <c r="FF47">
        <v>27856.6</v>
      </c>
      <c r="FG47">
        <v>30604.2</v>
      </c>
      <c r="FH47">
        <v>30419.7</v>
      </c>
      <c r="FI47">
        <v>38302.6</v>
      </c>
      <c r="FJ47">
        <v>36994.699999999997</v>
      </c>
      <c r="FK47">
        <v>2.02868</v>
      </c>
      <c r="FL47">
        <v>1.69062</v>
      </c>
      <c r="FM47">
        <v>6.9156300000000004E-2</v>
      </c>
      <c r="FN47">
        <v>0</v>
      </c>
      <c r="FO47">
        <v>30.8416</v>
      </c>
      <c r="FP47">
        <v>999.9</v>
      </c>
      <c r="FQ47">
        <v>40.232999999999997</v>
      </c>
      <c r="FR47">
        <v>40.012</v>
      </c>
      <c r="FS47">
        <v>30.311900000000001</v>
      </c>
      <c r="FT47">
        <v>61.241199999999999</v>
      </c>
      <c r="FU47">
        <v>33.725999999999999</v>
      </c>
      <c r="FV47">
        <v>1</v>
      </c>
      <c r="FW47">
        <v>0.39301599999999998</v>
      </c>
      <c r="FX47">
        <v>0.42342600000000002</v>
      </c>
      <c r="FY47">
        <v>20.255099999999999</v>
      </c>
      <c r="FZ47">
        <v>5.2232799999999999</v>
      </c>
      <c r="GA47">
        <v>12.0159</v>
      </c>
      <c r="GB47">
        <v>4.9972000000000003</v>
      </c>
      <c r="GC47">
        <v>3.2902999999999998</v>
      </c>
      <c r="GD47">
        <v>9999</v>
      </c>
      <c r="GE47">
        <v>9999</v>
      </c>
      <c r="GF47">
        <v>9999</v>
      </c>
      <c r="GG47">
        <v>291.5</v>
      </c>
      <c r="GH47">
        <v>1.8780300000000001</v>
      </c>
      <c r="GI47">
        <v>1.8717999999999999</v>
      </c>
      <c r="GJ47">
        <v>1.8739300000000001</v>
      </c>
      <c r="GK47">
        <v>1.87209</v>
      </c>
      <c r="GL47">
        <v>1.87226</v>
      </c>
      <c r="GM47">
        <v>1.8735200000000001</v>
      </c>
      <c r="GN47">
        <v>1.87378</v>
      </c>
      <c r="GO47">
        <v>1.87785</v>
      </c>
      <c r="GP47">
        <v>5</v>
      </c>
      <c r="GQ47">
        <v>0</v>
      </c>
      <c r="GR47">
        <v>0</v>
      </c>
      <c r="GS47">
        <v>0</v>
      </c>
      <c r="GT47" t="s">
        <v>383</v>
      </c>
      <c r="GU47" t="s">
        <v>384</v>
      </c>
      <c r="GV47" t="s">
        <v>385</v>
      </c>
      <c r="GW47" t="s">
        <v>385</v>
      </c>
      <c r="GX47" t="s">
        <v>385</v>
      </c>
      <c r="GY47" t="s">
        <v>385</v>
      </c>
      <c r="GZ47">
        <v>0</v>
      </c>
      <c r="HA47">
        <v>100</v>
      </c>
      <c r="HB47">
        <v>100</v>
      </c>
      <c r="HC47">
        <v>-0.36399999999999999</v>
      </c>
      <c r="HD47">
        <v>0.1288</v>
      </c>
      <c r="HE47">
        <v>-0.45862954328689898</v>
      </c>
      <c r="HF47">
        <v>7.2704984381113296E-4</v>
      </c>
      <c r="HG47">
        <v>-1.05877040029023E-6</v>
      </c>
      <c r="HH47">
        <v>2.9517966189716799E-10</v>
      </c>
      <c r="HI47">
        <v>0.12882326378577999</v>
      </c>
      <c r="HJ47">
        <v>0</v>
      </c>
      <c r="HK47">
        <v>0</v>
      </c>
      <c r="HL47">
        <v>0</v>
      </c>
      <c r="HM47">
        <v>1</v>
      </c>
      <c r="HN47">
        <v>2242</v>
      </c>
      <c r="HO47">
        <v>1</v>
      </c>
      <c r="HP47">
        <v>25</v>
      </c>
      <c r="HQ47">
        <v>1.1000000000000001</v>
      </c>
      <c r="HR47">
        <v>0.9</v>
      </c>
      <c r="HS47">
        <v>0.59204100000000004</v>
      </c>
      <c r="HT47">
        <v>2.66357</v>
      </c>
      <c r="HU47">
        <v>1.49536</v>
      </c>
      <c r="HV47">
        <v>2.2741699999999998</v>
      </c>
      <c r="HW47">
        <v>1.49658</v>
      </c>
      <c r="HX47">
        <v>2.6049799999999999</v>
      </c>
      <c r="HY47">
        <v>41.743600000000001</v>
      </c>
      <c r="HZ47">
        <v>23.8949</v>
      </c>
      <c r="IA47">
        <v>18</v>
      </c>
      <c r="IB47">
        <v>509.42899999999997</v>
      </c>
      <c r="IC47">
        <v>434.21800000000002</v>
      </c>
      <c r="ID47">
        <v>30.006499999999999</v>
      </c>
      <c r="IE47">
        <v>32.277700000000003</v>
      </c>
      <c r="IF47">
        <v>30.000499999999999</v>
      </c>
      <c r="IG47">
        <v>32.128399999999999</v>
      </c>
      <c r="IH47">
        <v>32.075600000000001</v>
      </c>
      <c r="II47">
        <v>11.920999999999999</v>
      </c>
      <c r="IJ47">
        <v>31.704000000000001</v>
      </c>
      <c r="IK47">
        <v>0</v>
      </c>
      <c r="IL47">
        <v>29.968699999999998</v>
      </c>
      <c r="IM47">
        <v>200</v>
      </c>
      <c r="IN47">
        <v>22.635300000000001</v>
      </c>
      <c r="IO47">
        <v>99.846800000000002</v>
      </c>
      <c r="IP47">
        <v>99.311599999999999</v>
      </c>
    </row>
    <row r="48" spans="1:250" x14ac:dyDescent="0.3">
      <c r="A48">
        <v>33</v>
      </c>
      <c r="B48">
        <v>1691874250.5</v>
      </c>
      <c r="C48">
        <v>8749.9000000953693</v>
      </c>
      <c r="D48" t="s">
        <v>548</v>
      </c>
      <c r="E48" t="s">
        <v>549</v>
      </c>
      <c r="F48" t="s">
        <v>376</v>
      </c>
      <c r="G48" t="s">
        <v>533</v>
      </c>
      <c r="H48" t="s">
        <v>389</v>
      </c>
      <c r="I48" t="s">
        <v>534</v>
      </c>
      <c r="J48" t="s">
        <v>377</v>
      </c>
      <c r="K48" t="s">
        <v>462</v>
      </c>
      <c r="L48" t="s">
        <v>379</v>
      </c>
      <c r="M48">
        <v>1691874250.5</v>
      </c>
      <c r="N48">
        <f t="shared" ref="N48:N72" si="46">(O48)/1000</f>
        <v>6.8412971548182603E-3</v>
      </c>
      <c r="O48">
        <f t="shared" ref="O48:O72" si="47">1000*CG48*AM48*(CC48-CD48)/(100*BV48*(1000-AM48*CC48))</f>
        <v>6.8412971548182604</v>
      </c>
      <c r="P48">
        <f t="shared" ref="P48:P72" si="48">CG48*AM48*(CB48-CA48*(1000-AM48*CD48)/(1000-AM48*CC48))/(100*BV48)</f>
        <v>15.639393439751773</v>
      </c>
      <c r="Q48">
        <f t="shared" ref="Q48:Q72" si="49">CA48 - IF(AM48&gt;1, P48*BV48*100/(AO48*CO48), 0)</f>
        <v>100.375</v>
      </c>
      <c r="R48">
        <f t="shared" ref="R48:R72" si="50">((X48-N48/2)*Q48-P48)/(X48+N48/2)</f>
        <v>29.652393209897312</v>
      </c>
      <c r="S48">
        <f t="shared" ref="S48:S72" si="51">R48*(CH48+CI48)/1000</f>
        <v>2.9227772718275173</v>
      </c>
      <c r="T48">
        <f t="shared" ref="T48:T72" si="52">(CA48 - IF(AM48&gt;1, P48*BV48*100/(AO48*CO48), 0))*(CH48+CI48)/1000</f>
        <v>9.8937636022499991</v>
      </c>
      <c r="U48">
        <f t="shared" ref="U48:U72" si="53">2/((1/W48-1/V48)+SIGN(W48)*SQRT((1/W48-1/V48)*(1/W48-1/V48) + 4*BW48/((BW48+1)*(BW48+1))*(2*1/W48*1/V48-1/V48*1/V48)))</f>
        <v>0.38685672854077058</v>
      </c>
      <c r="V48">
        <f t="shared" ref="V48:V72" si="54">IF(LEFT(BX48,1)&lt;&gt;"0",IF(LEFT(BX48,1)="1",3,BY48),$D$5+$E$5*(CO48*CH48/($K$5*1000))+$F$5*(CO48*CH48/($K$5*1000))*MAX(MIN(BV48,$J$5),$I$5)*MAX(MIN(BV48,$J$5),$I$5)+$G$5*MAX(MIN(BV48,$J$5),$I$5)*(CO48*CH48/($K$5*1000))+$H$5*(CO48*CH48/($K$5*1000))*(CO48*CH48/($K$5*1000)))</f>
        <v>2.9005668722697262</v>
      </c>
      <c r="W48">
        <f t="shared" ref="W48:W72" si="55">N48*(1000-(1000*0.61365*EXP(17.502*AA48/(240.97+AA48))/(CH48+CI48)+CC48)/2)/(1000*0.61365*EXP(17.502*AA48/(240.97+AA48))/(CH48+CI48)-CC48)</f>
        <v>0.36030869338135696</v>
      </c>
      <c r="X48">
        <f t="shared" ref="X48:X72" si="56">1/((BW48+1)/(U48/1.6)+1/(V48/1.37)) + BW48/((BW48+1)/(U48/1.6) + BW48/(V48/1.37))</f>
        <v>0.22742616805819343</v>
      </c>
      <c r="Y48">
        <f t="shared" ref="Y48:Y72" si="57">(BR48*BU48)</f>
        <v>289.55529775509581</v>
      </c>
      <c r="Z48">
        <f t="shared" ref="Z48:Z72" si="58">(CJ48+(Y48+2*0.95*0.0000000567*(((CJ48+$B$7)+273)^4-(CJ48+273)^4)-44100*N48)/(1.84*29.3*V48+8*0.95*0.0000000567*(CJ48+273)^3))</f>
        <v>32.464588554429611</v>
      </c>
      <c r="AA48">
        <f t="shared" ref="AA48:AA72" si="59">($C$7*CK48+$D$7*CL48+$E$7*Z48)</f>
        <v>31.984000000000002</v>
      </c>
      <c r="AB48">
        <f t="shared" ref="AB48:AB72" si="60">0.61365*EXP(17.502*AA48/(240.97+AA48))</f>
        <v>4.770760573184214</v>
      </c>
      <c r="AC48">
        <f t="shared" ref="AC48:AC72" si="61">(AD48/AE48*100)</f>
        <v>60.396307422866727</v>
      </c>
      <c r="AD48">
        <f t="shared" ref="AD48:AD72" si="62">CC48*(CH48+CI48)/1000</f>
        <v>2.9727322065551998</v>
      </c>
      <c r="AE48">
        <f t="shared" ref="AE48:AE72" si="63">0.61365*EXP(17.502*CJ48/(240.97+CJ48))</f>
        <v>4.9220429748155263</v>
      </c>
      <c r="AF48">
        <f t="shared" ref="AF48:AF72" si="64">(AB48-CC48*(CH48+CI48)/1000)</f>
        <v>1.7980283666290142</v>
      </c>
      <c r="AG48">
        <f t="shared" ref="AG48:AG72" si="65">(-N48*44100)</f>
        <v>-301.70120452748529</v>
      </c>
      <c r="AH48">
        <f t="shared" ref="AH48:AH72" si="66">2*29.3*V48*0.92*(CJ48-AA48)</f>
        <v>86.413024608959034</v>
      </c>
      <c r="AI48">
        <f t="shared" ref="AI48:AI72" si="67">2*0.95*0.0000000567*(((CJ48+$B$7)+273)^4-(AA48+273)^4)</f>
        <v>6.7735894078943959</v>
      </c>
      <c r="AJ48">
        <f t="shared" ref="AJ48:AJ72" si="68">Y48+AI48+AG48+AH48</f>
        <v>81.04070724446396</v>
      </c>
      <c r="AK48">
        <v>0</v>
      </c>
      <c r="AL48">
        <v>0</v>
      </c>
      <c r="AM48">
        <f t="shared" ref="AM48:AM72" si="69">IF(AK48*$H$13&gt;=AO48,1,(AO48/(AO48-AK48*$H$13)))</f>
        <v>1</v>
      </c>
      <c r="AN48">
        <f t="shared" ref="AN48:AN72" si="70">(AM48-1)*100</f>
        <v>0</v>
      </c>
      <c r="AO48">
        <f t="shared" ref="AO48:AO72" si="71">MAX(0,($B$13+$C$13*CO48)/(1+$D$13*CO48)*CH48/(CJ48+273)*$E$13)</f>
        <v>51068.314172416372</v>
      </c>
      <c r="AP48" t="s">
        <v>380</v>
      </c>
      <c r="AQ48">
        <v>10238.9</v>
      </c>
      <c r="AR48">
        <v>302.21199999999999</v>
      </c>
      <c r="AS48">
        <v>4052.3</v>
      </c>
      <c r="AT48">
        <f t="shared" ref="AT48:AT72" si="72">1-AR48/AS48</f>
        <v>0.92542210596451402</v>
      </c>
      <c r="AU48">
        <v>-0.32343011824092399</v>
      </c>
      <c r="AV48" t="s">
        <v>550</v>
      </c>
      <c r="AW48">
        <v>10273.700000000001</v>
      </c>
      <c r="AX48">
        <v>738.10338461538504</v>
      </c>
      <c r="AY48">
        <v>864.28899999999999</v>
      </c>
      <c r="AZ48">
        <f t="shared" ref="AZ48:AZ72" si="73">1-AX48/AY48</f>
        <v>0.14599933053019876</v>
      </c>
      <c r="BA48">
        <v>0.5</v>
      </c>
      <c r="BB48">
        <f t="shared" ref="BB48:BB72" si="74">BS48</f>
        <v>1513.125899354972</v>
      </c>
      <c r="BC48">
        <f t="shared" ref="BC48:BC72" si="75">P48</f>
        <v>15.639393439751773</v>
      </c>
      <c r="BD48">
        <f t="shared" ref="BD48:BD72" si="76">AZ48*BA48*BB48</f>
        <v>110.45768415686541</v>
      </c>
      <c r="BE48">
        <f t="shared" ref="BE48:BE72" si="77">(BC48-AU48)/BB48</f>
        <v>1.0549567332630724E-2</v>
      </c>
      <c r="BF48">
        <f t="shared" ref="BF48:BF72" si="78">(AS48-AY48)/AY48</f>
        <v>3.6885937458419584</v>
      </c>
      <c r="BG48">
        <f t="shared" ref="BG48:BG72" si="79">AR48/(AT48+AR48/AY48)</f>
        <v>237.01274407889977</v>
      </c>
      <c r="BH48" t="s">
        <v>551</v>
      </c>
      <c r="BI48">
        <v>628.22</v>
      </c>
      <c r="BJ48">
        <f t="shared" ref="BJ48:BJ72" si="80">IF(BI48&lt;&gt;0, BI48, BG48)</f>
        <v>628.22</v>
      </c>
      <c r="BK48">
        <f t="shared" ref="BK48:BK72" si="81">1-BJ48/AY48</f>
        <v>0.27313664757968681</v>
      </c>
      <c r="BL48">
        <f t="shared" ref="BL48:BL72" si="82">(AY48-AX48)/(AY48-BJ48)</f>
        <v>0.53452852930547834</v>
      </c>
      <c r="BM48">
        <f t="shared" ref="BM48:BM72" si="83">(AS48-AY48)/(AS48-BJ48)</f>
        <v>0.9310562253218384</v>
      </c>
      <c r="BN48">
        <f t="shared" ref="BN48:BN72" si="84">(AY48-AX48)/(AY48-AR48)</f>
        <v>0.22449880600810021</v>
      </c>
      <c r="BO48">
        <f t="shared" ref="BO48:BO72" si="85">(AS48-AY48)/(AS48-AR48)</f>
        <v>0.85011631727042147</v>
      </c>
      <c r="BP48">
        <f t="shared" ref="BP48:BP72" si="86">(BL48*BJ48/AX48)</f>
        <v>0.45495186674325966</v>
      </c>
      <c r="BQ48">
        <f t="shared" ref="BQ48:BQ72" si="87">(1-BP48)</f>
        <v>0.54504813325674029</v>
      </c>
      <c r="BR48">
        <f t="shared" ref="BR48:BR72" si="88">$B$11*CP48+$C$11*CQ48+$F$11*DB48*(1-DE48)</f>
        <v>1799.93</v>
      </c>
      <c r="BS48">
        <f t="shared" ref="BS48:BS72" si="89">BR48*BT48</f>
        <v>1513.125899354972</v>
      </c>
      <c r="BT48">
        <f t="shared" ref="BT48:BT72" si="90">($B$11*$D$9+$C$11*$D$9+$F$11*((DO48+DG48)/MAX(DO48+DG48+DP48, 0.1)*$I$9+DP48/MAX(DO48+DG48+DP48, 0.1)*$J$9))/($B$11+$C$11+$F$11)</f>
        <v>0.84065819190466962</v>
      </c>
      <c r="BU48">
        <f t="shared" ref="BU48:BU72" si="91">($B$11*$K$9+$C$11*$K$9+$F$11*((DO48+DG48)/MAX(DO48+DG48+DP48, 0.1)*$P$9+DP48/MAX(DO48+DG48+DP48, 0.1)*$Q$9))/($B$11+$C$11+$F$11)</f>
        <v>0.16087031037601229</v>
      </c>
      <c r="BV48">
        <v>6</v>
      </c>
      <c r="BW48">
        <v>0.5</v>
      </c>
      <c r="BX48" t="s">
        <v>381</v>
      </c>
      <c r="BY48">
        <v>2</v>
      </c>
      <c r="BZ48">
        <v>1691874250.5</v>
      </c>
      <c r="CA48">
        <v>100.375</v>
      </c>
      <c r="CB48">
        <v>119.96</v>
      </c>
      <c r="CC48">
        <v>30.159199999999998</v>
      </c>
      <c r="CD48">
        <v>22.1998</v>
      </c>
      <c r="CE48">
        <v>100.82899999999999</v>
      </c>
      <c r="CF48">
        <v>30.030100000000001</v>
      </c>
      <c r="CG48">
        <v>500.161</v>
      </c>
      <c r="CH48">
        <v>98.467799999999997</v>
      </c>
      <c r="CI48">
        <v>0.100206</v>
      </c>
      <c r="CJ48">
        <v>32.5366</v>
      </c>
      <c r="CK48">
        <v>31.984000000000002</v>
      </c>
      <c r="CL48">
        <v>999.9</v>
      </c>
      <c r="CM48">
        <v>0</v>
      </c>
      <c r="CN48">
        <v>0</v>
      </c>
      <c r="CO48">
        <v>9988.75</v>
      </c>
      <c r="CP48">
        <v>0</v>
      </c>
      <c r="CQ48">
        <v>101.619</v>
      </c>
      <c r="CR48">
        <v>-19.585100000000001</v>
      </c>
      <c r="CS48">
        <v>103.497</v>
      </c>
      <c r="CT48">
        <v>122.684</v>
      </c>
      <c r="CU48">
        <v>7.9593999999999996</v>
      </c>
      <c r="CV48">
        <v>119.96</v>
      </c>
      <c r="CW48">
        <v>22.1998</v>
      </c>
      <c r="CX48">
        <v>2.9697100000000001</v>
      </c>
      <c r="CY48">
        <v>2.1859700000000002</v>
      </c>
      <c r="CZ48">
        <v>23.859100000000002</v>
      </c>
      <c r="DA48">
        <v>18.8599</v>
      </c>
      <c r="DB48">
        <v>1799.93</v>
      </c>
      <c r="DC48">
        <v>0.97800100000000001</v>
      </c>
      <c r="DD48">
        <v>2.19986E-2</v>
      </c>
      <c r="DE48">
        <v>0</v>
      </c>
      <c r="DF48">
        <v>737.90899999999999</v>
      </c>
      <c r="DG48">
        <v>5.0009800000000002</v>
      </c>
      <c r="DH48">
        <v>15310.8</v>
      </c>
      <c r="DI48">
        <v>16375.2</v>
      </c>
      <c r="DJ48">
        <v>48.311999999999998</v>
      </c>
      <c r="DK48">
        <v>49.186999999999998</v>
      </c>
      <c r="DL48">
        <v>48.811999999999998</v>
      </c>
      <c r="DM48">
        <v>47.561999999999998</v>
      </c>
      <c r="DN48">
        <v>49.436999999999998</v>
      </c>
      <c r="DO48">
        <v>1755.44</v>
      </c>
      <c r="DP48">
        <v>39.49</v>
      </c>
      <c r="DQ48">
        <v>0</v>
      </c>
      <c r="DR48">
        <v>123.200000047684</v>
      </c>
      <c r="DS48">
        <v>0</v>
      </c>
      <c r="DT48">
        <v>738.10338461538504</v>
      </c>
      <c r="DU48">
        <v>-3.3010598178384498</v>
      </c>
      <c r="DV48">
        <v>-7386.6769247982702</v>
      </c>
      <c r="DW48">
        <v>14937.8038461538</v>
      </c>
      <c r="DX48">
        <v>15</v>
      </c>
      <c r="DY48">
        <v>1691874211</v>
      </c>
      <c r="DZ48" t="s">
        <v>552</v>
      </c>
      <c r="EA48">
        <v>1691874198</v>
      </c>
      <c r="EB48">
        <v>1691874211</v>
      </c>
      <c r="EC48">
        <v>36</v>
      </c>
      <c r="ED48">
        <v>-5.8000000000000003E-2</v>
      </c>
      <c r="EE48">
        <v>0</v>
      </c>
      <c r="EF48">
        <v>-0.44400000000000001</v>
      </c>
      <c r="EG48">
        <v>8.5000000000000006E-2</v>
      </c>
      <c r="EH48">
        <v>120</v>
      </c>
      <c r="EI48">
        <v>22</v>
      </c>
      <c r="EJ48">
        <v>7.0000000000000007E-2</v>
      </c>
      <c r="EK48">
        <v>0.01</v>
      </c>
      <c r="EL48">
        <v>15.5596391165111</v>
      </c>
      <c r="EM48">
        <v>0.44979738942320502</v>
      </c>
      <c r="EN48">
        <v>8.1124234084362506E-2</v>
      </c>
      <c r="EO48">
        <v>1</v>
      </c>
      <c r="EP48">
        <v>0.38034399883213499</v>
      </c>
      <c r="EQ48">
        <v>8.1215226912908597E-2</v>
      </c>
      <c r="ER48">
        <v>1.8667100790025301E-2</v>
      </c>
      <c r="ES48">
        <v>1</v>
      </c>
      <c r="ET48">
        <v>2</v>
      </c>
      <c r="EU48">
        <v>2</v>
      </c>
      <c r="EV48" t="s">
        <v>393</v>
      </c>
      <c r="EW48">
        <v>2.9619200000000001</v>
      </c>
      <c r="EX48">
        <v>2.8404500000000001</v>
      </c>
      <c r="EY48">
        <v>2.7728900000000001E-2</v>
      </c>
      <c r="EZ48">
        <v>3.31078E-2</v>
      </c>
      <c r="FA48">
        <v>0.13206200000000001</v>
      </c>
      <c r="FB48">
        <v>0.107276</v>
      </c>
      <c r="FC48">
        <v>29154.3</v>
      </c>
      <c r="FD48">
        <v>29565.200000000001</v>
      </c>
      <c r="FE48">
        <v>27504.7</v>
      </c>
      <c r="FF48">
        <v>27857</v>
      </c>
      <c r="FG48">
        <v>30588.1</v>
      </c>
      <c r="FH48">
        <v>30463.200000000001</v>
      </c>
      <c r="FI48">
        <v>38303.1</v>
      </c>
      <c r="FJ48">
        <v>36995.300000000003</v>
      </c>
      <c r="FK48">
        <v>2.0286499999999998</v>
      </c>
      <c r="FL48">
        <v>1.69018</v>
      </c>
      <c r="FM48">
        <v>7.0694800000000002E-2</v>
      </c>
      <c r="FN48">
        <v>0</v>
      </c>
      <c r="FO48">
        <v>30.836200000000002</v>
      </c>
      <c r="FP48">
        <v>999.9</v>
      </c>
      <c r="FQ48">
        <v>40.116999999999997</v>
      </c>
      <c r="FR48">
        <v>39.871000000000002</v>
      </c>
      <c r="FS48">
        <v>29.9956</v>
      </c>
      <c r="FT48">
        <v>61.361199999999997</v>
      </c>
      <c r="FU48">
        <v>34.471200000000003</v>
      </c>
      <c r="FV48">
        <v>1</v>
      </c>
      <c r="FW48">
        <v>0.39240900000000001</v>
      </c>
      <c r="FX48">
        <v>0.45837099999999997</v>
      </c>
      <c r="FY48">
        <v>20.255600000000001</v>
      </c>
      <c r="FZ48">
        <v>5.2225299999999999</v>
      </c>
      <c r="GA48">
        <v>12.0159</v>
      </c>
      <c r="GB48">
        <v>4.9982499999999996</v>
      </c>
      <c r="GC48">
        <v>3.2906</v>
      </c>
      <c r="GD48">
        <v>9999</v>
      </c>
      <c r="GE48">
        <v>9999</v>
      </c>
      <c r="GF48">
        <v>9999</v>
      </c>
      <c r="GG48">
        <v>291.5</v>
      </c>
      <c r="GH48">
        <v>1.87805</v>
      </c>
      <c r="GI48">
        <v>1.8717999999999999</v>
      </c>
      <c r="GJ48">
        <v>1.8739300000000001</v>
      </c>
      <c r="GK48">
        <v>1.87208</v>
      </c>
      <c r="GL48">
        <v>1.87226</v>
      </c>
      <c r="GM48">
        <v>1.8734900000000001</v>
      </c>
      <c r="GN48">
        <v>1.87378</v>
      </c>
      <c r="GO48">
        <v>1.8777900000000001</v>
      </c>
      <c r="GP48">
        <v>5</v>
      </c>
      <c r="GQ48">
        <v>0</v>
      </c>
      <c r="GR48">
        <v>0</v>
      </c>
      <c r="GS48">
        <v>0</v>
      </c>
      <c r="GT48" t="s">
        <v>383</v>
      </c>
      <c r="GU48" t="s">
        <v>384</v>
      </c>
      <c r="GV48" t="s">
        <v>385</v>
      </c>
      <c r="GW48" t="s">
        <v>385</v>
      </c>
      <c r="GX48" t="s">
        <v>385</v>
      </c>
      <c r="GY48" t="s">
        <v>385</v>
      </c>
      <c r="GZ48">
        <v>0</v>
      </c>
      <c r="HA48">
        <v>100</v>
      </c>
      <c r="HB48">
        <v>100</v>
      </c>
      <c r="HC48">
        <v>-0.45400000000000001</v>
      </c>
      <c r="HD48">
        <v>0.12909999999999999</v>
      </c>
      <c r="HE48">
        <v>-0.51630184750741304</v>
      </c>
      <c r="HF48">
        <v>7.2704984381113296E-4</v>
      </c>
      <c r="HG48">
        <v>-1.05877040029023E-6</v>
      </c>
      <c r="HH48">
        <v>2.9517966189716799E-10</v>
      </c>
      <c r="HI48">
        <v>0.12915877676797799</v>
      </c>
      <c r="HJ48">
        <v>0</v>
      </c>
      <c r="HK48">
        <v>0</v>
      </c>
      <c r="HL48">
        <v>0</v>
      </c>
      <c r="HM48">
        <v>1</v>
      </c>
      <c r="HN48">
        <v>2242</v>
      </c>
      <c r="HO48">
        <v>1</v>
      </c>
      <c r="HP48">
        <v>25</v>
      </c>
      <c r="HQ48">
        <v>0.9</v>
      </c>
      <c r="HR48">
        <v>0.7</v>
      </c>
      <c r="HS48">
        <v>0.41626000000000002</v>
      </c>
      <c r="HT48">
        <v>2.6831100000000001</v>
      </c>
      <c r="HU48">
        <v>1.49536</v>
      </c>
      <c r="HV48">
        <v>2.2741699999999998</v>
      </c>
      <c r="HW48">
        <v>1.49658</v>
      </c>
      <c r="HX48">
        <v>2.5463900000000002</v>
      </c>
      <c r="HY48">
        <v>41.6389</v>
      </c>
      <c r="HZ48">
        <v>23.886099999999999</v>
      </c>
      <c r="IA48">
        <v>18</v>
      </c>
      <c r="IB48">
        <v>509.41300000000001</v>
      </c>
      <c r="IC48">
        <v>433.89699999999999</v>
      </c>
      <c r="ID48">
        <v>30.169899999999998</v>
      </c>
      <c r="IE48">
        <v>32.268099999999997</v>
      </c>
      <c r="IF48">
        <v>30</v>
      </c>
      <c r="IG48">
        <v>32.128399999999999</v>
      </c>
      <c r="IH48">
        <v>32.072800000000001</v>
      </c>
      <c r="II48">
        <v>8.3921899999999994</v>
      </c>
      <c r="IJ48">
        <v>32.120199999999997</v>
      </c>
      <c r="IK48">
        <v>0</v>
      </c>
      <c r="IL48">
        <v>30.311699999999998</v>
      </c>
      <c r="IM48">
        <v>120</v>
      </c>
      <c r="IN48">
        <v>22.191099999999999</v>
      </c>
      <c r="IO48">
        <v>99.848600000000005</v>
      </c>
      <c r="IP48">
        <v>99.313199999999995</v>
      </c>
    </row>
    <row r="49" spans="1:250" x14ac:dyDescent="0.3">
      <c r="A49">
        <v>34</v>
      </c>
      <c r="B49">
        <v>1691874379.0999999</v>
      </c>
      <c r="C49">
        <v>8878.5</v>
      </c>
      <c r="D49" t="s">
        <v>553</v>
      </c>
      <c r="E49" t="s">
        <v>554</v>
      </c>
      <c r="F49" t="s">
        <v>376</v>
      </c>
      <c r="G49" t="s">
        <v>533</v>
      </c>
      <c r="H49" t="s">
        <v>389</v>
      </c>
      <c r="I49" t="s">
        <v>534</v>
      </c>
      <c r="J49" t="s">
        <v>377</v>
      </c>
      <c r="K49" t="s">
        <v>462</v>
      </c>
      <c r="L49" t="s">
        <v>379</v>
      </c>
      <c r="M49">
        <v>1691874379.0999999</v>
      </c>
      <c r="N49">
        <f t="shared" si="46"/>
        <v>7.108543507124406E-3</v>
      </c>
      <c r="O49">
        <f t="shared" si="47"/>
        <v>7.1085435071244056</v>
      </c>
      <c r="P49">
        <f t="shared" si="48"/>
        <v>9.4785137201625957</v>
      </c>
      <c r="Q49">
        <f t="shared" si="49"/>
        <v>58.185200000000002</v>
      </c>
      <c r="R49">
        <f t="shared" si="50"/>
        <v>16.893333094884913</v>
      </c>
      <c r="S49">
        <f t="shared" si="51"/>
        <v>1.6652499204284268</v>
      </c>
      <c r="T49">
        <f t="shared" si="52"/>
        <v>5.7355703061019998</v>
      </c>
      <c r="U49">
        <f t="shared" si="53"/>
        <v>0.40244294367855926</v>
      </c>
      <c r="V49">
        <f t="shared" si="54"/>
        <v>2.8975044821814251</v>
      </c>
      <c r="W49">
        <f t="shared" si="55"/>
        <v>0.37376954330587409</v>
      </c>
      <c r="X49">
        <f t="shared" si="56"/>
        <v>0.23601168850114185</v>
      </c>
      <c r="Y49">
        <f t="shared" si="57"/>
        <v>289.55747275478751</v>
      </c>
      <c r="Z49">
        <f t="shared" si="58"/>
        <v>32.472295322154913</v>
      </c>
      <c r="AA49">
        <f t="shared" si="59"/>
        <v>31.990500000000001</v>
      </c>
      <c r="AB49">
        <f t="shared" si="60"/>
        <v>4.7725162406705763</v>
      </c>
      <c r="AC49">
        <f t="shared" si="61"/>
        <v>60.105771292126384</v>
      </c>
      <c r="AD49">
        <f t="shared" si="62"/>
        <v>2.9714164040014999</v>
      </c>
      <c r="AE49">
        <f t="shared" si="63"/>
        <v>4.9436457433676484</v>
      </c>
      <c r="AF49">
        <f t="shared" si="64"/>
        <v>1.8010998366690765</v>
      </c>
      <c r="AG49">
        <f t="shared" si="65"/>
        <v>-313.48676866418629</v>
      </c>
      <c r="AH49">
        <f t="shared" si="66"/>
        <v>97.443961213130962</v>
      </c>
      <c r="AI49">
        <f t="shared" si="67"/>
        <v>7.6495014245116533</v>
      </c>
      <c r="AJ49">
        <f t="shared" si="68"/>
        <v>81.164166728243828</v>
      </c>
      <c r="AK49">
        <v>0</v>
      </c>
      <c r="AL49">
        <v>0</v>
      </c>
      <c r="AM49">
        <f t="shared" si="69"/>
        <v>1</v>
      </c>
      <c r="AN49">
        <f t="shared" si="70"/>
        <v>0</v>
      </c>
      <c r="AO49">
        <f t="shared" si="71"/>
        <v>50969.507383688448</v>
      </c>
      <c r="AP49" t="s">
        <v>380</v>
      </c>
      <c r="AQ49">
        <v>10238.9</v>
      </c>
      <c r="AR49">
        <v>302.21199999999999</v>
      </c>
      <c r="AS49">
        <v>4052.3</v>
      </c>
      <c r="AT49">
        <f t="shared" si="72"/>
        <v>0.92542210596451402</v>
      </c>
      <c r="AU49">
        <v>-0.32343011824092399</v>
      </c>
      <c r="AV49" t="s">
        <v>555</v>
      </c>
      <c r="AW49">
        <v>10275.4</v>
      </c>
      <c r="AX49">
        <v>744.08500000000004</v>
      </c>
      <c r="AY49">
        <v>823.26599999999996</v>
      </c>
      <c r="AZ49">
        <f t="shared" si="73"/>
        <v>9.6179120721613609E-2</v>
      </c>
      <c r="BA49">
        <v>0.5</v>
      </c>
      <c r="BB49">
        <f t="shared" si="74"/>
        <v>1513.1345993548123</v>
      </c>
      <c r="BC49">
        <f t="shared" si="75"/>
        <v>9.4785137201625957</v>
      </c>
      <c r="BD49">
        <f t="shared" si="76"/>
        <v>72.76597764969847</v>
      </c>
      <c r="BE49">
        <f t="shared" si="77"/>
        <v>6.4779060914891421E-3</v>
      </c>
      <c r="BF49">
        <f t="shared" si="78"/>
        <v>3.9222244086358482</v>
      </c>
      <c r="BG49">
        <f t="shared" si="79"/>
        <v>233.81769651609454</v>
      </c>
      <c r="BH49" t="s">
        <v>556</v>
      </c>
      <c r="BI49">
        <v>626.9</v>
      </c>
      <c r="BJ49">
        <f t="shared" si="80"/>
        <v>626.9</v>
      </c>
      <c r="BK49">
        <f t="shared" si="81"/>
        <v>0.23852072112780076</v>
      </c>
      <c r="BL49">
        <f t="shared" si="82"/>
        <v>0.40323172035892124</v>
      </c>
      <c r="BM49">
        <f t="shared" si="83"/>
        <v>0.94267355637297834</v>
      </c>
      <c r="BN49">
        <f t="shared" si="84"/>
        <v>0.15196313625842989</v>
      </c>
      <c r="BO49">
        <f t="shared" si="85"/>
        <v>0.86105552723029433</v>
      </c>
      <c r="BP49">
        <f t="shared" si="86"/>
        <v>0.3397272697245714</v>
      </c>
      <c r="BQ49">
        <f t="shared" si="87"/>
        <v>0.66027273027542854</v>
      </c>
      <c r="BR49">
        <f t="shared" si="88"/>
        <v>1799.94</v>
      </c>
      <c r="BS49">
        <f t="shared" si="89"/>
        <v>1513.1345993548123</v>
      </c>
      <c r="BT49">
        <f t="shared" si="90"/>
        <v>0.84065835492005969</v>
      </c>
      <c r="BU49">
        <f t="shared" si="91"/>
        <v>0.16087062499571514</v>
      </c>
      <c r="BV49">
        <v>6</v>
      </c>
      <c r="BW49">
        <v>0.5</v>
      </c>
      <c r="BX49" t="s">
        <v>381</v>
      </c>
      <c r="BY49">
        <v>2</v>
      </c>
      <c r="BZ49">
        <v>1691874379.0999999</v>
      </c>
      <c r="CA49">
        <v>58.185200000000002</v>
      </c>
      <c r="CB49">
        <v>70.049700000000001</v>
      </c>
      <c r="CC49">
        <v>30.143899999999999</v>
      </c>
      <c r="CD49">
        <v>21.875</v>
      </c>
      <c r="CE49">
        <v>58.571300000000001</v>
      </c>
      <c r="CF49">
        <v>30.0139</v>
      </c>
      <c r="CG49">
        <v>500.255</v>
      </c>
      <c r="CH49">
        <v>98.473799999999997</v>
      </c>
      <c r="CI49">
        <v>0.10058499999999999</v>
      </c>
      <c r="CJ49">
        <v>32.6143</v>
      </c>
      <c r="CK49">
        <v>31.990500000000001</v>
      </c>
      <c r="CL49">
        <v>999.9</v>
      </c>
      <c r="CM49">
        <v>0</v>
      </c>
      <c r="CN49">
        <v>0</v>
      </c>
      <c r="CO49">
        <v>9970.6200000000008</v>
      </c>
      <c r="CP49">
        <v>0</v>
      </c>
      <c r="CQ49">
        <v>769.67100000000005</v>
      </c>
      <c r="CR49">
        <v>-11.8645</v>
      </c>
      <c r="CS49">
        <v>59.993600000000001</v>
      </c>
      <c r="CT49">
        <v>71.616299999999995</v>
      </c>
      <c r="CU49">
        <v>8.2688799999999993</v>
      </c>
      <c r="CV49">
        <v>70.049700000000001</v>
      </c>
      <c r="CW49">
        <v>21.875</v>
      </c>
      <c r="CX49">
        <v>2.9683799999999998</v>
      </c>
      <c r="CY49">
        <v>2.1541199999999998</v>
      </c>
      <c r="CZ49">
        <v>23.851600000000001</v>
      </c>
      <c r="DA49">
        <v>18.6251</v>
      </c>
      <c r="DB49">
        <v>1799.94</v>
      </c>
      <c r="DC49">
        <v>0.97799400000000003</v>
      </c>
      <c r="DD49">
        <v>2.2006100000000001E-2</v>
      </c>
      <c r="DE49">
        <v>0</v>
      </c>
      <c r="DF49">
        <v>743.84199999999998</v>
      </c>
      <c r="DG49">
        <v>5.0009800000000002</v>
      </c>
      <c r="DH49">
        <v>17935</v>
      </c>
      <c r="DI49">
        <v>16375.3</v>
      </c>
      <c r="DJ49">
        <v>48</v>
      </c>
      <c r="DK49">
        <v>48.875</v>
      </c>
      <c r="DL49">
        <v>48.561999999999998</v>
      </c>
      <c r="DM49">
        <v>47.375</v>
      </c>
      <c r="DN49">
        <v>49.125</v>
      </c>
      <c r="DO49">
        <v>1755.44</v>
      </c>
      <c r="DP49">
        <v>39.5</v>
      </c>
      <c r="DQ49">
        <v>0</v>
      </c>
      <c r="DR49">
        <v>127.90000009536701</v>
      </c>
      <c r="DS49">
        <v>0</v>
      </c>
      <c r="DT49">
        <v>744.08500000000004</v>
      </c>
      <c r="DU49">
        <v>-3.69429059574848</v>
      </c>
      <c r="DV49">
        <v>9508.2393119991302</v>
      </c>
      <c r="DW49">
        <v>17261.253846153799</v>
      </c>
      <c r="DX49">
        <v>15</v>
      </c>
      <c r="DY49">
        <v>1691874339</v>
      </c>
      <c r="DZ49" t="s">
        <v>557</v>
      </c>
      <c r="EA49">
        <v>1691874325.5</v>
      </c>
      <c r="EB49">
        <v>1691874339</v>
      </c>
      <c r="EC49">
        <v>37</v>
      </c>
      <c r="ED49">
        <v>9.0999999999999998E-2</v>
      </c>
      <c r="EE49">
        <v>1E-3</v>
      </c>
      <c r="EF49">
        <v>-0.379</v>
      </c>
      <c r="EG49">
        <v>8.1000000000000003E-2</v>
      </c>
      <c r="EH49">
        <v>70</v>
      </c>
      <c r="EI49">
        <v>22</v>
      </c>
      <c r="EJ49">
        <v>0.14000000000000001</v>
      </c>
      <c r="EK49">
        <v>0.02</v>
      </c>
      <c r="EL49">
        <v>9.4273375654194105</v>
      </c>
      <c r="EM49">
        <v>-5.4485635788922099E-2</v>
      </c>
      <c r="EN49">
        <v>2.9598834097221301E-2</v>
      </c>
      <c r="EO49">
        <v>1</v>
      </c>
      <c r="EP49">
        <v>0.405124183562458</v>
      </c>
      <c r="EQ49">
        <v>3.5156375395013803E-2</v>
      </c>
      <c r="ER49">
        <v>1.5668076622497099E-2</v>
      </c>
      <c r="ES49">
        <v>1</v>
      </c>
      <c r="ET49">
        <v>2</v>
      </c>
      <c r="EU49">
        <v>2</v>
      </c>
      <c r="EV49" t="s">
        <v>393</v>
      </c>
      <c r="EW49">
        <v>2.9622199999999999</v>
      </c>
      <c r="EX49">
        <v>2.8406699999999998</v>
      </c>
      <c r="EY49">
        <v>1.63121E-2</v>
      </c>
      <c r="EZ49">
        <v>1.9682600000000001E-2</v>
      </c>
      <c r="FA49">
        <v>0.132025</v>
      </c>
      <c r="FB49">
        <v>0.106184</v>
      </c>
      <c r="FC49">
        <v>29496.1</v>
      </c>
      <c r="FD49">
        <v>29975.200000000001</v>
      </c>
      <c r="FE49">
        <v>27504.3</v>
      </c>
      <c r="FF49">
        <v>27856.7</v>
      </c>
      <c r="FG49">
        <v>30587.8</v>
      </c>
      <c r="FH49">
        <v>30498.7</v>
      </c>
      <c r="FI49">
        <v>38302.300000000003</v>
      </c>
      <c r="FJ49">
        <v>36994.1</v>
      </c>
      <c r="FK49">
        <v>2.0296500000000002</v>
      </c>
      <c r="FL49">
        <v>1.6914199999999999</v>
      </c>
      <c r="FM49">
        <v>7.3801699999999998E-2</v>
      </c>
      <c r="FN49">
        <v>0</v>
      </c>
      <c r="FO49">
        <v>30.792200000000001</v>
      </c>
      <c r="FP49">
        <v>999.9</v>
      </c>
      <c r="FQ49">
        <v>40.073999999999998</v>
      </c>
      <c r="FR49">
        <v>39.74</v>
      </c>
      <c r="FS49">
        <v>29.752800000000001</v>
      </c>
      <c r="FT49">
        <v>61.224800000000002</v>
      </c>
      <c r="FU49">
        <v>33.441499999999998</v>
      </c>
      <c r="FV49">
        <v>1</v>
      </c>
      <c r="FW49">
        <v>0.39002999999999999</v>
      </c>
      <c r="FX49">
        <v>-0.11738</v>
      </c>
      <c r="FY49">
        <v>20.257000000000001</v>
      </c>
      <c r="FZ49">
        <v>5.2271700000000001</v>
      </c>
      <c r="GA49">
        <v>12.0159</v>
      </c>
      <c r="GB49">
        <v>4.9991500000000002</v>
      </c>
      <c r="GC49">
        <v>3.2909799999999998</v>
      </c>
      <c r="GD49">
        <v>9999</v>
      </c>
      <c r="GE49">
        <v>9999</v>
      </c>
      <c r="GF49">
        <v>9999</v>
      </c>
      <c r="GG49">
        <v>291.5</v>
      </c>
      <c r="GH49">
        <v>1.8780300000000001</v>
      </c>
      <c r="GI49">
        <v>1.8717999999999999</v>
      </c>
      <c r="GJ49">
        <v>1.8739300000000001</v>
      </c>
      <c r="GK49">
        <v>1.87208</v>
      </c>
      <c r="GL49">
        <v>1.87225</v>
      </c>
      <c r="GM49">
        <v>1.8734900000000001</v>
      </c>
      <c r="GN49">
        <v>1.87378</v>
      </c>
      <c r="GO49">
        <v>1.87782</v>
      </c>
      <c r="GP49">
        <v>5</v>
      </c>
      <c r="GQ49">
        <v>0</v>
      </c>
      <c r="GR49">
        <v>0</v>
      </c>
      <c r="GS49">
        <v>0</v>
      </c>
      <c r="GT49" t="s">
        <v>383</v>
      </c>
      <c r="GU49" t="s">
        <v>384</v>
      </c>
      <c r="GV49" t="s">
        <v>385</v>
      </c>
      <c r="GW49" t="s">
        <v>385</v>
      </c>
      <c r="GX49" t="s">
        <v>385</v>
      </c>
      <c r="GY49" t="s">
        <v>385</v>
      </c>
      <c r="GZ49">
        <v>0</v>
      </c>
      <c r="HA49">
        <v>100</v>
      </c>
      <c r="HB49">
        <v>100</v>
      </c>
      <c r="HC49">
        <v>-0.38600000000000001</v>
      </c>
      <c r="HD49">
        <v>0.13</v>
      </c>
      <c r="HE49">
        <v>-0.425162401703019</v>
      </c>
      <c r="HF49">
        <v>7.2704984381113296E-4</v>
      </c>
      <c r="HG49">
        <v>-1.05877040029023E-6</v>
      </c>
      <c r="HH49">
        <v>2.9517966189716799E-10</v>
      </c>
      <c r="HI49">
        <v>0.12996969878103201</v>
      </c>
      <c r="HJ49">
        <v>0</v>
      </c>
      <c r="HK49">
        <v>0</v>
      </c>
      <c r="HL49">
        <v>0</v>
      </c>
      <c r="HM49">
        <v>1</v>
      </c>
      <c r="HN49">
        <v>2242</v>
      </c>
      <c r="HO49">
        <v>1</v>
      </c>
      <c r="HP49">
        <v>25</v>
      </c>
      <c r="HQ49">
        <v>0.9</v>
      </c>
      <c r="HR49">
        <v>0.7</v>
      </c>
      <c r="HS49">
        <v>0.306396</v>
      </c>
      <c r="HT49">
        <v>2.7038600000000002</v>
      </c>
      <c r="HU49">
        <v>1.49536</v>
      </c>
      <c r="HV49">
        <v>2.2741699999999998</v>
      </c>
      <c r="HW49">
        <v>1.49658</v>
      </c>
      <c r="HX49">
        <v>2.5549300000000001</v>
      </c>
      <c r="HY49">
        <v>41.534399999999998</v>
      </c>
      <c r="HZ49">
        <v>23.886099999999999</v>
      </c>
      <c r="IA49">
        <v>18</v>
      </c>
      <c r="IB49">
        <v>509.92500000000001</v>
      </c>
      <c r="IC49">
        <v>434.65300000000002</v>
      </c>
      <c r="ID49">
        <v>30.889299999999999</v>
      </c>
      <c r="IE49">
        <v>32.2395</v>
      </c>
      <c r="IF49">
        <v>30.0002</v>
      </c>
      <c r="IG49">
        <v>32.1143</v>
      </c>
      <c r="IH49">
        <v>32.061500000000002</v>
      </c>
      <c r="II49">
        <v>6.1785699999999997</v>
      </c>
      <c r="IJ49">
        <v>32.447699999999998</v>
      </c>
      <c r="IK49">
        <v>0</v>
      </c>
      <c r="IL49">
        <v>30.9009</v>
      </c>
      <c r="IM49">
        <v>70</v>
      </c>
      <c r="IN49">
        <v>21.919699999999999</v>
      </c>
      <c r="IO49">
        <v>99.846699999999998</v>
      </c>
      <c r="IP49">
        <v>99.310900000000004</v>
      </c>
    </row>
    <row r="50" spans="1:250" x14ac:dyDescent="0.3">
      <c r="A50">
        <v>35</v>
      </c>
      <c r="B50">
        <v>1691874506.5999999</v>
      </c>
      <c r="C50">
        <v>9006</v>
      </c>
      <c r="D50" t="s">
        <v>558</v>
      </c>
      <c r="E50" t="s">
        <v>559</v>
      </c>
      <c r="F50" t="s">
        <v>376</v>
      </c>
      <c r="G50" t="s">
        <v>533</v>
      </c>
      <c r="H50" t="s">
        <v>389</v>
      </c>
      <c r="I50" t="s">
        <v>534</v>
      </c>
      <c r="J50" t="s">
        <v>377</v>
      </c>
      <c r="K50" t="s">
        <v>462</v>
      </c>
      <c r="L50" t="s">
        <v>379</v>
      </c>
      <c r="M50">
        <v>1691874506.5999999</v>
      </c>
      <c r="N50">
        <f t="shared" si="46"/>
        <v>7.2798838559909986E-3</v>
      </c>
      <c r="O50">
        <f t="shared" si="47"/>
        <v>7.2798838559909989</v>
      </c>
      <c r="P50">
        <f t="shared" si="48"/>
        <v>4.2988264208534233</v>
      </c>
      <c r="Q50">
        <f t="shared" si="49"/>
        <v>24.6463</v>
      </c>
      <c r="R50">
        <f t="shared" si="50"/>
        <v>6.7107572165861695</v>
      </c>
      <c r="S50">
        <f t="shared" si="51"/>
        <v>0.66150164539588663</v>
      </c>
      <c r="T50">
        <f t="shared" si="52"/>
        <v>2.4294677153011999</v>
      </c>
      <c r="U50">
        <f t="shared" si="53"/>
        <v>0.42065776154443912</v>
      </c>
      <c r="V50">
        <f t="shared" si="54"/>
        <v>2.9040420436233867</v>
      </c>
      <c r="W50">
        <f t="shared" si="55"/>
        <v>0.38950266300538633</v>
      </c>
      <c r="X50">
        <f t="shared" si="56"/>
        <v>0.24604576183975796</v>
      </c>
      <c r="Y50">
        <f t="shared" si="57"/>
        <v>289.53135775499203</v>
      </c>
      <c r="Z50">
        <f t="shared" si="58"/>
        <v>32.404286979927207</v>
      </c>
      <c r="AA50">
        <f t="shared" si="59"/>
        <v>31.940899999999999</v>
      </c>
      <c r="AB50">
        <f t="shared" si="60"/>
        <v>4.7591333652629517</v>
      </c>
      <c r="AC50">
        <f t="shared" si="61"/>
        <v>60.545013446365026</v>
      </c>
      <c r="AD50">
        <f t="shared" si="62"/>
        <v>2.9891867636380001</v>
      </c>
      <c r="AE50">
        <f t="shared" si="63"/>
        <v>4.9371312243344851</v>
      </c>
      <c r="AF50">
        <f t="shared" si="64"/>
        <v>1.7699466016249517</v>
      </c>
      <c r="AG50">
        <f t="shared" si="65"/>
        <v>-321.04287804920301</v>
      </c>
      <c r="AH50">
        <f t="shared" si="66"/>
        <v>101.76576452628541</v>
      </c>
      <c r="AI50">
        <f t="shared" si="67"/>
        <v>7.967927638406179</v>
      </c>
      <c r="AJ50">
        <f t="shared" si="68"/>
        <v>78.222171870480622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51156.965333065724</v>
      </c>
      <c r="AP50" t="s">
        <v>380</v>
      </c>
      <c r="AQ50">
        <v>10238.9</v>
      </c>
      <c r="AR50">
        <v>302.21199999999999</v>
      </c>
      <c r="AS50">
        <v>4052.3</v>
      </c>
      <c r="AT50">
        <f t="shared" si="72"/>
        <v>0.92542210596451402</v>
      </c>
      <c r="AU50">
        <v>-0.32343011824092399</v>
      </c>
      <c r="AV50" t="s">
        <v>560</v>
      </c>
      <c r="AW50">
        <v>10274.9</v>
      </c>
      <c r="AX50">
        <v>754.80399999999997</v>
      </c>
      <c r="AY50">
        <v>808.15499999999997</v>
      </c>
      <c r="AZ50">
        <f t="shared" si="73"/>
        <v>6.601580142423169E-2</v>
      </c>
      <c r="BA50">
        <v>0.5</v>
      </c>
      <c r="BB50">
        <f t="shared" si="74"/>
        <v>1512.9998993549182</v>
      </c>
      <c r="BC50">
        <f t="shared" si="75"/>
        <v>4.2988264208534233</v>
      </c>
      <c r="BD50">
        <f t="shared" si="76"/>
        <v>49.940950455348407</v>
      </c>
      <c r="BE50">
        <f t="shared" si="77"/>
        <v>3.0550276580091577E-3</v>
      </c>
      <c r="BF50">
        <f t="shared" si="78"/>
        <v>4.0142608781731237</v>
      </c>
      <c r="BG50">
        <f t="shared" si="79"/>
        <v>232.58256587294005</v>
      </c>
      <c r="BH50" t="s">
        <v>561</v>
      </c>
      <c r="BI50">
        <v>639.75</v>
      </c>
      <c r="BJ50">
        <f t="shared" si="80"/>
        <v>639.75</v>
      </c>
      <c r="BK50">
        <f t="shared" si="81"/>
        <v>0.20838205542253652</v>
      </c>
      <c r="BL50">
        <f t="shared" si="82"/>
        <v>0.31680175766752772</v>
      </c>
      <c r="BM50">
        <f t="shared" si="83"/>
        <v>0.95065127250882775</v>
      </c>
      <c r="BN50">
        <f t="shared" si="84"/>
        <v>0.10544863749473755</v>
      </c>
      <c r="BO50">
        <f t="shared" si="85"/>
        <v>0.86508503267123338</v>
      </c>
      <c r="BP50">
        <f t="shared" si="86"/>
        <v>0.26851199048733293</v>
      </c>
      <c r="BQ50">
        <f t="shared" si="87"/>
        <v>0.73148800951266701</v>
      </c>
      <c r="BR50">
        <f t="shared" si="88"/>
        <v>1799.78</v>
      </c>
      <c r="BS50">
        <f t="shared" si="89"/>
        <v>1512.9998993549182</v>
      </c>
      <c r="BT50">
        <f t="shared" si="90"/>
        <v>0.84065824676066969</v>
      </c>
      <c r="BU50">
        <f t="shared" si="91"/>
        <v>0.16087041624809256</v>
      </c>
      <c r="BV50">
        <v>6</v>
      </c>
      <c r="BW50">
        <v>0.5</v>
      </c>
      <c r="BX50" t="s">
        <v>381</v>
      </c>
      <c r="BY50">
        <v>2</v>
      </c>
      <c r="BZ50">
        <v>1691874506.5999999</v>
      </c>
      <c r="CA50">
        <v>24.6463</v>
      </c>
      <c r="CB50">
        <v>30.0182</v>
      </c>
      <c r="CC50">
        <v>30.3245</v>
      </c>
      <c r="CD50">
        <v>21.8567</v>
      </c>
      <c r="CE50">
        <v>25.167200000000001</v>
      </c>
      <c r="CF50">
        <v>30.197199999999999</v>
      </c>
      <c r="CG50">
        <v>500.18599999999998</v>
      </c>
      <c r="CH50">
        <v>98.473299999999995</v>
      </c>
      <c r="CI50">
        <v>0.100024</v>
      </c>
      <c r="CJ50">
        <v>32.590899999999998</v>
      </c>
      <c r="CK50">
        <v>31.940899999999999</v>
      </c>
      <c r="CL50">
        <v>999.9</v>
      </c>
      <c r="CM50">
        <v>0</v>
      </c>
      <c r="CN50">
        <v>0</v>
      </c>
      <c r="CO50">
        <v>10008.1</v>
      </c>
      <c r="CP50">
        <v>0</v>
      </c>
      <c r="CQ50">
        <v>714.69899999999996</v>
      </c>
      <c r="CR50">
        <v>-5.3719000000000001</v>
      </c>
      <c r="CS50">
        <v>25.417100000000001</v>
      </c>
      <c r="CT50">
        <v>30.689</v>
      </c>
      <c r="CU50">
        <v>8.4678199999999997</v>
      </c>
      <c r="CV50">
        <v>30.0182</v>
      </c>
      <c r="CW50">
        <v>21.8567</v>
      </c>
      <c r="CX50">
        <v>2.9861499999999999</v>
      </c>
      <c r="CY50">
        <v>2.1522999999999999</v>
      </c>
      <c r="CZ50">
        <v>23.950900000000001</v>
      </c>
      <c r="DA50">
        <v>18.611599999999999</v>
      </c>
      <c r="DB50">
        <v>1799.78</v>
      </c>
      <c r="DC50">
        <v>0.97799800000000003</v>
      </c>
      <c r="DD50">
        <v>2.2002299999999999E-2</v>
      </c>
      <c r="DE50">
        <v>0</v>
      </c>
      <c r="DF50">
        <v>754.56500000000005</v>
      </c>
      <c r="DG50">
        <v>5.0009800000000002</v>
      </c>
      <c r="DH50">
        <v>15815.1</v>
      </c>
      <c r="DI50">
        <v>16373.8</v>
      </c>
      <c r="DJ50">
        <v>48.25</v>
      </c>
      <c r="DK50">
        <v>49.125</v>
      </c>
      <c r="DL50">
        <v>48.75</v>
      </c>
      <c r="DM50">
        <v>48.061999999999998</v>
      </c>
      <c r="DN50">
        <v>49.375</v>
      </c>
      <c r="DO50">
        <v>1755.29</v>
      </c>
      <c r="DP50">
        <v>39.49</v>
      </c>
      <c r="DQ50">
        <v>0</v>
      </c>
      <c r="DR50">
        <v>127.10000014305101</v>
      </c>
      <c r="DS50">
        <v>0</v>
      </c>
      <c r="DT50">
        <v>754.80399999999997</v>
      </c>
      <c r="DU50">
        <v>-2.1543931487941501</v>
      </c>
      <c r="DV50">
        <v>7040.8580998427897</v>
      </c>
      <c r="DW50">
        <v>16681.634615384599</v>
      </c>
      <c r="DX50">
        <v>15</v>
      </c>
      <c r="DY50">
        <v>1691874467.0999999</v>
      </c>
      <c r="DZ50" t="s">
        <v>562</v>
      </c>
      <c r="EA50">
        <v>1691874452.5999999</v>
      </c>
      <c r="EB50">
        <v>1691874467.0999999</v>
      </c>
      <c r="EC50">
        <v>38</v>
      </c>
      <c r="ED50">
        <v>-0.113</v>
      </c>
      <c r="EE50">
        <v>-3.0000000000000001E-3</v>
      </c>
      <c r="EF50">
        <v>-0.51700000000000002</v>
      </c>
      <c r="EG50">
        <v>0.08</v>
      </c>
      <c r="EH50">
        <v>30</v>
      </c>
      <c r="EI50">
        <v>22</v>
      </c>
      <c r="EJ50">
        <v>0.34</v>
      </c>
      <c r="EK50">
        <v>0.01</v>
      </c>
      <c r="EL50">
        <v>4.2745512819696803</v>
      </c>
      <c r="EM50">
        <v>-4.3461232055680303E-2</v>
      </c>
      <c r="EN50">
        <v>3.77311613653592E-2</v>
      </c>
      <c r="EO50">
        <v>1</v>
      </c>
      <c r="EP50">
        <v>0.42108286924270499</v>
      </c>
      <c r="EQ50">
        <v>3.8740498077002E-2</v>
      </c>
      <c r="ER50">
        <v>1.66783565788476E-2</v>
      </c>
      <c r="ES50">
        <v>1</v>
      </c>
      <c r="ET50">
        <v>2</v>
      </c>
      <c r="EU50">
        <v>2</v>
      </c>
      <c r="EV50" t="s">
        <v>393</v>
      </c>
      <c r="EW50">
        <v>2.9619900000000001</v>
      </c>
      <c r="EX50">
        <v>2.8404400000000001</v>
      </c>
      <c r="EY50">
        <v>7.0401500000000002E-3</v>
      </c>
      <c r="EZ50">
        <v>8.4945000000000003E-3</v>
      </c>
      <c r="FA50">
        <v>0.132572</v>
      </c>
      <c r="FB50">
        <v>0.106119</v>
      </c>
      <c r="FC50">
        <v>29772.799999999999</v>
      </c>
      <c r="FD50">
        <v>30316.1</v>
      </c>
      <c r="FE50">
        <v>27503.3</v>
      </c>
      <c r="FF50">
        <v>27855.9</v>
      </c>
      <c r="FG50">
        <v>30566.799999999999</v>
      </c>
      <c r="FH50">
        <v>30499.7</v>
      </c>
      <c r="FI50">
        <v>38301</v>
      </c>
      <c r="FJ50">
        <v>36993.699999999997</v>
      </c>
      <c r="FK50">
        <v>2.0297999999999998</v>
      </c>
      <c r="FL50">
        <v>1.6921999999999999</v>
      </c>
      <c r="FM50">
        <v>5.87851E-2</v>
      </c>
      <c r="FN50">
        <v>0</v>
      </c>
      <c r="FO50">
        <v>30.986599999999999</v>
      </c>
      <c r="FP50">
        <v>999.9</v>
      </c>
      <c r="FQ50">
        <v>40.087000000000003</v>
      </c>
      <c r="FR50">
        <v>39.598999999999997</v>
      </c>
      <c r="FS50">
        <v>29.538399999999999</v>
      </c>
      <c r="FT50">
        <v>61.4848</v>
      </c>
      <c r="FU50">
        <v>34.451099999999997</v>
      </c>
      <c r="FV50">
        <v>1</v>
      </c>
      <c r="FW50">
        <v>0.39240900000000001</v>
      </c>
      <c r="FX50">
        <v>-0.71336100000000002</v>
      </c>
      <c r="FY50">
        <v>20.253900000000002</v>
      </c>
      <c r="FZ50">
        <v>5.2271700000000001</v>
      </c>
      <c r="GA50">
        <v>12.0159</v>
      </c>
      <c r="GB50">
        <v>4.9990500000000004</v>
      </c>
      <c r="GC50">
        <v>3.2909299999999999</v>
      </c>
      <c r="GD50">
        <v>9999</v>
      </c>
      <c r="GE50">
        <v>9999</v>
      </c>
      <c r="GF50">
        <v>9999</v>
      </c>
      <c r="GG50">
        <v>291.60000000000002</v>
      </c>
      <c r="GH50">
        <v>1.8780399999999999</v>
      </c>
      <c r="GI50">
        <v>1.8717999999999999</v>
      </c>
      <c r="GJ50">
        <v>1.87395</v>
      </c>
      <c r="GK50">
        <v>1.87209</v>
      </c>
      <c r="GL50">
        <v>1.87225</v>
      </c>
      <c r="GM50">
        <v>1.8734900000000001</v>
      </c>
      <c r="GN50">
        <v>1.87378</v>
      </c>
      <c r="GO50">
        <v>1.8777900000000001</v>
      </c>
      <c r="GP50">
        <v>5</v>
      </c>
      <c r="GQ50">
        <v>0</v>
      </c>
      <c r="GR50">
        <v>0</v>
      </c>
      <c r="GS50">
        <v>0</v>
      </c>
      <c r="GT50" t="s">
        <v>383</v>
      </c>
      <c r="GU50" t="s">
        <v>384</v>
      </c>
      <c r="GV50" t="s">
        <v>385</v>
      </c>
      <c r="GW50" t="s">
        <v>385</v>
      </c>
      <c r="GX50" t="s">
        <v>385</v>
      </c>
      <c r="GY50" t="s">
        <v>385</v>
      </c>
      <c r="GZ50">
        <v>0</v>
      </c>
      <c r="HA50">
        <v>100</v>
      </c>
      <c r="HB50">
        <v>100</v>
      </c>
      <c r="HC50">
        <v>-0.52100000000000002</v>
      </c>
      <c r="HD50">
        <v>0.1273</v>
      </c>
      <c r="HE50">
        <v>-0.53852900774684198</v>
      </c>
      <c r="HF50">
        <v>7.2704984381113296E-4</v>
      </c>
      <c r="HG50">
        <v>-1.05877040029023E-6</v>
      </c>
      <c r="HH50">
        <v>2.9517966189716799E-10</v>
      </c>
      <c r="HI50">
        <v>0.12724904589168001</v>
      </c>
      <c r="HJ50">
        <v>0</v>
      </c>
      <c r="HK50">
        <v>0</v>
      </c>
      <c r="HL50">
        <v>0</v>
      </c>
      <c r="HM50">
        <v>1</v>
      </c>
      <c r="HN50">
        <v>2242</v>
      </c>
      <c r="HO50">
        <v>1</v>
      </c>
      <c r="HP50">
        <v>25</v>
      </c>
      <c r="HQ50">
        <v>0.9</v>
      </c>
      <c r="HR50">
        <v>0.7</v>
      </c>
      <c r="HS50">
        <v>0.21972700000000001</v>
      </c>
      <c r="HT50">
        <v>2.7343799999999998</v>
      </c>
      <c r="HU50">
        <v>1.49536</v>
      </c>
      <c r="HV50">
        <v>2.2741699999999998</v>
      </c>
      <c r="HW50">
        <v>1.49658</v>
      </c>
      <c r="HX50">
        <v>2.3986800000000001</v>
      </c>
      <c r="HY50">
        <v>41.456200000000003</v>
      </c>
      <c r="HZ50">
        <v>23.877400000000002</v>
      </c>
      <c r="IA50">
        <v>18</v>
      </c>
      <c r="IB50">
        <v>510.084</v>
      </c>
      <c r="IC50">
        <v>435.233</v>
      </c>
      <c r="ID50">
        <v>30.158100000000001</v>
      </c>
      <c r="IE50">
        <v>32.268099999999997</v>
      </c>
      <c r="IF50">
        <v>29.998799999999999</v>
      </c>
      <c r="IG50">
        <v>32.122799999999998</v>
      </c>
      <c r="IH50">
        <v>32.069899999999997</v>
      </c>
      <c r="II50">
        <v>4.4442899999999996</v>
      </c>
      <c r="IJ50">
        <v>32.217300000000002</v>
      </c>
      <c r="IK50">
        <v>0</v>
      </c>
      <c r="IL50">
        <v>30.130199999999999</v>
      </c>
      <c r="IM50">
        <v>30</v>
      </c>
      <c r="IN50">
        <v>21.809100000000001</v>
      </c>
      <c r="IO50">
        <v>99.843400000000003</v>
      </c>
      <c r="IP50">
        <v>99.308999999999997</v>
      </c>
    </row>
    <row r="51" spans="1:250" x14ac:dyDescent="0.3">
      <c r="A51">
        <v>36</v>
      </c>
      <c r="B51">
        <v>1691874617.5999999</v>
      </c>
      <c r="C51">
        <v>9117</v>
      </c>
      <c r="D51" t="s">
        <v>563</v>
      </c>
      <c r="E51" t="s">
        <v>564</v>
      </c>
      <c r="F51" t="s">
        <v>376</v>
      </c>
      <c r="G51" t="s">
        <v>533</v>
      </c>
      <c r="H51" t="s">
        <v>389</v>
      </c>
      <c r="I51" t="s">
        <v>534</v>
      </c>
      <c r="J51" t="s">
        <v>377</v>
      </c>
      <c r="K51" t="s">
        <v>462</v>
      </c>
      <c r="L51" t="s">
        <v>379</v>
      </c>
      <c r="M51">
        <v>1691874617.5999999</v>
      </c>
      <c r="N51">
        <f t="shared" si="46"/>
        <v>7.4966441963800409E-3</v>
      </c>
      <c r="O51">
        <f t="shared" si="47"/>
        <v>7.496644196380041</v>
      </c>
      <c r="P51">
        <f t="shared" si="48"/>
        <v>1.4085753340349096</v>
      </c>
      <c r="Q51">
        <f t="shared" si="49"/>
        <v>8.2568999999999999</v>
      </c>
      <c r="R51">
        <f t="shared" si="50"/>
        <v>2.457658374150272</v>
      </c>
      <c r="S51">
        <f t="shared" si="51"/>
        <v>0.24225776528383408</v>
      </c>
      <c r="T51">
        <f t="shared" si="52"/>
        <v>0.81390406543532989</v>
      </c>
      <c r="U51">
        <f t="shared" si="53"/>
        <v>0.42751393703500362</v>
      </c>
      <c r="V51">
        <f t="shared" si="54"/>
        <v>2.9074117192428091</v>
      </c>
      <c r="W51">
        <f t="shared" si="55"/>
        <v>0.39541080173359017</v>
      </c>
      <c r="X51">
        <f t="shared" si="56"/>
        <v>0.24981489708989482</v>
      </c>
      <c r="Y51">
        <f t="shared" si="57"/>
        <v>289.55848975510963</v>
      </c>
      <c r="Z51">
        <f t="shared" si="58"/>
        <v>32.429913339427891</v>
      </c>
      <c r="AA51">
        <f t="shared" si="59"/>
        <v>32.056199999999997</v>
      </c>
      <c r="AB51">
        <f t="shared" si="60"/>
        <v>4.7902935864730196</v>
      </c>
      <c r="AC51">
        <f t="shared" si="61"/>
        <v>60.388805384427826</v>
      </c>
      <c r="AD51">
        <f t="shared" si="62"/>
        <v>2.99524660745934</v>
      </c>
      <c r="AE51">
        <f t="shared" si="63"/>
        <v>4.9599368432476227</v>
      </c>
      <c r="AF51">
        <f t="shared" si="64"/>
        <v>1.7950469790136796</v>
      </c>
      <c r="AG51">
        <f t="shared" si="65"/>
        <v>-330.60200906035982</v>
      </c>
      <c r="AH51">
        <f t="shared" si="66"/>
        <v>96.632910644720326</v>
      </c>
      <c r="AI51">
        <f t="shared" si="67"/>
        <v>7.5645936216190144</v>
      </c>
      <c r="AJ51">
        <f t="shared" si="68"/>
        <v>63.153984961089137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51237.950562297876</v>
      </c>
      <c r="AP51" t="s">
        <v>380</v>
      </c>
      <c r="AQ51">
        <v>10238.9</v>
      </c>
      <c r="AR51">
        <v>302.21199999999999</v>
      </c>
      <c r="AS51">
        <v>4052.3</v>
      </c>
      <c r="AT51">
        <f t="shared" si="72"/>
        <v>0.92542210596451402</v>
      </c>
      <c r="AU51">
        <v>-0.32343011824092399</v>
      </c>
      <c r="AV51" t="s">
        <v>565</v>
      </c>
      <c r="AW51">
        <v>10273.4</v>
      </c>
      <c r="AX51">
        <v>759.84551999999996</v>
      </c>
      <c r="AY51">
        <v>805.98199999999997</v>
      </c>
      <c r="AZ51">
        <f t="shared" si="73"/>
        <v>5.7242568692601137E-2</v>
      </c>
      <c r="BA51">
        <v>0.5</v>
      </c>
      <c r="BB51">
        <f t="shared" si="74"/>
        <v>1513.142699354979</v>
      </c>
      <c r="BC51">
        <f t="shared" si="75"/>
        <v>1.4085753340349096</v>
      </c>
      <c r="BD51">
        <f t="shared" si="76"/>
        <v>43.308087454767644</v>
      </c>
      <c r="BE51">
        <f t="shared" si="77"/>
        <v>1.1446411848757894E-3</v>
      </c>
      <c r="BF51">
        <f t="shared" si="78"/>
        <v>4.02777977671958</v>
      </c>
      <c r="BG51">
        <f t="shared" si="79"/>
        <v>232.4022403555247</v>
      </c>
      <c r="BH51" t="s">
        <v>566</v>
      </c>
      <c r="BI51">
        <v>642.30999999999995</v>
      </c>
      <c r="BJ51">
        <f t="shared" si="80"/>
        <v>642.30999999999995</v>
      </c>
      <c r="BK51">
        <f t="shared" si="81"/>
        <v>0.20307153261487232</v>
      </c>
      <c r="BL51">
        <f t="shared" si="82"/>
        <v>0.28188376753507011</v>
      </c>
      <c r="BM51">
        <f t="shared" si="83"/>
        <v>0.95200220528505952</v>
      </c>
      <c r="BN51">
        <f t="shared" si="84"/>
        <v>9.1582428489191514E-2</v>
      </c>
      <c r="BO51">
        <f t="shared" si="85"/>
        <v>0.86566448574006793</v>
      </c>
      <c r="BP51">
        <f t="shared" si="86"/>
        <v>0.2382810162853245</v>
      </c>
      <c r="BQ51">
        <f t="shared" si="87"/>
        <v>0.7617189837146755</v>
      </c>
      <c r="BR51">
        <f t="shared" si="88"/>
        <v>1799.95</v>
      </c>
      <c r="BS51">
        <f t="shared" si="89"/>
        <v>1513.142699354979</v>
      </c>
      <c r="BT51">
        <f t="shared" si="90"/>
        <v>0.84065818459122699</v>
      </c>
      <c r="BU51">
        <f t="shared" si="91"/>
        <v>0.16087029626106816</v>
      </c>
      <c r="BV51">
        <v>6</v>
      </c>
      <c r="BW51">
        <v>0.5</v>
      </c>
      <c r="BX51" t="s">
        <v>381</v>
      </c>
      <c r="BY51">
        <v>2</v>
      </c>
      <c r="BZ51">
        <v>1691874617.5999999</v>
      </c>
      <c r="CA51">
        <v>8.2568999999999999</v>
      </c>
      <c r="CB51">
        <v>10.021000000000001</v>
      </c>
      <c r="CC51">
        <v>30.386199999999999</v>
      </c>
      <c r="CD51">
        <v>21.665900000000001</v>
      </c>
      <c r="CE51">
        <v>8.7076499999999992</v>
      </c>
      <c r="CF51">
        <v>30.2624</v>
      </c>
      <c r="CG51">
        <v>500.13299999999998</v>
      </c>
      <c r="CH51">
        <v>98.4726</v>
      </c>
      <c r="CI51">
        <v>9.9995700000000007E-2</v>
      </c>
      <c r="CJ51">
        <v>32.672699999999999</v>
      </c>
      <c r="CK51">
        <v>32.056199999999997</v>
      </c>
      <c r="CL51">
        <v>999.9</v>
      </c>
      <c r="CM51">
        <v>0</v>
      </c>
      <c r="CN51">
        <v>0</v>
      </c>
      <c r="CO51">
        <v>10027.5</v>
      </c>
      <c r="CP51">
        <v>0</v>
      </c>
      <c r="CQ51">
        <v>745.96100000000001</v>
      </c>
      <c r="CR51">
        <v>-1.7640899999999999</v>
      </c>
      <c r="CS51">
        <v>8.5156600000000005</v>
      </c>
      <c r="CT51">
        <v>10.242900000000001</v>
      </c>
      <c r="CU51">
        <v>8.7202199999999994</v>
      </c>
      <c r="CV51">
        <v>10.021000000000001</v>
      </c>
      <c r="CW51">
        <v>21.665900000000001</v>
      </c>
      <c r="CX51">
        <v>2.99221</v>
      </c>
      <c r="CY51">
        <v>2.1335000000000002</v>
      </c>
      <c r="CZ51">
        <v>23.9846</v>
      </c>
      <c r="DA51">
        <v>18.471499999999999</v>
      </c>
      <c r="DB51">
        <v>1799.95</v>
      </c>
      <c r="DC51">
        <v>0.97800100000000001</v>
      </c>
      <c r="DD51">
        <v>2.19986E-2</v>
      </c>
      <c r="DE51">
        <v>0</v>
      </c>
      <c r="DF51">
        <v>759.74400000000003</v>
      </c>
      <c r="DG51">
        <v>5.0009800000000002</v>
      </c>
      <c r="DH51">
        <v>16927.3</v>
      </c>
      <c r="DI51">
        <v>16375.4</v>
      </c>
      <c r="DJ51">
        <v>48.5</v>
      </c>
      <c r="DK51">
        <v>49.5</v>
      </c>
      <c r="DL51">
        <v>48.875</v>
      </c>
      <c r="DM51">
        <v>48.186999999999998</v>
      </c>
      <c r="DN51">
        <v>49.625</v>
      </c>
      <c r="DO51">
        <v>1755.46</v>
      </c>
      <c r="DP51">
        <v>39.49</v>
      </c>
      <c r="DQ51">
        <v>0</v>
      </c>
      <c r="DR51">
        <v>110.60000014305101</v>
      </c>
      <c r="DS51">
        <v>0</v>
      </c>
      <c r="DT51">
        <v>759.84551999999996</v>
      </c>
      <c r="DU51">
        <v>0.11546152698800199</v>
      </c>
      <c r="DV51">
        <v>-150.20774384030901</v>
      </c>
      <c r="DW51">
        <v>17032.912</v>
      </c>
      <c r="DX51">
        <v>15</v>
      </c>
      <c r="DY51">
        <v>1691874577.5999999</v>
      </c>
      <c r="DZ51" t="s">
        <v>567</v>
      </c>
      <c r="EA51">
        <v>1691874573.5999999</v>
      </c>
      <c r="EB51">
        <v>1691874577.5999999</v>
      </c>
      <c r="EC51">
        <v>39</v>
      </c>
      <c r="ED51">
        <v>8.2000000000000003E-2</v>
      </c>
      <c r="EE51">
        <v>-3.0000000000000001E-3</v>
      </c>
      <c r="EF51">
        <v>-0.45</v>
      </c>
      <c r="EG51">
        <v>7.0000000000000007E-2</v>
      </c>
      <c r="EH51">
        <v>10</v>
      </c>
      <c r="EI51">
        <v>22</v>
      </c>
      <c r="EJ51">
        <v>0.36</v>
      </c>
      <c r="EK51">
        <v>0.01</v>
      </c>
      <c r="EL51">
        <v>1.4151707383887999</v>
      </c>
      <c r="EM51">
        <v>-0.182375877839204</v>
      </c>
      <c r="EN51">
        <v>4.9370003083551502E-2</v>
      </c>
      <c r="EO51">
        <v>1</v>
      </c>
      <c r="EP51">
        <v>0.42760657284435299</v>
      </c>
      <c r="EQ51">
        <v>3.1446730949593701E-2</v>
      </c>
      <c r="ER51">
        <v>1.5309849723583501E-2</v>
      </c>
      <c r="ES51">
        <v>1</v>
      </c>
      <c r="ET51">
        <v>2</v>
      </c>
      <c r="EU51">
        <v>2</v>
      </c>
      <c r="EV51" t="s">
        <v>393</v>
      </c>
      <c r="EW51">
        <v>2.9618000000000002</v>
      </c>
      <c r="EX51">
        <v>2.8405900000000002</v>
      </c>
      <c r="EY51">
        <v>2.4358700000000001E-3</v>
      </c>
      <c r="EZ51">
        <v>2.8370399999999999E-3</v>
      </c>
      <c r="FA51">
        <v>0.13275799999999999</v>
      </c>
      <c r="FB51">
        <v>0.105463</v>
      </c>
      <c r="FC51">
        <v>29909.200000000001</v>
      </c>
      <c r="FD51">
        <v>30487.5</v>
      </c>
      <c r="FE51">
        <v>27502</v>
      </c>
      <c r="FF51">
        <v>27854.7</v>
      </c>
      <c r="FG51">
        <v>30558.799999999999</v>
      </c>
      <c r="FH51">
        <v>30520.400000000001</v>
      </c>
      <c r="FI51">
        <v>38299.5</v>
      </c>
      <c r="FJ51">
        <v>36992</v>
      </c>
      <c r="FK51">
        <v>2.0287500000000001</v>
      </c>
      <c r="FL51">
        <v>1.6921200000000001</v>
      </c>
      <c r="FM51">
        <v>5.6698900000000003E-2</v>
      </c>
      <c r="FN51">
        <v>0</v>
      </c>
      <c r="FO51">
        <v>31.135899999999999</v>
      </c>
      <c r="FP51">
        <v>999.9</v>
      </c>
      <c r="FQ51">
        <v>40.037999999999997</v>
      </c>
      <c r="FR51">
        <v>39.468000000000004</v>
      </c>
      <c r="FS51">
        <v>29.297999999999998</v>
      </c>
      <c r="FT51">
        <v>61.574800000000003</v>
      </c>
      <c r="FU51">
        <v>34.467100000000002</v>
      </c>
      <c r="FV51">
        <v>1</v>
      </c>
      <c r="FW51">
        <v>0.399949</v>
      </c>
      <c r="FX51">
        <v>2.1164399999999999</v>
      </c>
      <c r="FY51">
        <v>20.242000000000001</v>
      </c>
      <c r="FZ51">
        <v>5.2271700000000001</v>
      </c>
      <c r="GA51">
        <v>12.0159</v>
      </c>
      <c r="GB51">
        <v>4.9991000000000003</v>
      </c>
      <c r="GC51">
        <v>3.2909299999999999</v>
      </c>
      <c r="GD51">
        <v>9999</v>
      </c>
      <c r="GE51">
        <v>9999</v>
      </c>
      <c r="GF51">
        <v>9999</v>
      </c>
      <c r="GG51">
        <v>291.60000000000002</v>
      </c>
      <c r="GH51">
        <v>1.87805</v>
      </c>
      <c r="GI51">
        <v>1.8717999999999999</v>
      </c>
      <c r="GJ51">
        <v>1.8739300000000001</v>
      </c>
      <c r="GK51">
        <v>1.87208</v>
      </c>
      <c r="GL51">
        <v>1.87225</v>
      </c>
      <c r="GM51">
        <v>1.87351</v>
      </c>
      <c r="GN51">
        <v>1.87378</v>
      </c>
      <c r="GO51">
        <v>1.8777900000000001</v>
      </c>
      <c r="GP51">
        <v>5</v>
      </c>
      <c r="GQ51">
        <v>0</v>
      </c>
      <c r="GR51">
        <v>0</v>
      </c>
      <c r="GS51">
        <v>0</v>
      </c>
      <c r="GT51" t="s">
        <v>383</v>
      </c>
      <c r="GU51" t="s">
        <v>384</v>
      </c>
      <c r="GV51" t="s">
        <v>385</v>
      </c>
      <c r="GW51" t="s">
        <v>385</v>
      </c>
      <c r="GX51" t="s">
        <v>385</v>
      </c>
      <c r="GY51" t="s">
        <v>385</v>
      </c>
      <c r="GZ51">
        <v>0</v>
      </c>
      <c r="HA51">
        <v>100</v>
      </c>
      <c r="HB51">
        <v>100</v>
      </c>
      <c r="HC51">
        <v>-0.45100000000000001</v>
      </c>
      <c r="HD51">
        <v>0.12379999999999999</v>
      </c>
      <c r="HE51">
        <v>-0.456999332978547</v>
      </c>
      <c r="HF51">
        <v>7.2704984381113296E-4</v>
      </c>
      <c r="HG51">
        <v>-1.05877040029023E-6</v>
      </c>
      <c r="HH51">
        <v>2.9517966189716799E-10</v>
      </c>
      <c r="HI51">
        <v>0.123772627338575</v>
      </c>
      <c r="HJ51">
        <v>0</v>
      </c>
      <c r="HK51">
        <v>0</v>
      </c>
      <c r="HL51">
        <v>0</v>
      </c>
      <c r="HM51">
        <v>1</v>
      </c>
      <c r="HN51">
        <v>2242</v>
      </c>
      <c r="HO51">
        <v>1</v>
      </c>
      <c r="HP51">
        <v>25</v>
      </c>
      <c r="HQ51">
        <v>0.7</v>
      </c>
      <c r="HR51">
        <v>0.7</v>
      </c>
      <c r="HS51">
        <v>0.17700199999999999</v>
      </c>
      <c r="HT51">
        <v>2.7514599999999998</v>
      </c>
      <c r="HU51">
        <v>1.49536</v>
      </c>
      <c r="HV51">
        <v>2.2741699999999998</v>
      </c>
      <c r="HW51">
        <v>1.49658</v>
      </c>
      <c r="HX51">
        <v>2.50122</v>
      </c>
      <c r="HY51">
        <v>41.4041</v>
      </c>
      <c r="HZ51">
        <v>23.877400000000002</v>
      </c>
      <c r="IA51">
        <v>18</v>
      </c>
      <c r="IB51">
        <v>509.65100000000001</v>
      </c>
      <c r="IC51">
        <v>435.36399999999998</v>
      </c>
      <c r="ID51">
        <v>28.7879</v>
      </c>
      <c r="IE51">
        <v>32.318800000000003</v>
      </c>
      <c r="IF51">
        <v>30.000299999999999</v>
      </c>
      <c r="IG51">
        <v>32.151200000000003</v>
      </c>
      <c r="IH51">
        <v>32.095300000000002</v>
      </c>
      <c r="II51">
        <v>3.5985399999999998</v>
      </c>
      <c r="IJ51">
        <v>32.156399999999998</v>
      </c>
      <c r="IK51">
        <v>0</v>
      </c>
      <c r="IL51">
        <v>28.752199999999998</v>
      </c>
      <c r="IM51">
        <v>10</v>
      </c>
      <c r="IN51">
        <v>21.712199999999999</v>
      </c>
      <c r="IO51">
        <v>99.839100000000002</v>
      </c>
      <c r="IP51">
        <v>99.304699999999997</v>
      </c>
    </row>
    <row r="52" spans="1:250" x14ac:dyDescent="0.3">
      <c r="A52">
        <v>37</v>
      </c>
      <c r="B52">
        <v>1691874788.0999999</v>
      </c>
      <c r="C52">
        <v>9287.5</v>
      </c>
      <c r="D52" t="s">
        <v>568</v>
      </c>
      <c r="E52" t="s">
        <v>569</v>
      </c>
      <c r="F52" t="s">
        <v>376</v>
      </c>
      <c r="G52" t="s">
        <v>533</v>
      </c>
      <c r="H52" t="s">
        <v>389</v>
      </c>
      <c r="I52" t="s">
        <v>534</v>
      </c>
      <c r="J52" t="s">
        <v>377</v>
      </c>
      <c r="K52" t="s">
        <v>462</v>
      </c>
      <c r="L52" t="s">
        <v>379</v>
      </c>
      <c r="M52">
        <v>1691874788.0999999</v>
      </c>
      <c r="N52">
        <f t="shared" si="46"/>
        <v>7.2891184158507703E-3</v>
      </c>
      <c r="O52">
        <f t="shared" si="47"/>
        <v>7.28911841585077</v>
      </c>
      <c r="P52">
        <f t="shared" si="48"/>
        <v>44.411505694577471</v>
      </c>
      <c r="Q52">
        <f t="shared" si="49"/>
        <v>343.71600000000001</v>
      </c>
      <c r="R52">
        <f t="shared" si="50"/>
        <v>152.04104206343055</v>
      </c>
      <c r="S52">
        <f t="shared" si="51"/>
        <v>14.987159124038376</v>
      </c>
      <c r="T52">
        <f t="shared" si="52"/>
        <v>33.881156795340004</v>
      </c>
      <c r="U52">
        <f t="shared" si="53"/>
        <v>0.41174704128860173</v>
      </c>
      <c r="V52">
        <f t="shared" si="54"/>
        <v>2.898034095912406</v>
      </c>
      <c r="W52">
        <f t="shared" si="55"/>
        <v>0.38179045227301489</v>
      </c>
      <c r="X52">
        <f t="shared" si="56"/>
        <v>0.2411286382147976</v>
      </c>
      <c r="Y52">
        <f t="shared" si="57"/>
        <v>289.57706275550788</v>
      </c>
      <c r="Z52">
        <f t="shared" si="58"/>
        <v>32.457990783404469</v>
      </c>
      <c r="AA52">
        <f t="shared" si="59"/>
        <v>31.947199999999999</v>
      </c>
      <c r="AB52">
        <f t="shared" si="60"/>
        <v>4.7608313929151578</v>
      </c>
      <c r="AC52">
        <f t="shared" si="61"/>
        <v>59.613093789984951</v>
      </c>
      <c r="AD52">
        <f t="shared" si="62"/>
        <v>2.9525112270375002</v>
      </c>
      <c r="AE52">
        <f t="shared" si="63"/>
        <v>4.9527897972198929</v>
      </c>
      <c r="AF52">
        <f t="shared" si="64"/>
        <v>1.8083201658776575</v>
      </c>
      <c r="AG52">
        <f t="shared" si="65"/>
        <v>-321.45012213901896</v>
      </c>
      <c r="AH52">
        <f t="shared" si="66"/>
        <v>109.35154604376335</v>
      </c>
      <c r="AI52">
        <f t="shared" si="67"/>
        <v>8.5822560133441659</v>
      </c>
      <c r="AJ52">
        <f t="shared" si="68"/>
        <v>86.060742673596465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50978.875454401801</v>
      </c>
      <c r="AP52" t="s">
        <v>380</v>
      </c>
      <c r="AQ52">
        <v>10238.9</v>
      </c>
      <c r="AR52">
        <v>302.21199999999999</v>
      </c>
      <c r="AS52">
        <v>4052.3</v>
      </c>
      <c r="AT52">
        <f t="shared" si="72"/>
        <v>0.92542210596451402</v>
      </c>
      <c r="AU52">
        <v>-0.32343011824092399</v>
      </c>
      <c r="AV52" t="s">
        <v>570</v>
      </c>
      <c r="AW52">
        <v>10273.799999999999</v>
      </c>
      <c r="AX52">
        <v>734.30261538461502</v>
      </c>
      <c r="AY52">
        <v>1124.26</v>
      </c>
      <c r="AZ52">
        <f t="shared" si="73"/>
        <v>0.34685694111271859</v>
      </c>
      <c r="BA52">
        <v>0.5</v>
      </c>
      <c r="BB52">
        <f t="shared" si="74"/>
        <v>1513.2431993551854</v>
      </c>
      <c r="BC52">
        <f t="shared" si="75"/>
        <v>44.411505694577471</v>
      </c>
      <c r="BD52">
        <f t="shared" si="76"/>
        <v>262.43945364398172</v>
      </c>
      <c r="BE52">
        <f t="shared" si="77"/>
        <v>2.9562290999807953E-2</v>
      </c>
      <c r="BF52">
        <f t="shared" si="78"/>
        <v>2.6044153487627417</v>
      </c>
      <c r="BG52">
        <f t="shared" si="79"/>
        <v>253.05974684937229</v>
      </c>
      <c r="BH52" t="s">
        <v>571</v>
      </c>
      <c r="BI52">
        <v>579.78</v>
      </c>
      <c r="BJ52">
        <f t="shared" si="80"/>
        <v>579.78</v>
      </c>
      <c r="BK52">
        <f t="shared" si="81"/>
        <v>0.4843007845160372</v>
      </c>
      <c r="BL52">
        <f t="shared" si="82"/>
        <v>0.71620148511494441</v>
      </c>
      <c r="BM52">
        <f t="shared" si="83"/>
        <v>0.84320320689297679</v>
      </c>
      <c r="BN52">
        <f t="shared" si="84"/>
        <v>0.47437301059717313</v>
      </c>
      <c r="BO52">
        <f t="shared" si="85"/>
        <v>0.78079234407299236</v>
      </c>
      <c r="BP52">
        <f t="shared" si="86"/>
        <v>0.56548797231567438</v>
      </c>
      <c r="BQ52">
        <f t="shared" si="87"/>
        <v>0.43451202768432562</v>
      </c>
      <c r="BR52">
        <f t="shared" si="88"/>
        <v>1800.07</v>
      </c>
      <c r="BS52">
        <f t="shared" si="89"/>
        <v>1513.2431993551854</v>
      </c>
      <c r="BT52">
        <f t="shared" si="90"/>
        <v>0.84065797405388987</v>
      </c>
      <c r="BU52">
        <f t="shared" si="91"/>
        <v>0.16086988992400733</v>
      </c>
      <c r="BV52">
        <v>6</v>
      </c>
      <c r="BW52">
        <v>0.5</v>
      </c>
      <c r="BX52" t="s">
        <v>381</v>
      </c>
      <c r="BY52">
        <v>2</v>
      </c>
      <c r="BZ52">
        <v>1691874788.0999999</v>
      </c>
      <c r="CA52">
        <v>343.71600000000001</v>
      </c>
      <c r="CB52">
        <v>400.00400000000002</v>
      </c>
      <c r="CC52">
        <v>29.952500000000001</v>
      </c>
      <c r="CD52">
        <v>21.4694</v>
      </c>
      <c r="CE52">
        <v>343.96499999999997</v>
      </c>
      <c r="CF52">
        <v>29.8154</v>
      </c>
      <c r="CG52">
        <v>500.10899999999998</v>
      </c>
      <c r="CH52">
        <v>98.472800000000007</v>
      </c>
      <c r="CI52">
        <v>0.100315</v>
      </c>
      <c r="CJ52">
        <v>32.647100000000002</v>
      </c>
      <c r="CK52">
        <v>31.947199999999999</v>
      </c>
      <c r="CL52">
        <v>999.9</v>
      </c>
      <c r="CM52">
        <v>0</v>
      </c>
      <c r="CN52">
        <v>0</v>
      </c>
      <c r="CO52">
        <v>9973.75</v>
      </c>
      <c r="CP52">
        <v>0</v>
      </c>
      <c r="CQ52">
        <v>142.999</v>
      </c>
      <c r="CR52">
        <v>-56.2881</v>
      </c>
      <c r="CS52">
        <v>354.32900000000001</v>
      </c>
      <c r="CT52">
        <v>408.78</v>
      </c>
      <c r="CU52">
        <v>8.4830299999999994</v>
      </c>
      <c r="CV52">
        <v>400.00400000000002</v>
      </c>
      <c r="CW52">
        <v>21.4694</v>
      </c>
      <c r="CX52">
        <v>2.9495</v>
      </c>
      <c r="CY52">
        <v>2.11416</v>
      </c>
      <c r="CZ52">
        <v>23.7456</v>
      </c>
      <c r="DA52">
        <v>18.3262</v>
      </c>
      <c r="DB52">
        <v>1800.07</v>
      </c>
      <c r="DC52">
        <v>0.97800500000000001</v>
      </c>
      <c r="DD52">
        <v>2.1994799999999998E-2</v>
      </c>
      <c r="DE52">
        <v>0</v>
      </c>
      <c r="DF52">
        <v>734.33100000000002</v>
      </c>
      <c r="DG52">
        <v>5.0009800000000002</v>
      </c>
      <c r="DH52">
        <v>14166.7</v>
      </c>
      <c r="DI52">
        <v>16376.6</v>
      </c>
      <c r="DJ52">
        <v>48.561999999999998</v>
      </c>
      <c r="DK52">
        <v>49.436999999999998</v>
      </c>
      <c r="DL52">
        <v>49.186999999999998</v>
      </c>
      <c r="DM52">
        <v>48.375</v>
      </c>
      <c r="DN52">
        <v>49.75</v>
      </c>
      <c r="DO52">
        <v>1755.59</v>
      </c>
      <c r="DP52">
        <v>39.479999999999997</v>
      </c>
      <c r="DQ52">
        <v>0</v>
      </c>
      <c r="DR52">
        <v>169.90000009536701</v>
      </c>
      <c r="DS52">
        <v>0</v>
      </c>
      <c r="DT52">
        <v>734.30261538461502</v>
      </c>
      <c r="DU52">
        <v>-2.8162735071574301</v>
      </c>
      <c r="DV52">
        <v>865.51111096193404</v>
      </c>
      <c r="DW52">
        <v>13951.015384615401</v>
      </c>
      <c r="DX52">
        <v>15</v>
      </c>
      <c r="DY52">
        <v>1691874715.0999999</v>
      </c>
      <c r="DZ52" t="s">
        <v>572</v>
      </c>
      <c r="EA52">
        <v>1691874708.5999999</v>
      </c>
      <c r="EB52">
        <v>1691874715.0999999</v>
      </c>
      <c r="EC52">
        <v>40</v>
      </c>
      <c r="ED52">
        <v>7.0999999999999994E-2</v>
      </c>
      <c r="EE52">
        <v>1.2999999999999999E-2</v>
      </c>
      <c r="EF52">
        <v>-0.246</v>
      </c>
      <c r="EG52">
        <v>7.8E-2</v>
      </c>
      <c r="EH52">
        <v>400</v>
      </c>
      <c r="EI52">
        <v>21</v>
      </c>
      <c r="EJ52">
        <v>0.05</v>
      </c>
      <c r="EK52">
        <v>0.01</v>
      </c>
      <c r="EL52">
        <v>44.306132452004299</v>
      </c>
      <c r="EM52">
        <v>0.90741274873918698</v>
      </c>
      <c r="EN52">
        <v>0.151311777396089</v>
      </c>
      <c r="EO52">
        <v>1</v>
      </c>
      <c r="EP52">
        <v>0.41293948600228902</v>
      </c>
      <c r="EQ52">
        <v>-6.4851428485159998E-3</v>
      </c>
      <c r="ER52">
        <v>1.6788483020791999E-3</v>
      </c>
      <c r="ES52">
        <v>1</v>
      </c>
      <c r="ET52">
        <v>2</v>
      </c>
      <c r="EU52">
        <v>2</v>
      </c>
      <c r="EV52" t="s">
        <v>393</v>
      </c>
      <c r="EW52">
        <v>2.9616600000000002</v>
      </c>
      <c r="EX52">
        <v>2.84043</v>
      </c>
      <c r="EY52">
        <v>8.2782999999999995E-2</v>
      </c>
      <c r="EZ52">
        <v>9.4043500000000002E-2</v>
      </c>
      <c r="FA52">
        <v>0.13140299999999999</v>
      </c>
      <c r="FB52">
        <v>0.10478</v>
      </c>
      <c r="FC52">
        <v>27499</v>
      </c>
      <c r="FD52">
        <v>27697</v>
      </c>
      <c r="FE52">
        <v>27500.799999999999</v>
      </c>
      <c r="FF52">
        <v>27852.5</v>
      </c>
      <c r="FG52">
        <v>30611.4</v>
      </c>
      <c r="FH52">
        <v>30548.1</v>
      </c>
      <c r="FI52">
        <v>38297.599999999999</v>
      </c>
      <c r="FJ52">
        <v>36989.199999999997</v>
      </c>
      <c r="FK52">
        <v>2.0286499999999998</v>
      </c>
      <c r="FL52">
        <v>1.6929000000000001</v>
      </c>
      <c r="FM52">
        <v>6.0856300000000002E-2</v>
      </c>
      <c r="FN52">
        <v>0</v>
      </c>
      <c r="FO52">
        <v>30.959199999999999</v>
      </c>
      <c r="FP52">
        <v>999.9</v>
      </c>
      <c r="FQ52">
        <v>39.896999999999998</v>
      </c>
      <c r="FR52">
        <v>39.317</v>
      </c>
      <c r="FS52">
        <v>28.9574</v>
      </c>
      <c r="FT52">
        <v>61.604799999999997</v>
      </c>
      <c r="FU52">
        <v>34.242800000000003</v>
      </c>
      <c r="FV52">
        <v>1</v>
      </c>
      <c r="FW52">
        <v>0.39899600000000002</v>
      </c>
      <c r="FX52">
        <v>-0.177895</v>
      </c>
      <c r="FY52">
        <v>20.256799999999998</v>
      </c>
      <c r="FZ52">
        <v>5.2279200000000001</v>
      </c>
      <c r="GA52">
        <v>12.0159</v>
      </c>
      <c r="GB52">
        <v>4.9995500000000002</v>
      </c>
      <c r="GC52">
        <v>3.2910300000000001</v>
      </c>
      <c r="GD52">
        <v>9999</v>
      </c>
      <c r="GE52">
        <v>9999</v>
      </c>
      <c r="GF52">
        <v>9999</v>
      </c>
      <c r="GG52">
        <v>291.7</v>
      </c>
      <c r="GH52">
        <v>1.8780300000000001</v>
      </c>
      <c r="GI52">
        <v>1.8717999999999999</v>
      </c>
      <c r="GJ52">
        <v>1.8739300000000001</v>
      </c>
      <c r="GK52">
        <v>1.87208</v>
      </c>
      <c r="GL52">
        <v>1.87225</v>
      </c>
      <c r="GM52">
        <v>1.87348</v>
      </c>
      <c r="GN52">
        <v>1.87378</v>
      </c>
      <c r="GO52">
        <v>1.8777900000000001</v>
      </c>
      <c r="GP52">
        <v>5</v>
      </c>
      <c r="GQ52">
        <v>0</v>
      </c>
      <c r="GR52">
        <v>0</v>
      </c>
      <c r="GS52">
        <v>0</v>
      </c>
      <c r="GT52" t="s">
        <v>383</v>
      </c>
      <c r="GU52" t="s">
        <v>384</v>
      </c>
      <c r="GV52" t="s">
        <v>385</v>
      </c>
      <c r="GW52" t="s">
        <v>385</v>
      </c>
      <c r="GX52" t="s">
        <v>385</v>
      </c>
      <c r="GY52" t="s">
        <v>385</v>
      </c>
      <c r="GZ52">
        <v>0</v>
      </c>
      <c r="HA52">
        <v>100</v>
      </c>
      <c r="HB52">
        <v>100</v>
      </c>
      <c r="HC52">
        <v>-0.249</v>
      </c>
      <c r="HD52">
        <v>0.1371</v>
      </c>
      <c r="HE52">
        <v>-0.38596685068284697</v>
      </c>
      <c r="HF52">
        <v>7.2704984381113296E-4</v>
      </c>
      <c r="HG52">
        <v>-1.05877040029023E-6</v>
      </c>
      <c r="HH52">
        <v>2.9517966189716799E-10</v>
      </c>
      <c r="HI52">
        <v>0.137083601288227</v>
      </c>
      <c r="HJ52">
        <v>0</v>
      </c>
      <c r="HK52">
        <v>0</v>
      </c>
      <c r="HL52">
        <v>0</v>
      </c>
      <c r="HM52">
        <v>1</v>
      </c>
      <c r="HN52">
        <v>2242</v>
      </c>
      <c r="HO52">
        <v>1</v>
      </c>
      <c r="HP52">
        <v>25</v>
      </c>
      <c r="HQ52">
        <v>1.3</v>
      </c>
      <c r="HR52">
        <v>1.2</v>
      </c>
      <c r="HS52">
        <v>1.0083</v>
      </c>
      <c r="HT52">
        <v>2.65747</v>
      </c>
      <c r="HU52">
        <v>1.49536</v>
      </c>
      <c r="HV52">
        <v>2.2753899999999998</v>
      </c>
      <c r="HW52">
        <v>1.49658</v>
      </c>
      <c r="HX52">
        <v>2.6269499999999999</v>
      </c>
      <c r="HY52">
        <v>41.3521</v>
      </c>
      <c r="HZ52">
        <v>23.886099999999999</v>
      </c>
      <c r="IA52">
        <v>18</v>
      </c>
      <c r="IB52">
        <v>509.92500000000001</v>
      </c>
      <c r="IC52">
        <v>436.18599999999998</v>
      </c>
      <c r="ID52">
        <v>31.001000000000001</v>
      </c>
      <c r="IE52">
        <v>32.362299999999998</v>
      </c>
      <c r="IF52">
        <v>30.0001</v>
      </c>
      <c r="IG52">
        <v>32.194699999999997</v>
      </c>
      <c r="IH52">
        <v>32.137700000000002</v>
      </c>
      <c r="II52">
        <v>20.2454</v>
      </c>
      <c r="IJ52">
        <v>31.636800000000001</v>
      </c>
      <c r="IK52">
        <v>0</v>
      </c>
      <c r="IL52">
        <v>31.0245</v>
      </c>
      <c r="IM52">
        <v>400</v>
      </c>
      <c r="IN52">
        <v>21.588999999999999</v>
      </c>
      <c r="IO52">
        <v>99.834400000000002</v>
      </c>
      <c r="IP52">
        <v>99.296999999999997</v>
      </c>
    </row>
    <row r="53" spans="1:250" x14ac:dyDescent="0.3">
      <c r="A53">
        <v>38</v>
      </c>
      <c r="B53">
        <v>1691874944.0999999</v>
      </c>
      <c r="C53">
        <v>9443.5</v>
      </c>
      <c r="D53" t="s">
        <v>573</v>
      </c>
      <c r="E53" t="s">
        <v>574</v>
      </c>
      <c r="F53" t="s">
        <v>376</v>
      </c>
      <c r="G53" t="s">
        <v>533</v>
      </c>
      <c r="H53" t="s">
        <v>389</v>
      </c>
      <c r="I53" t="s">
        <v>534</v>
      </c>
      <c r="J53" t="s">
        <v>377</v>
      </c>
      <c r="K53" t="s">
        <v>462</v>
      </c>
      <c r="L53" t="s">
        <v>379</v>
      </c>
      <c r="M53">
        <v>1691874944.0999999</v>
      </c>
      <c r="N53">
        <f t="shared" si="46"/>
        <v>6.8996199189733584E-3</v>
      </c>
      <c r="O53">
        <f t="shared" si="47"/>
        <v>6.8996199189733582</v>
      </c>
      <c r="P53">
        <f t="shared" si="48"/>
        <v>47.692521904364057</v>
      </c>
      <c r="Q53">
        <f t="shared" si="49"/>
        <v>339.93900000000002</v>
      </c>
      <c r="R53">
        <f t="shared" si="50"/>
        <v>124.73785675066743</v>
      </c>
      <c r="S53">
        <f t="shared" si="51"/>
        <v>12.295879778782815</v>
      </c>
      <c r="T53">
        <f t="shared" si="52"/>
        <v>33.509066012530212</v>
      </c>
      <c r="U53">
        <f t="shared" si="53"/>
        <v>0.38980197919859411</v>
      </c>
      <c r="V53">
        <f t="shared" si="54"/>
        <v>2.9033059954036773</v>
      </c>
      <c r="W53">
        <f t="shared" si="55"/>
        <v>0.36288679257325263</v>
      </c>
      <c r="X53">
        <f t="shared" si="56"/>
        <v>0.22906741111319984</v>
      </c>
      <c r="Y53">
        <f t="shared" si="57"/>
        <v>289.56168175512346</v>
      </c>
      <c r="Z53">
        <f t="shared" si="58"/>
        <v>32.695468796044857</v>
      </c>
      <c r="AA53">
        <f t="shared" si="59"/>
        <v>32.059899999999999</v>
      </c>
      <c r="AB53">
        <f t="shared" si="60"/>
        <v>4.7912964583082109</v>
      </c>
      <c r="AC53">
        <f t="shared" si="61"/>
        <v>59.932879937919246</v>
      </c>
      <c r="AD53">
        <f t="shared" si="62"/>
        <v>2.9910827985544803</v>
      </c>
      <c r="AE53">
        <f t="shared" si="63"/>
        <v>4.9907209559306303</v>
      </c>
      <c r="AF53">
        <f t="shared" si="64"/>
        <v>1.8002136597537306</v>
      </c>
      <c r="AG53">
        <f t="shared" si="65"/>
        <v>-304.27323842672513</v>
      </c>
      <c r="AH53">
        <f t="shared" si="66"/>
        <v>113.11919582205205</v>
      </c>
      <c r="AI53">
        <f t="shared" si="67"/>
        <v>8.8726441646056156</v>
      </c>
      <c r="AJ53">
        <f t="shared" si="68"/>
        <v>107.280283315056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51104.24423717727</v>
      </c>
      <c r="AP53" t="s">
        <v>380</v>
      </c>
      <c r="AQ53">
        <v>10238.9</v>
      </c>
      <c r="AR53">
        <v>302.21199999999999</v>
      </c>
      <c r="AS53">
        <v>4052.3</v>
      </c>
      <c r="AT53">
        <f t="shared" si="72"/>
        <v>0.92542210596451402</v>
      </c>
      <c r="AU53">
        <v>-0.32343011824092399</v>
      </c>
      <c r="AV53" t="s">
        <v>575</v>
      </c>
      <c r="AW53">
        <v>10275.200000000001</v>
      </c>
      <c r="AX53">
        <v>752.14834615384598</v>
      </c>
      <c r="AY53">
        <v>1199.0999999999999</v>
      </c>
      <c r="AZ53">
        <f t="shared" si="73"/>
        <v>0.37273926598795259</v>
      </c>
      <c r="BA53">
        <v>0.5</v>
      </c>
      <c r="BB53">
        <f t="shared" si="74"/>
        <v>1513.1594993549861</v>
      </c>
      <c r="BC53">
        <f t="shared" si="75"/>
        <v>47.692521904364057</v>
      </c>
      <c r="BD53">
        <f t="shared" si="76"/>
        <v>282.00698055613765</v>
      </c>
      <c r="BE53">
        <f t="shared" si="77"/>
        <v>3.1732247686428773E-2</v>
      </c>
      <c r="BF53">
        <f t="shared" si="78"/>
        <v>2.3794512551079983</v>
      </c>
      <c r="BG53">
        <f t="shared" si="79"/>
        <v>256.6655521307535</v>
      </c>
      <c r="BH53" t="s">
        <v>576</v>
      </c>
      <c r="BI53">
        <v>591.67999999999995</v>
      </c>
      <c r="BJ53">
        <f t="shared" si="80"/>
        <v>591.67999999999995</v>
      </c>
      <c r="BK53">
        <f t="shared" si="81"/>
        <v>0.5065632557751647</v>
      </c>
      <c r="BL53">
        <f t="shared" si="82"/>
        <v>0.73581978506824597</v>
      </c>
      <c r="BM53">
        <f t="shared" si="83"/>
        <v>0.82447653888609551</v>
      </c>
      <c r="BN53">
        <f t="shared" si="84"/>
        <v>0.49833608415560693</v>
      </c>
      <c r="BO53">
        <f t="shared" si="85"/>
        <v>0.7608354790607581</v>
      </c>
      <c r="BP53">
        <f t="shared" si="86"/>
        <v>0.57883508307299836</v>
      </c>
      <c r="BQ53">
        <f t="shared" si="87"/>
        <v>0.42116491692700164</v>
      </c>
      <c r="BR53">
        <f t="shared" si="88"/>
        <v>1799.97</v>
      </c>
      <c r="BS53">
        <f t="shared" si="89"/>
        <v>1513.1594993549861</v>
      </c>
      <c r="BT53">
        <f t="shared" si="90"/>
        <v>0.84065817727794689</v>
      </c>
      <c r="BU53">
        <f t="shared" si="91"/>
        <v>0.1608702821464377</v>
      </c>
      <c r="BV53">
        <v>6</v>
      </c>
      <c r="BW53">
        <v>0.5</v>
      </c>
      <c r="BX53" t="s">
        <v>381</v>
      </c>
      <c r="BY53">
        <v>2</v>
      </c>
      <c r="BZ53">
        <v>1691874944.0999999</v>
      </c>
      <c r="CA53">
        <v>339.93900000000002</v>
      </c>
      <c r="CB53">
        <v>399.97399999999999</v>
      </c>
      <c r="CC53">
        <v>30.343599999999999</v>
      </c>
      <c r="CD53">
        <v>22.316700000000001</v>
      </c>
      <c r="CE53">
        <v>340.24400000000003</v>
      </c>
      <c r="CF53">
        <v>30.2089</v>
      </c>
      <c r="CG53">
        <v>500.08800000000002</v>
      </c>
      <c r="CH53">
        <v>98.474100000000007</v>
      </c>
      <c r="CI53">
        <v>9.9661799999999995E-2</v>
      </c>
      <c r="CJ53">
        <v>32.782600000000002</v>
      </c>
      <c r="CK53">
        <v>32.059899999999999</v>
      </c>
      <c r="CL53">
        <v>999.9</v>
      </c>
      <c r="CM53">
        <v>0</v>
      </c>
      <c r="CN53">
        <v>0</v>
      </c>
      <c r="CO53">
        <v>10003.799999999999</v>
      </c>
      <c r="CP53">
        <v>0</v>
      </c>
      <c r="CQ53">
        <v>230.74199999999999</v>
      </c>
      <c r="CR53">
        <v>-60.0349</v>
      </c>
      <c r="CS53">
        <v>350.577</v>
      </c>
      <c r="CT53">
        <v>409.10399999999998</v>
      </c>
      <c r="CU53">
        <v>8.0269600000000008</v>
      </c>
      <c r="CV53">
        <v>399.97399999999999</v>
      </c>
      <c r="CW53">
        <v>22.316700000000001</v>
      </c>
      <c r="CX53">
        <v>2.9880599999999999</v>
      </c>
      <c r="CY53">
        <v>2.1976100000000001</v>
      </c>
      <c r="CZ53">
        <v>23.961500000000001</v>
      </c>
      <c r="DA53">
        <v>18.944900000000001</v>
      </c>
      <c r="DB53">
        <v>1799.97</v>
      </c>
      <c r="DC53">
        <v>0.97800100000000001</v>
      </c>
      <c r="DD53">
        <v>2.19986E-2</v>
      </c>
      <c r="DE53">
        <v>0</v>
      </c>
      <c r="DF53">
        <v>752.97500000000002</v>
      </c>
      <c r="DG53">
        <v>5.0009800000000002</v>
      </c>
      <c r="DH53">
        <v>15975.5</v>
      </c>
      <c r="DI53">
        <v>16375.6</v>
      </c>
      <c r="DJ53">
        <v>48.375</v>
      </c>
      <c r="DK53">
        <v>49.125</v>
      </c>
      <c r="DL53">
        <v>48.811999999999998</v>
      </c>
      <c r="DM53">
        <v>48.061999999999998</v>
      </c>
      <c r="DN53">
        <v>49.5</v>
      </c>
      <c r="DO53">
        <v>1755.48</v>
      </c>
      <c r="DP53">
        <v>39.49</v>
      </c>
      <c r="DQ53">
        <v>0</v>
      </c>
      <c r="DR53">
        <v>155.40000009536701</v>
      </c>
      <c r="DS53">
        <v>0</v>
      </c>
      <c r="DT53">
        <v>752.14834615384598</v>
      </c>
      <c r="DU53">
        <v>5.5380854483071396</v>
      </c>
      <c r="DV53">
        <v>-4706.2632617290201</v>
      </c>
      <c r="DW53">
        <v>16712.946153846198</v>
      </c>
      <c r="DX53">
        <v>15</v>
      </c>
      <c r="DY53">
        <v>1691874861.0999999</v>
      </c>
      <c r="DZ53" t="s">
        <v>577</v>
      </c>
      <c r="EA53">
        <v>1691874857.0999999</v>
      </c>
      <c r="EB53">
        <v>1691874861.0999999</v>
      </c>
      <c r="EC53">
        <v>41</v>
      </c>
      <c r="ED53">
        <v>-5.6000000000000001E-2</v>
      </c>
      <c r="EE53">
        <v>-2E-3</v>
      </c>
      <c r="EF53">
        <v>-0.30099999999999999</v>
      </c>
      <c r="EG53">
        <v>8.4000000000000005E-2</v>
      </c>
      <c r="EH53">
        <v>400</v>
      </c>
      <c r="EI53">
        <v>22</v>
      </c>
      <c r="EJ53">
        <v>0.08</v>
      </c>
      <c r="EK53">
        <v>0.01</v>
      </c>
      <c r="EL53">
        <v>47.522769741872899</v>
      </c>
      <c r="EM53">
        <v>0.98654707270917097</v>
      </c>
      <c r="EN53">
        <v>0.161937997303264</v>
      </c>
      <c r="EO53">
        <v>1</v>
      </c>
      <c r="EP53">
        <v>0.39352676771163703</v>
      </c>
      <c r="EQ53">
        <v>-1.51082071629575E-2</v>
      </c>
      <c r="ER53">
        <v>2.42687079739231E-3</v>
      </c>
      <c r="ES53">
        <v>1</v>
      </c>
      <c r="ET53">
        <v>2</v>
      </c>
      <c r="EU53">
        <v>2</v>
      </c>
      <c r="EV53" t="s">
        <v>393</v>
      </c>
      <c r="EW53">
        <v>2.9617100000000001</v>
      </c>
      <c r="EX53">
        <v>2.8400400000000001</v>
      </c>
      <c r="EY53">
        <v>8.2080500000000001E-2</v>
      </c>
      <c r="EZ53">
        <v>9.4055100000000003E-2</v>
      </c>
      <c r="FA53">
        <v>0.13259799999999999</v>
      </c>
      <c r="FB53">
        <v>0.10767</v>
      </c>
      <c r="FC53">
        <v>27523</v>
      </c>
      <c r="FD53">
        <v>27699.8</v>
      </c>
      <c r="FE53">
        <v>27503.5</v>
      </c>
      <c r="FF53">
        <v>27855.5</v>
      </c>
      <c r="FG53">
        <v>30571.7</v>
      </c>
      <c r="FH53">
        <v>30452.400000000001</v>
      </c>
      <c r="FI53">
        <v>38301.300000000003</v>
      </c>
      <c r="FJ53">
        <v>36993.1</v>
      </c>
      <c r="FK53">
        <v>2.0287999999999999</v>
      </c>
      <c r="FL53">
        <v>1.6972</v>
      </c>
      <c r="FM53">
        <v>7.8991099999999995E-2</v>
      </c>
      <c r="FN53">
        <v>0</v>
      </c>
      <c r="FO53">
        <v>30.7774</v>
      </c>
      <c r="FP53">
        <v>999.9</v>
      </c>
      <c r="FQ53">
        <v>39.756999999999998</v>
      </c>
      <c r="FR53">
        <v>39.155999999999999</v>
      </c>
      <c r="FS53">
        <v>28.6068</v>
      </c>
      <c r="FT53">
        <v>61.3048</v>
      </c>
      <c r="FU53">
        <v>34.046500000000002</v>
      </c>
      <c r="FV53">
        <v>1</v>
      </c>
      <c r="FW53">
        <v>0.39325700000000002</v>
      </c>
      <c r="FX53">
        <v>0.13275100000000001</v>
      </c>
      <c r="FY53">
        <v>20.257000000000001</v>
      </c>
      <c r="FZ53">
        <v>5.2262700000000004</v>
      </c>
      <c r="GA53">
        <v>12.0159</v>
      </c>
      <c r="GB53">
        <v>4.9978499999999997</v>
      </c>
      <c r="GC53">
        <v>3.2911000000000001</v>
      </c>
      <c r="GD53">
        <v>9999</v>
      </c>
      <c r="GE53">
        <v>9999</v>
      </c>
      <c r="GF53">
        <v>9999</v>
      </c>
      <c r="GG53">
        <v>291.7</v>
      </c>
      <c r="GH53">
        <v>1.8780300000000001</v>
      </c>
      <c r="GI53">
        <v>1.8717999999999999</v>
      </c>
      <c r="GJ53">
        <v>1.8739300000000001</v>
      </c>
      <c r="GK53">
        <v>1.87208</v>
      </c>
      <c r="GL53">
        <v>1.87225</v>
      </c>
      <c r="GM53">
        <v>1.87351</v>
      </c>
      <c r="GN53">
        <v>1.87378</v>
      </c>
      <c r="GO53">
        <v>1.87785</v>
      </c>
      <c r="GP53">
        <v>5</v>
      </c>
      <c r="GQ53">
        <v>0</v>
      </c>
      <c r="GR53">
        <v>0</v>
      </c>
      <c r="GS53">
        <v>0</v>
      </c>
      <c r="GT53" t="s">
        <v>383</v>
      </c>
      <c r="GU53" t="s">
        <v>384</v>
      </c>
      <c r="GV53" t="s">
        <v>385</v>
      </c>
      <c r="GW53" t="s">
        <v>385</v>
      </c>
      <c r="GX53" t="s">
        <v>385</v>
      </c>
      <c r="GY53" t="s">
        <v>385</v>
      </c>
      <c r="GZ53">
        <v>0</v>
      </c>
      <c r="HA53">
        <v>100</v>
      </c>
      <c r="HB53">
        <v>100</v>
      </c>
      <c r="HC53">
        <v>-0.30499999999999999</v>
      </c>
      <c r="HD53">
        <v>0.13469999999999999</v>
      </c>
      <c r="HE53">
        <v>-0.44141561103553101</v>
      </c>
      <c r="HF53">
        <v>7.2704984381113296E-4</v>
      </c>
      <c r="HG53">
        <v>-1.05877040029023E-6</v>
      </c>
      <c r="HH53">
        <v>2.9517966189716799E-10</v>
      </c>
      <c r="HI53">
        <v>0.13477797805896899</v>
      </c>
      <c r="HJ53">
        <v>0</v>
      </c>
      <c r="HK53">
        <v>0</v>
      </c>
      <c r="HL53">
        <v>0</v>
      </c>
      <c r="HM53">
        <v>1</v>
      </c>
      <c r="HN53">
        <v>2242</v>
      </c>
      <c r="HO53">
        <v>1</v>
      </c>
      <c r="HP53">
        <v>25</v>
      </c>
      <c r="HQ53">
        <v>1.4</v>
      </c>
      <c r="HR53">
        <v>1.4</v>
      </c>
      <c r="HS53">
        <v>1.0083</v>
      </c>
      <c r="HT53">
        <v>2.65625</v>
      </c>
      <c r="HU53">
        <v>1.49536</v>
      </c>
      <c r="HV53">
        <v>2.2753899999999998</v>
      </c>
      <c r="HW53">
        <v>1.49658</v>
      </c>
      <c r="HX53">
        <v>2.5732400000000002</v>
      </c>
      <c r="HY53">
        <v>41.248199999999997</v>
      </c>
      <c r="HZ53">
        <v>23.886099999999999</v>
      </c>
      <c r="IA53">
        <v>18</v>
      </c>
      <c r="IB53">
        <v>509.721</v>
      </c>
      <c r="IC53">
        <v>438.839</v>
      </c>
      <c r="ID53">
        <v>31.1492</v>
      </c>
      <c r="IE53">
        <v>32.286099999999998</v>
      </c>
      <c r="IF53">
        <v>29.9999</v>
      </c>
      <c r="IG53">
        <v>32.156199999999998</v>
      </c>
      <c r="IH53">
        <v>32.1038</v>
      </c>
      <c r="II53">
        <v>20.2593</v>
      </c>
      <c r="IJ53">
        <v>27.869599999999998</v>
      </c>
      <c r="IK53">
        <v>0</v>
      </c>
      <c r="IL53">
        <v>31.1037</v>
      </c>
      <c r="IM53">
        <v>400</v>
      </c>
      <c r="IN53">
        <v>22.3278</v>
      </c>
      <c r="IO53">
        <v>99.843900000000005</v>
      </c>
      <c r="IP53">
        <v>99.307500000000005</v>
      </c>
    </row>
    <row r="54" spans="1:250" x14ac:dyDescent="0.3">
      <c r="A54">
        <v>39</v>
      </c>
      <c r="B54">
        <v>1691875067.5999999</v>
      </c>
      <c r="C54">
        <v>9567</v>
      </c>
      <c r="D54" t="s">
        <v>578</v>
      </c>
      <c r="E54" t="s">
        <v>579</v>
      </c>
      <c r="F54" t="s">
        <v>376</v>
      </c>
      <c r="G54" t="s">
        <v>533</v>
      </c>
      <c r="H54" t="s">
        <v>389</v>
      </c>
      <c r="I54" t="s">
        <v>534</v>
      </c>
      <c r="J54" t="s">
        <v>377</v>
      </c>
      <c r="K54" t="s">
        <v>462</v>
      </c>
      <c r="L54" t="s">
        <v>379</v>
      </c>
      <c r="M54">
        <v>1691875067.5999999</v>
      </c>
      <c r="N54">
        <f t="shared" si="46"/>
        <v>6.826407479117314E-3</v>
      </c>
      <c r="O54">
        <f t="shared" si="47"/>
        <v>6.8264074791173144</v>
      </c>
      <c r="P54">
        <f t="shared" si="48"/>
        <v>51.611978180618777</v>
      </c>
      <c r="Q54">
        <f t="shared" si="49"/>
        <v>434.51400000000001</v>
      </c>
      <c r="R54">
        <f t="shared" si="50"/>
        <v>197.46635930657177</v>
      </c>
      <c r="S54">
        <f t="shared" si="51"/>
        <v>19.465387952024937</v>
      </c>
      <c r="T54">
        <f t="shared" si="52"/>
        <v>42.832529096537996</v>
      </c>
      <c r="U54">
        <f t="shared" si="53"/>
        <v>0.38577079727099872</v>
      </c>
      <c r="V54">
        <f t="shared" si="54"/>
        <v>2.9011417194457527</v>
      </c>
      <c r="W54">
        <f t="shared" si="55"/>
        <v>0.3593709917893162</v>
      </c>
      <c r="X54">
        <f t="shared" si="56"/>
        <v>0.22682805763872027</v>
      </c>
      <c r="Y54">
        <f t="shared" si="57"/>
        <v>289.57923775519953</v>
      </c>
      <c r="Z54">
        <f t="shared" si="58"/>
        <v>32.682046459182331</v>
      </c>
      <c r="AA54">
        <f t="shared" si="59"/>
        <v>32.020400000000002</v>
      </c>
      <c r="AB54">
        <f t="shared" si="60"/>
        <v>4.7805995576276992</v>
      </c>
      <c r="AC54">
        <f t="shared" si="61"/>
        <v>59.857340995414091</v>
      </c>
      <c r="AD54">
        <f t="shared" si="62"/>
        <v>2.9818365786763996</v>
      </c>
      <c r="AE54">
        <f t="shared" si="63"/>
        <v>4.981572066331597</v>
      </c>
      <c r="AF54">
        <f t="shared" si="64"/>
        <v>1.7987629789512996</v>
      </c>
      <c r="AG54">
        <f t="shared" si="65"/>
        <v>-301.04456982907357</v>
      </c>
      <c r="AH54">
        <f t="shared" si="66"/>
        <v>114.11407469554254</v>
      </c>
      <c r="AI54">
        <f t="shared" si="67"/>
        <v>8.9541848100553185</v>
      </c>
      <c r="AJ54">
        <f t="shared" si="68"/>
        <v>111.60292743172383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51048.96770537753</v>
      </c>
      <c r="AP54" t="s">
        <v>380</v>
      </c>
      <c r="AQ54">
        <v>10238.9</v>
      </c>
      <c r="AR54">
        <v>302.21199999999999</v>
      </c>
      <c r="AS54">
        <v>4052.3</v>
      </c>
      <c r="AT54">
        <f t="shared" si="72"/>
        <v>0.92542210596451402</v>
      </c>
      <c r="AU54">
        <v>-0.32343011824092399</v>
      </c>
      <c r="AV54" t="s">
        <v>580</v>
      </c>
      <c r="AW54">
        <v>10275.9</v>
      </c>
      <c r="AX54">
        <v>773.86042307692298</v>
      </c>
      <c r="AY54">
        <v>1257.79</v>
      </c>
      <c r="AZ54">
        <f t="shared" si="73"/>
        <v>0.38474592493427118</v>
      </c>
      <c r="BA54">
        <v>0.5</v>
      </c>
      <c r="BB54">
        <f t="shared" si="74"/>
        <v>1513.2518993550257</v>
      </c>
      <c r="BC54">
        <f t="shared" si="75"/>
        <v>51.611978180618777</v>
      </c>
      <c r="BD54">
        <f t="shared" si="76"/>
        <v>291.10875083794599</v>
      </c>
      <c r="BE54">
        <f t="shared" si="77"/>
        <v>3.4320398554262825E-2</v>
      </c>
      <c r="BF54">
        <f t="shared" si="78"/>
        <v>2.2217619793447239</v>
      </c>
      <c r="BG54">
        <f t="shared" si="79"/>
        <v>259.25492846655288</v>
      </c>
      <c r="BH54" t="s">
        <v>581</v>
      </c>
      <c r="BI54">
        <v>598.1</v>
      </c>
      <c r="BJ54">
        <f t="shared" si="80"/>
        <v>598.1</v>
      </c>
      <c r="BK54">
        <f t="shared" si="81"/>
        <v>0.52448341933073084</v>
      </c>
      <c r="BL54">
        <f t="shared" si="82"/>
        <v>0.73357118786562936</v>
      </c>
      <c r="BM54">
        <f t="shared" si="83"/>
        <v>0.80901800706386429</v>
      </c>
      <c r="BN54">
        <f t="shared" si="84"/>
        <v>0.50642603421497456</v>
      </c>
      <c r="BO54">
        <f t="shared" si="85"/>
        <v>0.74518517965445075</v>
      </c>
      <c r="BP54">
        <f t="shared" si="86"/>
        <v>0.56696132064479621</v>
      </c>
      <c r="BQ54">
        <f t="shared" si="87"/>
        <v>0.43303867935520379</v>
      </c>
      <c r="BR54">
        <f t="shared" si="88"/>
        <v>1800.08</v>
      </c>
      <c r="BS54">
        <f t="shared" si="89"/>
        <v>1513.2518993550257</v>
      </c>
      <c r="BT54">
        <f t="shared" si="90"/>
        <v>0.84065813705781167</v>
      </c>
      <c r="BU54">
        <f t="shared" si="91"/>
        <v>0.16087020452157658</v>
      </c>
      <c r="BV54">
        <v>6</v>
      </c>
      <c r="BW54">
        <v>0.5</v>
      </c>
      <c r="BX54" t="s">
        <v>381</v>
      </c>
      <c r="BY54">
        <v>2</v>
      </c>
      <c r="BZ54">
        <v>1691875067.5999999</v>
      </c>
      <c r="CA54">
        <v>434.51400000000001</v>
      </c>
      <c r="CB54">
        <v>499.97399999999999</v>
      </c>
      <c r="CC54">
        <v>30.249199999999998</v>
      </c>
      <c r="CD54">
        <v>22.3094</v>
      </c>
      <c r="CE54">
        <v>434.66300000000001</v>
      </c>
      <c r="CF54">
        <v>30.114100000000001</v>
      </c>
      <c r="CG54">
        <v>500.25799999999998</v>
      </c>
      <c r="CH54">
        <v>98.4756</v>
      </c>
      <c r="CI54">
        <v>0.100117</v>
      </c>
      <c r="CJ54">
        <v>32.75</v>
      </c>
      <c r="CK54">
        <v>32.020400000000002</v>
      </c>
      <c r="CL54">
        <v>999.9</v>
      </c>
      <c r="CM54">
        <v>0</v>
      </c>
      <c r="CN54">
        <v>0</v>
      </c>
      <c r="CO54">
        <v>9991.25</v>
      </c>
      <c r="CP54">
        <v>0</v>
      </c>
      <c r="CQ54">
        <v>186.04499999999999</v>
      </c>
      <c r="CR54">
        <v>-65.459800000000001</v>
      </c>
      <c r="CS54">
        <v>448.06799999999998</v>
      </c>
      <c r="CT54">
        <v>511.38299999999998</v>
      </c>
      <c r="CU54">
        <v>7.9398099999999996</v>
      </c>
      <c r="CV54">
        <v>499.97399999999999</v>
      </c>
      <c r="CW54">
        <v>22.3094</v>
      </c>
      <c r="CX54">
        <v>2.9788100000000002</v>
      </c>
      <c r="CY54">
        <v>2.19693</v>
      </c>
      <c r="CZ54">
        <v>23.9099</v>
      </c>
      <c r="DA54">
        <v>18.940000000000001</v>
      </c>
      <c r="DB54">
        <v>1800.08</v>
      </c>
      <c r="DC54">
        <v>0.97800100000000001</v>
      </c>
      <c r="DD54">
        <v>2.19986E-2</v>
      </c>
      <c r="DE54">
        <v>0</v>
      </c>
      <c r="DF54">
        <v>773.62400000000002</v>
      </c>
      <c r="DG54">
        <v>5.0009800000000002</v>
      </c>
      <c r="DH54">
        <v>15290.6</v>
      </c>
      <c r="DI54">
        <v>16376.6</v>
      </c>
      <c r="DJ54">
        <v>48.125</v>
      </c>
      <c r="DK54">
        <v>48.75</v>
      </c>
      <c r="DL54">
        <v>48.686999999999998</v>
      </c>
      <c r="DM54">
        <v>47.811999999999998</v>
      </c>
      <c r="DN54">
        <v>49.311999999999998</v>
      </c>
      <c r="DO54">
        <v>1755.59</v>
      </c>
      <c r="DP54">
        <v>39.49</v>
      </c>
      <c r="DQ54">
        <v>0</v>
      </c>
      <c r="DR54">
        <v>123.10000014305101</v>
      </c>
      <c r="DS54">
        <v>0</v>
      </c>
      <c r="DT54">
        <v>773.86042307692298</v>
      </c>
      <c r="DU54">
        <v>-0.70670085741719302</v>
      </c>
      <c r="DV54">
        <v>3299.0598253252901</v>
      </c>
      <c r="DW54">
        <v>15032.0192307692</v>
      </c>
      <c r="DX54">
        <v>15</v>
      </c>
      <c r="DY54">
        <v>1691875025.0999999</v>
      </c>
      <c r="DZ54" t="s">
        <v>582</v>
      </c>
      <c r="EA54">
        <v>1691875021.5999999</v>
      </c>
      <c r="EB54">
        <v>1691875025.0999999</v>
      </c>
      <c r="EC54">
        <v>42</v>
      </c>
      <c r="ED54">
        <v>0.152</v>
      </c>
      <c r="EE54">
        <v>0</v>
      </c>
      <c r="EF54">
        <v>-0.153</v>
      </c>
      <c r="EG54">
        <v>9.1999999999999998E-2</v>
      </c>
      <c r="EH54">
        <v>500</v>
      </c>
      <c r="EI54">
        <v>22</v>
      </c>
      <c r="EJ54">
        <v>0.05</v>
      </c>
      <c r="EK54">
        <v>0.01</v>
      </c>
      <c r="EL54">
        <v>51.640828086835803</v>
      </c>
      <c r="EM54">
        <v>-0.54267067036553696</v>
      </c>
      <c r="EN54">
        <v>0.17471629868632399</v>
      </c>
      <c r="EO54">
        <v>1</v>
      </c>
      <c r="EP54">
        <v>0.39999946003350101</v>
      </c>
      <c r="EQ54">
        <v>-3.1895927536544098E-2</v>
      </c>
      <c r="ER54">
        <v>1.09022418532649E-2</v>
      </c>
      <c r="ES54">
        <v>1</v>
      </c>
      <c r="ET54">
        <v>2</v>
      </c>
      <c r="EU54">
        <v>2</v>
      </c>
      <c r="EV54" t="s">
        <v>393</v>
      </c>
      <c r="EW54">
        <v>2.9622299999999999</v>
      </c>
      <c r="EX54">
        <v>2.8403900000000002</v>
      </c>
      <c r="EY54">
        <v>9.9294900000000005E-2</v>
      </c>
      <c r="EZ54">
        <v>0.111192</v>
      </c>
      <c r="FA54">
        <v>0.13233</v>
      </c>
      <c r="FB54">
        <v>0.107658</v>
      </c>
      <c r="FC54">
        <v>27009.8</v>
      </c>
      <c r="FD54">
        <v>27177.4</v>
      </c>
      <c r="FE54">
        <v>27506.7</v>
      </c>
      <c r="FF54">
        <v>27857.3</v>
      </c>
      <c r="FG54">
        <v>30585.9</v>
      </c>
      <c r="FH54">
        <v>30455.9</v>
      </c>
      <c r="FI54">
        <v>38305.800000000003</v>
      </c>
      <c r="FJ54">
        <v>36995.4</v>
      </c>
      <c r="FK54">
        <v>2.02915</v>
      </c>
      <c r="FL54">
        <v>1.69875</v>
      </c>
      <c r="FM54">
        <v>7.9710000000000003E-2</v>
      </c>
      <c r="FN54">
        <v>0</v>
      </c>
      <c r="FO54">
        <v>30.726199999999999</v>
      </c>
      <c r="FP54">
        <v>999.9</v>
      </c>
      <c r="FQ54">
        <v>39.664999999999999</v>
      </c>
      <c r="FR54">
        <v>39.024999999999999</v>
      </c>
      <c r="FS54">
        <v>28.340499999999999</v>
      </c>
      <c r="FT54">
        <v>61.724800000000002</v>
      </c>
      <c r="FU54">
        <v>33.806100000000001</v>
      </c>
      <c r="FV54">
        <v>1</v>
      </c>
      <c r="FW54">
        <v>0.38745400000000002</v>
      </c>
      <c r="FX54">
        <v>-6.4493499999999995E-2</v>
      </c>
      <c r="FY54">
        <v>20.2575</v>
      </c>
      <c r="FZ54">
        <v>5.2246300000000003</v>
      </c>
      <c r="GA54">
        <v>12.0159</v>
      </c>
      <c r="GB54">
        <v>4.9993499999999997</v>
      </c>
      <c r="GC54">
        <v>3.29108</v>
      </c>
      <c r="GD54">
        <v>9999</v>
      </c>
      <c r="GE54">
        <v>9999</v>
      </c>
      <c r="GF54">
        <v>9999</v>
      </c>
      <c r="GG54">
        <v>291.7</v>
      </c>
      <c r="GH54">
        <v>1.8780300000000001</v>
      </c>
      <c r="GI54">
        <v>1.8717999999999999</v>
      </c>
      <c r="GJ54">
        <v>1.8739300000000001</v>
      </c>
      <c r="GK54">
        <v>1.87209</v>
      </c>
      <c r="GL54">
        <v>1.87225</v>
      </c>
      <c r="GM54">
        <v>1.8735200000000001</v>
      </c>
      <c r="GN54">
        <v>1.87378</v>
      </c>
      <c r="GO54">
        <v>1.87781</v>
      </c>
      <c r="GP54">
        <v>5</v>
      </c>
      <c r="GQ54">
        <v>0</v>
      </c>
      <c r="GR54">
        <v>0</v>
      </c>
      <c r="GS54">
        <v>0</v>
      </c>
      <c r="GT54" t="s">
        <v>383</v>
      </c>
      <c r="GU54" t="s">
        <v>384</v>
      </c>
      <c r="GV54" t="s">
        <v>385</v>
      </c>
      <c r="GW54" t="s">
        <v>385</v>
      </c>
      <c r="GX54" t="s">
        <v>385</v>
      </c>
      <c r="GY54" t="s">
        <v>385</v>
      </c>
      <c r="GZ54">
        <v>0</v>
      </c>
      <c r="HA54">
        <v>100</v>
      </c>
      <c r="HB54">
        <v>100</v>
      </c>
      <c r="HC54">
        <v>-0.14899999999999999</v>
      </c>
      <c r="HD54">
        <v>0.1351</v>
      </c>
      <c r="HE54">
        <v>-0.28908512196195901</v>
      </c>
      <c r="HF54">
        <v>7.2704984381113296E-4</v>
      </c>
      <c r="HG54">
        <v>-1.05877040029023E-6</v>
      </c>
      <c r="HH54">
        <v>2.9517966189716799E-10</v>
      </c>
      <c r="HI54">
        <v>0.13508694510654801</v>
      </c>
      <c r="HJ54">
        <v>0</v>
      </c>
      <c r="HK54">
        <v>0</v>
      </c>
      <c r="HL54">
        <v>0</v>
      </c>
      <c r="HM54">
        <v>1</v>
      </c>
      <c r="HN54">
        <v>2242</v>
      </c>
      <c r="HO54">
        <v>1</v>
      </c>
      <c r="HP54">
        <v>25</v>
      </c>
      <c r="HQ54">
        <v>0.8</v>
      </c>
      <c r="HR54">
        <v>0.7</v>
      </c>
      <c r="HS54">
        <v>1.2048300000000001</v>
      </c>
      <c r="HT54">
        <v>2.64771</v>
      </c>
      <c r="HU54">
        <v>1.49536</v>
      </c>
      <c r="HV54">
        <v>2.2729499999999998</v>
      </c>
      <c r="HW54">
        <v>1.49658</v>
      </c>
      <c r="HX54">
        <v>2.6403799999999999</v>
      </c>
      <c r="HY54">
        <v>41.118699999999997</v>
      </c>
      <c r="HZ54">
        <v>23.8949</v>
      </c>
      <c r="IA54">
        <v>18</v>
      </c>
      <c r="IB54">
        <v>509.55799999999999</v>
      </c>
      <c r="IC54">
        <v>439.55599999999998</v>
      </c>
      <c r="ID54">
        <v>31.102699999999999</v>
      </c>
      <c r="IE54">
        <v>32.216799999999999</v>
      </c>
      <c r="IF54">
        <v>29.9998</v>
      </c>
      <c r="IG54">
        <v>32.106900000000003</v>
      </c>
      <c r="IH54">
        <v>32.057899999999997</v>
      </c>
      <c r="II54">
        <v>24.1831</v>
      </c>
      <c r="IJ54">
        <v>27.285299999999999</v>
      </c>
      <c r="IK54">
        <v>0</v>
      </c>
      <c r="IL54">
        <v>31.093399999999999</v>
      </c>
      <c r="IM54">
        <v>500</v>
      </c>
      <c r="IN54">
        <v>22.390499999999999</v>
      </c>
      <c r="IO54">
        <v>99.855699999999999</v>
      </c>
      <c r="IP54">
        <v>99.313699999999997</v>
      </c>
    </row>
    <row r="55" spans="1:250" x14ac:dyDescent="0.3">
      <c r="A55">
        <v>40</v>
      </c>
      <c r="B55">
        <v>1691875217.5999999</v>
      </c>
      <c r="C55">
        <v>9717</v>
      </c>
      <c r="D55" t="s">
        <v>583</v>
      </c>
      <c r="E55" t="s">
        <v>584</v>
      </c>
      <c r="F55" t="s">
        <v>376</v>
      </c>
      <c r="G55" t="s">
        <v>533</v>
      </c>
      <c r="H55" t="s">
        <v>389</v>
      </c>
      <c r="I55" t="s">
        <v>534</v>
      </c>
      <c r="J55" t="s">
        <v>377</v>
      </c>
      <c r="K55" t="s">
        <v>462</v>
      </c>
      <c r="L55" t="s">
        <v>379</v>
      </c>
      <c r="M55">
        <v>1691875217.5999999</v>
      </c>
      <c r="N55">
        <f t="shared" si="46"/>
        <v>6.7095567264128329E-3</v>
      </c>
      <c r="O55">
        <f t="shared" si="47"/>
        <v>6.7095567264128331</v>
      </c>
      <c r="P55">
        <f t="shared" si="48"/>
        <v>52.363012003314438</v>
      </c>
      <c r="Q55">
        <f t="shared" si="49"/>
        <v>532.95899999999995</v>
      </c>
      <c r="R55">
        <f t="shared" si="50"/>
        <v>284.1276337485628</v>
      </c>
      <c r="S55">
        <f t="shared" si="51"/>
        <v>28.008311666002076</v>
      </c>
      <c r="T55">
        <f t="shared" si="52"/>
        <v>52.537240324925996</v>
      </c>
      <c r="U55">
        <f t="shared" si="53"/>
        <v>0.37604371133552422</v>
      </c>
      <c r="V55">
        <f t="shared" si="54"/>
        <v>2.9043255514233057</v>
      </c>
      <c r="W55">
        <f t="shared" si="55"/>
        <v>0.35093752699271236</v>
      </c>
      <c r="X55">
        <f t="shared" si="56"/>
        <v>0.22145181048999291</v>
      </c>
      <c r="Y55">
        <f t="shared" si="57"/>
        <v>289.56806575515117</v>
      </c>
      <c r="Z55">
        <f t="shared" si="58"/>
        <v>32.591056944080535</v>
      </c>
      <c r="AA55">
        <f t="shared" si="59"/>
        <v>32.034799999999997</v>
      </c>
      <c r="AB55">
        <f t="shared" si="60"/>
        <v>4.7844967767078641</v>
      </c>
      <c r="AC55">
        <f t="shared" si="61"/>
        <v>60.109605347559437</v>
      </c>
      <c r="AD55">
        <f t="shared" si="62"/>
        <v>2.9739844238202</v>
      </c>
      <c r="AE55">
        <f t="shared" si="63"/>
        <v>4.9476026445762535</v>
      </c>
      <c r="AF55">
        <f t="shared" si="64"/>
        <v>1.8105123528876641</v>
      </c>
      <c r="AG55">
        <f t="shared" si="65"/>
        <v>-295.89145163480595</v>
      </c>
      <c r="AH55">
        <f t="shared" si="66"/>
        <v>92.960358082492306</v>
      </c>
      <c r="AI55">
        <f t="shared" si="67"/>
        <v>7.2824847607148691</v>
      </c>
      <c r="AJ55">
        <f t="shared" si="68"/>
        <v>93.919456963552378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51158.705366434442</v>
      </c>
      <c r="AP55" t="s">
        <v>380</v>
      </c>
      <c r="AQ55">
        <v>10238.9</v>
      </c>
      <c r="AR55">
        <v>302.21199999999999</v>
      </c>
      <c r="AS55">
        <v>4052.3</v>
      </c>
      <c r="AT55">
        <f t="shared" si="72"/>
        <v>0.92542210596451402</v>
      </c>
      <c r="AU55">
        <v>-0.32343011824092399</v>
      </c>
      <c r="AV55" t="s">
        <v>585</v>
      </c>
      <c r="AW55">
        <v>10276.1</v>
      </c>
      <c r="AX55">
        <v>771.81392307692295</v>
      </c>
      <c r="AY55">
        <v>1252.96</v>
      </c>
      <c r="AZ55">
        <f t="shared" si="73"/>
        <v>0.38400753170338808</v>
      </c>
      <c r="BA55">
        <v>0.5</v>
      </c>
      <c r="BB55">
        <f t="shared" si="74"/>
        <v>1513.1930993550006</v>
      </c>
      <c r="BC55">
        <f t="shared" si="75"/>
        <v>52.363012003314438</v>
      </c>
      <c r="BD55">
        <f t="shared" si="76"/>
        <v>290.53877353695674</v>
      </c>
      <c r="BE55">
        <f t="shared" si="77"/>
        <v>3.4818056032645789E-2</v>
      </c>
      <c r="BF55">
        <f t="shared" si="78"/>
        <v>2.2341814583067299</v>
      </c>
      <c r="BG55">
        <f t="shared" si="79"/>
        <v>259.04909741578012</v>
      </c>
      <c r="BH55" t="s">
        <v>586</v>
      </c>
      <c r="BI55">
        <v>599.75</v>
      </c>
      <c r="BJ55">
        <f t="shared" si="80"/>
        <v>599.75</v>
      </c>
      <c r="BK55">
        <f t="shared" si="81"/>
        <v>0.52133348231388077</v>
      </c>
      <c r="BL55">
        <f t="shared" si="82"/>
        <v>0.73658712653369829</v>
      </c>
      <c r="BM55">
        <f t="shared" si="83"/>
        <v>0.81080360892673531</v>
      </c>
      <c r="BN55">
        <f t="shared" si="84"/>
        <v>0.50607109026059172</v>
      </c>
      <c r="BO55">
        <f t="shared" si="85"/>
        <v>0.74647314943009335</v>
      </c>
      <c r="BP55">
        <f t="shared" si="86"/>
        <v>0.57237647045472728</v>
      </c>
      <c r="BQ55">
        <f t="shared" si="87"/>
        <v>0.42762352954527272</v>
      </c>
      <c r="BR55">
        <f t="shared" si="88"/>
        <v>1800.01</v>
      </c>
      <c r="BS55">
        <f t="shared" si="89"/>
        <v>1513.1930993550006</v>
      </c>
      <c r="BT55">
        <f t="shared" si="90"/>
        <v>0.84065816265187454</v>
      </c>
      <c r="BU55">
        <f t="shared" si="91"/>
        <v>0.16087025391811777</v>
      </c>
      <c r="BV55">
        <v>6</v>
      </c>
      <c r="BW55">
        <v>0.5</v>
      </c>
      <c r="BX55" t="s">
        <v>381</v>
      </c>
      <c r="BY55">
        <v>2</v>
      </c>
      <c r="BZ55">
        <v>1691875217.5999999</v>
      </c>
      <c r="CA55">
        <v>532.95899999999995</v>
      </c>
      <c r="CB55">
        <v>600.06799999999998</v>
      </c>
      <c r="CC55">
        <v>30.1693</v>
      </c>
      <c r="CD55">
        <v>22.3628</v>
      </c>
      <c r="CE55">
        <v>533.33100000000002</v>
      </c>
      <c r="CF55">
        <v>30.033100000000001</v>
      </c>
      <c r="CG55">
        <v>500.13200000000001</v>
      </c>
      <c r="CH55">
        <v>98.476500000000001</v>
      </c>
      <c r="CI55">
        <v>0.10001400000000001</v>
      </c>
      <c r="CJ55">
        <v>32.628500000000003</v>
      </c>
      <c r="CK55">
        <v>32.034799999999997</v>
      </c>
      <c r="CL55">
        <v>999.9</v>
      </c>
      <c r="CM55">
        <v>0</v>
      </c>
      <c r="CN55">
        <v>0</v>
      </c>
      <c r="CO55">
        <v>10009.4</v>
      </c>
      <c r="CP55">
        <v>0</v>
      </c>
      <c r="CQ55">
        <v>186.059</v>
      </c>
      <c r="CR55">
        <v>-67.109700000000004</v>
      </c>
      <c r="CS55">
        <v>549.53800000000001</v>
      </c>
      <c r="CT55">
        <v>613.79499999999996</v>
      </c>
      <c r="CU55">
        <v>7.8064600000000004</v>
      </c>
      <c r="CV55">
        <v>600.06799999999998</v>
      </c>
      <c r="CW55">
        <v>22.3628</v>
      </c>
      <c r="CX55">
        <v>2.9709599999999998</v>
      </c>
      <c r="CY55">
        <v>2.20221</v>
      </c>
      <c r="CZ55">
        <v>23.866099999999999</v>
      </c>
      <c r="DA55">
        <v>18.978400000000001</v>
      </c>
      <c r="DB55">
        <v>1800.01</v>
      </c>
      <c r="DC55">
        <v>0.97800100000000001</v>
      </c>
      <c r="DD55">
        <v>2.19986E-2</v>
      </c>
      <c r="DE55">
        <v>0</v>
      </c>
      <c r="DF55">
        <v>771.12800000000004</v>
      </c>
      <c r="DG55">
        <v>5.0009800000000002</v>
      </c>
      <c r="DH55">
        <v>14806.6</v>
      </c>
      <c r="DI55">
        <v>16375.9</v>
      </c>
      <c r="DJ55">
        <v>48.25</v>
      </c>
      <c r="DK55">
        <v>49</v>
      </c>
      <c r="DL55">
        <v>48.561999999999998</v>
      </c>
      <c r="DM55">
        <v>47.561999999999998</v>
      </c>
      <c r="DN55">
        <v>49.436999999999998</v>
      </c>
      <c r="DO55">
        <v>1755.52</v>
      </c>
      <c r="DP55">
        <v>39.49</v>
      </c>
      <c r="DQ55">
        <v>0</v>
      </c>
      <c r="DR55">
        <v>149.60000014305101</v>
      </c>
      <c r="DS55">
        <v>0</v>
      </c>
      <c r="DT55">
        <v>771.81392307692295</v>
      </c>
      <c r="DU55">
        <v>-2.5336068442228399</v>
      </c>
      <c r="DV55">
        <v>-4882.1333237486597</v>
      </c>
      <c r="DW55">
        <v>16162.038461538499</v>
      </c>
      <c r="DX55">
        <v>15</v>
      </c>
      <c r="DY55">
        <v>1691875175.0999999</v>
      </c>
      <c r="DZ55" t="s">
        <v>587</v>
      </c>
      <c r="EA55">
        <v>1691875170.5999999</v>
      </c>
      <c r="EB55">
        <v>1691875175.0999999</v>
      </c>
      <c r="EC55">
        <v>43</v>
      </c>
      <c r="ED55">
        <v>-0.214</v>
      </c>
      <c r="EE55">
        <v>1E-3</v>
      </c>
      <c r="EF55">
        <v>-0.38400000000000001</v>
      </c>
      <c r="EG55">
        <v>9.9000000000000005E-2</v>
      </c>
      <c r="EH55">
        <v>600</v>
      </c>
      <c r="EI55">
        <v>23</v>
      </c>
      <c r="EJ55">
        <v>0.03</v>
      </c>
      <c r="EK55">
        <v>0.01</v>
      </c>
      <c r="EL55">
        <v>52.3071382979766</v>
      </c>
      <c r="EM55">
        <v>-6.4407367104626703E-2</v>
      </c>
      <c r="EN55">
        <v>0.152520238564057</v>
      </c>
      <c r="EO55">
        <v>1</v>
      </c>
      <c r="EP55">
        <v>0.38877868353989797</v>
      </c>
      <c r="EQ55">
        <v>-5.4301041717965702E-2</v>
      </c>
      <c r="ER55">
        <v>9.6859638112143306E-3</v>
      </c>
      <c r="ES55">
        <v>1</v>
      </c>
      <c r="ET55">
        <v>2</v>
      </c>
      <c r="EU55">
        <v>2</v>
      </c>
      <c r="EV55" t="s">
        <v>393</v>
      </c>
      <c r="EW55">
        <v>2.9618899999999999</v>
      </c>
      <c r="EX55">
        <v>2.8404400000000001</v>
      </c>
      <c r="EY55">
        <v>0.115511</v>
      </c>
      <c r="EZ55">
        <v>0.126752</v>
      </c>
      <c r="FA55">
        <v>0.13209499999999999</v>
      </c>
      <c r="FB55">
        <v>0.107845</v>
      </c>
      <c r="FC55">
        <v>26524.9</v>
      </c>
      <c r="FD55">
        <v>26700.3</v>
      </c>
      <c r="FE55">
        <v>27508.6</v>
      </c>
      <c r="FF55">
        <v>27856.400000000001</v>
      </c>
      <c r="FG55">
        <v>30597.8</v>
      </c>
      <c r="FH55">
        <v>30450.2</v>
      </c>
      <c r="FI55">
        <v>38308.800000000003</v>
      </c>
      <c r="FJ55">
        <v>36994.9</v>
      </c>
      <c r="FK55">
        <v>2.0291000000000001</v>
      </c>
      <c r="FL55">
        <v>1.70082</v>
      </c>
      <c r="FM55">
        <v>6.7662399999999998E-2</v>
      </c>
      <c r="FN55">
        <v>0</v>
      </c>
      <c r="FO55">
        <v>30.936399999999999</v>
      </c>
      <c r="FP55">
        <v>999.9</v>
      </c>
      <c r="FQ55">
        <v>39.750999999999998</v>
      </c>
      <c r="FR55">
        <v>38.884</v>
      </c>
      <c r="FS55">
        <v>28.1874</v>
      </c>
      <c r="FT55">
        <v>61.364800000000002</v>
      </c>
      <c r="FU55">
        <v>33.193100000000001</v>
      </c>
      <c r="FV55">
        <v>1</v>
      </c>
      <c r="FW55">
        <v>0.38789600000000002</v>
      </c>
      <c r="FX55">
        <v>0.86170800000000003</v>
      </c>
      <c r="FY55">
        <v>20.254899999999999</v>
      </c>
      <c r="FZ55">
        <v>5.2277699999999996</v>
      </c>
      <c r="GA55">
        <v>12.0159</v>
      </c>
      <c r="GB55">
        <v>4.99925</v>
      </c>
      <c r="GC55">
        <v>3.2909999999999999</v>
      </c>
      <c r="GD55">
        <v>9999</v>
      </c>
      <c r="GE55">
        <v>9999</v>
      </c>
      <c r="GF55">
        <v>9999</v>
      </c>
      <c r="GG55">
        <v>291.8</v>
      </c>
      <c r="GH55">
        <v>1.8780399999999999</v>
      </c>
      <c r="GI55">
        <v>1.8717999999999999</v>
      </c>
      <c r="GJ55">
        <v>1.8739300000000001</v>
      </c>
      <c r="GK55">
        <v>1.87205</v>
      </c>
      <c r="GL55">
        <v>1.87225</v>
      </c>
      <c r="GM55">
        <v>1.87351</v>
      </c>
      <c r="GN55">
        <v>1.87378</v>
      </c>
      <c r="GO55">
        <v>1.8778699999999999</v>
      </c>
      <c r="GP55">
        <v>5</v>
      </c>
      <c r="GQ55">
        <v>0</v>
      </c>
      <c r="GR55">
        <v>0</v>
      </c>
      <c r="GS55">
        <v>0</v>
      </c>
      <c r="GT55" t="s">
        <v>383</v>
      </c>
      <c r="GU55" t="s">
        <v>384</v>
      </c>
      <c r="GV55" t="s">
        <v>385</v>
      </c>
      <c r="GW55" t="s">
        <v>385</v>
      </c>
      <c r="GX55" t="s">
        <v>385</v>
      </c>
      <c r="GY55" t="s">
        <v>385</v>
      </c>
      <c r="GZ55">
        <v>0</v>
      </c>
      <c r="HA55">
        <v>100</v>
      </c>
      <c r="HB55">
        <v>100</v>
      </c>
      <c r="HC55">
        <v>-0.372</v>
      </c>
      <c r="HD55">
        <v>0.13619999999999999</v>
      </c>
      <c r="HE55">
        <v>-0.50317559649272403</v>
      </c>
      <c r="HF55">
        <v>7.2704984381113296E-4</v>
      </c>
      <c r="HG55">
        <v>-1.05877040029023E-6</v>
      </c>
      <c r="HH55">
        <v>2.9517966189716799E-10</v>
      </c>
      <c r="HI55">
        <v>0.13619622678651899</v>
      </c>
      <c r="HJ55">
        <v>0</v>
      </c>
      <c r="HK55">
        <v>0</v>
      </c>
      <c r="HL55">
        <v>0</v>
      </c>
      <c r="HM55">
        <v>1</v>
      </c>
      <c r="HN55">
        <v>2242</v>
      </c>
      <c r="HO55">
        <v>1</v>
      </c>
      <c r="HP55">
        <v>25</v>
      </c>
      <c r="HQ55">
        <v>0.8</v>
      </c>
      <c r="HR55">
        <v>0.7</v>
      </c>
      <c r="HS55">
        <v>1.3952599999999999</v>
      </c>
      <c r="HT55">
        <v>2.6428199999999999</v>
      </c>
      <c r="HU55">
        <v>1.49536</v>
      </c>
      <c r="HV55">
        <v>2.2741699999999998</v>
      </c>
      <c r="HW55">
        <v>1.49658</v>
      </c>
      <c r="HX55">
        <v>2.6232899999999999</v>
      </c>
      <c r="HY55">
        <v>41.041200000000003</v>
      </c>
      <c r="HZ55">
        <v>23.8949</v>
      </c>
      <c r="IA55">
        <v>18</v>
      </c>
      <c r="IB55">
        <v>509.34199999999998</v>
      </c>
      <c r="IC55">
        <v>440.78199999999998</v>
      </c>
      <c r="ID55">
        <v>30.016999999999999</v>
      </c>
      <c r="IE55">
        <v>32.2196</v>
      </c>
      <c r="IF55">
        <v>30.000499999999999</v>
      </c>
      <c r="IG55">
        <v>32.082999999999998</v>
      </c>
      <c r="IH55">
        <v>32.033299999999997</v>
      </c>
      <c r="II55">
        <v>27.995999999999999</v>
      </c>
      <c r="IJ55">
        <v>27.208300000000001</v>
      </c>
      <c r="IK55">
        <v>0</v>
      </c>
      <c r="IL55">
        <v>29.977799999999998</v>
      </c>
      <c r="IM55">
        <v>600</v>
      </c>
      <c r="IN55">
        <v>22.437000000000001</v>
      </c>
      <c r="IO55">
        <v>99.863</v>
      </c>
      <c r="IP55">
        <v>99.311599999999999</v>
      </c>
    </row>
    <row r="56" spans="1:250" x14ac:dyDescent="0.3">
      <c r="A56">
        <v>41</v>
      </c>
      <c r="B56">
        <v>1691875341.5999999</v>
      </c>
      <c r="C56">
        <v>9841</v>
      </c>
      <c r="D56" t="s">
        <v>588</v>
      </c>
      <c r="E56" t="s">
        <v>589</v>
      </c>
      <c r="F56" t="s">
        <v>376</v>
      </c>
      <c r="G56" t="s">
        <v>533</v>
      </c>
      <c r="H56" t="s">
        <v>389</v>
      </c>
      <c r="I56" t="s">
        <v>534</v>
      </c>
      <c r="J56" t="s">
        <v>377</v>
      </c>
      <c r="K56" t="s">
        <v>462</v>
      </c>
      <c r="L56" t="s">
        <v>379</v>
      </c>
      <c r="M56">
        <v>1691875341.5999999</v>
      </c>
      <c r="N56">
        <f t="shared" si="46"/>
        <v>6.2662331274516642E-3</v>
      </c>
      <c r="O56">
        <f t="shared" si="47"/>
        <v>6.2662331274516641</v>
      </c>
      <c r="P56">
        <f t="shared" si="48"/>
        <v>52.101035518192283</v>
      </c>
      <c r="Q56">
        <f t="shared" si="49"/>
        <v>732.09799999999996</v>
      </c>
      <c r="R56">
        <f t="shared" si="50"/>
        <v>461.36486660887812</v>
      </c>
      <c r="S56">
        <f t="shared" si="51"/>
        <v>45.47792111684565</v>
      </c>
      <c r="T56">
        <f t="shared" si="52"/>
        <v>72.164782157167792</v>
      </c>
      <c r="U56">
        <f t="shared" si="53"/>
        <v>0.34876624048717197</v>
      </c>
      <c r="V56">
        <f t="shared" si="54"/>
        <v>2.9062128592247398</v>
      </c>
      <c r="W56">
        <f t="shared" si="55"/>
        <v>0.32707065261400253</v>
      </c>
      <c r="X56">
        <f t="shared" si="56"/>
        <v>0.20625585459126317</v>
      </c>
      <c r="Y56">
        <f t="shared" si="57"/>
        <v>289.56646975514423</v>
      </c>
      <c r="Z56">
        <f t="shared" si="58"/>
        <v>32.635170346321658</v>
      </c>
      <c r="AA56">
        <f t="shared" si="59"/>
        <v>31.961600000000001</v>
      </c>
      <c r="AB56">
        <f t="shared" si="60"/>
        <v>4.7647145796799615</v>
      </c>
      <c r="AC56">
        <f t="shared" si="61"/>
        <v>59.867934246579537</v>
      </c>
      <c r="AD56">
        <f t="shared" si="62"/>
        <v>2.9500996223950202</v>
      </c>
      <c r="AE56">
        <f t="shared" si="63"/>
        <v>4.9276789979830813</v>
      </c>
      <c r="AF56">
        <f t="shared" si="64"/>
        <v>1.8146149572849413</v>
      </c>
      <c r="AG56">
        <f t="shared" si="65"/>
        <v>-276.34088092061842</v>
      </c>
      <c r="AH56">
        <f t="shared" si="66"/>
        <v>93.271453785881576</v>
      </c>
      <c r="AI56">
        <f t="shared" si="67"/>
        <v>7.2969176532785704</v>
      </c>
      <c r="AJ56">
        <f t="shared" si="68"/>
        <v>113.79396027368595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51223.663690919464</v>
      </c>
      <c r="AP56" t="s">
        <v>380</v>
      </c>
      <c r="AQ56">
        <v>10238.9</v>
      </c>
      <c r="AR56">
        <v>302.21199999999999</v>
      </c>
      <c r="AS56">
        <v>4052.3</v>
      </c>
      <c r="AT56">
        <f t="shared" si="72"/>
        <v>0.92542210596451402</v>
      </c>
      <c r="AU56">
        <v>-0.32343011824092399</v>
      </c>
      <c r="AV56" t="s">
        <v>590</v>
      </c>
      <c r="AW56">
        <v>10276</v>
      </c>
      <c r="AX56">
        <v>764.91615999999999</v>
      </c>
      <c r="AY56">
        <v>1237.7</v>
      </c>
      <c r="AZ56">
        <f t="shared" si="73"/>
        <v>0.38198581239395657</v>
      </c>
      <c r="BA56">
        <v>0.5</v>
      </c>
      <c r="BB56">
        <f t="shared" si="74"/>
        <v>1513.1846993549971</v>
      </c>
      <c r="BC56">
        <f t="shared" si="75"/>
        <v>52.101035518192283</v>
      </c>
      <c r="BD56">
        <f t="shared" si="76"/>
        <v>289.00754334261177</v>
      </c>
      <c r="BE56">
        <f t="shared" si="77"/>
        <v>3.4645120095900657E-2</v>
      </c>
      <c r="BF56">
        <f t="shared" si="78"/>
        <v>2.2740567181061651</v>
      </c>
      <c r="BG56">
        <f t="shared" si="79"/>
        <v>258.39043867618955</v>
      </c>
      <c r="BH56" t="s">
        <v>591</v>
      </c>
      <c r="BI56">
        <v>602.15</v>
      </c>
      <c r="BJ56">
        <f t="shared" si="80"/>
        <v>602.15</v>
      </c>
      <c r="BK56">
        <f t="shared" si="81"/>
        <v>0.51349276884543915</v>
      </c>
      <c r="BL56">
        <f t="shared" si="82"/>
        <v>0.74389715994020933</v>
      </c>
      <c r="BM56">
        <f t="shared" si="83"/>
        <v>0.81579061779922624</v>
      </c>
      <c r="BN56">
        <f t="shared" si="84"/>
        <v>0.5053873913935828</v>
      </c>
      <c r="BO56">
        <f t="shared" si="85"/>
        <v>0.75054238727197875</v>
      </c>
      <c r="BP56">
        <f t="shared" si="86"/>
        <v>0.58560362335395955</v>
      </c>
      <c r="BQ56">
        <f t="shared" si="87"/>
        <v>0.41439637664604045</v>
      </c>
      <c r="BR56">
        <f t="shared" si="88"/>
        <v>1800</v>
      </c>
      <c r="BS56">
        <f t="shared" si="89"/>
        <v>1513.1846993549971</v>
      </c>
      <c r="BT56">
        <f t="shared" si="90"/>
        <v>0.84065816630833168</v>
      </c>
      <c r="BU56">
        <f t="shared" si="91"/>
        <v>0.16087026097508011</v>
      </c>
      <c r="BV56">
        <v>6</v>
      </c>
      <c r="BW56">
        <v>0.5</v>
      </c>
      <c r="BX56" t="s">
        <v>381</v>
      </c>
      <c r="BY56">
        <v>2</v>
      </c>
      <c r="BZ56">
        <v>1691875341.5999999</v>
      </c>
      <c r="CA56">
        <v>732.09799999999996</v>
      </c>
      <c r="CB56">
        <v>800.09500000000003</v>
      </c>
      <c r="CC56">
        <v>29.9282</v>
      </c>
      <c r="CD56">
        <v>22.636900000000001</v>
      </c>
      <c r="CE56">
        <v>732.16499999999996</v>
      </c>
      <c r="CF56">
        <v>29.7941</v>
      </c>
      <c r="CG56">
        <v>500.21499999999997</v>
      </c>
      <c r="CH56">
        <v>98.472800000000007</v>
      </c>
      <c r="CI56">
        <v>9.9771100000000001E-2</v>
      </c>
      <c r="CJ56">
        <v>32.556899999999999</v>
      </c>
      <c r="CK56">
        <v>31.961600000000001</v>
      </c>
      <c r="CL56">
        <v>999.9</v>
      </c>
      <c r="CM56">
        <v>0</v>
      </c>
      <c r="CN56">
        <v>0</v>
      </c>
      <c r="CO56">
        <v>10020.6</v>
      </c>
      <c r="CP56">
        <v>0</v>
      </c>
      <c r="CQ56">
        <v>173.249</v>
      </c>
      <c r="CR56">
        <v>-67.996799999999993</v>
      </c>
      <c r="CS56">
        <v>754.68499999999995</v>
      </c>
      <c r="CT56">
        <v>818.62599999999998</v>
      </c>
      <c r="CU56">
        <v>7.2913100000000002</v>
      </c>
      <c r="CV56">
        <v>800.09500000000003</v>
      </c>
      <c r="CW56">
        <v>22.636900000000001</v>
      </c>
      <c r="CX56">
        <v>2.9471099999999999</v>
      </c>
      <c r="CY56">
        <v>2.22912</v>
      </c>
      <c r="CZ56">
        <v>23.732099999999999</v>
      </c>
      <c r="DA56">
        <v>19.173100000000002</v>
      </c>
      <c r="DB56">
        <v>1800</v>
      </c>
      <c r="DC56">
        <v>0.97800100000000001</v>
      </c>
      <c r="DD56">
        <v>2.19986E-2</v>
      </c>
      <c r="DE56">
        <v>0</v>
      </c>
      <c r="DF56">
        <v>764.30100000000004</v>
      </c>
      <c r="DG56">
        <v>5.0009800000000002</v>
      </c>
      <c r="DH56">
        <v>14687.1</v>
      </c>
      <c r="DI56">
        <v>16375.9</v>
      </c>
      <c r="DJ56">
        <v>48.125</v>
      </c>
      <c r="DK56">
        <v>48.811999999999998</v>
      </c>
      <c r="DL56">
        <v>48.5</v>
      </c>
      <c r="DM56">
        <v>47.436999999999998</v>
      </c>
      <c r="DN56">
        <v>49.25</v>
      </c>
      <c r="DO56">
        <v>1755.51</v>
      </c>
      <c r="DP56">
        <v>39.49</v>
      </c>
      <c r="DQ56">
        <v>0</v>
      </c>
      <c r="DR56">
        <v>123.80000019073501</v>
      </c>
      <c r="DS56">
        <v>0</v>
      </c>
      <c r="DT56">
        <v>764.91615999999999</v>
      </c>
      <c r="DU56">
        <v>-3.6147692237652</v>
      </c>
      <c r="DV56">
        <v>-599.36923201395302</v>
      </c>
      <c r="DW56">
        <v>14898.644</v>
      </c>
      <c r="DX56">
        <v>15</v>
      </c>
      <c r="DY56">
        <v>1691875296.5999999</v>
      </c>
      <c r="DZ56" t="s">
        <v>592</v>
      </c>
      <c r="EA56">
        <v>1691875294.0999999</v>
      </c>
      <c r="EB56">
        <v>1691875296.5999999</v>
      </c>
      <c r="EC56">
        <v>44</v>
      </c>
      <c r="ED56">
        <v>0.35599999999999998</v>
      </c>
      <c r="EE56">
        <v>-2E-3</v>
      </c>
      <c r="EF56">
        <v>-9.1999999999999998E-2</v>
      </c>
      <c r="EG56">
        <v>0.09</v>
      </c>
      <c r="EH56">
        <v>800</v>
      </c>
      <c r="EI56">
        <v>22</v>
      </c>
      <c r="EJ56">
        <v>0.06</v>
      </c>
      <c r="EK56">
        <v>0.02</v>
      </c>
      <c r="EL56">
        <v>52.020348372293498</v>
      </c>
      <c r="EM56">
        <v>-2.68675400702078E-2</v>
      </c>
      <c r="EN56">
        <v>0.163395427410921</v>
      </c>
      <c r="EO56">
        <v>1</v>
      </c>
      <c r="EP56">
        <v>0.36076028896850498</v>
      </c>
      <c r="EQ56">
        <v>-6.06912453890553E-2</v>
      </c>
      <c r="ER56">
        <v>9.8788354565648301E-3</v>
      </c>
      <c r="ES56">
        <v>1</v>
      </c>
      <c r="ET56">
        <v>2</v>
      </c>
      <c r="EU56">
        <v>2</v>
      </c>
      <c r="EV56" t="s">
        <v>393</v>
      </c>
      <c r="EW56">
        <v>2.9621599999999999</v>
      </c>
      <c r="EX56">
        <v>2.84029</v>
      </c>
      <c r="EY56">
        <v>0.14419999999999999</v>
      </c>
      <c r="EZ56">
        <v>0.15434200000000001</v>
      </c>
      <c r="FA56">
        <v>0.13137799999999999</v>
      </c>
      <c r="FB56">
        <v>0.108768</v>
      </c>
      <c r="FC56">
        <v>25663.599999999999</v>
      </c>
      <c r="FD56">
        <v>25855.7</v>
      </c>
      <c r="FE56">
        <v>27508.7</v>
      </c>
      <c r="FF56">
        <v>27856.5</v>
      </c>
      <c r="FG56">
        <v>30625.200000000001</v>
      </c>
      <c r="FH56">
        <v>30420.799999999999</v>
      </c>
      <c r="FI56">
        <v>38308.6</v>
      </c>
      <c r="FJ56">
        <v>36995.1</v>
      </c>
      <c r="FK56">
        <v>2.02915</v>
      </c>
      <c r="FL56">
        <v>1.7026300000000001</v>
      </c>
      <c r="FM56">
        <v>8.2883999999999999E-2</v>
      </c>
      <c r="FN56">
        <v>0</v>
      </c>
      <c r="FO56">
        <v>30.615600000000001</v>
      </c>
      <c r="FP56">
        <v>999.9</v>
      </c>
      <c r="FQ56">
        <v>39.610999999999997</v>
      </c>
      <c r="FR56">
        <v>38.762999999999998</v>
      </c>
      <c r="FS56">
        <v>27.9072</v>
      </c>
      <c r="FT56">
        <v>61.174799999999998</v>
      </c>
      <c r="FU56">
        <v>33.741999999999997</v>
      </c>
      <c r="FV56">
        <v>1</v>
      </c>
      <c r="FW56">
        <v>0.385048</v>
      </c>
      <c r="FX56">
        <v>-2.20044E-2</v>
      </c>
      <c r="FY56">
        <v>20.258600000000001</v>
      </c>
      <c r="FZ56">
        <v>5.2279200000000001</v>
      </c>
      <c r="GA56">
        <v>12.0159</v>
      </c>
      <c r="GB56">
        <v>4.9991500000000002</v>
      </c>
      <c r="GC56">
        <v>3.29108</v>
      </c>
      <c r="GD56">
        <v>9999</v>
      </c>
      <c r="GE56">
        <v>9999</v>
      </c>
      <c r="GF56">
        <v>9999</v>
      </c>
      <c r="GG56">
        <v>291.8</v>
      </c>
      <c r="GH56">
        <v>1.87836</v>
      </c>
      <c r="GI56">
        <v>1.8721099999999999</v>
      </c>
      <c r="GJ56">
        <v>1.87426</v>
      </c>
      <c r="GK56">
        <v>1.8724099999999999</v>
      </c>
      <c r="GL56">
        <v>1.8726100000000001</v>
      </c>
      <c r="GM56">
        <v>1.87385</v>
      </c>
      <c r="GN56">
        <v>1.87418</v>
      </c>
      <c r="GO56">
        <v>1.8782000000000001</v>
      </c>
      <c r="GP56">
        <v>5</v>
      </c>
      <c r="GQ56">
        <v>0</v>
      </c>
      <c r="GR56">
        <v>0</v>
      </c>
      <c r="GS56">
        <v>0</v>
      </c>
      <c r="GT56" t="s">
        <v>383</v>
      </c>
      <c r="GU56" t="s">
        <v>384</v>
      </c>
      <c r="GV56" t="s">
        <v>385</v>
      </c>
      <c r="GW56" t="s">
        <v>385</v>
      </c>
      <c r="GX56" t="s">
        <v>385</v>
      </c>
      <c r="GY56" t="s">
        <v>385</v>
      </c>
      <c r="GZ56">
        <v>0</v>
      </c>
      <c r="HA56">
        <v>100</v>
      </c>
      <c r="HB56">
        <v>100</v>
      </c>
      <c r="HC56">
        <v>-6.7000000000000004E-2</v>
      </c>
      <c r="HD56">
        <v>0.1341</v>
      </c>
      <c r="HE56">
        <v>-0.14675958665404901</v>
      </c>
      <c r="HF56">
        <v>7.2704984381113296E-4</v>
      </c>
      <c r="HG56">
        <v>-1.05877040029023E-6</v>
      </c>
      <c r="HH56">
        <v>2.9517966189716799E-10</v>
      </c>
      <c r="HI56">
        <v>0.13408581710988399</v>
      </c>
      <c r="HJ56">
        <v>0</v>
      </c>
      <c r="HK56">
        <v>0</v>
      </c>
      <c r="HL56">
        <v>0</v>
      </c>
      <c r="HM56">
        <v>1</v>
      </c>
      <c r="HN56">
        <v>2242</v>
      </c>
      <c r="HO56">
        <v>1</v>
      </c>
      <c r="HP56">
        <v>25</v>
      </c>
      <c r="HQ56">
        <v>0.8</v>
      </c>
      <c r="HR56">
        <v>0.8</v>
      </c>
      <c r="HS56">
        <v>1.7602500000000001</v>
      </c>
      <c r="HT56">
        <v>2.6355</v>
      </c>
      <c r="HU56">
        <v>1.49536</v>
      </c>
      <c r="HV56">
        <v>2.2741699999999998</v>
      </c>
      <c r="HW56">
        <v>1.49658</v>
      </c>
      <c r="HX56">
        <v>2.6269499999999999</v>
      </c>
      <c r="HY56">
        <v>41.170499999999997</v>
      </c>
      <c r="HZ56">
        <v>23.579699999999999</v>
      </c>
      <c r="IA56">
        <v>18</v>
      </c>
      <c r="IB56">
        <v>509.21800000000002</v>
      </c>
      <c r="IC56">
        <v>441.83800000000002</v>
      </c>
      <c r="ID56">
        <v>30.684899999999999</v>
      </c>
      <c r="IE56">
        <v>32.189</v>
      </c>
      <c r="IF56">
        <v>29.998899999999999</v>
      </c>
      <c r="IG56">
        <v>32.063000000000002</v>
      </c>
      <c r="IH56">
        <v>32.010800000000003</v>
      </c>
      <c r="II56">
        <v>35.2941</v>
      </c>
      <c r="IJ56">
        <v>25.508700000000001</v>
      </c>
      <c r="IK56">
        <v>0</v>
      </c>
      <c r="IL56">
        <v>30.752800000000001</v>
      </c>
      <c r="IM56">
        <v>800</v>
      </c>
      <c r="IN56">
        <v>22.6572</v>
      </c>
      <c r="IO56">
        <v>99.863</v>
      </c>
      <c r="IP56">
        <v>99.311999999999998</v>
      </c>
    </row>
    <row r="57" spans="1:250" x14ac:dyDescent="0.3">
      <c r="A57">
        <v>42</v>
      </c>
      <c r="B57">
        <v>1691875494.5999999</v>
      </c>
      <c r="C57">
        <v>9994</v>
      </c>
      <c r="D57" t="s">
        <v>593</v>
      </c>
      <c r="E57" t="s">
        <v>594</v>
      </c>
      <c r="F57" t="s">
        <v>376</v>
      </c>
      <c r="G57" t="s">
        <v>533</v>
      </c>
      <c r="H57" t="s">
        <v>389</v>
      </c>
      <c r="I57" t="s">
        <v>534</v>
      </c>
      <c r="J57" t="s">
        <v>377</v>
      </c>
      <c r="K57" t="s">
        <v>462</v>
      </c>
      <c r="L57" t="s">
        <v>379</v>
      </c>
      <c r="M57">
        <v>1691875494.5999999</v>
      </c>
      <c r="N57">
        <f t="shared" si="46"/>
        <v>5.6466553247506981E-3</v>
      </c>
      <c r="O57">
        <f t="shared" si="47"/>
        <v>5.6466553247506983</v>
      </c>
      <c r="P57">
        <f t="shared" si="48"/>
        <v>50.966778231903774</v>
      </c>
      <c r="Q57">
        <f t="shared" si="49"/>
        <v>1131.3699999999999</v>
      </c>
      <c r="R57">
        <f t="shared" si="50"/>
        <v>825.40852533119937</v>
      </c>
      <c r="S57">
        <f t="shared" si="51"/>
        <v>81.36476911326092</v>
      </c>
      <c r="T57">
        <f t="shared" si="52"/>
        <v>111.52496734236298</v>
      </c>
      <c r="U57">
        <f t="shared" si="53"/>
        <v>0.31040287182372361</v>
      </c>
      <c r="V57">
        <f t="shared" si="54"/>
        <v>2.8993893892193263</v>
      </c>
      <c r="W57">
        <f t="shared" si="55"/>
        <v>0.29305226397149853</v>
      </c>
      <c r="X57">
        <f t="shared" si="56"/>
        <v>0.18463568079204951</v>
      </c>
      <c r="Y57">
        <f t="shared" si="57"/>
        <v>289.60158175529631</v>
      </c>
      <c r="Z57">
        <f t="shared" si="58"/>
        <v>32.749312974872659</v>
      </c>
      <c r="AA57">
        <f t="shared" si="59"/>
        <v>32.004600000000003</v>
      </c>
      <c r="AB57">
        <f t="shared" si="60"/>
        <v>4.7763266221219229</v>
      </c>
      <c r="AC57">
        <f t="shared" si="61"/>
        <v>60.057429838141289</v>
      </c>
      <c r="AD57">
        <f t="shared" si="62"/>
        <v>2.9513892755809503</v>
      </c>
      <c r="AE57">
        <f t="shared" si="63"/>
        <v>4.9142783557923444</v>
      </c>
      <c r="AF57">
        <f t="shared" si="64"/>
        <v>1.8249373465409726</v>
      </c>
      <c r="AG57">
        <f t="shared" si="65"/>
        <v>-249.01749982150579</v>
      </c>
      <c r="AH57">
        <f t="shared" si="66"/>
        <v>78.781187898802187</v>
      </c>
      <c r="AI57">
        <f t="shared" si="67"/>
        <v>6.1776410705812461</v>
      </c>
      <c r="AJ57">
        <f t="shared" si="68"/>
        <v>125.54291090317398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51040.086954031205</v>
      </c>
      <c r="AP57" t="s">
        <v>380</v>
      </c>
      <c r="AQ57">
        <v>10238.9</v>
      </c>
      <c r="AR57">
        <v>302.21199999999999</v>
      </c>
      <c r="AS57">
        <v>4052.3</v>
      </c>
      <c r="AT57">
        <f t="shared" si="72"/>
        <v>0.92542210596451402</v>
      </c>
      <c r="AU57">
        <v>-0.32343011824092399</v>
      </c>
      <c r="AV57" t="s">
        <v>595</v>
      </c>
      <c r="AW57">
        <v>10276.299999999999</v>
      </c>
      <c r="AX57">
        <v>754.39930769230796</v>
      </c>
      <c r="AY57">
        <v>1215.45</v>
      </c>
      <c r="AZ57">
        <f t="shared" si="73"/>
        <v>0.37932509959907201</v>
      </c>
      <c r="BA57">
        <v>0.5</v>
      </c>
      <c r="BB57">
        <f t="shared" si="74"/>
        <v>1513.3694993550757</v>
      </c>
      <c r="BC57">
        <f t="shared" si="75"/>
        <v>50.966778231903774</v>
      </c>
      <c r="BD57">
        <f t="shared" si="76"/>
        <v>287.02951803653093</v>
      </c>
      <c r="BE57">
        <f t="shared" si="77"/>
        <v>3.3891398215704811E-2</v>
      </c>
      <c r="BF57">
        <f t="shared" si="78"/>
        <v>2.333991525772348</v>
      </c>
      <c r="BG57">
        <f t="shared" si="79"/>
        <v>257.40671338934726</v>
      </c>
      <c r="BH57" t="s">
        <v>596</v>
      </c>
      <c r="BI57">
        <v>599.15</v>
      </c>
      <c r="BJ57">
        <f t="shared" si="80"/>
        <v>599.15</v>
      </c>
      <c r="BK57">
        <f t="shared" si="81"/>
        <v>0.50705500020568517</v>
      </c>
      <c r="BL57">
        <f t="shared" si="82"/>
        <v>0.74809458430584463</v>
      </c>
      <c r="BM57">
        <f t="shared" si="83"/>
        <v>0.82152527402516551</v>
      </c>
      <c r="BN57">
        <f t="shared" si="84"/>
        <v>0.50485272438038287</v>
      </c>
      <c r="BO57">
        <f t="shared" si="85"/>
        <v>0.75647558137302384</v>
      </c>
      <c r="BP57">
        <f t="shared" si="86"/>
        <v>0.59414273795921857</v>
      </c>
      <c r="BQ57">
        <f t="shared" si="87"/>
        <v>0.40585726204078143</v>
      </c>
      <c r="BR57">
        <f t="shared" si="88"/>
        <v>1800.22</v>
      </c>
      <c r="BS57">
        <f t="shared" si="89"/>
        <v>1513.3694993550757</v>
      </c>
      <c r="BT57">
        <f t="shared" si="90"/>
        <v>0.84065808587565727</v>
      </c>
      <c r="BU57">
        <f t="shared" si="91"/>
        <v>0.16087010574001862</v>
      </c>
      <c r="BV57">
        <v>6</v>
      </c>
      <c r="BW57">
        <v>0.5</v>
      </c>
      <c r="BX57" t="s">
        <v>381</v>
      </c>
      <c r="BY57">
        <v>2</v>
      </c>
      <c r="BZ57">
        <v>1691875494.5999999</v>
      </c>
      <c r="CA57">
        <v>1131.3699999999999</v>
      </c>
      <c r="CB57">
        <v>1200.17</v>
      </c>
      <c r="CC57">
        <v>29.9405</v>
      </c>
      <c r="CD57">
        <v>23.369900000000001</v>
      </c>
      <c r="CE57">
        <v>1131.54</v>
      </c>
      <c r="CF57">
        <v>29.805900000000001</v>
      </c>
      <c r="CG57">
        <v>500.19099999999997</v>
      </c>
      <c r="CH57">
        <v>98.475300000000004</v>
      </c>
      <c r="CI57">
        <v>9.9849900000000005E-2</v>
      </c>
      <c r="CJ57">
        <v>32.508600000000001</v>
      </c>
      <c r="CK57">
        <v>32.004600000000003</v>
      </c>
      <c r="CL57">
        <v>999.9</v>
      </c>
      <c r="CM57">
        <v>0</v>
      </c>
      <c r="CN57">
        <v>0</v>
      </c>
      <c r="CO57">
        <v>9981.25</v>
      </c>
      <c r="CP57">
        <v>0</v>
      </c>
      <c r="CQ57">
        <v>187.85</v>
      </c>
      <c r="CR57">
        <v>-68.795299999999997</v>
      </c>
      <c r="CS57">
        <v>1166.29</v>
      </c>
      <c r="CT57">
        <v>1228.8900000000001</v>
      </c>
      <c r="CU57">
        <v>6.5705299999999998</v>
      </c>
      <c r="CV57">
        <v>1200.17</v>
      </c>
      <c r="CW57">
        <v>23.369900000000001</v>
      </c>
      <c r="CX57">
        <v>2.9483999999999999</v>
      </c>
      <c r="CY57">
        <v>2.3013599999999999</v>
      </c>
      <c r="CZ57">
        <v>23.7393</v>
      </c>
      <c r="DA57">
        <v>19.6859</v>
      </c>
      <c r="DB57">
        <v>1800.22</v>
      </c>
      <c r="DC57">
        <v>0.97800100000000001</v>
      </c>
      <c r="DD57">
        <v>2.19986E-2</v>
      </c>
      <c r="DE57">
        <v>0</v>
      </c>
      <c r="DF57">
        <v>754.03599999999994</v>
      </c>
      <c r="DG57">
        <v>5.0009800000000002</v>
      </c>
      <c r="DH57">
        <v>15433.2</v>
      </c>
      <c r="DI57">
        <v>16377.9</v>
      </c>
      <c r="DJ57">
        <v>48.061999999999998</v>
      </c>
      <c r="DK57">
        <v>48.75</v>
      </c>
      <c r="DL57">
        <v>48.375</v>
      </c>
      <c r="DM57">
        <v>47.25</v>
      </c>
      <c r="DN57">
        <v>49.186999999999998</v>
      </c>
      <c r="DO57">
        <v>1755.73</v>
      </c>
      <c r="DP57">
        <v>39.49</v>
      </c>
      <c r="DQ57">
        <v>0</v>
      </c>
      <c r="DR57">
        <v>152.200000047684</v>
      </c>
      <c r="DS57">
        <v>0</v>
      </c>
      <c r="DT57">
        <v>754.39930769230796</v>
      </c>
      <c r="DU57">
        <v>-2.9223931453812102</v>
      </c>
      <c r="DV57">
        <v>-7529.0358826281599</v>
      </c>
      <c r="DW57">
        <v>15900.7038461538</v>
      </c>
      <c r="DX57">
        <v>15</v>
      </c>
      <c r="DY57">
        <v>1691875447.0999999</v>
      </c>
      <c r="DZ57" t="s">
        <v>597</v>
      </c>
      <c r="EA57">
        <v>1691875447.0999999</v>
      </c>
      <c r="EB57">
        <v>1691875446.5999999</v>
      </c>
      <c r="EC57">
        <v>45</v>
      </c>
      <c r="ED57">
        <v>8.3000000000000004E-2</v>
      </c>
      <c r="EE57">
        <v>0</v>
      </c>
      <c r="EF57">
        <v>-0.20699999999999999</v>
      </c>
      <c r="EG57">
        <v>9.8000000000000004E-2</v>
      </c>
      <c r="EH57">
        <v>1200</v>
      </c>
      <c r="EI57">
        <v>23</v>
      </c>
      <c r="EJ57">
        <v>0.08</v>
      </c>
      <c r="EK57">
        <v>0.02</v>
      </c>
      <c r="EL57">
        <v>50.919643564156502</v>
      </c>
      <c r="EM57">
        <v>-0.56612699022298396</v>
      </c>
      <c r="EN57">
        <v>0.19223625535484801</v>
      </c>
      <c r="EO57">
        <v>1</v>
      </c>
      <c r="EP57">
        <v>0.32083182420701001</v>
      </c>
      <c r="EQ57">
        <v>-2.5041131529076801E-2</v>
      </c>
      <c r="ER57">
        <v>4.7553663010274604E-3</v>
      </c>
      <c r="ES57">
        <v>1</v>
      </c>
      <c r="ET57">
        <v>2</v>
      </c>
      <c r="EU57">
        <v>2</v>
      </c>
      <c r="EV57" t="s">
        <v>393</v>
      </c>
      <c r="EW57">
        <v>2.96217</v>
      </c>
      <c r="EX57">
        <v>2.8400300000000001</v>
      </c>
      <c r="EY57">
        <v>0.19170799999999999</v>
      </c>
      <c r="EZ57">
        <v>0.200432</v>
      </c>
      <c r="FA57">
        <v>0.131434</v>
      </c>
      <c r="FB57">
        <v>0.11122600000000001</v>
      </c>
      <c r="FC57">
        <v>24238.9</v>
      </c>
      <c r="FD57">
        <v>24444.400000000001</v>
      </c>
      <c r="FE57">
        <v>27511.7</v>
      </c>
      <c r="FF57">
        <v>27857.200000000001</v>
      </c>
      <c r="FG57">
        <v>30630.5</v>
      </c>
      <c r="FH57">
        <v>30341.200000000001</v>
      </c>
      <c r="FI57">
        <v>38313.4</v>
      </c>
      <c r="FJ57">
        <v>36996.699999999997</v>
      </c>
      <c r="FK57">
        <v>2.0285500000000001</v>
      </c>
      <c r="FL57">
        <v>1.7078</v>
      </c>
      <c r="FM57">
        <v>8.7633699999999995E-2</v>
      </c>
      <c r="FN57">
        <v>0</v>
      </c>
      <c r="FO57">
        <v>30.581499999999998</v>
      </c>
      <c r="FP57">
        <v>999.9</v>
      </c>
      <c r="FQ57">
        <v>39.610999999999997</v>
      </c>
      <c r="FR57">
        <v>38.642000000000003</v>
      </c>
      <c r="FS57">
        <v>27.726099999999999</v>
      </c>
      <c r="FT57">
        <v>61.174799999999998</v>
      </c>
      <c r="FU57">
        <v>33.413499999999999</v>
      </c>
      <c r="FV57">
        <v>1</v>
      </c>
      <c r="FW57">
        <v>0.38004300000000002</v>
      </c>
      <c r="FX57">
        <v>0.288132</v>
      </c>
      <c r="FY57">
        <v>20.257300000000001</v>
      </c>
      <c r="FZ57">
        <v>5.2231300000000003</v>
      </c>
      <c r="GA57">
        <v>12.0159</v>
      </c>
      <c r="GB57">
        <v>4.9976500000000001</v>
      </c>
      <c r="GC57">
        <v>3.2906499999999999</v>
      </c>
      <c r="GD57">
        <v>9999</v>
      </c>
      <c r="GE57">
        <v>9999</v>
      </c>
      <c r="GF57">
        <v>9999</v>
      </c>
      <c r="GG57">
        <v>291.89999999999998</v>
      </c>
      <c r="GH57">
        <v>1.8784000000000001</v>
      </c>
      <c r="GI57">
        <v>1.8722399999999999</v>
      </c>
      <c r="GJ57">
        <v>1.87439</v>
      </c>
      <c r="GK57">
        <v>1.8724400000000001</v>
      </c>
      <c r="GL57">
        <v>1.87269</v>
      </c>
      <c r="GM57">
        <v>1.8739300000000001</v>
      </c>
      <c r="GN57">
        <v>1.8742399999999999</v>
      </c>
      <c r="GO57">
        <v>1.8782000000000001</v>
      </c>
      <c r="GP57">
        <v>5</v>
      </c>
      <c r="GQ57">
        <v>0</v>
      </c>
      <c r="GR57">
        <v>0</v>
      </c>
      <c r="GS57">
        <v>0</v>
      </c>
      <c r="GT57" t="s">
        <v>383</v>
      </c>
      <c r="GU57" t="s">
        <v>384</v>
      </c>
      <c r="GV57" t="s">
        <v>385</v>
      </c>
      <c r="GW57" t="s">
        <v>385</v>
      </c>
      <c r="GX57" t="s">
        <v>385</v>
      </c>
      <c r="GY57" t="s">
        <v>385</v>
      </c>
      <c r="GZ57">
        <v>0</v>
      </c>
      <c r="HA57">
        <v>100</v>
      </c>
      <c r="HB57">
        <v>100</v>
      </c>
      <c r="HC57">
        <v>-0.17</v>
      </c>
      <c r="HD57">
        <v>0.1346</v>
      </c>
      <c r="HE57">
        <v>-6.4199877942698699E-2</v>
      </c>
      <c r="HF57">
        <v>7.2704984381113296E-4</v>
      </c>
      <c r="HG57">
        <v>-1.05877040029023E-6</v>
      </c>
      <c r="HH57">
        <v>2.9517966189716799E-10</v>
      </c>
      <c r="HI57">
        <v>0.134515500661266</v>
      </c>
      <c r="HJ57">
        <v>0</v>
      </c>
      <c r="HK57">
        <v>0</v>
      </c>
      <c r="HL57">
        <v>0</v>
      </c>
      <c r="HM57">
        <v>1</v>
      </c>
      <c r="HN57">
        <v>2242</v>
      </c>
      <c r="HO57">
        <v>1</v>
      </c>
      <c r="HP57">
        <v>25</v>
      </c>
      <c r="HQ57">
        <v>0.8</v>
      </c>
      <c r="HR57">
        <v>0.8</v>
      </c>
      <c r="HS57">
        <v>2.4511699999999998</v>
      </c>
      <c r="HT57">
        <v>2.6196299999999999</v>
      </c>
      <c r="HU57">
        <v>1.49536</v>
      </c>
      <c r="HV57">
        <v>2.2741699999999998</v>
      </c>
      <c r="HW57">
        <v>1.49658</v>
      </c>
      <c r="HX57">
        <v>2.5512700000000001</v>
      </c>
      <c r="HY57">
        <v>41.612699999999997</v>
      </c>
      <c r="HZ57">
        <v>23.579699999999999</v>
      </c>
      <c r="IA57">
        <v>18</v>
      </c>
      <c r="IB57">
        <v>508.39800000000002</v>
      </c>
      <c r="IC57">
        <v>444.96800000000002</v>
      </c>
      <c r="ID57">
        <v>30.414000000000001</v>
      </c>
      <c r="IE57">
        <v>32.124400000000001</v>
      </c>
      <c r="IF57">
        <v>30</v>
      </c>
      <c r="IG57">
        <v>32.004899999999999</v>
      </c>
      <c r="IH57">
        <v>31.9575</v>
      </c>
      <c r="II57">
        <v>49.121099999999998</v>
      </c>
      <c r="IJ57">
        <v>22.411899999999999</v>
      </c>
      <c r="IK57">
        <v>0.64347299999999996</v>
      </c>
      <c r="IL57">
        <v>30.416799999999999</v>
      </c>
      <c r="IM57">
        <v>1200</v>
      </c>
      <c r="IN57">
        <v>23.497</v>
      </c>
      <c r="IO57">
        <v>99.874899999999997</v>
      </c>
      <c r="IP57">
        <v>99.315700000000007</v>
      </c>
    </row>
    <row r="58" spans="1:250" x14ac:dyDescent="0.3">
      <c r="A58">
        <v>43</v>
      </c>
      <c r="B58">
        <v>1691875616.5999999</v>
      </c>
      <c r="C58">
        <v>10116</v>
      </c>
      <c r="D58" t="s">
        <v>598</v>
      </c>
      <c r="E58" t="s">
        <v>599</v>
      </c>
      <c r="F58" t="s">
        <v>376</v>
      </c>
      <c r="G58" t="s">
        <v>533</v>
      </c>
      <c r="H58" t="s">
        <v>389</v>
      </c>
      <c r="I58" t="s">
        <v>534</v>
      </c>
      <c r="J58" t="s">
        <v>377</v>
      </c>
      <c r="K58" t="s">
        <v>462</v>
      </c>
      <c r="L58" t="s">
        <v>379</v>
      </c>
      <c r="M58">
        <v>1691875616.5999999</v>
      </c>
      <c r="N58">
        <f t="shared" si="46"/>
        <v>5.2123044082105514E-3</v>
      </c>
      <c r="O58">
        <f t="shared" si="47"/>
        <v>5.2123044082105512</v>
      </c>
      <c r="P58">
        <f t="shared" si="48"/>
        <v>49.966197025610818</v>
      </c>
      <c r="Q58">
        <f t="shared" si="49"/>
        <v>1431.13</v>
      </c>
      <c r="R58">
        <f t="shared" si="50"/>
        <v>1097.7199705042099</v>
      </c>
      <c r="S58">
        <f t="shared" si="51"/>
        <v>108.21707890764172</v>
      </c>
      <c r="T58">
        <f t="shared" si="52"/>
        <v>141.08580721726003</v>
      </c>
      <c r="U58">
        <f t="shared" si="53"/>
        <v>0.28397826396091552</v>
      </c>
      <c r="V58">
        <f t="shared" si="54"/>
        <v>2.9067320294070056</v>
      </c>
      <c r="W58">
        <f t="shared" si="55"/>
        <v>0.26941628485806152</v>
      </c>
      <c r="X58">
        <f t="shared" si="56"/>
        <v>0.16963126464918202</v>
      </c>
      <c r="Y58">
        <f t="shared" si="57"/>
        <v>289.54731775506127</v>
      </c>
      <c r="Z58">
        <f t="shared" si="58"/>
        <v>32.859974069749654</v>
      </c>
      <c r="AA58">
        <f t="shared" si="59"/>
        <v>31.988600000000002</v>
      </c>
      <c r="AB58">
        <f t="shared" si="60"/>
        <v>4.7720029873920371</v>
      </c>
      <c r="AC58">
        <f t="shared" si="61"/>
        <v>59.81823321016784</v>
      </c>
      <c r="AD58">
        <f t="shared" si="62"/>
        <v>2.9393361205814004</v>
      </c>
      <c r="AE58">
        <f t="shared" si="63"/>
        <v>4.9137795665983921</v>
      </c>
      <c r="AF58">
        <f t="shared" si="64"/>
        <v>1.8326668668106367</v>
      </c>
      <c r="AG58">
        <f t="shared" si="65"/>
        <v>-229.86262440208532</v>
      </c>
      <c r="AH58">
        <f t="shared" si="66"/>
        <v>81.205949401177634</v>
      </c>
      <c r="AI58">
        <f t="shared" si="67"/>
        <v>6.3511383539925337</v>
      </c>
      <c r="AJ58">
        <f t="shared" si="68"/>
        <v>147.24178110814614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51246.891642801791</v>
      </c>
      <c r="AP58" t="s">
        <v>380</v>
      </c>
      <c r="AQ58">
        <v>10238.9</v>
      </c>
      <c r="AR58">
        <v>302.21199999999999</v>
      </c>
      <c r="AS58">
        <v>4052.3</v>
      </c>
      <c r="AT58">
        <f t="shared" si="72"/>
        <v>0.92542210596451402</v>
      </c>
      <c r="AU58">
        <v>-0.32343011824092399</v>
      </c>
      <c r="AV58" t="s">
        <v>600</v>
      </c>
      <c r="AW58">
        <v>10277</v>
      </c>
      <c r="AX58">
        <v>749.42264</v>
      </c>
      <c r="AY58">
        <v>1211.95</v>
      </c>
      <c r="AZ58">
        <f t="shared" si="73"/>
        <v>0.38163897850571393</v>
      </c>
      <c r="BA58">
        <v>0.5</v>
      </c>
      <c r="BB58">
        <f t="shared" si="74"/>
        <v>1513.0838993549539</v>
      </c>
      <c r="BC58">
        <f t="shared" si="75"/>
        <v>49.966197025610818</v>
      </c>
      <c r="BD58">
        <f t="shared" si="76"/>
        <v>288.72589687163355</v>
      </c>
      <c r="BE58">
        <f t="shared" si="77"/>
        <v>3.3236509333878193E-2</v>
      </c>
      <c r="BF58">
        <f t="shared" si="78"/>
        <v>2.3436197862948145</v>
      </c>
      <c r="BG58">
        <f t="shared" si="79"/>
        <v>257.24938016253896</v>
      </c>
      <c r="BH58" t="s">
        <v>601</v>
      </c>
      <c r="BI58">
        <v>598.29999999999995</v>
      </c>
      <c r="BJ58">
        <f t="shared" si="80"/>
        <v>598.29999999999995</v>
      </c>
      <c r="BK58">
        <f t="shared" si="81"/>
        <v>0.50633276950369244</v>
      </c>
      <c r="BL58">
        <f t="shared" si="82"/>
        <v>0.75373154078057525</v>
      </c>
      <c r="BM58">
        <f t="shared" si="83"/>
        <v>0.82233642154024333</v>
      </c>
      <c r="BN58">
        <f t="shared" si="84"/>
        <v>0.50841820392244796</v>
      </c>
      <c r="BO58">
        <f t="shared" si="85"/>
        <v>0.75740889280464896</v>
      </c>
      <c r="BP58">
        <f t="shared" si="86"/>
        <v>0.60174000194205257</v>
      </c>
      <c r="BQ58">
        <f t="shared" si="87"/>
        <v>0.39825999805794743</v>
      </c>
      <c r="BR58">
        <f t="shared" si="88"/>
        <v>1799.88</v>
      </c>
      <c r="BS58">
        <f t="shared" si="89"/>
        <v>1513.0838993549539</v>
      </c>
      <c r="BT58">
        <f t="shared" si="90"/>
        <v>0.84065821018898701</v>
      </c>
      <c r="BU58">
        <f t="shared" si="91"/>
        <v>0.16087034566474501</v>
      </c>
      <c r="BV58">
        <v>6</v>
      </c>
      <c r="BW58">
        <v>0.5</v>
      </c>
      <c r="BX58" t="s">
        <v>381</v>
      </c>
      <c r="BY58">
        <v>2</v>
      </c>
      <c r="BZ58">
        <v>1691875616.5999999</v>
      </c>
      <c r="CA58">
        <v>1431.13</v>
      </c>
      <c r="CB58">
        <v>1499.99</v>
      </c>
      <c r="CC58">
        <v>29.8157</v>
      </c>
      <c r="CD58">
        <v>23.751899999999999</v>
      </c>
      <c r="CE58">
        <v>1431.45</v>
      </c>
      <c r="CF58">
        <v>29.681100000000001</v>
      </c>
      <c r="CG58">
        <v>500.36900000000003</v>
      </c>
      <c r="CH58">
        <v>98.483400000000003</v>
      </c>
      <c r="CI58">
        <v>0.100102</v>
      </c>
      <c r="CJ58">
        <v>32.506799999999998</v>
      </c>
      <c r="CK58">
        <v>31.988600000000002</v>
      </c>
      <c r="CL58">
        <v>999.9</v>
      </c>
      <c r="CM58">
        <v>0</v>
      </c>
      <c r="CN58">
        <v>0</v>
      </c>
      <c r="CO58">
        <v>10022.5</v>
      </c>
      <c r="CP58">
        <v>0</v>
      </c>
      <c r="CQ58">
        <v>353.26600000000002</v>
      </c>
      <c r="CR58">
        <v>-68.86</v>
      </c>
      <c r="CS58">
        <v>1475.11</v>
      </c>
      <c r="CT58">
        <v>1536.49</v>
      </c>
      <c r="CU58">
        <v>6.0637999999999996</v>
      </c>
      <c r="CV58">
        <v>1499.99</v>
      </c>
      <c r="CW58">
        <v>23.751899999999999</v>
      </c>
      <c r="CX58">
        <v>2.93635</v>
      </c>
      <c r="CY58">
        <v>2.3391700000000002</v>
      </c>
      <c r="CZ58">
        <v>23.671299999999999</v>
      </c>
      <c r="DA58">
        <v>19.948699999999999</v>
      </c>
      <c r="DB58">
        <v>1799.88</v>
      </c>
      <c r="DC58">
        <v>0.97799800000000003</v>
      </c>
      <c r="DD58">
        <v>2.2002299999999999E-2</v>
      </c>
      <c r="DE58">
        <v>0</v>
      </c>
      <c r="DF58">
        <v>749.37400000000002</v>
      </c>
      <c r="DG58">
        <v>5.0009800000000002</v>
      </c>
      <c r="DH58">
        <v>14380.9</v>
      </c>
      <c r="DI58">
        <v>16374.7</v>
      </c>
      <c r="DJ58">
        <v>47.936999999999998</v>
      </c>
      <c r="DK58">
        <v>48.5</v>
      </c>
      <c r="DL58">
        <v>48.436999999999998</v>
      </c>
      <c r="DM58">
        <v>47.625</v>
      </c>
      <c r="DN58">
        <v>49.125</v>
      </c>
      <c r="DO58">
        <v>1755.39</v>
      </c>
      <c r="DP58">
        <v>39.49</v>
      </c>
      <c r="DQ58">
        <v>0</v>
      </c>
      <c r="DR58">
        <v>121.700000047684</v>
      </c>
      <c r="DS58">
        <v>0</v>
      </c>
      <c r="DT58">
        <v>749.42264</v>
      </c>
      <c r="DU58">
        <v>-2.3506923003831801</v>
      </c>
      <c r="DV58">
        <v>4856.4077108230504</v>
      </c>
      <c r="DW58">
        <v>14865.088</v>
      </c>
      <c r="DX58">
        <v>15</v>
      </c>
      <c r="DY58">
        <v>1691875573.0999999</v>
      </c>
      <c r="DZ58" t="s">
        <v>602</v>
      </c>
      <c r="EA58">
        <v>1691875568.5999999</v>
      </c>
      <c r="EB58">
        <v>1691875573.0999999</v>
      </c>
      <c r="EC58">
        <v>46</v>
      </c>
      <c r="ED58">
        <v>8.9999999999999993E-3</v>
      </c>
      <c r="EE58">
        <v>0</v>
      </c>
      <c r="EF58">
        <v>-0.35099999999999998</v>
      </c>
      <c r="EG58">
        <v>0.105</v>
      </c>
      <c r="EH58">
        <v>1500</v>
      </c>
      <c r="EI58">
        <v>23</v>
      </c>
      <c r="EJ58">
        <v>0.03</v>
      </c>
      <c r="EK58">
        <v>0.02</v>
      </c>
      <c r="EL58">
        <v>50.004699284154</v>
      </c>
      <c r="EM58">
        <v>-0.71859159697373598</v>
      </c>
      <c r="EN58">
        <v>0.17656510925296701</v>
      </c>
      <c r="EO58">
        <v>1</v>
      </c>
      <c r="EP58">
        <v>0.28672203150422998</v>
      </c>
      <c r="EQ58">
        <v>-1.8303324388152099E-3</v>
      </c>
      <c r="ER58">
        <v>1.9469266747505899E-3</v>
      </c>
      <c r="ES58">
        <v>1</v>
      </c>
      <c r="ET58">
        <v>2</v>
      </c>
      <c r="EU58">
        <v>2</v>
      </c>
      <c r="EV58" t="s">
        <v>393</v>
      </c>
      <c r="EW58">
        <v>2.96272</v>
      </c>
      <c r="EX58">
        <v>2.8406500000000001</v>
      </c>
      <c r="EY58">
        <v>0.22175600000000001</v>
      </c>
      <c r="EZ58">
        <v>0.229742</v>
      </c>
      <c r="FA58">
        <v>0.13108</v>
      </c>
      <c r="FB58">
        <v>0.11250599999999999</v>
      </c>
      <c r="FC58">
        <v>23338</v>
      </c>
      <c r="FD58">
        <v>23547.8</v>
      </c>
      <c r="FE58">
        <v>27514.6</v>
      </c>
      <c r="FF58">
        <v>27859.4</v>
      </c>
      <c r="FG58">
        <v>30647.599999999999</v>
      </c>
      <c r="FH58">
        <v>30301.200000000001</v>
      </c>
      <c r="FI58">
        <v>38316.400000000001</v>
      </c>
      <c r="FJ58">
        <v>36998.699999999997</v>
      </c>
      <c r="FK58">
        <v>2.0289199999999998</v>
      </c>
      <c r="FL58">
        <v>1.70947</v>
      </c>
      <c r="FM58">
        <v>9.1668200000000005E-2</v>
      </c>
      <c r="FN58">
        <v>0</v>
      </c>
      <c r="FO58">
        <v>30.4999</v>
      </c>
      <c r="FP58">
        <v>999.9</v>
      </c>
      <c r="FQ58">
        <v>39.658999999999999</v>
      </c>
      <c r="FR58">
        <v>38.542000000000002</v>
      </c>
      <c r="FS58">
        <v>27.6069</v>
      </c>
      <c r="FT58">
        <v>61.214799999999997</v>
      </c>
      <c r="FU58">
        <v>32.964700000000001</v>
      </c>
      <c r="FV58">
        <v>1</v>
      </c>
      <c r="FW58">
        <v>0.37574200000000002</v>
      </c>
      <c r="FX58">
        <v>0.143625</v>
      </c>
      <c r="FY58">
        <v>20.258099999999999</v>
      </c>
      <c r="FZ58">
        <v>5.2265699999999997</v>
      </c>
      <c r="GA58">
        <v>12.0159</v>
      </c>
      <c r="GB58">
        <v>4.9988000000000001</v>
      </c>
      <c r="GC58">
        <v>3.2910300000000001</v>
      </c>
      <c r="GD58">
        <v>9999</v>
      </c>
      <c r="GE58">
        <v>9999</v>
      </c>
      <c r="GF58">
        <v>9999</v>
      </c>
      <c r="GG58">
        <v>291.89999999999998</v>
      </c>
      <c r="GH58">
        <v>1.8784000000000001</v>
      </c>
      <c r="GI58">
        <v>1.8722399999999999</v>
      </c>
      <c r="GJ58">
        <v>1.8743799999999999</v>
      </c>
      <c r="GK58">
        <v>1.8724400000000001</v>
      </c>
      <c r="GL58">
        <v>1.87269</v>
      </c>
      <c r="GM58">
        <v>1.8739300000000001</v>
      </c>
      <c r="GN58">
        <v>1.8742300000000001</v>
      </c>
      <c r="GO58">
        <v>1.8782000000000001</v>
      </c>
      <c r="GP58">
        <v>5</v>
      </c>
      <c r="GQ58">
        <v>0</v>
      </c>
      <c r="GR58">
        <v>0</v>
      </c>
      <c r="GS58">
        <v>0</v>
      </c>
      <c r="GT58" t="s">
        <v>383</v>
      </c>
      <c r="GU58" t="s">
        <v>384</v>
      </c>
      <c r="GV58" t="s">
        <v>385</v>
      </c>
      <c r="GW58" t="s">
        <v>385</v>
      </c>
      <c r="GX58" t="s">
        <v>385</v>
      </c>
      <c r="GY58" t="s">
        <v>385</v>
      </c>
      <c r="GZ58">
        <v>0</v>
      </c>
      <c r="HA58">
        <v>100</v>
      </c>
      <c r="HB58">
        <v>100</v>
      </c>
      <c r="HC58">
        <v>-0.32</v>
      </c>
      <c r="HD58">
        <v>0.1346</v>
      </c>
      <c r="HE58">
        <v>-5.5267246400184301E-2</v>
      </c>
      <c r="HF58">
        <v>7.2704984381113296E-4</v>
      </c>
      <c r="HG58">
        <v>-1.05877040029023E-6</v>
      </c>
      <c r="HH58">
        <v>2.9517966189716799E-10</v>
      </c>
      <c r="HI58">
        <v>0.13463889121727399</v>
      </c>
      <c r="HJ58">
        <v>0</v>
      </c>
      <c r="HK58">
        <v>0</v>
      </c>
      <c r="HL58">
        <v>0</v>
      </c>
      <c r="HM58">
        <v>1</v>
      </c>
      <c r="HN58">
        <v>2242</v>
      </c>
      <c r="HO58">
        <v>1</v>
      </c>
      <c r="HP58">
        <v>25</v>
      </c>
      <c r="HQ58">
        <v>0.8</v>
      </c>
      <c r="HR58">
        <v>0.7</v>
      </c>
      <c r="HS58">
        <v>2.9382299999999999</v>
      </c>
      <c r="HT58">
        <v>2.6135299999999999</v>
      </c>
      <c r="HU58">
        <v>1.49536</v>
      </c>
      <c r="HV58">
        <v>2.2753899999999998</v>
      </c>
      <c r="HW58">
        <v>1.49658</v>
      </c>
      <c r="HX58">
        <v>2.52075</v>
      </c>
      <c r="HY58">
        <v>41.743600000000001</v>
      </c>
      <c r="HZ58">
        <v>23.570900000000002</v>
      </c>
      <c r="IA58">
        <v>18</v>
      </c>
      <c r="IB58">
        <v>508.315</v>
      </c>
      <c r="IC58">
        <v>445.82400000000001</v>
      </c>
      <c r="ID58">
        <v>30.608699999999999</v>
      </c>
      <c r="IE58">
        <v>32.072099999999999</v>
      </c>
      <c r="IF58">
        <v>30</v>
      </c>
      <c r="IG58">
        <v>31.964200000000002</v>
      </c>
      <c r="IH58">
        <v>31.918199999999999</v>
      </c>
      <c r="II58">
        <v>58.868400000000001</v>
      </c>
      <c r="IJ58">
        <v>21.033000000000001</v>
      </c>
      <c r="IK58">
        <v>3.2222400000000002</v>
      </c>
      <c r="IL58">
        <v>30.6129</v>
      </c>
      <c r="IM58">
        <v>1500</v>
      </c>
      <c r="IN58">
        <v>23.836500000000001</v>
      </c>
      <c r="IO58">
        <v>99.883799999999994</v>
      </c>
      <c r="IP58">
        <v>99.322000000000003</v>
      </c>
    </row>
    <row r="59" spans="1:250" x14ac:dyDescent="0.3">
      <c r="A59">
        <v>44</v>
      </c>
      <c r="B59">
        <v>1691877954.0999999</v>
      </c>
      <c r="C59">
        <v>12453.5</v>
      </c>
      <c r="D59" t="s">
        <v>603</v>
      </c>
      <c r="E59" t="s">
        <v>604</v>
      </c>
      <c r="F59" t="s">
        <v>376</v>
      </c>
      <c r="G59" t="s">
        <v>605</v>
      </c>
      <c r="H59" t="s">
        <v>389</v>
      </c>
      <c r="I59" t="s">
        <v>31</v>
      </c>
      <c r="J59" t="s">
        <v>377</v>
      </c>
      <c r="K59" t="s">
        <v>534</v>
      </c>
      <c r="L59" t="s">
        <v>379</v>
      </c>
      <c r="M59">
        <v>1691877954.0999999</v>
      </c>
      <c r="N59">
        <f t="shared" si="46"/>
        <v>5.3144164385883468E-3</v>
      </c>
      <c r="O59">
        <f t="shared" si="47"/>
        <v>5.3144164385883466</v>
      </c>
      <c r="P59">
        <f t="shared" si="48"/>
        <v>41.10885510563412</v>
      </c>
      <c r="Q59">
        <f t="shared" si="49"/>
        <v>348.42200000000003</v>
      </c>
      <c r="R59">
        <f t="shared" si="50"/>
        <v>107.85436115360731</v>
      </c>
      <c r="S59">
        <f t="shared" si="51"/>
        <v>10.633467443829415</v>
      </c>
      <c r="T59">
        <f t="shared" si="52"/>
        <v>34.351267339457202</v>
      </c>
      <c r="U59">
        <f t="shared" si="53"/>
        <v>0.29506197532480472</v>
      </c>
      <c r="V59">
        <f t="shared" si="54"/>
        <v>2.8971566186732201</v>
      </c>
      <c r="W59">
        <f t="shared" si="55"/>
        <v>0.27932594199682997</v>
      </c>
      <c r="X59">
        <f t="shared" si="56"/>
        <v>0.17592256633397024</v>
      </c>
      <c r="Y59">
        <f t="shared" si="57"/>
        <v>289.57125775516499</v>
      </c>
      <c r="Z59">
        <f t="shared" si="58"/>
        <v>32.913551527046998</v>
      </c>
      <c r="AA59">
        <f t="shared" si="59"/>
        <v>31.9617</v>
      </c>
      <c r="AB59">
        <f t="shared" si="60"/>
        <v>4.7647415558925479</v>
      </c>
      <c r="AC59">
        <f t="shared" si="61"/>
        <v>60.020819226474352</v>
      </c>
      <c r="AD59">
        <f t="shared" si="62"/>
        <v>2.9624717042630606</v>
      </c>
      <c r="AE59">
        <f t="shared" si="63"/>
        <v>4.9357402022202912</v>
      </c>
      <c r="AF59">
        <f t="shared" si="64"/>
        <v>1.8022698516294873</v>
      </c>
      <c r="AG59">
        <f t="shared" si="65"/>
        <v>-234.36576494174611</v>
      </c>
      <c r="AH59">
        <f t="shared" si="66"/>
        <v>97.494739060093721</v>
      </c>
      <c r="AI59">
        <f t="shared" si="67"/>
        <v>7.6522555968737729</v>
      </c>
      <c r="AJ59">
        <f t="shared" si="68"/>
        <v>160.35248747038639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50964.842704214185</v>
      </c>
      <c r="AP59" t="s">
        <v>380</v>
      </c>
      <c r="AQ59">
        <v>10238.9</v>
      </c>
      <c r="AR59">
        <v>302.21199999999999</v>
      </c>
      <c r="AS59">
        <v>4052.3</v>
      </c>
      <c r="AT59">
        <f t="shared" si="72"/>
        <v>0.92542210596451402</v>
      </c>
      <c r="AU59">
        <v>-0.32343011824092399</v>
      </c>
      <c r="AV59" t="s">
        <v>606</v>
      </c>
      <c r="AW59">
        <v>10276.200000000001</v>
      </c>
      <c r="AX59">
        <v>748.98436000000004</v>
      </c>
      <c r="AY59">
        <v>1095.8900000000001</v>
      </c>
      <c r="AZ59">
        <f t="shared" si="73"/>
        <v>0.31655151520681823</v>
      </c>
      <c r="BA59">
        <v>0.5</v>
      </c>
      <c r="BB59">
        <f t="shared" si="74"/>
        <v>1513.2098993550076</v>
      </c>
      <c r="BC59">
        <f t="shared" si="75"/>
        <v>41.10885510563412</v>
      </c>
      <c r="BD59">
        <f t="shared" si="76"/>
        <v>239.50444323339229</v>
      </c>
      <c r="BE59">
        <f t="shared" si="77"/>
        <v>2.7380395305063223E-2</v>
      </c>
      <c r="BF59">
        <f t="shared" si="78"/>
        <v>2.6977251366469259</v>
      </c>
      <c r="BG59">
        <f t="shared" si="79"/>
        <v>251.59369800341383</v>
      </c>
      <c r="BH59" t="s">
        <v>607</v>
      </c>
      <c r="BI59">
        <v>604.99</v>
      </c>
      <c r="BJ59">
        <f t="shared" si="80"/>
        <v>604.99</v>
      </c>
      <c r="BK59">
        <f t="shared" si="81"/>
        <v>0.44794641797990675</v>
      </c>
      <c r="BL59">
        <f t="shared" si="82"/>
        <v>0.70667272356895494</v>
      </c>
      <c r="BM59">
        <f t="shared" si="83"/>
        <v>0.85759911351169449</v>
      </c>
      <c r="BN59">
        <f t="shared" si="84"/>
        <v>0.43708612308770056</v>
      </c>
      <c r="BO59">
        <f t="shared" si="85"/>
        <v>0.78835749987733617</v>
      </c>
      <c r="BP59">
        <f t="shared" si="86"/>
        <v>0.57081289525455781</v>
      </c>
      <c r="BQ59">
        <f t="shared" si="87"/>
        <v>0.42918710474544219</v>
      </c>
      <c r="BR59">
        <f t="shared" si="88"/>
        <v>1800.03</v>
      </c>
      <c r="BS59">
        <f t="shared" si="89"/>
        <v>1513.2098993550076</v>
      </c>
      <c r="BT59">
        <f t="shared" si="90"/>
        <v>0.84065815533908195</v>
      </c>
      <c r="BU59">
        <f t="shared" si="91"/>
        <v>0.16087023980442824</v>
      </c>
      <c r="BV59">
        <v>6</v>
      </c>
      <c r="BW59">
        <v>0.5</v>
      </c>
      <c r="BX59" t="s">
        <v>381</v>
      </c>
      <c r="BY59">
        <v>2</v>
      </c>
      <c r="BZ59">
        <v>1691877954.0999999</v>
      </c>
      <c r="CA59">
        <v>348.42200000000003</v>
      </c>
      <c r="CB59">
        <v>399.964</v>
      </c>
      <c r="CC59">
        <v>30.048100000000002</v>
      </c>
      <c r="CD59">
        <v>23.863700000000001</v>
      </c>
      <c r="CE59">
        <v>348.94600000000003</v>
      </c>
      <c r="CF59">
        <v>29.888100000000001</v>
      </c>
      <c r="CG59">
        <v>500.10300000000001</v>
      </c>
      <c r="CH59">
        <v>98.491100000000003</v>
      </c>
      <c r="CI59">
        <v>9.9882600000000002E-2</v>
      </c>
      <c r="CJ59">
        <v>32.585900000000002</v>
      </c>
      <c r="CK59">
        <v>31.9617</v>
      </c>
      <c r="CL59">
        <v>999.9</v>
      </c>
      <c r="CM59">
        <v>0</v>
      </c>
      <c r="CN59">
        <v>0</v>
      </c>
      <c r="CO59">
        <v>9966.8799999999992</v>
      </c>
      <c r="CP59">
        <v>0</v>
      </c>
      <c r="CQ59">
        <v>822.19500000000005</v>
      </c>
      <c r="CR59">
        <v>-51.542299999999997</v>
      </c>
      <c r="CS59">
        <v>359.21499999999997</v>
      </c>
      <c r="CT59">
        <v>409.74200000000002</v>
      </c>
      <c r="CU59">
        <v>6.1844700000000001</v>
      </c>
      <c r="CV59">
        <v>399.964</v>
      </c>
      <c r="CW59">
        <v>23.863700000000001</v>
      </c>
      <c r="CX59">
        <v>2.95947</v>
      </c>
      <c r="CY59">
        <v>2.3503599999999998</v>
      </c>
      <c r="CZ59">
        <v>23.801600000000001</v>
      </c>
      <c r="DA59">
        <v>20.0258</v>
      </c>
      <c r="DB59">
        <v>1800.03</v>
      </c>
      <c r="DC59">
        <v>0.97800100000000001</v>
      </c>
      <c r="DD59">
        <v>2.19986E-2</v>
      </c>
      <c r="DE59">
        <v>0</v>
      </c>
      <c r="DF59">
        <v>749.13199999999995</v>
      </c>
      <c r="DG59">
        <v>5.0009800000000002</v>
      </c>
      <c r="DH59">
        <v>14928</v>
      </c>
      <c r="DI59">
        <v>16376.2</v>
      </c>
      <c r="DJ59">
        <v>48.875</v>
      </c>
      <c r="DK59">
        <v>49.686999999999998</v>
      </c>
      <c r="DL59">
        <v>49.061999999999998</v>
      </c>
      <c r="DM59">
        <v>48.811999999999998</v>
      </c>
      <c r="DN59">
        <v>50</v>
      </c>
      <c r="DO59">
        <v>1755.54</v>
      </c>
      <c r="DP59">
        <v>39.49</v>
      </c>
      <c r="DQ59">
        <v>0</v>
      </c>
      <c r="DR59">
        <v>2336.9000000953702</v>
      </c>
      <c r="DS59">
        <v>0</v>
      </c>
      <c r="DT59">
        <v>748.98436000000004</v>
      </c>
      <c r="DU59">
        <v>-1.16615385799187</v>
      </c>
      <c r="DV59">
        <v>-1.8615382982072499</v>
      </c>
      <c r="DW59">
        <v>14892.523999999999</v>
      </c>
      <c r="DX59">
        <v>15</v>
      </c>
      <c r="DY59">
        <v>1691877916.0999999</v>
      </c>
      <c r="DZ59" t="s">
        <v>608</v>
      </c>
      <c r="EA59">
        <v>1691877915.0999999</v>
      </c>
      <c r="EB59">
        <v>1691877916.0999999</v>
      </c>
      <c r="EC59">
        <v>48</v>
      </c>
      <c r="ED59">
        <v>-5.7000000000000002E-2</v>
      </c>
      <c r="EE59">
        <v>-8.9999999999999993E-3</v>
      </c>
      <c r="EF59">
        <v>-0.52100000000000002</v>
      </c>
      <c r="EG59">
        <v>0.13500000000000001</v>
      </c>
      <c r="EH59">
        <v>400</v>
      </c>
      <c r="EI59">
        <v>24</v>
      </c>
      <c r="EJ59">
        <v>7.0000000000000007E-2</v>
      </c>
      <c r="EK59">
        <v>0.02</v>
      </c>
      <c r="EL59">
        <v>41.101504252160296</v>
      </c>
      <c r="EM59">
        <v>-0.26872159227405101</v>
      </c>
      <c r="EN59">
        <v>0.123039864483108</v>
      </c>
      <c r="EO59">
        <v>1</v>
      </c>
      <c r="EP59">
        <v>0.29048570892201597</v>
      </c>
      <c r="EQ59">
        <v>7.5413617291503296E-2</v>
      </c>
      <c r="ER59">
        <v>1.9682670280435501E-2</v>
      </c>
      <c r="ES59">
        <v>1</v>
      </c>
      <c r="ET59">
        <v>2</v>
      </c>
      <c r="EU59">
        <v>2</v>
      </c>
      <c r="EV59" t="s">
        <v>393</v>
      </c>
      <c r="EW59">
        <v>2.9618899999999999</v>
      </c>
      <c r="EX59">
        <v>2.8399399999999999</v>
      </c>
      <c r="EY59">
        <v>8.3770399999999995E-2</v>
      </c>
      <c r="EZ59">
        <v>9.4096899999999997E-2</v>
      </c>
      <c r="FA59">
        <v>0.13167300000000001</v>
      </c>
      <c r="FB59">
        <v>0.112849</v>
      </c>
      <c r="FC59">
        <v>27459.9</v>
      </c>
      <c r="FD59">
        <v>27690.799999999999</v>
      </c>
      <c r="FE59">
        <v>27491</v>
      </c>
      <c r="FF59">
        <v>27847.9</v>
      </c>
      <c r="FG59">
        <v>30587</v>
      </c>
      <c r="FH59">
        <v>30279.9</v>
      </c>
      <c r="FI59">
        <v>38279.199999999997</v>
      </c>
      <c r="FJ59">
        <v>36999</v>
      </c>
      <c r="FK59">
        <v>2.0271499999999998</v>
      </c>
      <c r="FL59">
        <v>1.70987</v>
      </c>
      <c r="FM59">
        <v>7.9147499999999996E-2</v>
      </c>
      <c r="FN59">
        <v>0</v>
      </c>
      <c r="FO59">
        <v>30.676400000000001</v>
      </c>
      <c r="FP59">
        <v>999.9</v>
      </c>
      <c r="FQ59">
        <v>44.933</v>
      </c>
      <c r="FR59">
        <v>37.786000000000001</v>
      </c>
      <c r="FS59">
        <v>30.0215</v>
      </c>
      <c r="FT59">
        <v>61.589399999999998</v>
      </c>
      <c r="FU59">
        <v>36.666699999999999</v>
      </c>
      <c r="FV59">
        <v>1</v>
      </c>
      <c r="FW59">
        <v>0.389901</v>
      </c>
      <c r="FX59">
        <v>0.76763599999999999</v>
      </c>
      <c r="FY59">
        <v>20.253599999999999</v>
      </c>
      <c r="FZ59">
        <v>5.2202799999999998</v>
      </c>
      <c r="GA59">
        <v>12.0159</v>
      </c>
      <c r="GB59">
        <v>4.9981</v>
      </c>
      <c r="GC59">
        <v>3.2903500000000001</v>
      </c>
      <c r="GD59">
        <v>9999</v>
      </c>
      <c r="GE59">
        <v>9999</v>
      </c>
      <c r="GF59">
        <v>9999</v>
      </c>
      <c r="GG59">
        <v>292.5</v>
      </c>
      <c r="GH59">
        <v>1.8784799999999999</v>
      </c>
      <c r="GI59">
        <v>1.87225</v>
      </c>
      <c r="GJ59">
        <v>1.87439</v>
      </c>
      <c r="GK59">
        <v>1.87252</v>
      </c>
      <c r="GL59">
        <v>1.8727100000000001</v>
      </c>
      <c r="GM59">
        <v>1.8739399999999999</v>
      </c>
      <c r="GN59">
        <v>1.8742399999999999</v>
      </c>
      <c r="GO59">
        <v>1.8782000000000001</v>
      </c>
      <c r="GP59">
        <v>5</v>
      </c>
      <c r="GQ59">
        <v>0</v>
      </c>
      <c r="GR59">
        <v>0</v>
      </c>
      <c r="GS59">
        <v>0</v>
      </c>
      <c r="GT59" t="s">
        <v>383</v>
      </c>
      <c r="GU59" t="s">
        <v>384</v>
      </c>
      <c r="GV59" t="s">
        <v>385</v>
      </c>
      <c r="GW59" t="s">
        <v>385</v>
      </c>
      <c r="GX59" t="s">
        <v>385</v>
      </c>
      <c r="GY59" t="s">
        <v>385</v>
      </c>
      <c r="GZ59">
        <v>0</v>
      </c>
      <c r="HA59">
        <v>100</v>
      </c>
      <c r="HB59">
        <v>100</v>
      </c>
      <c r="HC59">
        <v>-0.52400000000000002</v>
      </c>
      <c r="HD59">
        <v>0.16</v>
      </c>
      <c r="HE59">
        <v>-0.66117045813255204</v>
      </c>
      <c r="HF59">
        <v>7.2704984381113296E-4</v>
      </c>
      <c r="HG59">
        <v>-1.05877040029023E-6</v>
      </c>
      <c r="HH59">
        <v>2.9517966189716799E-10</v>
      </c>
      <c r="HI59">
        <v>0.16003536096476401</v>
      </c>
      <c r="HJ59">
        <v>0</v>
      </c>
      <c r="HK59">
        <v>0</v>
      </c>
      <c r="HL59">
        <v>0</v>
      </c>
      <c r="HM59">
        <v>1</v>
      </c>
      <c r="HN59">
        <v>2242</v>
      </c>
      <c r="HO59">
        <v>1</v>
      </c>
      <c r="HP59">
        <v>25</v>
      </c>
      <c r="HQ59">
        <v>0.7</v>
      </c>
      <c r="HR59">
        <v>0.6</v>
      </c>
      <c r="HS59">
        <v>1.00708</v>
      </c>
      <c r="HT59">
        <v>2.63062</v>
      </c>
      <c r="HU59">
        <v>1.49536</v>
      </c>
      <c r="HV59">
        <v>2.2753899999999998</v>
      </c>
      <c r="HW59">
        <v>1.49658</v>
      </c>
      <c r="HX59">
        <v>2.5781200000000002</v>
      </c>
      <c r="HY59">
        <v>42.750999999999998</v>
      </c>
      <c r="HZ59">
        <v>23.562100000000001</v>
      </c>
      <c r="IA59">
        <v>18</v>
      </c>
      <c r="IB59">
        <v>508.28699999999998</v>
      </c>
      <c r="IC59">
        <v>447.024</v>
      </c>
      <c r="ID59">
        <v>29.940999999999999</v>
      </c>
      <c r="IE59">
        <v>32.276600000000002</v>
      </c>
      <c r="IF59">
        <v>30.0001</v>
      </c>
      <c r="IG59">
        <v>32.103000000000002</v>
      </c>
      <c r="IH59">
        <v>32.044600000000003</v>
      </c>
      <c r="II59">
        <v>20.2301</v>
      </c>
      <c r="IJ59">
        <v>29.205400000000001</v>
      </c>
      <c r="IK59">
        <v>44.613100000000003</v>
      </c>
      <c r="IL59">
        <v>29.970700000000001</v>
      </c>
      <c r="IM59">
        <v>400</v>
      </c>
      <c r="IN59">
        <v>23.8887</v>
      </c>
      <c r="IO59">
        <v>99.791499999999999</v>
      </c>
      <c r="IP59">
        <v>99.3048</v>
      </c>
    </row>
    <row r="60" spans="1:250" x14ac:dyDescent="0.3">
      <c r="A60">
        <v>45</v>
      </c>
      <c r="B60">
        <v>1691878118.0999999</v>
      </c>
      <c r="C60">
        <v>12617.5</v>
      </c>
      <c r="D60" t="s">
        <v>609</v>
      </c>
      <c r="E60" t="s">
        <v>610</v>
      </c>
      <c r="F60" t="s">
        <v>376</v>
      </c>
      <c r="G60" t="s">
        <v>605</v>
      </c>
      <c r="H60" t="s">
        <v>389</v>
      </c>
      <c r="I60" t="s">
        <v>31</v>
      </c>
      <c r="J60" t="s">
        <v>377</v>
      </c>
      <c r="K60" t="s">
        <v>534</v>
      </c>
      <c r="L60" t="s">
        <v>379</v>
      </c>
      <c r="M60">
        <v>1691878118.0999999</v>
      </c>
      <c r="N60">
        <f t="shared" si="46"/>
        <v>5.9822253795583716E-3</v>
      </c>
      <c r="O60">
        <f t="shared" si="47"/>
        <v>5.982225379558372</v>
      </c>
      <c r="P60">
        <f t="shared" si="48"/>
        <v>34.236671464423139</v>
      </c>
      <c r="Q60">
        <f t="shared" si="49"/>
        <v>257.08</v>
      </c>
      <c r="R60">
        <f t="shared" si="50"/>
        <v>81.602635106942699</v>
      </c>
      <c r="S60">
        <f t="shared" si="51"/>
        <v>8.0455403407811907</v>
      </c>
      <c r="T60">
        <f t="shared" si="52"/>
        <v>25.346577449335999</v>
      </c>
      <c r="U60">
        <f t="shared" si="53"/>
        <v>0.33921420950417691</v>
      </c>
      <c r="V60">
        <f t="shared" si="54"/>
        <v>2.8999426026029314</v>
      </c>
      <c r="W60">
        <f t="shared" si="55"/>
        <v>0.31861160296020558</v>
      </c>
      <c r="X60">
        <f t="shared" si="56"/>
        <v>0.2008789533258715</v>
      </c>
      <c r="Y60">
        <f t="shared" si="57"/>
        <v>289.56008575511652</v>
      </c>
      <c r="Z60">
        <f t="shared" si="58"/>
        <v>32.794651335828931</v>
      </c>
      <c r="AA60">
        <f t="shared" si="59"/>
        <v>31.959599999999998</v>
      </c>
      <c r="AB60">
        <f t="shared" si="60"/>
        <v>4.7641750833495431</v>
      </c>
      <c r="AC60">
        <f t="shared" si="61"/>
        <v>60.301239976749301</v>
      </c>
      <c r="AD60">
        <f t="shared" si="62"/>
        <v>2.9857357225610204</v>
      </c>
      <c r="AE60">
        <f t="shared" si="63"/>
        <v>4.9513670427212571</v>
      </c>
      <c r="AF60">
        <f t="shared" si="64"/>
        <v>1.7784393607885227</v>
      </c>
      <c r="AG60">
        <f t="shared" si="65"/>
        <v>-263.81613923852416</v>
      </c>
      <c r="AH60">
        <f t="shared" si="66"/>
        <v>106.68757989566029</v>
      </c>
      <c r="AI60">
        <f t="shared" si="67"/>
        <v>8.3679685387485119</v>
      </c>
      <c r="AJ60">
        <f t="shared" si="68"/>
        <v>140.79949495100118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51033.733756292932</v>
      </c>
      <c r="AP60" t="s">
        <v>380</v>
      </c>
      <c r="AQ60">
        <v>10238.9</v>
      </c>
      <c r="AR60">
        <v>302.21199999999999</v>
      </c>
      <c r="AS60">
        <v>4052.3</v>
      </c>
      <c r="AT60">
        <f t="shared" si="72"/>
        <v>0.92542210596451402</v>
      </c>
      <c r="AU60">
        <v>-0.32343011824092399</v>
      </c>
      <c r="AV60" t="s">
        <v>611</v>
      </c>
      <c r="AW60">
        <v>10275.799999999999</v>
      </c>
      <c r="AX60">
        <v>740.15884000000005</v>
      </c>
      <c r="AY60">
        <v>1027.81</v>
      </c>
      <c r="AZ60">
        <f t="shared" si="73"/>
        <v>0.27986803008338113</v>
      </c>
      <c r="BA60">
        <v>0.5</v>
      </c>
      <c r="BB60">
        <f t="shared" si="74"/>
        <v>1513.1510993549828</v>
      </c>
      <c r="BC60">
        <f t="shared" si="75"/>
        <v>34.236671464423139</v>
      </c>
      <c r="BD60">
        <f t="shared" si="76"/>
        <v>211.74130869749078</v>
      </c>
      <c r="BE60">
        <f t="shared" si="77"/>
        <v>2.2839821877270645E-2</v>
      </c>
      <c r="BF60">
        <f t="shared" si="78"/>
        <v>2.9426547708234017</v>
      </c>
      <c r="BG60">
        <f t="shared" si="79"/>
        <v>247.82505743969338</v>
      </c>
      <c r="BH60" t="s">
        <v>612</v>
      </c>
      <c r="BI60">
        <v>607.63</v>
      </c>
      <c r="BJ60">
        <f t="shared" si="80"/>
        <v>607.63</v>
      </c>
      <c r="BK60">
        <f t="shared" si="81"/>
        <v>0.40881096700752084</v>
      </c>
      <c r="BL60">
        <f t="shared" si="82"/>
        <v>0.68459031843495621</v>
      </c>
      <c r="BM60">
        <f t="shared" si="83"/>
        <v>0.87802024577100279</v>
      </c>
      <c r="BN60">
        <f t="shared" si="84"/>
        <v>0.39643323162412231</v>
      </c>
      <c r="BO60">
        <f t="shared" si="85"/>
        <v>0.80651174052448904</v>
      </c>
      <c r="BP60">
        <f t="shared" si="86"/>
        <v>0.56201127745854174</v>
      </c>
      <c r="BQ60">
        <f t="shared" si="87"/>
        <v>0.43798872254145826</v>
      </c>
      <c r="BR60">
        <f t="shared" si="88"/>
        <v>1799.96</v>
      </c>
      <c r="BS60">
        <f t="shared" si="89"/>
        <v>1513.1510993549828</v>
      </c>
      <c r="BT60">
        <f t="shared" si="90"/>
        <v>0.84065818093456668</v>
      </c>
      <c r="BU60">
        <f t="shared" si="91"/>
        <v>0.16087028920371371</v>
      </c>
      <c r="BV60">
        <v>6</v>
      </c>
      <c r="BW60">
        <v>0.5</v>
      </c>
      <c r="BX60" t="s">
        <v>381</v>
      </c>
      <c r="BY60">
        <v>2</v>
      </c>
      <c r="BZ60">
        <v>1691878118.0999999</v>
      </c>
      <c r="CA60">
        <v>257.08</v>
      </c>
      <c r="CB60">
        <v>300.00099999999998</v>
      </c>
      <c r="CC60">
        <v>30.283100000000001</v>
      </c>
      <c r="CD60">
        <v>23.3232</v>
      </c>
      <c r="CE60">
        <v>257.589</v>
      </c>
      <c r="CF60">
        <v>30.122199999999999</v>
      </c>
      <c r="CG60">
        <v>500.09899999999999</v>
      </c>
      <c r="CH60">
        <v>98.494200000000006</v>
      </c>
      <c r="CI60">
        <v>9.9924200000000005E-2</v>
      </c>
      <c r="CJ60">
        <v>32.642000000000003</v>
      </c>
      <c r="CK60">
        <v>31.959599999999998</v>
      </c>
      <c r="CL60">
        <v>999.9</v>
      </c>
      <c r="CM60">
        <v>0</v>
      </c>
      <c r="CN60">
        <v>0</v>
      </c>
      <c r="CO60">
        <v>9982.5</v>
      </c>
      <c r="CP60">
        <v>0</v>
      </c>
      <c r="CQ60">
        <v>928.38599999999997</v>
      </c>
      <c r="CR60">
        <v>-42.9208</v>
      </c>
      <c r="CS60">
        <v>265.108</v>
      </c>
      <c r="CT60">
        <v>307.16500000000002</v>
      </c>
      <c r="CU60">
        <v>6.9599200000000003</v>
      </c>
      <c r="CV60">
        <v>300.00099999999998</v>
      </c>
      <c r="CW60">
        <v>23.3232</v>
      </c>
      <c r="CX60">
        <v>2.98271</v>
      </c>
      <c r="CY60">
        <v>2.2972000000000001</v>
      </c>
      <c r="CZ60">
        <v>23.931699999999999</v>
      </c>
      <c r="DA60">
        <v>19.6568</v>
      </c>
      <c r="DB60">
        <v>1799.96</v>
      </c>
      <c r="DC60">
        <v>0.97800100000000001</v>
      </c>
      <c r="DD60">
        <v>2.19986E-2</v>
      </c>
      <c r="DE60">
        <v>0</v>
      </c>
      <c r="DF60">
        <v>740.11199999999997</v>
      </c>
      <c r="DG60">
        <v>5.0009800000000002</v>
      </c>
      <c r="DH60">
        <v>14740</v>
      </c>
      <c r="DI60">
        <v>16375.5</v>
      </c>
      <c r="DJ60">
        <v>48.875</v>
      </c>
      <c r="DK60">
        <v>49.75</v>
      </c>
      <c r="DL60">
        <v>49.125</v>
      </c>
      <c r="DM60">
        <v>49.061999999999998</v>
      </c>
      <c r="DN60">
        <v>50.061999999999998</v>
      </c>
      <c r="DO60">
        <v>1755.47</v>
      </c>
      <c r="DP60">
        <v>39.49</v>
      </c>
      <c r="DQ60">
        <v>0</v>
      </c>
      <c r="DR60">
        <v>163.299999952316</v>
      </c>
      <c r="DS60">
        <v>0</v>
      </c>
      <c r="DT60">
        <v>740.15884000000005</v>
      </c>
      <c r="DU60">
        <v>-0.67307691953038495</v>
      </c>
      <c r="DV60">
        <v>193.969228774372</v>
      </c>
      <c r="DW60">
        <v>14707.328</v>
      </c>
      <c r="DX60">
        <v>15</v>
      </c>
      <c r="DY60">
        <v>1691878037.0999999</v>
      </c>
      <c r="DZ60" t="s">
        <v>613</v>
      </c>
      <c r="EA60">
        <v>1691878025.5999999</v>
      </c>
      <c r="EB60">
        <v>1691878037.0999999</v>
      </c>
      <c r="EC60">
        <v>49</v>
      </c>
      <c r="ED60">
        <v>0.03</v>
      </c>
      <c r="EE60">
        <v>1E-3</v>
      </c>
      <c r="EF60">
        <v>-0.5</v>
      </c>
      <c r="EG60">
        <v>0.13800000000000001</v>
      </c>
      <c r="EH60">
        <v>300</v>
      </c>
      <c r="EI60">
        <v>24</v>
      </c>
      <c r="EJ60">
        <v>0.06</v>
      </c>
      <c r="EK60">
        <v>0.02</v>
      </c>
      <c r="EL60">
        <v>33.986434843337598</v>
      </c>
      <c r="EM60">
        <v>0.92790728738359496</v>
      </c>
      <c r="EN60">
        <v>0.14305794093232699</v>
      </c>
      <c r="EO60">
        <v>1</v>
      </c>
      <c r="EP60">
        <v>0.337432512422016</v>
      </c>
      <c r="EQ60">
        <v>8.0129957808087095E-3</v>
      </c>
      <c r="ER60">
        <v>2.3182352292190401E-3</v>
      </c>
      <c r="ES60">
        <v>1</v>
      </c>
      <c r="ET60">
        <v>2</v>
      </c>
      <c r="EU60">
        <v>2</v>
      </c>
      <c r="EV60" t="s">
        <v>393</v>
      </c>
      <c r="EW60">
        <v>2.9618699999999998</v>
      </c>
      <c r="EX60">
        <v>2.8401100000000001</v>
      </c>
      <c r="EY60">
        <v>6.5307900000000002E-2</v>
      </c>
      <c r="EZ60">
        <v>7.4899800000000002E-2</v>
      </c>
      <c r="FA60">
        <v>0.132382</v>
      </c>
      <c r="FB60">
        <v>0.111072</v>
      </c>
      <c r="FC60">
        <v>28012.6</v>
      </c>
      <c r="FD60">
        <v>28277.7</v>
      </c>
      <c r="FE60">
        <v>27490.2</v>
      </c>
      <c r="FF60">
        <v>27847.7</v>
      </c>
      <c r="FG60">
        <v>30559.4</v>
      </c>
      <c r="FH60">
        <v>30339.200000000001</v>
      </c>
      <c r="FI60">
        <v>38277.800000000003</v>
      </c>
      <c r="FJ60">
        <v>36998.800000000003</v>
      </c>
      <c r="FK60">
        <v>2.02833</v>
      </c>
      <c r="FL60">
        <v>1.7083999999999999</v>
      </c>
      <c r="FM60">
        <v>6.9048300000000007E-2</v>
      </c>
      <c r="FN60">
        <v>0</v>
      </c>
      <c r="FO60">
        <v>30.8384</v>
      </c>
      <c r="FP60">
        <v>999.9</v>
      </c>
      <c r="FQ60">
        <v>44.701999999999998</v>
      </c>
      <c r="FR60">
        <v>37.795999999999999</v>
      </c>
      <c r="FS60">
        <v>29.881799999999998</v>
      </c>
      <c r="FT60">
        <v>61.869399999999999</v>
      </c>
      <c r="FU60">
        <v>36.418300000000002</v>
      </c>
      <c r="FV60">
        <v>1</v>
      </c>
      <c r="FW60">
        <v>0.39006099999999999</v>
      </c>
      <c r="FX60">
        <v>0.75856999999999997</v>
      </c>
      <c r="FY60">
        <v>20.253699999999998</v>
      </c>
      <c r="FZ60">
        <v>5.22133</v>
      </c>
      <c r="GA60">
        <v>12.0159</v>
      </c>
      <c r="GB60">
        <v>4.9973000000000001</v>
      </c>
      <c r="GC60">
        <v>3.2905000000000002</v>
      </c>
      <c r="GD60">
        <v>9999</v>
      </c>
      <c r="GE60">
        <v>9999</v>
      </c>
      <c r="GF60">
        <v>9999</v>
      </c>
      <c r="GG60">
        <v>292.60000000000002</v>
      </c>
      <c r="GH60">
        <v>1.8785099999999999</v>
      </c>
      <c r="GI60">
        <v>1.87225</v>
      </c>
      <c r="GJ60">
        <v>1.87439</v>
      </c>
      <c r="GK60">
        <v>1.87252</v>
      </c>
      <c r="GL60">
        <v>1.8727100000000001</v>
      </c>
      <c r="GM60">
        <v>1.8739399999999999</v>
      </c>
      <c r="GN60">
        <v>1.8742399999999999</v>
      </c>
      <c r="GO60">
        <v>1.8782000000000001</v>
      </c>
      <c r="GP60">
        <v>5</v>
      </c>
      <c r="GQ60">
        <v>0</v>
      </c>
      <c r="GR60">
        <v>0</v>
      </c>
      <c r="GS60">
        <v>0</v>
      </c>
      <c r="GT60" t="s">
        <v>383</v>
      </c>
      <c r="GU60" t="s">
        <v>384</v>
      </c>
      <c r="GV60" t="s">
        <v>385</v>
      </c>
      <c r="GW60" t="s">
        <v>385</v>
      </c>
      <c r="GX60" t="s">
        <v>385</v>
      </c>
      <c r="GY60" t="s">
        <v>385</v>
      </c>
      <c r="GZ60">
        <v>0</v>
      </c>
      <c r="HA60">
        <v>100</v>
      </c>
      <c r="HB60">
        <v>100</v>
      </c>
      <c r="HC60">
        <v>-0.50900000000000001</v>
      </c>
      <c r="HD60">
        <v>0.16089999999999999</v>
      </c>
      <c r="HE60">
        <v>-0.63134684497401705</v>
      </c>
      <c r="HF60">
        <v>7.2704984381113296E-4</v>
      </c>
      <c r="HG60">
        <v>-1.05877040029023E-6</v>
      </c>
      <c r="HH60">
        <v>2.9517966189716799E-10</v>
      </c>
      <c r="HI60">
        <v>0.160888323847061</v>
      </c>
      <c r="HJ60">
        <v>0</v>
      </c>
      <c r="HK60">
        <v>0</v>
      </c>
      <c r="HL60">
        <v>0</v>
      </c>
      <c r="HM60">
        <v>1</v>
      </c>
      <c r="HN60">
        <v>2242</v>
      </c>
      <c r="HO60">
        <v>1</v>
      </c>
      <c r="HP60">
        <v>25</v>
      </c>
      <c r="HQ60">
        <v>1.5</v>
      </c>
      <c r="HR60">
        <v>1.4</v>
      </c>
      <c r="HS60">
        <v>0.80444300000000002</v>
      </c>
      <c r="HT60">
        <v>2.65015</v>
      </c>
      <c r="HU60">
        <v>1.49536</v>
      </c>
      <c r="HV60">
        <v>2.2766099999999998</v>
      </c>
      <c r="HW60">
        <v>1.49658</v>
      </c>
      <c r="HX60">
        <v>2.5769000000000002</v>
      </c>
      <c r="HY60">
        <v>42.831499999999998</v>
      </c>
      <c r="HZ60">
        <v>23.5534</v>
      </c>
      <c r="IA60">
        <v>18</v>
      </c>
      <c r="IB60">
        <v>508.97</v>
      </c>
      <c r="IC60">
        <v>445.97399999999999</v>
      </c>
      <c r="ID60">
        <v>29.850899999999999</v>
      </c>
      <c r="IE60">
        <v>32.279400000000003</v>
      </c>
      <c r="IF60">
        <v>30</v>
      </c>
      <c r="IG60">
        <v>32.097200000000001</v>
      </c>
      <c r="IH60">
        <v>32.039000000000001</v>
      </c>
      <c r="II60">
        <v>16.159700000000001</v>
      </c>
      <c r="IJ60">
        <v>30.601099999999999</v>
      </c>
      <c r="IK60">
        <v>43.218899999999998</v>
      </c>
      <c r="IL60">
        <v>29.8813</v>
      </c>
      <c r="IM60">
        <v>300</v>
      </c>
      <c r="IN60">
        <v>23.223400000000002</v>
      </c>
      <c r="IO60">
        <v>99.788200000000003</v>
      </c>
      <c r="IP60">
        <v>99.304199999999994</v>
      </c>
    </row>
    <row r="61" spans="1:250" x14ac:dyDescent="0.3">
      <c r="A61">
        <v>46</v>
      </c>
      <c r="B61">
        <v>1691878232.0999999</v>
      </c>
      <c r="C61">
        <v>12731.5</v>
      </c>
      <c r="D61" t="s">
        <v>614</v>
      </c>
      <c r="E61" t="s">
        <v>615</v>
      </c>
      <c r="F61" t="s">
        <v>376</v>
      </c>
      <c r="G61" t="s">
        <v>605</v>
      </c>
      <c r="H61" t="s">
        <v>389</v>
      </c>
      <c r="I61" t="s">
        <v>31</v>
      </c>
      <c r="J61" t="s">
        <v>377</v>
      </c>
      <c r="K61" t="s">
        <v>534</v>
      </c>
      <c r="L61" t="s">
        <v>379</v>
      </c>
      <c r="M61">
        <v>1691878232.0999999</v>
      </c>
      <c r="N61">
        <f t="shared" si="46"/>
        <v>6.2169717777208009E-3</v>
      </c>
      <c r="O61">
        <f t="shared" si="47"/>
        <v>6.2169717777208007</v>
      </c>
      <c r="P61">
        <f t="shared" si="48"/>
        <v>23.768984367726354</v>
      </c>
      <c r="Q61">
        <f t="shared" si="49"/>
        <v>170.17500000000001</v>
      </c>
      <c r="R61">
        <f t="shared" si="50"/>
        <v>53.263184271774072</v>
      </c>
      <c r="S61">
        <f t="shared" si="51"/>
        <v>5.2513910126191616</v>
      </c>
      <c r="T61">
        <f t="shared" si="52"/>
        <v>16.778108139622503</v>
      </c>
      <c r="U61">
        <f t="shared" si="53"/>
        <v>0.35414862881904563</v>
      </c>
      <c r="V61">
        <f t="shared" si="54"/>
        <v>2.9015689039998049</v>
      </c>
      <c r="W61">
        <f t="shared" si="55"/>
        <v>0.331767905974586</v>
      </c>
      <c r="X61">
        <f t="shared" si="56"/>
        <v>0.2092477878150133</v>
      </c>
      <c r="Y61">
        <f t="shared" si="57"/>
        <v>289.54036745593442</v>
      </c>
      <c r="Z61">
        <f t="shared" si="58"/>
        <v>32.780598847401642</v>
      </c>
      <c r="AA61">
        <f t="shared" si="59"/>
        <v>31.974799999999998</v>
      </c>
      <c r="AB61">
        <f t="shared" si="60"/>
        <v>4.7682765895397621</v>
      </c>
      <c r="AC61">
        <f t="shared" si="61"/>
        <v>60.295886620554775</v>
      </c>
      <c r="AD61">
        <f t="shared" si="62"/>
        <v>2.9934688627212598</v>
      </c>
      <c r="AE61">
        <f t="shared" si="63"/>
        <v>4.964631968278896</v>
      </c>
      <c r="AF61">
        <f t="shared" si="64"/>
        <v>1.7748077268185023</v>
      </c>
      <c r="AG61">
        <f t="shared" si="65"/>
        <v>-274.16845539748732</v>
      </c>
      <c r="AH61">
        <f t="shared" si="66"/>
        <v>111.80007985316773</v>
      </c>
      <c r="AI61">
        <f t="shared" si="67"/>
        <v>8.7667502740513186</v>
      </c>
      <c r="AJ61">
        <f t="shared" si="68"/>
        <v>135.93874218566617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51071.441185116499</v>
      </c>
      <c r="AP61" t="s">
        <v>380</v>
      </c>
      <c r="AQ61">
        <v>10238.9</v>
      </c>
      <c r="AR61">
        <v>302.21199999999999</v>
      </c>
      <c r="AS61">
        <v>4052.3</v>
      </c>
      <c r="AT61">
        <f t="shared" si="72"/>
        <v>0.92542210596451402</v>
      </c>
      <c r="AU61">
        <v>-0.32343011824092399</v>
      </c>
      <c r="AV61" t="s">
        <v>616</v>
      </c>
      <c r="AW61">
        <v>10275</v>
      </c>
      <c r="AX61">
        <v>743.19659999999999</v>
      </c>
      <c r="AY61">
        <v>955.40499999999997</v>
      </c>
      <c r="AZ61">
        <f t="shared" si="73"/>
        <v>0.22211355393785881</v>
      </c>
      <c r="BA61">
        <v>0.5</v>
      </c>
      <c r="BB61">
        <f t="shared" si="74"/>
        <v>1513.0500059357171</v>
      </c>
      <c r="BC61">
        <f t="shared" si="75"/>
        <v>23.768984367726354</v>
      </c>
      <c r="BD61">
        <f t="shared" si="76"/>
        <v>168.03445705204024</v>
      </c>
      <c r="BE61">
        <f t="shared" si="77"/>
        <v>1.5923078808666197E-2</v>
      </c>
      <c r="BF61">
        <f t="shared" si="78"/>
        <v>3.2414473443199485</v>
      </c>
      <c r="BG61">
        <f t="shared" si="79"/>
        <v>243.37777872565664</v>
      </c>
      <c r="BH61" t="s">
        <v>617</v>
      </c>
      <c r="BI61">
        <v>623.47</v>
      </c>
      <c r="BJ61">
        <f t="shared" si="80"/>
        <v>623.47</v>
      </c>
      <c r="BK61">
        <f t="shared" si="81"/>
        <v>0.34742857740958022</v>
      </c>
      <c r="BL61">
        <f t="shared" si="82"/>
        <v>0.63930709325620982</v>
      </c>
      <c r="BM61">
        <f t="shared" si="83"/>
        <v>0.90319292586684097</v>
      </c>
      <c r="BN61">
        <f t="shared" si="84"/>
        <v>0.32487855809844868</v>
      </c>
      <c r="BO61">
        <f t="shared" si="85"/>
        <v>0.82581928744072142</v>
      </c>
      <c r="BP61">
        <f t="shared" si="86"/>
        <v>0.53631676118062055</v>
      </c>
      <c r="BQ61">
        <f t="shared" si="87"/>
        <v>0.46368323881937945</v>
      </c>
      <c r="BR61">
        <f t="shared" si="88"/>
        <v>1799.84</v>
      </c>
      <c r="BS61">
        <f t="shared" si="89"/>
        <v>1513.0500059357171</v>
      </c>
      <c r="BT61">
        <f t="shared" si="90"/>
        <v>0.8406580617920022</v>
      </c>
      <c r="BU61">
        <f t="shared" si="91"/>
        <v>0.16087005925856435</v>
      </c>
      <c r="BV61">
        <v>6</v>
      </c>
      <c r="BW61">
        <v>0.5</v>
      </c>
      <c r="BX61" t="s">
        <v>381</v>
      </c>
      <c r="BY61">
        <v>2</v>
      </c>
      <c r="BZ61">
        <v>1691878232.0999999</v>
      </c>
      <c r="CA61">
        <v>170.17500000000001</v>
      </c>
      <c r="CB61">
        <v>199.96299999999999</v>
      </c>
      <c r="CC61">
        <v>30.361799999999999</v>
      </c>
      <c r="CD61">
        <v>23.129000000000001</v>
      </c>
      <c r="CE61">
        <v>170.809</v>
      </c>
      <c r="CF61">
        <v>30.2029</v>
      </c>
      <c r="CG61">
        <v>500.07299999999998</v>
      </c>
      <c r="CH61">
        <v>98.493499999999997</v>
      </c>
      <c r="CI61">
        <v>9.9760699999999994E-2</v>
      </c>
      <c r="CJ61">
        <v>32.689500000000002</v>
      </c>
      <c r="CK61">
        <v>31.974799999999998</v>
      </c>
      <c r="CL61">
        <v>999.9</v>
      </c>
      <c r="CM61">
        <v>0</v>
      </c>
      <c r="CN61">
        <v>0</v>
      </c>
      <c r="CO61">
        <v>9991.8799999999992</v>
      </c>
      <c r="CP61">
        <v>0</v>
      </c>
      <c r="CQ61">
        <v>689.26599999999996</v>
      </c>
      <c r="CR61">
        <v>-29.787700000000001</v>
      </c>
      <c r="CS61">
        <v>175.50399999999999</v>
      </c>
      <c r="CT61">
        <v>204.697</v>
      </c>
      <c r="CU61">
        <v>7.2328700000000001</v>
      </c>
      <c r="CV61">
        <v>199.96299999999999</v>
      </c>
      <c r="CW61">
        <v>23.129000000000001</v>
      </c>
      <c r="CX61">
        <v>2.99044</v>
      </c>
      <c r="CY61">
        <v>2.2780499999999999</v>
      </c>
      <c r="CZ61">
        <v>23.974799999999998</v>
      </c>
      <c r="DA61">
        <v>19.521999999999998</v>
      </c>
      <c r="DB61">
        <v>1799.84</v>
      </c>
      <c r="DC61">
        <v>0.97800100000000001</v>
      </c>
      <c r="DD61">
        <v>2.19986E-2</v>
      </c>
      <c r="DE61">
        <v>0</v>
      </c>
      <c r="DF61">
        <v>742.84699999999998</v>
      </c>
      <c r="DG61">
        <v>5.0009800000000002</v>
      </c>
      <c r="DH61">
        <v>14681.5</v>
      </c>
      <c r="DI61">
        <v>16374.4</v>
      </c>
      <c r="DJ61">
        <v>48.936999999999998</v>
      </c>
      <c r="DK61">
        <v>49.875</v>
      </c>
      <c r="DL61">
        <v>49.311999999999998</v>
      </c>
      <c r="DM61">
        <v>49.436999999999998</v>
      </c>
      <c r="DN61">
        <v>50.186999999999998</v>
      </c>
      <c r="DO61">
        <v>1755.35</v>
      </c>
      <c r="DP61">
        <v>39.479999999999997</v>
      </c>
      <c r="DQ61">
        <v>0</v>
      </c>
      <c r="DR61">
        <v>113.59999990463299</v>
      </c>
      <c r="DS61">
        <v>0</v>
      </c>
      <c r="DT61">
        <v>743.19659999999999</v>
      </c>
      <c r="DU61">
        <v>-1.6664615400506999</v>
      </c>
      <c r="DV61">
        <v>-130.98461340322001</v>
      </c>
      <c r="DW61">
        <v>14709.1</v>
      </c>
      <c r="DX61">
        <v>15</v>
      </c>
      <c r="DY61">
        <v>1691878193.0999999</v>
      </c>
      <c r="DZ61" t="s">
        <v>618</v>
      </c>
      <c r="EA61">
        <v>1691878185.5999999</v>
      </c>
      <c r="EB61">
        <v>1691878193.0999999</v>
      </c>
      <c r="EC61">
        <v>50</v>
      </c>
      <c r="ED61">
        <v>-9.7000000000000003E-2</v>
      </c>
      <c r="EE61">
        <v>-2E-3</v>
      </c>
      <c r="EF61">
        <v>-0.623</v>
      </c>
      <c r="EG61">
        <v>0.126</v>
      </c>
      <c r="EH61">
        <v>200</v>
      </c>
      <c r="EI61">
        <v>23</v>
      </c>
      <c r="EJ61">
        <v>0.09</v>
      </c>
      <c r="EK61">
        <v>0.03</v>
      </c>
      <c r="EL61">
        <v>23.577727164587799</v>
      </c>
      <c r="EM61">
        <v>0.334001871577637</v>
      </c>
      <c r="EN61">
        <v>8.0802342308883293E-2</v>
      </c>
      <c r="EO61">
        <v>1</v>
      </c>
      <c r="EP61">
        <v>0.34748208218048898</v>
      </c>
      <c r="EQ61">
        <v>7.0929088477780206E-2</v>
      </c>
      <c r="ER61">
        <v>1.9369247960393202E-2</v>
      </c>
      <c r="ES61">
        <v>1</v>
      </c>
      <c r="ET61">
        <v>2</v>
      </c>
      <c r="EU61">
        <v>2</v>
      </c>
      <c r="EV61" t="s">
        <v>393</v>
      </c>
      <c r="EW61">
        <v>2.9617800000000001</v>
      </c>
      <c r="EX61">
        <v>2.8400300000000001</v>
      </c>
      <c r="EY61">
        <v>4.5501399999999997E-2</v>
      </c>
      <c r="EZ61">
        <v>5.2984700000000003E-2</v>
      </c>
      <c r="FA61">
        <v>0.13261999999999999</v>
      </c>
      <c r="FB61">
        <v>0.110425</v>
      </c>
      <c r="FC61">
        <v>28604.3</v>
      </c>
      <c r="FD61">
        <v>28945.4</v>
      </c>
      <c r="FE61">
        <v>27488.400000000001</v>
      </c>
      <c r="FF61">
        <v>27845.5</v>
      </c>
      <c r="FG61">
        <v>30547.3</v>
      </c>
      <c r="FH61">
        <v>30357.3</v>
      </c>
      <c r="FI61">
        <v>38275.1</v>
      </c>
      <c r="FJ61">
        <v>36995.9</v>
      </c>
      <c r="FK61">
        <v>2.0278700000000001</v>
      </c>
      <c r="FL61">
        <v>1.7072499999999999</v>
      </c>
      <c r="FM61">
        <v>6.8359100000000006E-2</v>
      </c>
      <c r="FN61">
        <v>0</v>
      </c>
      <c r="FO61">
        <v>30.864899999999999</v>
      </c>
      <c r="FP61">
        <v>999.9</v>
      </c>
      <c r="FQ61">
        <v>44.47</v>
      </c>
      <c r="FR61">
        <v>37.786000000000001</v>
      </c>
      <c r="FS61">
        <v>29.7104</v>
      </c>
      <c r="FT61">
        <v>61.1494</v>
      </c>
      <c r="FU61">
        <v>36.5505</v>
      </c>
      <c r="FV61">
        <v>1</v>
      </c>
      <c r="FW61">
        <v>0.39267000000000002</v>
      </c>
      <c r="FX61">
        <v>0.78771000000000002</v>
      </c>
      <c r="FY61">
        <v>20.251000000000001</v>
      </c>
      <c r="FZ61">
        <v>5.2228300000000001</v>
      </c>
      <c r="GA61">
        <v>12.0159</v>
      </c>
      <c r="GB61">
        <v>4.9977499999999999</v>
      </c>
      <c r="GC61">
        <v>3.2905000000000002</v>
      </c>
      <c r="GD61">
        <v>9999</v>
      </c>
      <c r="GE61">
        <v>9999</v>
      </c>
      <c r="GF61">
        <v>9999</v>
      </c>
      <c r="GG61">
        <v>292.60000000000002</v>
      </c>
      <c r="GH61">
        <v>1.8785000000000001</v>
      </c>
      <c r="GI61">
        <v>1.87225</v>
      </c>
      <c r="GJ61">
        <v>1.87439</v>
      </c>
      <c r="GK61">
        <v>1.8725400000000001</v>
      </c>
      <c r="GL61">
        <v>1.8727100000000001</v>
      </c>
      <c r="GM61">
        <v>1.8739399999999999</v>
      </c>
      <c r="GN61">
        <v>1.8742399999999999</v>
      </c>
      <c r="GO61">
        <v>1.8782000000000001</v>
      </c>
      <c r="GP61">
        <v>5</v>
      </c>
      <c r="GQ61">
        <v>0</v>
      </c>
      <c r="GR61">
        <v>0</v>
      </c>
      <c r="GS61">
        <v>0</v>
      </c>
      <c r="GT61" t="s">
        <v>383</v>
      </c>
      <c r="GU61" t="s">
        <v>384</v>
      </c>
      <c r="GV61" t="s">
        <v>385</v>
      </c>
      <c r="GW61" t="s">
        <v>385</v>
      </c>
      <c r="GX61" t="s">
        <v>385</v>
      </c>
      <c r="GY61" t="s">
        <v>385</v>
      </c>
      <c r="GZ61">
        <v>0</v>
      </c>
      <c r="HA61">
        <v>100</v>
      </c>
      <c r="HB61">
        <v>100</v>
      </c>
      <c r="HC61">
        <v>-0.63400000000000001</v>
      </c>
      <c r="HD61">
        <v>0.15890000000000001</v>
      </c>
      <c r="HE61">
        <v>-0.72874832271076995</v>
      </c>
      <c r="HF61">
        <v>7.2704984381113296E-4</v>
      </c>
      <c r="HG61">
        <v>-1.05877040029023E-6</v>
      </c>
      <c r="HH61">
        <v>2.9517966189716799E-10</v>
      </c>
      <c r="HI61">
        <v>0.15892423526916</v>
      </c>
      <c r="HJ61">
        <v>0</v>
      </c>
      <c r="HK61">
        <v>0</v>
      </c>
      <c r="HL61">
        <v>0</v>
      </c>
      <c r="HM61">
        <v>1</v>
      </c>
      <c r="HN61">
        <v>2242</v>
      </c>
      <c r="HO61">
        <v>1</v>
      </c>
      <c r="HP61">
        <v>25</v>
      </c>
      <c r="HQ61">
        <v>0.8</v>
      </c>
      <c r="HR61">
        <v>0.7</v>
      </c>
      <c r="HS61">
        <v>0.59204100000000004</v>
      </c>
      <c r="HT61">
        <v>2.65991</v>
      </c>
      <c r="HU61">
        <v>1.49536</v>
      </c>
      <c r="HV61">
        <v>2.2766099999999998</v>
      </c>
      <c r="HW61">
        <v>1.49658</v>
      </c>
      <c r="HX61">
        <v>2.6159699999999999</v>
      </c>
      <c r="HY61">
        <v>42.8583</v>
      </c>
      <c r="HZ61">
        <v>23.562100000000001</v>
      </c>
      <c r="IA61">
        <v>18</v>
      </c>
      <c r="IB61">
        <v>508.75700000000001</v>
      </c>
      <c r="IC61">
        <v>445.23099999999999</v>
      </c>
      <c r="ID61">
        <v>29.432200000000002</v>
      </c>
      <c r="IE61">
        <v>32.293700000000001</v>
      </c>
      <c r="IF61">
        <v>29.9999</v>
      </c>
      <c r="IG61">
        <v>32.105699999999999</v>
      </c>
      <c r="IH61">
        <v>32.044600000000003</v>
      </c>
      <c r="II61">
        <v>11.9017</v>
      </c>
      <c r="IJ61">
        <v>30.549600000000002</v>
      </c>
      <c r="IK61">
        <v>42.291600000000003</v>
      </c>
      <c r="IL61">
        <v>29.798999999999999</v>
      </c>
      <c r="IM61">
        <v>200</v>
      </c>
      <c r="IN61">
        <v>23.1098</v>
      </c>
      <c r="IO61">
        <v>99.781300000000002</v>
      </c>
      <c r="IP61">
        <v>99.296400000000006</v>
      </c>
    </row>
    <row r="62" spans="1:250" x14ac:dyDescent="0.3">
      <c r="A62">
        <v>47</v>
      </c>
      <c r="B62">
        <v>1691878378.5999999</v>
      </c>
      <c r="C62">
        <v>12878</v>
      </c>
      <c r="D62" t="s">
        <v>619</v>
      </c>
      <c r="E62" t="s">
        <v>620</v>
      </c>
      <c r="F62" t="s">
        <v>376</v>
      </c>
      <c r="G62" t="s">
        <v>605</v>
      </c>
      <c r="H62" t="s">
        <v>389</v>
      </c>
      <c r="I62" t="s">
        <v>31</v>
      </c>
      <c r="J62" t="s">
        <v>377</v>
      </c>
      <c r="K62" t="s">
        <v>534</v>
      </c>
      <c r="L62" t="s">
        <v>379</v>
      </c>
      <c r="M62">
        <v>1691878378.5999999</v>
      </c>
      <c r="N62">
        <f t="shared" si="46"/>
        <v>6.9671780334560722E-3</v>
      </c>
      <c r="O62">
        <f t="shared" si="47"/>
        <v>6.9671780334560722</v>
      </c>
      <c r="P62">
        <f t="shared" si="48"/>
        <v>15.529951853622336</v>
      </c>
      <c r="Q62">
        <f t="shared" si="49"/>
        <v>100.56</v>
      </c>
      <c r="R62">
        <f t="shared" si="50"/>
        <v>32.959862320203094</v>
      </c>
      <c r="S62">
        <f t="shared" si="51"/>
        <v>3.2496107498997766</v>
      </c>
      <c r="T62">
        <f t="shared" si="52"/>
        <v>9.9145091637600018</v>
      </c>
      <c r="U62">
        <f t="shared" si="53"/>
        <v>0.40349983311792331</v>
      </c>
      <c r="V62">
        <f t="shared" si="54"/>
        <v>2.9014447003351136</v>
      </c>
      <c r="W62">
        <f t="shared" si="55"/>
        <v>0.37471755501931658</v>
      </c>
      <c r="X62">
        <f t="shared" si="56"/>
        <v>0.23661313021698699</v>
      </c>
      <c r="Y62">
        <f t="shared" si="57"/>
        <v>289.58562175522724</v>
      </c>
      <c r="Z62">
        <f t="shared" si="58"/>
        <v>32.675702808777139</v>
      </c>
      <c r="AA62">
        <f t="shared" si="59"/>
        <v>31.98</v>
      </c>
      <c r="AB62">
        <f t="shared" si="60"/>
        <v>4.7696804419119347</v>
      </c>
      <c r="AC62">
        <f t="shared" si="61"/>
        <v>60.296160585107941</v>
      </c>
      <c r="AD62">
        <f t="shared" si="62"/>
        <v>3.0088405703838004</v>
      </c>
      <c r="AE62">
        <f t="shared" si="63"/>
        <v>4.9901030864756741</v>
      </c>
      <c r="AF62">
        <f t="shared" si="64"/>
        <v>1.7608398715281344</v>
      </c>
      <c r="AG62">
        <f t="shared" si="65"/>
        <v>-307.25255127541277</v>
      </c>
      <c r="AH62">
        <f t="shared" si="66"/>
        <v>125.20071842224709</v>
      </c>
      <c r="AI62">
        <f t="shared" si="67"/>
        <v>9.8226145584178752</v>
      </c>
      <c r="AJ62">
        <f t="shared" si="68"/>
        <v>117.35640346047941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51052.756154449125</v>
      </c>
      <c r="AP62" t="s">
        <v>380</v>
      </c>
      <c r="AQ62">
        <v>10238.9</v>
      </c>
      <c r="AR62">
        <v>302.21199999999999</v>
      </c>
      <c r="AS62">
        <v>4052.3</v>
      </c>
      <c r="AT62">
        <f t="shared" si="72"/>
        <v>0.92542210596451402</v>
      </c>
      <c r="AU62">
        <v>-0.32343011824092399</v>
      </c>
      <c r="AV62" t="s">
        <v>621</v>
      </c>
      <c r="AW62">
        <v>10274.5</v>
      </c>
      <c r="AX62">
        <v>745.224346153846</v>
      </c>
      <c r="AY62">
        <v>881.548</v>
      </c>
      <c r="AZ62">
        <f t="shared" si="73"/>
        <v>0.15464121505142547</v>
      </c>
      <c r="BA62">
        <v>0.5</v>
      </c>
      <c r="BB62">
        <f t="shared" si="74"/>
        <v>1513.28549935504</v>
      </c>
      <c r="BC62">
        <f t="shared" si="75"/>
        <v>15.529951853622336</v>
      </c>
      <c r="BD62">
        <f t="shared" si="76"/>
        <v>117.00815416998326</v>
      </c>
      <c r="BE62">
        <f t="shared" si="77"/>
        <v>1.0476134198483993E-2</v>
      </c>
      <c r="BF62">
        <f t="shared" si="78"/>
        <v>3.596800174238953</v>
      </c>
      <c r="BG62">
        <f t="shared" si="79"/>
        <v>238.29210189020225</v>
      </c>
      <c r="BH62" t="s">
        <v>622</v>
      </c>
      <c r="BI62">
        <v>622.29</v>
      </c>
      <c r="BJ62">
        <f t="shared" si="80"/>
        <v>622.29</v>
      </c>
      <c r="BK62">
        <f t="shared" si="81"/>
        <v>0.29409402550967167</v>
      </c>
      <c r="BL62">
        <f t="shared" si="82"/>
        <v>0.52582236168663643</v>
      </c>
      <c r="BM62">
        <f t="shared" si="83"/>
        <v>0.92441479762449674</v>
      </c>
      <c r="BN62">
        <f t="shared" si="84"/>
        <v>0.23531017206966942</v>
      </c>
      <c r="BO62">
        <f t="shared" si="85"/>
        <v>0.84551402527087371</v>
      </c>
      <c r="BP62">
        <f t="shared" si="86"/>
        <v>0.43908119634409537</v>
      </c>
      <c r="BQ62">
        <f t="shared" si="87"/>
        <v>0.56091880365590463</v>
      </c>
      <c r="BR62">
        <f t="shared" si="88"/>
        <v>1800.12</v>
      </c>
      <c r="BS62">
        <f t="shared" si="89"/>
        <v>1513.28549935504</v>
      </c>
      <c r="BT62">
        <f t="shared" si="90"/>
        <v>0.84065812243352667</v>
      </c>
      <c r="BU62">
        <f t="shared" si="91"/>
        <v>0.16087017629670647</v>
      </c>
      <c r="BV62">
        <v>6</v>
      </c>
      <c r="BW62">
        <v>0.5</v>
      </c>
      <c r="BX62" t="s">
        <v>381</v>
      </c>
      <c r="BY62">
        <v>2</v>
      </c>
      <c r="BZ62">
        <v>1691878378.5999999</v>
      </c>
      <c r="CA62">
        <v>100.56</v>
      </c>
      <c r="CB62">
        <v>120.03100000000001</v>
      </c>
      <c r="CC62">
        <v>30.517800000000001</v>
      </c>
      <c r="CD62">
        <v>22.4147</v>
      </c>
      <c r="CE62">
        <v>101.22</v>
      </c>
      <c r="CF62">
        <v>30.359500000000001</v>
      </c>
      <c r="CG62">
        <v>500.14600000000002</v>
      </c>
      <c r="CH62">
        <v>98.492699999999999</v>
      </c>
      <c r="CI62">
        <v>0.100271</v>
      </c>
      <c r="CJ62">
        <v>32.7804</v>
      </c>
      <c r="CK62">
        <v>31.98</v>
      </c>
      <c r="CL62">
        <v>999.9</v>
      </c>
      <c r="CM62">
        <v>0</v>
      </c>
      <c r="CN62">
        <v>0</v>
      </c>
      <c r="CO62">
        <v>9991.25</v>
      </c>
      <c r="CP62">
        <v>0</v>
      </c>
      <c r="CQ62">
        <v>929.43200000000002</v>
      </c>
      <c r="CR62">
        <v>-19.470800000000001</v>
      </c>
      <c r="CS62">
        <v>103.726</v>
      </c>
      <c r="CT62">
        <v>122.783</v>
      </c>
      <c r="CU62">
        <v>8.1030999999999995</v>
      </c>
      <c r="CV62">
        <v>120.03100000000001</v>
      </c>
      <c r="CW62">
        <v>22.4147</v>
      </c>
      <c r="CX62">
        <v>3.0057800000000001</v>
      </c>
      <c r="CY62">
        <v>2.2076799999999999</v>
      </c>
      <c r="CZ62">
        <v>24.059899999999999</v>
      </c>
      <c r="DA62">
        <v>19.0181</v>
      </c>
      <c r="DB62">
        <v>1800.12</v>
      </c>
      <c r="DC62">
        <v>0.97800100000000001</v>
      </c>
      <c r="DD62">
        <v>2.19986E-2</v>
      </c>
      <c r="DE62">
        <v>0</v>
      </c>
      <c r="DF62">
        <v>744.93499999999995</v>
      </c>
      <c r="DG62">
        <v>5.0009800000000002</v>
      </c>
      <c r="DH62">
        <v>14822.2</v>
      </c>
      <c r="DI62">
        <v>16376.9</v>
      </c>
      <c r="DJ62">
        <v>49.061999999999998</v>
      </c>
      <c r="DK62">
        <v>50.061999999999998</v>
      </c>
      <c r="DL62">
        <v>49.25</v>
      </c>
      <c r="DM62">
        <v>49.061999999999998</v>
      </c>
      <c r="DN62">
        <v>50.25</v>
      </c>
      <c r="DO62">
        <v>1755.63</v>
      </c>
      <c r="DP62">
        <v>39.49</v>
      </c>
      <c r="DQ62">
        <v>0</v>
      </c>
      <c r="DR62">
        <v>146</v>
      </c>
      <c r="DS62">
        <v>0</v>
      </c>
      <c r="DT62">
        <v>745.224346153846</v>
      </c>
      <c r="DU62">
        <v>-2.75442734998167</v>
      </c>
      <c r="DV62">
        <v>-31.217094798521</v>
      </c>
      <c r="DW62">
        <v>14779.896153846201</v>
      </c>
      <c r="DX62">
        <v>15</v>
      </c>
      <c r="DY62">
        <v>1691878338.0999999</v>
      </c>
      <c r="DZ62" t="s">
        <v>623</v>
      </c>
      <c r="EA62">
        <v>1691878325.5999999</v>
      </c>
      <c r="EB62">
        <v>1691878338.0999999</v>
      </c>
      <c r="EC62">
        <v>51</v>
      </c>
      <c r="ED62">
        <v>6.0000000000000001E-3</v>
      </c>
      <c r="EE62">
        <v>-1E-3</v>
      </c>
      <c r="EF62">
        <v>-0.65</v>
      </c>
      <c r="EG62">
        <v>0.11799999999999999</v>
      </c>
      <c r="EH62">
        <v>120</v>
      </c>
      <c r="EI62">
        <v>23</v>
      </c>
      <c r="EJ62">
        <v>0.11</v>
      </c>
      <c r="EK62">
        <v>0.01</v>
      </c>
      <c r="EL62">
        <v>15.392518330282</v>
      </c>
      <c r="EM62">
        <v>0.207467012580245</v>
      </c>
      <c r="EN62">
        <v>4.6838049205904897E-2</v>
      </c>
      <c r="EO62">
        <v>1</v>
      </c>
      <c r="EP62">
        <v>0.40478700501180798</v>
      </c>
      <c r="EQ62">
        <v>2.5325781858473201E-2</v>
      </c>
      <c r="ER62">
        <v>1.3917816821975799E-2</v>
      </c>
      <c r="ES62">
        <v>1</v>
      </c>
      <c r="ET62">
        <v>2</v>
      </c>
      <c r="EU62">
        <v>2</v>
      </c>
      <c r="EV62" t="s">
        <v>393</v>
      </c>
      <c r="EW62">
        <v>2.96191</v>
      </c>
      <c r="EX62">
        <v>2.8405399999999998</v>
      </c>
      <c r="EY62">
        <v>2.7839300000000001E-2</v>
      </c>
      <c r="EZ62">
        <v>3.3135400000000002E-2</v>
      </c>
      <c r="FA62">
        <v>0.133081</v>
      </c>
      <c r="FB62">
        <v>0.108029</v>
      </c>
      <c r="FC62">
        <v>29134.1</v>
      </c>
      <c r="FD62">
        <v>29552.400000000001</v>
      </c>
      <c r="FE62">
        <v>27489</v>
      </c>
      <c r="FF62">
        <v>27846</v>
      </c>
      <c r="FG62">
        <v>30530.6</v>
      </c>
      <c r="FH62">
        <v>30438.5</v>
      </c>
      <c r="FI62">
        <v>38276.199999999997</v>
      </c>
      <c r="FJ62">
        <v>36996.5</v>
      </c>
      <c r="FK62">
        <v>2.0287999999999999</v>
      </c>
      <c r="FL62">
        <v>1.7045999999999999</v>
      </c>
      <c r="FM62">
        <v>6.5192600000000003E-2</v>
      </c>
      <c r="FN62">
        <v>0</v>
      </c>
      <c r="FO62">
        <v>30.921500000000002</v>
      </c>
      <c r="FP62">
        <v>999.9</v>
      </c>
      <c r="FQ62">
        <v>44.195</v>
      </c>
      <c r="FR62">
        <v>37.795999999999999</v>
      </c>
      <c r="FS62">
        <v>29.543700000000001</v>
      </c>
      <c r="FT62">
        <v>61.369399999999999</v>
      </c>
      <c r="FU62">
        <v>35.909500000000001</v>
      </c>
      <c r="FV62">
        <v>1</v>
      </c>
      <c r="FW62">
        <v>0.39418999999999998</v>
      </c>
      <c r="FX62">
        <v>0.83933000000000002</v>
      </c>
      <c r="FY62">
        <v>20.253799999999998</v>
      </c>
      <c r="FZ62">
        <v>5.2234299999999996</v>
      </c>
      <c r="GA62">
        <v>12.0159</v>
      </c>
      <c r="GB62">
        <v>4.9991000000000003</v>
      </c>
      <c r="GC62">
        <v>3.2909999999999999</v>
      </c>
      <c r="GD62">
        <v>9999</v>
      </c>
      <c r="GE62">
        <v>9999</v>
      </c>
      <c r="GF62">
        <v>9999</v>
      </c>
      <c r="GG62">
        <v>292.7</v>
      </c>
      <c r="GH62">
        <v>1.8784700000000001</v>
      </c>
      <c r="GI62">
        <v>1.87225</v>
      </c>
      <c r="GJ62">
        <v>1.8743799999999999</v>
      </c>
      <c r="GK62">
        <v>1.8725400000000001</v>
      </c>
      <c r="GL62">
        <v>1.8727100000000001</v>
      </c>
      <c r="GM62">
        <v>1.8739300000000001</v>
      </c>
      <c r="GN62">
        <v>1.8742399999999999</v>
      </c>
      <c r="GO62">
        <v>1.8782000000000001</v>
      </c>
      <c r="GP62">
        <v>5</v>
      </c>
      <c r="GQ62">
        <v>0</v>
      </c>
      <c r="GR62">
        <v>0</v>
      </c>
      <c r="GS62">
        <v>0</v>
      </c>
      <c r="GT62" t="s">
        <v>383</v>
      </c>
      <c r="GU62" t="s">
        <v>384</v>
      </c>
      <c r="GV62" t="s">
        <v>385</v>
      </c>
      <c r="GW62" t="s">
        <v>385</v>
      </c>
      <c r="GX62" t="s">
        <v>385</v>
      </c>
      <c r="GY62" t="s">
        <v>385</v>
      </c>
      <c r="GZ62">
        <v>0</v>
      </c>
      <c r="HA62">
        <v>100</v>
      </c>
      <c r="HB62">
        <v>100</v>
      </c>
      <c r="HC62">
        <v>-0.66</v>
      </c>
      <c r="HD62">
        <v>0.1583</v>
      </c>
      <c r="HE62">
        <v>-0.72248376590056096</v>
      </c>
      <c r="HF62">
        <v>7.2704984381113296E-4</v>
      </c>
      <c r="HG62">
        <v>-1.05877040029023E-6</v>
      </c>
      <c r="HH62">
        <v>2.9517966189716799E-10</v>
      </c>
      <c r="HI62">
        <v>0.15825547068099899</v>
      </c>
      <c r="HJ62">
        <v>0</v>
      </c>
      <c r="HK62">
        <v>0</v>
      </c>
      <c r="HL62">
        <v>0</v>
      </c>
      <c r="HM62">
        <v>1</v>
      </c>
      <c r="HN62">
        <v>2242</v>
      </c>
      <c r="HO62">
        <v>1</v>
      </c>
      <c r="HP62">
        <v>25</v>
      </c>
      <c r="HQ62">
        <v>0.9</v>
      </c>
      <c r="HR62">
        <v>0.7</v>
      </c>
      <c r="HS62">
        <v>0.41626000000000002</v>
      </c>
      <c r="HT62">
        <v>2.6843300000000001</v>
      </c>
      <c r="HU62">
        <v>1.49536</v>
      </c>
      <c r="HV62">
        <v>2.2753899999999998</v>
      </c>
      <c r="HW62">
        <v>1.49658</v>
      </c>
      <c r="HX62">
        <v>2.4145500000000002</v>
      </c>
      <c r="HY62">
        <v>42.8583</v>
      </c>
      <c r="HZ62">
        <v>23.544599999999999</v>
      </c>
      <c r="IA62">
        <v>18</v>
      </c>
      <c r="IB62">
        <v>509.51100000000002</v>
      </c>
      <c r="IC62">
        <v>443.56799999999998</v>
      </c>
      <c r="ID62">
        <v>29.870999999999999</v>
      </c>
      <c r="IE62">
        <v>32.3337</v>
      </c>
      <c r="IF62">
        <v>30.0002</v>
      </c>
      <c r="IG62">
        <v>32.128999999999998</v>
      </c>
      <c r="IH62">
        <v>32.064300000000003</v>
      </c>
      <c r="II62">
        <v>8.3856699999999993</v>
      </c>
      <c r="IJ62">
        <v>32.063000000000002</v>
      </c>
      <c r="IK62">
        <v>40.304400000000001</v>
      </c>
      <c r="IL62">
        <v>29.8812</v>
      </c>
      <c r="IM62">
        <v>120</v>
      </c>
      <c r="IN62">
        <v>22.346</v>
      </c>
      <c r="IO62">
        <v>99.783900000000003</v>
      </c>
      <c r="IP62">
        <v>99.298199999999994</v>
      </c>
    </row>
    <row r="63" spans="1:250" x14ac:dyDescent="0.3">
      <c r="A63">
        <v>48</v>
      </c>
      <c r="B63">
        <v>1691878504.5999999</v>
      </c>
      <c r="C63">
        <v>13004</v>
      </c>
      <c r="D63" t="s">
        <v>624</v>
      </c>
      <c r="E63" t="s">
        <v>625</v>
      </c>
      <c r="F63" t="s">
        <v>376</v>
      </c>
      <c r="G63" t="s">
        <v>605</v>
      </c>
      <c r="H63" t="s">
        <v>389</v>
      </c>
      <c r="I63" t="s">
        <v>31</v>
      </c>
      <c r="J63" t="s">
        <v>377</v>
      </c>
      <c r="K63" t="s">
        <v>534</v>
      </c>
      <c r="L63" t="s">
        <v>379</v>
      </c>
      <c r="M63">
        <v>1691878504.5999999</v>
      </c>
      <c r="N63">
        <f t="shared" si="46"/>
        <v>7.22592053752896E-3</v>
      </c>
      <c r="O63">
        <f t="shared" si="47"/>
        <v>7.2259205375289604</v>
      </c>
      <c r="P63">
        <f t="shared" si="48"/>
        <v>9.2623159362681697</v>
      </c>
      <c r="Q63">
        <f t="shared" si="49"/>
        <v>58.395299999999999</v>
      </c>
      <c r="R63">
        <f t="shared" si="50"/>
        <v>19.646149852485628</v>
      </c>
      <c r="S63">
        <f t="shared" si="51"/>
        <v>1.9369513005797274</v>
      </c>
      <c r="T63">
        <f t="shared" si="52"/>
        <v>5.7573037532558997</v>
      </c>
      <c r="U63">
        <f t="shared" si="53"/>
        <v>0.42116401337963028</v>
      </c>
      <c r="V63">
        <f t="shared" si="54"/>
        <v>2.9015281535674964</v>
      </c>
      <c r="W63">
        <f t="shared" si="55"/>
        <v>0.38991195895643305</v>
      </c>
      <c r="X63">
        <f t="shared" si="56"/>
        <v>0.24630931407702653</v>
      </c>
      <c r="Y63">
        <f t="shared" si="57"/>
        <v>289.53077875530732</v>
      </c>
      <c r="Z63">
        <f t="shared" si="58"/>
        <v>32.662468365692717</v>
      </c>
      <c r="AA63">
        <f t="shared" si="59"/>
        <v>31.977799999999998</v>
      </c>
      <c r="AB63">
        <f t="shared" si="60"/>
        <v>4.7690864604635061</v>
      </c>
      <c r="AC63">
        <f t="shared" si="61"/>
        <v>60.215592391000818</v>
      </c>
      <c r="AD63">
        <f t="shared" si="62"/>
        <v>3.0140826441839002</v>
      </c>
      <c r="AE63">
        <f t="shared" si="63"/>
        <v>5.0054853311288738</v>
      </c>
      <c r="AF63">
        <f t="shared" si="64"/>
        <v>1.755003816279606</v>
      </c>
      <c r="AG63">
        <f t="shared" si="65"/>
        <v>-318.66309570502716</v>
      </c>
      <c r="AH63">
        <f t="shared" si="66"/>
        <v>134.1050263993115</v>
      </c>
      <c r="AI63">
        <f t="shared" si="67"/>
        <v>10.523614846940571</v>
      </c>
      <c r="AJ63">
        <f t="shared" si="68"/>
        <v>115.49632429653224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51045.935381059608</v>
      </c>
      <c r="AP63" t="s">
        <v>380</v>
      </c>
      <c r="AQ63">
        <v>10238.9</v>
      </c>
      <c r="AR63">
        <v>302.21199999999999</v>
      </c>
      <c r="AS63">
        <v>4052.3</v>
      </c>
      <c r="AT63">
        <f t="shared" si="72"/>
        <v>0.92542210596451402</v>
      </c>
      <c r="AU63">
        <v>-0.32343011824092399</v>
      </c>
      <c r="AV63" t="s">
        <v>626</v>
      </c>
      <c r="AW63">
        <v>10274.6</v>
      </c>
      <c r="AX63">
        <v>748.84107692307703</v>
      </c>
      <c r="AY63">
        <v>835.93799999999999</v>
      </c>
      <c r="AZ63">
        <f t="shared" si="73"/>
        <v>0.1041906493985475</v>
      </c>
      <c r="BA63">
        <v>0.5</v>
      </c>
      <c r="BB63">
        <f t="shared" si="74"/>
        <v>1512.9995993550813</v>
      </c>
      <c r="BC63">
        <f t="shared" si="75"/>
        <v>9.2623159362681697</v>
      </c>
      <c r="BD63">
        <f t="shared" si="76"/>
        <v>78.820205398274055</v>
      </c>
      <c r="BE63">
        <f t="shared" si="77"/>
        <v>6.3355906099347515E-3</v>
      </c>
      <c r="BF63">
        <f t="shared" si="78"/>
        <v>3.8476083154492322</v>
      </c>
      <c r="BG63">
        <f t="shared" si="79"/>
        <v>234.82871593575229</v>
      </c>
      <c r="BH63" t="s">
        <v>627</v>
      </c>
      <c r="BI63">
        <v>622.61</v>
      </c>
      <c r="BJ63">
        <f t="shared" si="80"/>
        <v>622.61</v>
      </c>
      <c r="BK63">
        <f t="shared" si="81"/>
        <v>0.25519595950895879</v>
      </c>
      <c r="BL63">
        <f t="shared" si="82"/>
        <v>0.40827703384892267</v>
      </c>
      <c r="BM63">
        <f t="shared" si="83"/>
        <v>0.9377996262052839</v>
      </c>
      <c r="BN63">
        <f t="shared" si="84"/>
        <v>0.16318658464628472</v>
      </c>
      <c r="BO63">
        <f t="shared" si="85"/>
        <v>0.85767640652699351</v>
      </c>
      <c r="BP63">
        <f t="shared" si="86"/>
        <v>0.33945435403884716</v>
      </c>
      <c r="BQ63">
        <f t="shared" si="87"/>
        <v>0.66054564596115284</v>
      </c>
      <c r="BR63">
        <f t="shared" si="88"/>
        <v>1799.78</v>
      </c>
      <c r="BS63">
        <f t="shared" si="89"/>
        <v>1512.9995993550813</v>
      </c>
      <c r="BT63">
        <f t="shared" si="90"/>
        <v>0.84065808007372089</v>
      </c>
      <c r="BU63">
        <f t="shared" si="91"/>
        <v>0.16087009454228146</v>
      </c>
      <c r="BV63">
        <v>6</v>
      </c>
      <c r="BW63">
        <v>0.5</v>
      </c>
      <c r="BX63" t="s">
        <v>381</v>
      </c>
      <c r="BY63">
        <v>2</v>
      </c>
      <c r="BZ63">
        <v>1691878504.5999999</v>
      </c>
      <c r="CA63">
        <v>58.395299999999999</v>
      </c>
      <c r="CB63">
        <v>70.010599999999997</v>
      </c>
      <c r="CC63">
        <v>30.571300000000001</v>
      </c>
      <c r="CD63">
        <v>22.169499999999999</v>
      </c>
      <c r="CE63">
        <v>58.9619</v>
      </c>
      <c r="CF63">
        <v>30.417100000000001</v>
      </c>
      <c r="CG63">
        <v>500.25099999999998</v>
      </c>
      <c r="CH63">
        <v>98.491200000000006</v>
      </c>
      <c r="CI63">
        <v>0.100703</v>
      </c>
      <c r="CJ63">
        <v>32.835099999999997</v>
      </c>
      <c r="CK63">
        <v>31.977799999999998</v>
      </c>
      <c r="CL63">
        <v>999.9</v>
      </c>
      <c r="CM63">
        <v>0</v>
      </c>
      <c r="CN63">
        <v>0</v>
      </c>
      <c r="CO63">
        <v>9991.8799999999992</v>
      </c>
      <c r="CP63">
        <v>0</v>
      </c>
      <c r="CQ63">
        <v>987.81</v>
      </c>
      <c r="CR63">
        <v>-11.6153</v>
      </c>
      <c r="CS63">
        <v>60.236800000000002</v>
      </c>
      <c r="CT63">
        <v>71.597899999999996</v>
      </c>
      <c r="CU63">
        <v>8.4018599999999992</v>
      </c>
      <c r="CV63">
        <v>70.010599999999997</v>
      </c>
      <c r="CW63">
        <v>22.169499999999999</v>
      </c>
      <c r="CX63">
        <v>3.0110100000000002</v>
      </c>
      <c r="CY63">
        <v>2.1835</v>
      </c>
      <c r="CZ63">
        <v>24.088899999999999</v>
      </c>
      <c r="DA63">
        <v>18.841699999999999</v>
      </c>
      <c r="DB63">
        <v>1799.78</v>
      </c>
      <c r="DC63">
        <v>0.97800100000000001</v>
      </c>
      <c r="DD63">
        <v>2.19986E-2</v>
      </c>
      <c r="DE63">
        <v>0</v>
      </c>
      <c r="DF63">
        <v>748.27800000000002</v>
      </c>
      <c r="DG63">
        <v>5.0009800000000002</v>
      </c>
      <c r="DH63">
        <v>14695.5</v>
      </c>
      <c r="DI63">
        <v>16373.9</v>
      </c>
      <c r="DJ63">
        <v>49.186999999999998</v>
      </c>
      <c r="DK63">
        <v>50.186999999999998</v>
      </c>
      <c r="DL63">
        <v>49.375</v>
      </c>
      <c r="DM63">
        <v>49.375</v>
      </c>
      <c r="DN63">
        <v>50.375</v>
      </c>
      <c r="DO63">
        <v>1755.3</v>
      </c>
      <c r="DP63">
        <v>39.479999999999997</v>
      </c>
      <c r="DQ63">
        <v>0</v>
      </c>
      <c r="DR63">
        <v>125.5</v>
      </c>
      <c r="DS63">
        <v>0</v>
      </c>
      <c r="DT63">
        <v>748.84107692307703</v>
      </c>
      <c r="DU63">
        <v>-3.3474188066136001</v>
      </c>
      <c r="DV63">
        <v>-301.28547100041601</v>
      </c>
      <c r="DW63">
        <v>14766.9538461538</v>
      </c>
      <c r="DX63">
        <v>15</v>
      </c>
      <c r="DY63">
        <v>1691878464.5999999</v>
      </c>
      <c r="DZ63" t="s">
        <v>628</v>
      </c>
      <c r="EA63">
        <v>1691878457.5999999</v>
      </c>
      <c r="EB63">
        <v>1691878464.5999999</v>
      </c>
      <c r="EC63">
        <v>52</v>
      </c>
      <c r="ED63">
        <v>0.11700000000000001</v>
      </c>
      <c r="EE63">
        <v>-4.0000000000000001E-3</v>
      </c>
      <c r="EF63">
        <v>-0.56000000000000005</v>
      </c>
      <c r="EG63">
        <v>0.11</v>
      </c>
      <c r="EH63">
        <v>70</v>
      </c>
      <c r="EI63">
        <v>22</v>
      </c>
      <c r="EJ63">
        <v>0.19</v>
      </c>
      <c r="EK63">
        <v>0.01</v>
      </c>
      <c r="EL63">
        <v>9.2435531232385895</v>
      </c>
      <c r="EM63">
        <v>2.8553484751697701E-2</v>
      </c>
      <c r="EN63">
        <v>3.49765626234382E-2</v>
      </c>
      <c r="EO63">
        <v>1</v>
      </c>
      <c r="EP63">
        <v>0.42190171432923501</v>
      </c>
      <c r="EQ63">
        <v>2.89664266501422E-2</v>
      </c>
      <c r="ER63">
        <v>1.5434475194606801E-2</v>
      </c>
      <c r="ES63">
        <v>1</v>
      </c>
      <c r="ET63">
        <v>2</v>
      </c>
      <c r="EU63">
        <v>2</v>
      </c>
      <c r="EV63" t="s">
        <v>393</v>
      </c>
      <c r="EW63">
        <v>2.9621599999999999</v>
      </c>
      <c r="EX63">
        <v>2.84097</v>
      </c>
      <c r="EY63">
        <v>1.6420500000000001E-2</v>
      </c>
      <c r="EZ63">
        <v>1.9674000000000001E-2</v>
      </c>
      <c r="FA63">
        <v>0.133245</v>
      </c>
      <c r="FB63">
        <v>0.107196</v>
      </c>
      <c r="FC63">
        <v>29474.6</v>
      </c>
      <c r="FD63">
        <v>29963</v>
      </c>
      <c r="FE63">
        <v>27487.7</v>
      </c>
      <c r="FF63">
        <v>27845.599999999999</v>
      </c>
      <c r="FG63">
        <v>30522</v>
      </c>
      <c r="FH63">
        <v>30465.1</v>
      </c>
      <c r="FI63">
        <v>38273.699999999997</v>
      </c>
      <c r="FJ63">
        <v>36995.4</v>
      </c>
      <c r="FK63">
        <v>2.0290499999999998</v>
      </c>
      <c r="FL63">
        <v>1.70275</v>
      </c>
      <c r="FM63">
        <v>6.4708299999999996E-2</v>
      </c>
      <c r="FN63">
        <v>0</v>
      </c>
      <c r="FO63">
        <v>30.927199999999999</v>
      </c>
      <c r="FP63">
        <v>999.9</v>
      </c>
      <c r="FQ63">
        <v>43.896000000000001</v>
      </c>
      <c r="FR63">
        <v>37.817</v>
      </c>
      <c r="FS63">
        <v>29.375800000000002</v>
      </c>
      <c r="FT63">
        <v>61.429400000000001</v>
      </c>
      <c r="FU63">
        <v>36.818899999999999</v>
      </c>
      <c r="FV63">
        <v>1</v>
      </c>
      <c r="FW63">
        <v>0.39592500000000003</v>
      </c>
      <c r="FX63">
        <v>0.84521800000000002</v>
      </c>
      <c r="FY63">
        <v>20.253699999999998</v>
      </c>
      <c r="FZ63">
        <v>5.2273199999999997</v>
      </c>
      <c r="GA63">
        <v>12.0159</v>
      </c>
      <c r="GB63">
        <v>4.9984500000000001</v>
      </c>
      <c r="GC63">
        <v>3.2910300000000001</v>
      </c>
      <c r="GD63">
        <v>9999</v>
      </c>
      <c r="GE63">
        <v>9999</v>
      </c>
      <c r="GF63">
        <v>9999</v>
      </c>
      <c r="GG63">
        <v>292.7</v>
      </c>
      <c r="GH63">
        <v>1.8784700000000001</v>
      </c>
      <c r="GI63">
        <v>1.87225</v>
      </c>
      <c r="GJ63">
        <v>1.87439</v>
      </c>
      <c r="GK63">
        <v>1.87252</v>
      </c>
      <c r="GL63">
        <v>1.8727100000000001</v>
      </c>
      <c r="GM63">
        <v>1.8739399999999999</v>
      </c>
      <c r="GN63">
        <v>1.8742399999999999</v>
      </c>
      <c r="GO63">
        <v>1.8782000000000001</v>
      </c>
      <c r="GP63">
        <v>5</v>
      </c>
      <c r="GQ63">
        <v>0</v>
      </c>
      <c r="GR63">
        <v>0</v>
      </c>
      <c r="GS63">
        <v>0</v>
      </c>
      <c r="GT63" t="s">
        <v>383</v>
      </c>
      <c r="GU63" t="s">
        <v>384</v>
      </c>
      <c r="GV63" t="s">
        <v>385</v>
      </c>
      <c r="GW63" t="s">
        <v>385</v>
      </c>
      <c r="GX63" t="s">
        <v>385</v>
      </c>
      <c r="GY63" t="s">
        <v>385</v>
      </c>
      <c r="GZ63">
        <v>0</v>
      </c>
      <c r="HA63">
        <v>100</v>
      </c>
      <c r="HB63">
        <v>100</v>
      </c>
      <c r="HC63">
        <v>-0.56699999999999995</v>
      </c>
      <c r="HD63">
        <v>0.1542</v>
      </c>
      <c r="HE63">
        <v>-0.60583204279067904</v>
      </c>
      <c r="HF63">
        <v>7.2704984381113296E-4</v>
      </c>
      <c r="HG63">
        <v>-1.05877040029023E-6</v>
      </c>
      <c r="HH63">
        <v>2.9517966189716799E-10</v>
      </c>
      <c r="HI63">
        <v>0.154203251713661</v>
      </c>
      <c r="HJ63">
        <v>0</v>
      </c>
      <c r="HK63">
        <v>0</v>
      </c>
      <c r="HL63">
        <v>0</v>
      </c>
      <c r="HM63">
        <v>1</v>
      </c>
      <c r="HN63">
        <v>2242</v>
      </c>
      <c r="HO63">
        <v>1</v>
      </c>
      <c r="HP63">
        <v>25</v>
      </c>
      <c r="HQ63">
        <v>0.8</v>
      </c>
      <c r="HR63">
        <v>0.7</v>
      </c>
      <c r="HS63">
        <v>0.305176</v>
      </c>
      <c r="HT63">
        <v>2.6904300000000001</v>
      </c>
      <c r="HU63">
        <v>1.49536</v>
      </c>
      <c r="HV63">
        <v>2.2753899999999998</v>
      </c>
      <c r="HW63">
        <v>1.49658</v>
      </c>
      <c r="HX63">
        <v>2.6098599999999998</v>
      </c>
      <c r="HY63">
        <v>42.831499999999998</v>
      </c>
      <c r="HZ63">
        <v>23.562100000000001</v>
      </c>
      <c r="IA63">
        <v>18</v>
      </c>
      <c r="IB63">
        <v>509.815</v>
      </c>
      <c r="IC63">
        <v>442.43400000000003</v>
      </c>
      <c r="ID63">
        <v>29.9559</v>
      </c>
      <c r="IE63">
        <v>32.353700000000003</v>
      </c>
      <c r="IF63">
        <v>30.0001</v>
      </c>
      <c r="IG63">
        <v>32.148400000000002</v>
      </c>
      <c r="IH63">
        <v>32.081200000000003</v>
      </c>
      <c r="II63">
        <v>6.1799099999999996</v>
      </c>
      <c r="IJ63">
        <v>32.261800000000001</v>
      </c>
      <c r="IK63">
        <v>38.553199999999997</v>
      </c>
      <c r="IL63">
        <v>29.968</v>
      </c>
      <c r="IM63">
        <v>70</v>
      </c>
      <c r="IN63">
        <v>22.182200000000002</v>
      </c>
      <c r="IO63">
        <v>99.778099999999995</v>
      </c>
      <c r="IP63">
        <v>99.2958</v>
      </c>
    </row>
    <row r="64" spans="1:250" x14ac:dyDescent="0.3">
      <c r="A64">
        <v>49</v>
      </c>
      <c r="B64">
        <v>1691878671.5999999</v>
      </c>
      <c r="C64">
        <v>13171</v>
      </c>
      <c r="D64" t="s">
        <v>629</v>
      </c>
      <c r="E64" t="s">
        <v>630</v>
      </c>
      <c r="F64" t="s">
        <v>376</v>
      </c>
      <c r="G64" t="s">
        <v>605</v>
      </c>
      <c r="H64" t="s">
        <v>389</v>
      </c>
      <c r="I64" t="s">
        <v>31</v>
      </c>
      <c r="J64" t="s">
        <v>377</v>
      </c>
      <c r="K64" t="s">
        <v>534</v>
      </c>
      <c r="L64" t="s">
        <v>379</v>
      </c>
      <c r="M64">
        <v>1691878671.5999999</v>
      </c>
      <c r="N64">
        <f t="shared" si="46"/>
        <v>7.6187921306582777E-3</v>
      </c>
      <c r="O64">
        <f t="shared" si="47"/>
        <v>7.618792130658278</v>
      </c>
      <c r="P64">
        <f t="shared" si="48"/>
        <v>4.242913412987809</v>
      </c>
      <c r="Q64">
        <f t="shared" si="49"/>
        <v>24.676500000000001</v>
      </c>
      <c r="R64">
        <f t="shared" si="50"/>
        <v>8.0136776638469271</v>
      </c>
      <c r="S64">
        <f t="shared" si="51"/>
        <v>0.79007227134820357</v>
      </c>
      <c r="T64">
        <f t="shared" si="52"/>
        <v>2.4328678069845</v>
      </c>
      <c r="U64">
        <f t="shared" si="53"/>
        <v>0.45016344958624266</v>
      </c>
      <c r="V64">
        <f t="shared" si="54"/>
        <v>2.9001985000588699</v>
      </c>
      <c r="W64">
        <f t="shared" si="55"/>
        <v>0.41463892185208601</v>
      </c>
      <c r="X64">
        <f t="shared" si="56"/>
        <v>0.26210705239768434</v>
      </c>
      <c r="Y64">
        <f t="shared" si="57"/>
        <v>289.56748675546635</v>
      </c>
      <c r="Z64">
        <f t="shared" si="58"/>
        <v>32.616212221855307</v>
      </c>
      <c r="AA64">
        <f t="shared" si="59"/>
        <v>31.979500000000002</v>
      </c>
      <c r="AB64">
        <f t="shared" si="60"/>
        <v>4.7695454404732285</v>
      </c>
      <c r="AC64">
        <f t="shared" si="61"/>
        <v>60.335157132279335</v>
      </c>
      <c r="AD64">
        <f t="shared" si="62"/>
        <v>3.0296457991008001</v>
      </c>
      <c r="AE64">
        <f t="shared" si="63"/>
        <v>5.0213605849381935</v>
      </c>
      <c r="AF64">
        <f t="shared" si="64"/>
        <v>1.7398996413724284</v>
      </c>
      <c r="AG64">
        <f t="shared" si="65"/>
        <v>-335.98873296203004</v>
      </c>
      <c r="AH64">
        <f t="shared" si="66"/>
        <v>142.58058184992433</v>
      </c>
      <c r="AI64">
        <f t="shared" si="67"/>
        <v>11.197038183404885</v>
      </c>
      <c r="AJ64">
        <f t="shared" si="68"/>
        <v>107.35637382676549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50999.216414185037</v>
      </c>
      <c r="AP64" t="s">
        <v>380</v>
      </c>
      <c r="AQ64">
        <v>10238.9</v>
      </c>
      <c r="AR64">
        <v>302.21199999999999</v>
      </c>
      <c r="AS64">
        <v>4052.3</v>
      </c>
      <c r="AT64">
        <f t="shared" si="72"/>
        <v>0.92542210596451402</v>
      </c>
      <c r="AU64">
        <v>-0.32343011824092399</v>
      </c>
      <c r="AV64" t="s">
        <v>631</v>
      </c>
      <c r="AW64">
        <v>10273.6</v>
      </c>
      <c r="AX64">
        <v>755.61023076923095</v>
      </c>
      <c r="AY64">
        <v>815.34699999999998</v>
      </c>
      <c r="AZ64">
        <f t="shared" si="73"/>
        <v>7.3265455359213916E-2</v>
      </c>
      <c r="BA64">
        <v>0.5</v>
      </c>
      <c r="BB64">
        <f t="shared" si="74"/>
        <v>1513.1927993551637</v>
      </c>
      <c r="BC64">
        <f t="shared" si="75"/>
        <v>4.242913412987809</v>
      </c>
      <c r="BD64">
        <f t="shared" si="76"/>
        <v>55.432379745519846</v>
      </c>
      <c r="BE64">
        <f t="shared" si="77"/>
        <v>3.0176878539037769E-3</v>
      </c>
      <c r="BF64">
        <f t="shared" si="78"/>
        <v>3.9700311646452375</v>
      </c>
      <c r="BG64">
        <f t="shared" si="79"/>
        <v>233.1744964051434</v>
      </c>
      <c r="BH64" t="s">
        <v>632</v>
      </c>
      <c r="BI64">
        <v>626.41</v>
      </c>
      <c r="BJ64">
        <f t="shared" si="80"/>
        <v>626.41</v>
      </c>
      <c r="BK64">
        <f t="shared" si="81"/>
        <v>0.23172587867496908</v>
      </c>
      <c r="BL64">
        <f t="shared" si="82"/>
        <v>0.31617295305191162</v>
      </c>
      <c r="BM64">
        <f t="shared" si="83"/>
        <v>0.94485024329444323</v>
      </c>
      <c r="BN64">
        <f t="shared" si="84"/>
        <v>0.11641530831217717</v>
      </c>
      <c r="BO64">
        <f t="shared" si="85"/>
        <v>0.86316721100944838</v>
      </c>
      <c r="BP64">
        <f t="shared" si="86"/>
        <v>0.26211119365022878</v>
      </c>
      <c r="BQ64">
        <f t="shared" si="87"/>
        <v>0.73788880634977128</v>
      </c>
      <c r="BR64">
        <f t="shared" si="88"/>
        <v>1800.01</v>
      </c>
      <c r="BS64">
        <f t="shared" si="89"/>
        <v>1513.1927993551637</v>
      </c>
      <c r="BT64">
        <f t="shared" si="90"/>
        <v>0.84065799598622437</v>
      </c>
      <c r="BU64">
        <f t="shared" si="91"/>
        <v>0.16086993225341323</v>
      </c>
      <c r="BV64">
        <v>6</v>
      </c>
      <c r="BW64">
        <v>0.5</v>
      </c>
      <c r="BX64" t="s">
        <v>381</v>
      </c>
      <c r="BY64">
        <v>2</v>
      </c>
      <c r="BZ64">
        <v>1691878671.5999999</v>
      </c>
      <c r="CA64">
        <v>24.676500000000001</v>
      </c>
      <c r="CB64">
        <v>29.991199999999999</v>
      </c>
      <c r="CC64">
        <v>30.729600000000001</v>
      </c>
      <c r="CD64">
        <v>21.872</v>
      </c>
      <c r="CE64">
        <v>25.348600000000001</v>
      </c>
      <c r="CF64">
        <v>30.5731</v>
      </c>
      <c r="CG64">
        <v>500.226</v>
      </c>
      <c r="CH64">
        <v>98.490099999999998</v>
      </c>
      <c r="CI64">
        <v>0.100373</v>
      </c>
      <c r="CJ64">
        <v>32.891399999999997</v>
      </c>
      <c r="CK64">
        <v>31.979500000000002</v>
      </c>
      <c r="CL64">
        <v>999.9</v>
      </c>
      <c r="CM64">
        <v>0</v>
      </c>
      <c r="CN64">
        <v>0</v>
      </c>
      <c r="CO64">
        <v>9984.3799999999992</v>
      </c>
      <c r="CP64">
        <v>0</v>
      </c>
      <c r="CQ64">
        <v>976.42</v>
      </c>
      <c r="CR64">
        <v>-5.31473</v>
      </c>
      <c r="CS64">
        <v>25.4588</v>
      </c>
      <c r="CT64">
        <v>30.661799999999999</v>
      </c>
      <c r="CU64">
        <v>8.8576599999999992</v>
      </c>
      <c r="CV64">
        <v>29.991199999999999</v>
      </c>
      <c r="CW64">
        <v>21.872</v>
      </c>
      <c r="CX64">
        <v>3.0265599999999999</v>
      </c>
      <c r="CY64">
        <v>2.1541700000000001</v>
      </c>
      <c r="CZ64">
        <v>24.174800000000001</v>
      </c>
      <c r="DA64">
        <v>18.625499999999999</v>
      </c>
      <c r="DB64">
        <v>1800.01</v>
      </c>
      <c r="DC64">
        <v>0.97800500000000001</v>
      </c>
      <c r="DD64">
        <v>2.1994799999999998E-2</v>
      </c>
      <c r="DE64">
        <v>0</v>
      </c>
      <c r="DF64">
        <v>755.255</v>
      </c>
      <c r="DG64">
        <v>5.0009800000000002</v>
      </c>
      <c r="DH64">
        <v>14979</v>
      </c>
      <c r="DI64">
        <v>16376</v>
      </c>
      <c r="DJ64">
        <v>49.375</v>
      </c>
      <c r="DK64">
        <v>50.375</v>
      </c>
      <c r="DL64">
        <v>49.75</v>
      </c>
      <c r="DM64">
        <v>49.936999999999998</v>
      </c>
      <c r="DN64">
        <v>50.625</v>
      </c>
      <c r="DO64">
        <v>1755.53</v>
      </c>
      <c r="DP64">
        <v>39.479999999999997</v>
      </c>
      <c r="DQ64">
        <v>0</v>
      </c>
      <c r="DR64">
        <v>166.299999952316</v>
      </c>
      <c r="DS64">
        <v>0</v>
      </c>
      <c r="DT64">
        <v>755.61023076923095</v>
      </c>
      <c r="DU64">
        <v>-3.32423931041764</v>
      </c>
      <c r="DV64">
        <v>-249.68889081659299</v>
      </c>
      <c r="DW64">
        <v>14961.515384615401</v>
      </c>
      <c r="DX64">
        <v>15</v>
      </c>
      <c r="DY64">
        <v>1691878631.5999999</v>
      </c>
      <c r="DZ64" t="s">
        <v>633</v>
      </c>
      <c r="EA64">
        <v>1691878619.0999999</v>
      </c>
      <c r="EB64">
        <v>1691878631.5999999</v>
      </c>
      <c r="EC64">
        <v>53</v>
      </c>
      <c r="ED64">
        <v>-8.4000000000000005E-2</v>
      </c>
      <c r="EE64">
        <v>2E-3</v>
      </c>
      <c r="EF64">
        <v>-0.66900000000000004</v>
      </c>
      <c r="EG64">
        <v>0.106</v>
      </c>
      <c r="EH64">
        <v>30</v>
      </c>
      <c r="EI64">
        <v>22</v>
      </c>
      <c r="EJ64">
        <v>0.55000000000000004</v>
      </c>
      <c r="EK64">
        <v>0.01</v>
      </c>
      <c r="EL64">
        <v>4.2487113667029002</v>
      </c>
      <c r="EM64">
        <v>2.1978550297803798E-2</v>
      </c>
      <c r="EN64">
        <v>3.3862422759468901E-2</v>
      </c>
      <c r="EO64">
        <v>1</v>
      </c>
      <c r="EP64">
        <v>0.45041923686045099</v>
      </c>
      <c r="EQ64">
        <v>3.7116973066611998E-2</v>
      </c>
      <c r="ER64">
        <v>1.79636187709796E-2</v>
      </c>
      <c r="ES64">
        <v>1</v>
      </c>
      <c r="ET64">
        <v>2</v>
      </c>
      <c r="EU64">
        <v>2</v>
      </c>
      <c r="EV64" t="s">
        <v>393</v>
      </c>
      <c r="EW64">
        <v>2.9620299999999999</v>
      </c>
      <c r="EX64">
        <v>2.8405900000000002</v>
      </c>
      <c r="EY64">
        <v>7.09072E-3</v>
      </c>
      <c r="EZ64">
        <v>8.4870899999999992E-3</v>
      </c>
      <c r="FA64">
        <v>0.13370099999999999</v>
      </c>
      <c r="FB64">
        <v>0.106179</v>
      </c>
      <c r="FC64">
        <v>29752.5</v>
      </c>
      <c r="FD64">
        <v>30303.1</v>
      </c>
      <c r="FE64">
        <v>27486.5</v>
      </c>
      <c r="FF64">
        <v>27844.2</v>
      </c>
      <c r="FG64">
        <v>30503.8</v>
      </c>
      <c r="FH64">
        <v>30497.8</v>
      </c>
      <c r="FI64">
        <v>38271.800000000003</v>
      </c>
      <c r="FJ64">
        <v>36993.699999999997</v>
      </c>
      <c r="FK64">
        <v>2.0289999999999999</v>
      </c>
      <c r="FL64">
        <v>1.7014499999999999</v>
      </c>
      <c r="FM64">
        <v>5.9455599999999997E-2</v>
      </c>
      <c r="FN64">
        <v>0</v>
      </c>
      <c r="FO64">
        <v>31.014299999999999</v>
      </c>
      <c r="FP64">
        <v>999.9</v>
      </c>
      <c r="FQ64">
        <v>43.45</v>
      </c>
      <c r="FR64">
        <v>37.826999999999998</v>
      </c>
      <c r="FS64">
        <v>29.0961</v>
      </c>
      <c r="FT64">
        <v>61.439399999999999</v>
      </c>
      <c r="FU64">
        <v>35.8934</v>
      </c>
      <c r="FV64">
        <v>1</v>
      </c>
      <c r="FW64">
        <v>0.39767799999999998</v>
      </c>
      <c r="FX64">
        <v>0.151062</v>
      </c>
      <c r="FY64">
        <v>20.255199999999999</v>
      </c>
      <c r="FZ64">
        <v>5.2234299999999996</v>
      </c>
      <c r="GA64">
        <v>12.0159</v>
      </c>
      <c r="GB64">
        <v>4.9992999999999999</v>
      </c>
      <c r="GC64">
        <v>3.2909999999999999</v>
      </c>
      <c r="GD64">
        <v>9999</v>
      </c>
      <c r="GE64">
        <v>9999</v>
      </c>
      <c r="GF64">
        <v>9999</v>
      </c>
      <c r="GG64">
        <v>292.7</v>
      </c>
      <c r="GH64">
        <v>1.87846</v>
      </c>
      <c r="GI64">
        <v>1.87225</v>
      </c>
      <c r="GJ64">
        <v>1.87439</v>
      </c>
      <c r="GK64">
        <v>1.8725400000000001</v>
      </c>
      <c r="GL64">
        <v>1.8727100000000001</v>
      </c>
      <c r="GM64">
        <v>1.8739399999999999</v>
      </c>
      <c r="GN64">
        <v>1.8742399999999999</v>
      </c>
      <c r="GO64">
        <v>1.8782000000000001</v>
      </c>
      <c r="GP64">
        <v>5</v>
      </c>
      <c r="GQ64">
        <v>0</v>
      </c>
      <c r="GR64">
        <v>0</v>
      </c>
      <c r="GS64">
        <v>0</v>
      </c>
      <c r="GT64" t="s">
        <v>383</v>
      </c>
      <c r="GU64" t="s">
        <v>384</v>
      </c>
      <c r="GV64" t="s">
        <v>385</v>
      </c>
      <c r="GW64" t="s">
        <v>385</v>
      </c>
      <c r="GX64" t="s">
        <v>385</v>
      </c>
      <c r="GY64" t="s">
        <v>385</v>
      </c>
      <c r="GZ64">
        <v>0</v>
      </c>
      <c r="HA64">
        <v>100</v>
      </c>
      <c r="HB64">
        <v>100</v>
      </c>
      <c r="HC64">
        <v>-0.67200000000000004</v>
      </c>
      <c r="HD64">
        <v>0.1565</v>
      </c>
      <c r="HE64">
        <v>-0.68984317980116305</v>
      </c>
      <c r="HF64">
        <v>7.2704984381113296E-4</v>
      </c>
      <c r="HG64">
        <v>-1.05877040029023E-6</v>
      </c>
      <c r="HH64">
        <v>2.9517966189716799E-10</v>
      </c>
      <c r="HI64">
        <v>0.156568027790323</v>
      </c>
      <c r="HJ64">
        <v>0</v>
      </c>
      <c r="HK64">
        <v>0</v>
      </c>
      <c r="HL64">
        <v>0</v>
      </c>
      <c r="HM64">
        <v>1</v>
      </c>
      <c r="HN64">
        <v>2242</v>
      </c>
      <c r="HO64">
        <v>1</v>
      </c>
      <c r="HP64">
        <v>25</v>
      </c>
      <c r="HQ64">
        <v>0.9</v>
      </c>
      <c r="HR64">
        <v>0.7</v>
      </c>
      <c r="HS64">
        <v>0.21972700000000001</v>
      </c>
      <c r="HT64">
        <v>2.7246100000000002</v>
      </c>
      <c r="HU64">
        <v>1.49536</v>
      </c>
      <c r="HV64">
        <v>2.2753899999999998</v>
      </c>
      <c r="HW64">
        <v>1.49658</v>
      </c>
      <c r="HX64">
        <v>2.5781200000000002</v>
      </c>
      <c r="HY64">
        <v>42.804600000000001</v>
      </c>
      <c r="HZ64">
        <v>23.562100000000001</v>
      </c>
      <c r="IA64">
        <v>18</v>
      </c>
      <c r="IB64">
        <v>510.00400000000002</v>
      </c>
      <c r="IC64">
        <v>441.77600000000001</v>
      </c>
      <c r="ID64">
        <v>29.798200000000001</v>
      </c>
      <c r="IE64">
        <v>32.393799999999999</v>
      </c>
      <c r="IF64">
        <v>29.999500000000001</v>
      </c>
      <c r="IG64">
        <v>32.1768</v>
      </c>
      <c r="IH64">
        <v>32.112299999999998</v>
      </c>
      <c r="II64">
        <v>4.4544600000000001</v>
      </c>
      <c r="IJ64">
        <v>32.306100000000001</v>
      </c>
      <c r="IK64">
        <v>35.857900000000001</v>
      </c>
      <c r="IL64">
        <v>29.988600000000002</v>
      </c>
      <c r="IM64">
        <v>30</v>
      </c>
      <c r="IN64">
        <v>21.860399999999998</v>
      </c>
      <c r="IO64">
        <v>99.773399999999995</v>
      </c>
      <c r="IP64">
        <v>99.291200000000003</v>
      </c>
    </row>
    <row r="65" spans="1:250" x14ac:dyDescent="0.3">
      <c r="A65">
        <v>50</v>
      </c>
      <c r="B65">
        <v>1691878782.5999999</v>
      </c>
      <c r="C65">
        <v>13282</v>
      </c>
      <c r="D65" t="s">
        <v>634</v>
      </c>
      <c r="E65" t="s">
        <v>635</v>
      </c>
      <c r="F65" t="s">
        <v>376</v>
      </c>
      <c r="G65" t="s">
        <v>605</v>
      </c>
      <c r="H65" t="s">
        <v>389</v>
      </c>
      <c r="I65" t="s">
        <v>31</v>
      </c>
      <c r="J65" t="s">
        <v>377</v>
      </c>
      <c r="K65" t="s">
        <v>534</v>
      </c>
      <c r="L65" t="s">
        <v>379</v>
      </c>
      <c r="M65">
        <v>1691878782.5999999</v>
      </c>
      <c r="N65">
        <f t="shared" si="46"/>
        <v>7.809741070069192E-3</v>
      </c>
      <c r="O65">
        <f t="shared" si="47"/>
        <v>7.809741070069192</v>
      </c>
      <c r="P65">
        <f t="shared" si="48"/>
        <v>1.456819946781821</v>
      </c>
      <c r="Q65">
        <f t="shared" si="49"/>
        <v>8.1704799999999995</v>
      </c>
      <c r="R65">
        <f t="shared" si="50"/>
        <v>2.5818535335486268</v>
      </c>
      <c r="S65">
        <f t="shared" si="51"/>
        <v>0.25453612800644909</v>
      </c>
      <c r="T65">
        <f t="shared" si="52"/>
        <v>0.80549973735175995</v>
      </c>
      <c r="U65">
        <f t="shared" si="53"/>
        <v>0.4613739897653954</v>
      </c>
      <c r="V65">
        <f t="shared" si="54"/>
        <v>2.901546067896934</v>
      </c>
      <c r="W65">
        <f t="shared" si="55"/>
        <v>0.42415224047801564</v>
      </c>
      <c r="X65">
        <f t="shared" si="56"/>
        <v>0.26818869111707533</v>
      </c>
      <c r="Y65">
        <f t="shared" si="57"/>
        <v>289.6111577553379</v>
      </c>
      <c r="Z65">
        <f t="shared" si="58"/>
        <v>32.598098992503864</v>
      </c>
      <c r="AA65">
        <f t="shared" si="59"/>
        <v>32.005099999999999</v>
      </c>
      <c r="AB65">
        <f t="shared" si="60"/>
        <v>4.7764617906399653</v>
      </c>
      <c r="AC65">
        <f t="shared" si="61"/>
        <v>60.297890810957867</v>
      </c>
      <c r="AD65">
        <f t="shared" si="62"/>
        <v>3.0331247943007003</v>
      </c>
      <c r="AE65">
        <f t="shared" si="63"/>
        <v>5.030233650808718</v>
      </c>
      <c r="AF65">
        <f t="shared" si="64"/>
        <v>1.7433369963392651</v>
      </c>
      <c r="AG65">
        <f t="shared" si="65"/>
        <v>-344.40958119005137</v>
      </c>
      <c r="AH65">
        <f t="shared" si="66"/>
        <v>143.55411473475465</v>
      </c>
      <c r="AI65">
        <f t="shared" si="67"/>
        <v>11.27141013902717</v>
      </c>
      <c r="AJ65">
        <f t="shared" si="68"/>
        <v>100.02710143906836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51031.696914059481</v>
      </c>
      <c r="AP65" t="s">
        <v>380</v>
      </c>
      <c r="AQ65">
        <v>10238.9</v>
      </c>
      <c r="AR65">
        <v>302.21199999999999</v>
      </c>
      <c r="AS65">
        <v>4052.3</v>
      </c>
      <c r="AT65">
        <f t="shared" si="72"/>
        <v>0.92542210596451402</v>
      </c>
      <c r="AU65">
        <v>-0.32343011824092399</v>
      </c>
      <c r="AV65" t="s">
        <v>636</v>
      </c>
      <c r="AW65">
        <v>10274</v>
      </c>
      <c r="AX65">
        <v>760.42980769230803</v>
      </c>
      <c r="AY65">
        <v>812.01199999999994</v>
      </c>
      <c r="AZ65">
        <f t="shared" si="73"/>
        <v>6.3523928596734947E-2</v>
      </c>
      <c r="BA65">
        <v>0.5</v>
      </c>
      <c r="BB65">
        <f t="shared" si="74"/>
        <v>1513.4198993550974</v>
      </c>
      <c r="BC65">
        <f t="shared" si="75"/>
        <v>1.456819946781821</v>
      </c>
      <c r="BD65">
        <f t="shared" si="76"/>
        <v>48.069188811755495</v>
      </c>
      <c r="BE65">
        <f t="shared" si="77"/>
        <v>1.1763094074429376E-3</v>
      </c>
      <c r="BF65">
        <f t="shared" si="78"/>
        <v>3.9904434909828925</v>
      </c>
      <c r="BG65">
        <f t="shared" si="79"/>
        <v>232.90094231889128</v>
      </c>
      <c r="BH65" t="s">
        <v>637</v>
      </c>
      <c r="BI65">
        <v>633.41</v>
      </c>
      <c r="BJ65">
        <f t="shared" si="80"/>
        <v>633.41</v>
      </c>
      <c r="BK65">
        <f t="shared" si="81"/>
        <v>0.21994995147854957</v>
      </c>
      <c r="BL65">
        <f t="shared" si="82"/>
        <v>0.28881083250854928</v>
      </c>
      <c r="BM65">
        <f t="shared" si="83"/>
        <v>0.9477602379719734</v>
      </c>
      <c r="BN65">
        <f t="shared" si="84"/>
        <v>0.10118123245918383</v>
      </c>
      <c r="BO65">
        <f t="shared" si="85"/>
        <v>0.86405652347358253</v>
      </c>
      <c r="BP65">
        <f t="shared" si="86"/>
        <v>0.24056877777371566</v>
      </c>
      <c r="BQ65">
        <f t="shared" si="87"/>
        <v>0.75943122222628434</v>
      </c>
      <c r="BR65">
        <f t="shared" si="88"/>
        <v>1800.28</v>
      </c>
      <c r="BS65">
        <f t="shared" si="89"/>
        <v>1513.4198993550974</v>
      </c>
      <c r="BT65">
        <f t="shared" si="90"/>
        <v>0.84065806394288523</v>
      </c>
      <c r="BU65">
        <f t="shared" si="91"/>
        <v>0.16087006340976842</v>
      </c>
      <c r="BV65">
        <v>6</v>
      </c>
      <c r="BW65">
        <v>0.5</v>
      </c>
      <c r="BX65" t="s">
        <v>381</v>
      </c>
      <c r="BY65">
        <v>2</v>
      </c>
      <c r="BZ65">
        <v>1691878782.5999999</v>
      </c>
      <c r="CA65">
        <v>8.1704799999999995</v>
      </c>
      <c r="CB65">
        <v>9.9944799999999994</v>
      </c>
      <c r="CC65">
        <v>30.766100000000002</v>
      </c>
      <c r="CD65">
        <v>21.686499999999999</v>
      </c>
      <c r="CE65">
        <v>8.8369400000000002</v>
      </c>
      <c r="CF65">
        <v>30.613499999999998</v>
      </c>
      <c r="CG65">
        <v>500.20699999999999</v>
      </c>
      <c r="CH65">
        <v>98.486099999999993</v>
      </c>
      <c r="CI65">
        <v>0.10048700000000001</v>
      </c>
      <c r="CJ65">
        <v>32.922800000000002</v>
      </c>
      <c r="CK65">
        <v>32.005099999999999</v>
      </c>
      <c r="CL65">
        <v>999.9</v>
      </c>
      <c r="CM65">
        <v>0</v>
      </c>
      <c r="CN65">
        <v>0</v>
      </c>
      <c r="CO65">
        <v>9992.5</v>
      </c>
      <c r="CP65">
        <v>0</v>
      </c>
      <c r="CQ65">
        <v>966.57600000000002</v>
      </c>
      <c r="CR65">
        <v>-1.8240000000000001</v>
      </c>
      <c r="CS65">
        <v>8.4298300000000008</v>
      </c>
      <c r="CT65">
        <v>10.215999999999999</v>
      </c>
      <c r="CU65">
        <v>9.0795300000000001</v>
      </c>
      <c r="CV65">
        <v>9.9944799999999994</v>
      </c>
      <c r="CW65">
        <v>21.686499999999999</v>
      </c>
      <c r="CX65">
        <v>3.03003</v>
      </c>
      <c r="CY65">
        <v>2.1358199999999998</v>
      </c>
      <c r="CZ65">
        <v>24.193899999999999</v>
      </c>
      <c r="DA65">
        <v>18.488900000000001</v>
      </c>
      <c r="DB65">
        <v>1800.28</v>
      </c>
      <c r="DC65">
        <v>0.97800500000000001</v>
      </c>
      <c r="DD65">
        <v>2.1994799999999998E-2</v>
      </c>
      <c r="DE65">
        <v>0</v>
      </c>
      <c r="DF65">
        <v>760.029</v>
      </c>
      <c r="DG65">
        <v>5.0009800000000002</v>
      </c>
      <c r="DH65">
        <v>15039</v>
      </c>
      <c r="DI65">
        <v>16378.5</v>
      </c>
      <c r="DJ65">
        <v>49.311999999999998</v>
      </c>
      <c r="DK65">
        <v>50.436999999999998</v>
      </c>
      <c r="DL65">
        <v>49.75</v>
      </c>
      <c r="DM65">
        <v>49.811999999999998</v>
      </c>
      <c r="DN65">
        <v>50.686999999999998</v>
      </c>
      <c r="DO65">
        <v>1755.79</v>
      </c>
      <c r="DP65">
        <v>39.49</v>
      </c>
      <c r="DQ65">
        <v>0</v>
      </c>
      <c r="DR65">
        <v>110.299999952316</v>
      </c>
      <c r="DS65">
        <v>0</v>
      </c>
      <c r="DT65">
        <v>760.42980769230803</v>
      </c>
      <c r="DU65">
        <v>-2.3845128348619999</v>
      </c>
      <c r="DV65">
        <v>-87.917948361662496</v>
      </c>
      <c r="DW65">
        <v>15089.9692307692</v>
      </c>
      <c r="DX65">
        <v>15</v>
      </c>
      <c r="DY65">
        <v>1691878741.0999999</v>
      </c>
      <c r="DZ65" t="s">
        <v>638</v>
      </c>
      <c r="EA65">
        <v>1691878737.5999999</v>
      </c>
      <c r="EB65">
        <v>1691878741.0999999</v>
      </c>
      <c r="EC65">
        <v>54</v>
      </c>
      <c r="ED65">
        <v>1.7000000000000001E-2</v>
      </c>
      <c r="EE65">
        <v>-4.0000000000000001E-3</v>
      </c>
      <c r="EF65">
        <v>-0.66500000000000004</v>
      </c>
      <c r="EG65">
        <v>9.9000000000000005E-2</v>
      </c>
      <c r="EH65">
        <v>10</v>
      </c>
      <c r="EI65">
        <v>22</v>
      </c>
      <c r="EJ65">
        <v>0.22</v>
      </c>
      <c r="EK65">
        <v>0.01</v>
      </c>
      <c r="EL65">
        <v>1.4196219320296199</v>
      </c>
      <c r="EM65">
        <v>4.85777075718261E-3</v>
      </c>
      <c r="EN65">
        <v>2.6857102251759499E-2</v>
      </c>
      <c r="EO65">
        <v>1</v>
      </c>
      <c r="EP65">
        <v>0.46543407988566599</v>
      </c>
      <c r="EQ65">
        <v>2.4292160193927301E-3</v>
      </c>
      <c r="ER65">
        <v>1.19531331220953E-2</v>
      </c>
      <c r="ES65">
        <v>1</v>
      </c>
      <c r="ET65">
        <v>2</v>
      </c>
      <c r="EU65">
        <v>2</v>
      </c>
      <c r="EV65" t="s">
        <v>393</v>
      </c>
      <c r="EW65">
        <v>2.9619599999999999</v>
      </c>
      <c r="EX65">
        <v>2.84076</v>
      </c>
      <c r="EY65">
        <v>2.4719799999999999E-3</v>
      </c>
      <c r="EZ65">
        <v>2.8295600000000001E-3</v>
      </c>
      <c r="FA65">
        <v>0.13380900000000001</v>
      </c>
      <c r="FB65">
        <v>0.10553800000000001</v>
      </c>
      <c r="FC65">
        <v>29890</v>
      </c>
      <c r="FD65">
        <v>30475.4</v>
      </c>
      <c r="FE65">
        <v>27485.8</v>
      </c>
      <c r="FF65">
        <v>27844</v>
      </c>
      <c r="FG65">
        <v>30499.4</v>
      </c>
      <c r="FH65">
        <v>30518.7</v>
      </c>
      <c r="FI65">
        <v>38271.4</v>
      </c>
      <c r="FJ65">
        <v>36993</v>
      </c>
      <c r="FK65">
        <v>2.0289799999999998</v>
      </c>
      <c r="FL65">
        <v>1.7008000000000001</v>
      </c>
      <c r="FM65">
        <v>5.9790900000000001E-2</v>
      </c>
      <c r="FN65">
        <v>0</v>
      </c>
      <c r="FO65">
        <v>31.034500000000001</v>
      </c>
      <c r="FP65">
        <v>999.9</v>
      </c>
      <c r="FQ65">
        <v>43.174999999999997</v>
      </c>
      <c r="FR65">
        <v>37.847000000000001</v>
      </c>
      <c r="FS65">
        <v>28.942699999999999</v>
      </c>
      <c r="FT65">
        <v>61.619399999999999</v>
      </c>
      <c r="FU65">
        <v>35.9816</v>
      </c>
      <c r="FV65">
        <v>1</v>
      </c>
      <c r="FW65">
        <v>0.40009699999999998</v>
      </c>
      <c r="FX65">
        <v>1.10439</v>
      </c>
      <c r="FY65">
        <v>20.251799999999999</v>
      </c>
      <c r="FZ65">
        <v>5.2274700000000003</v>
      </c>
      <c r="GA65">
        <v>12.0159</v>
      </c>
      <c r="GB65">
        <v>4.99925</v>
      </c>
      <c r="GC65">
        <v>3.2909999999999999</v>
      </c>
      <c r="GD65">
        <v>9999</v>
      </c>
      <c r="GE65">
        <v>9999</v>
      </c>
      <c r="GF65">
        <v>9999</v>
      </c>
      <c r="GG65">
        <v>292.8</v>
      </c>
      <c r="GH65">
        <v>1.87843</v>
      </c>
      <c r="GI65">
        <v>1.87225</v>
      </c>
      <c r="GJ65">
        <v>1.87439</v>
      </c>
      <c r="GK65">
        <v>1.8725099999999999</v>
      </c>
      <c r="GL65">
        <v>1.8727100000000001</v>
      </c>
      <c r="GM65">
        <v>1.8739399999999999</v>
      </c>
      <c r="GN65">
        <v>1.8742399999999999</v>
      </c>
      <c r="GO65">
        <v>1.8782000000000001</v>
      </c>
      <c r="GP65">
        <v>5</v>
      </c>
      <c r="GQ65">
        <v>0</v>
      </c>
      <c r="GR65">
        <v>0</v>
      </c>
      <c r="GS65">
        <v>0</v>
      </c>
      <c r="GT65" t="s">
        <v>383</v>
      </c>
      <c r="GU65" t="s">
        <v>384</v>
      </c>
      <c r="GV65" t="s">
        <v>385</v>
      </c>
      <c r="GW65" t="s">
        <v>385</v>
      </c>
      <c r="GX65" t="s">
        <v>385</v>
      </c>
      <c r="GY65" t="s">
        <v>385</v>
      </c>
      <c r="GZ65">
        <v>0</v>
      </c>
      <c r="HA65">
        <v>100</v>
      </c>
      <c r="HB65">
        <v>100</v>
      </c>
      <c r="HC65">
        <v>-0.66600000000000004</v>
      </c>
      <c r="HD65">
        <v>0.15260000000000001</v>
      </c>
      <c r="HE65">
        <v>-0.67280675871310502</v>
      </c>
      <c r="HF65">
        <v>7.2704984381113296E-4</v>
      </c>
      <c r="HG65">
        <v>-1.05877040029023E-6</v>
      </c>
      <c r="HH65">
        <v>2.9517966189716799E-10</v>
      </c>
      <c r="HI65">
        <v>0.15261254423562501</v>
      </c>
      <c r="HJ65">
        <v>0</v>
      </c>
      <c r="HK65">
        <v>0</v>
      </c>
      <c r="HL65">
        <v>0</v>
      </c>
      <c r="HM65">
        <v>1</v>
      </c>
      <c r="HN65">
        <v>2242</v>
      </c>
      <c r="HO65">
        <v>1</v>
      </c>
      <c r="HP65">
        <v>25</v>
      </c>
      <c r="HQ65">
        <v>0.8</v>
      </c>
      <c r="HR65">
        <v>0.7</v>
      </c>
      <c r="HS65">
        <v>0.17700199999999999</v>
      </c>
      <c r="HT65">
        <v>2.7343799999999998</v>
      </c>
      <c r="HU65">
        <v>1.49536</v>
      </c>
      <c r="HV65">
        <v>2.2766099999999998</v>
      </c>
      <c r="HW65">
        <v>1.49658</v>
      </c>
      <c r="HX65">
        <v>2.6257299999999999</v>
      </c>
      <c r="HY65">
        <v>42.750999999999998</v>
      </c>
      <c r="HZ65">
        <v>23.5534</v>
      </c>
      <c r="IA65">
        <v>18</v>
      </c>
      <c r="IB65">
        <v>510.16399999999999</v>
      </c>
      <c r="IC65">
        <v>441.47899999999998</v>
      </c>
      <c r="ID65">
        <v>29.845400000000001</v>
      </c>
      <c r="IE65">
        <v>32.4146</v>
      </c>
      <c r="IF65">
        <v>30</v>
      </c>
      <c r="IG65">
        <v>32.199599999999997</v>
      </c>
      <c r="IH65">
        <v>32.131999999999998</v>
      </c>
      <c r="II65">
        <v>3.6131199999999999</v>
      </c>
      <c r="IJ65">
        <v>32.253</v>
      </c>
      <c r="IK65">
        <v>34.292099999999998</v>
      </c>
      <c r="IL65">
        <v>29.8521</v>
      </c>
      <c r="IM65">
        <v>10</v>
      </c>
      <c r="IN65">
        <v>21.693000000000001</v>
      </c>
      <c r="IO65">
        <v>99.771799999999999</v>
      </c>
      <c r="IP65">
        <v>99.289699999999996</v>
      </c>
    </row>
    <row r="66" spans="1:250" x14ac:dyDescent="0.3">
      <c r="A66">
        <v>51</v>
      </c>
      <c r="B66">
        <v>1691878972.5999999</v>
      </c>
      <c r="C66">
        <v>13472</v>
      </c>
      <c r="D66" t="s">
        <v>639</v>
      </c>
      <c r="E66" t="s">
        <v>640</v>
      </c>
      <c r="F66" t="s">
        <v>376</v>
      </c>
      <c r="G66" t="s">
        <v>605</v>
      </c>
      <c r="H66" t="s">
        <v>389</v>
      </c>
      <c r="I66" t="s">
        <v>31</v>
      </c>
      <c r="J66" t="s">
        <v>377</v>
      </c>
      <c r="K66" t="s">
        <v>534</v>
      </c>
      <c r="L66" t="s">
        <v>379</v>
      </c>
      <c r="M66">
        <v>1691878972.5999999</v>
      </c>
      <c r="N66">
        <f t="shared" si="46"/>
        <v>7.6007936848683458E-3</v>
      </c>
      <c r="O66">
        <f t="shared" si="47"/>
        <v>7.6007936848683455</v>
      </c>
      <c r="P66">
        <f t="shared" si="48"/>
        <v>44.594728529093452</v>
      </c>
      <c r="Q66">
        <f t="shared" si="49"/>
        <v>343.37</v>
      </c>
      <c r="R66">
        <f t="shared" si="50"/>
        <v>163.17367296998935</v>
      </c>
      <c r="S66">
        <f t="shared" si="51"/>
        <v>16.087167427077752</v>
      </c>
      <c r="T66">
        <f t="shared" si="52"/>
        <v>33.852585278579994</v>
      </c>
      <c r="U66">
        <f t="shared" si="53"/>
        <v>0.44279946834872963</v>
      </c>
      <c r="V66">
        <f t="shared" si="54"/>
        <v>2.909455040933326</v>
      </c>
      <c r="W66">
        <f t="shared" si="55"/>
        <v>0.4084805166018351</v>
      </c>
      <c r="X66">
        <f t="shared" si="56"/>
        <v>0.25816172988174169</v>
      </c>
      <c r="Y66">
        <f t="shared" si="57"/>
        <v>289.58344675553548</v>
      </c>
      <c r="Z66">
        <f t="shared" si="58"/>
        <v>32.685521935664134</v>
      </c>
      <c r="AA66">
        <f t="shared" si="59"/>
        <v>32.016500000000001</v>
      </c>
      <c r="AB66">
        <f t="shared" si="60"/>
        <v>4.7795445364931695</v>
      </c>
      <c r="AC66">
        <f t="shared" si="61"/>
        <v>59.880233850289478</v>
      </c>
      <c r="AD66">
        <f t="shared" si="62"/>
        <v>3.0175896975018</v>
      </c>
      <c r="AE66">
        <f t="shared" si="63"/>
        <v>5.0393752720576792</v>
      </c>
      <c r="AF66">
        <f t="shared" si="64"/>
        <v>1.7619548389913695</v>
      </c>
      <c r="AG66">
        <f t="shared" si="65"/>
        <v>-335.19500150269403</v>
      </c>
      <c r="AH66">
        <f t="shared" si="66"/>
        <v>147.22367140055627</v>
      </c>
      <c r="AI66">
        <f t="shared" si="67"/>
        <v>11.530584127723367</v>
      </c>
      <c r="AJ66">
        <f t="shared" si="68"/>
        <v>113.14270078112111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51248.42601938919</v>
      </c>
      <c r="AP66" t="s">
        <v>380</v>
      </c>
      <c r="AQ66">
        <v>10238.9</v>
      </c>
      <c r="AR66">
        <v>302.21199999999999</v>
      </c>
      <c r="AS66">
        <v>4052.3</v>
      </c>
      <c r="AT66">
        <f t="shared" si="72"/>
        <v>0.92542210596451402</v>
      </c>
      <c r="AU66">
        <v>-0.32343011824092399</v>
      </c>
      <c r="AV66" t="s">
        <v>641</v>
      </c>
      <c r="AW66">
        <v>10273.700000000001</v>
      </c>
      <c r="AX66">
        <v>731.17192307692301</v>
      </c>
      <c r="AY66">
        <v>1128.3800000000001</v>
      </c>
      <c r="AZ66">
        <f t="shared" si="73"/>
        <v>0.35201623293844009</v>
      </c>
      <c r="BA66">
        <v>0.5</v>
      </c>
      <c r="BB66">
        <f t="shared" si="74"/>
        <v>1513.2767993551997</v>
      </c>
      <c r="BC66">
        <f t="shared" si="75"/>
        <v>44.594728529093452</v>
      </c>
      <c r="BD66">
        <f t="shared" si="76"/>
        <v>266.34899915107854</v>
      </c>
      <c r="BE66">
        <f t="shared" si="77"/>
        <v>2.9682711494998001E-2</v>
      </c>
      <c r="BF66">
        <f t="shared" si="78"/>
        <v>2.5912547191548945</v>
      </c>
      <c r="BG66">
        <f t="shared" si="79"/>
        <v>253.26789774874936</v>
      </c>
      <c r="BH66" t="s">
        <v>642</v>
      </c>
      <c r="BI66">
        <v>575.13</v>
      </c>
      <c r="BJ66">
        <f t="shared" si="80"/>
        <v>575.13</v>
      </c>
      <c r="BK66">
        <f t="shared" si="81"/>
        <v>0.49030468459207011</v>
      </c>
      <c r="BL66">
        <f t="shared" si="82"/>
        <v>0.71795404775974159</v>
      </c>
      <c r="BM66">
        <f t="shared" si="83"/>
        <v>0.84089072435342538</v>
      </c>
      <c r="BN66">
        <f t="shared" si="84"/>
        <v>0.48078366255177768</v>
      </c>
      <c r="BO66">
        <f t="shared" si="85"/>
        <v>0.77969370318776521</v>
      </c>
      <c r="BP66">
        <f t="shared" si="86"/>
        <v>0.5647329970637005</v>
      </c>
      <c r="BQ66">
        <f t="shared" si="87"/>
        <v>0.4352670029362995</v>
      </c>
      <c r="BR66">
        <f t="shared" si="88"/>
        <v>1800.11</v>
      </c>
      <c r="BS66">
        <f t="shared" si="89"/>
        <v>1513.2767993551997</v>
      </c>
      <c r="BT66">
        <f t="shared" si="90"/>
        <v>0.84065795943314559</v>
      </c>
      <c r="BU66">
        <f t="shared" si="91"/>
        <v>0.16086986170597103</v>
      </c>
      <c r="BV66">
        <v>6</v>
      </c>
      <c r="BW66">
        <v>0.5</v>
      </c>
      <c r="BX66" t="s">
        <v>381</v>
      </c>
      <c r="BY66">
        <v>2</v>
      </c>
      <c r="BZ66">
        <v>1691878972.5999999</v>
      </c>
      <c r="CA66">
        <v>343.37</v>
      </c>
      <c r="CB66">
        <v>399.99900000000002</v>
      </c>
      <c r="CC66">
        <v>30.607700000000001</v>
      </c>
      <c r="CD66">
        <v>21.7685</v>
      </c>
      <c r="CE66">
        <v>343.92700000000002</v>
      </c>
      <c r="CF66">
        <v>30.455100000000002</v>
      </c>
      <c r="CG66">
        <v>500.14600000000002</v>
      </c>
      <c r="CH66">
        <v>98.489599999999996</v>
      </c>
      <c r="CI66">
        <v>9.9634E-2</v>
      </c>
      <c r="CJ66">
        <v>32.955100000000002</v>
      </c>
      <c r="CK66">
        <v>32.016500000000001</v>
      </c>
      <c r="CL66">
        <v>999.9</v>
      </c>
      <c r="CM66">
        <v>0</v>
      </c>
      <c r="CN66">
        <v>0</v>
      </c>
      <c r="CO66">
        <v>10037.5</v>
      </c>
      <c r="CP66">
        <v>0</v>
      </c>
      <c r="CQ66">
        <v>1030.1500000000001</v>
      </c>
      <c r="CR66">
        <v>-56.628900000000002</v>
      </c>
      <c r="CS66">
        <v>354.21199999999999</v>
      </c>
      <c r="CT66">
        <v>408.9</v>
      </c>
      <c r="CU66">
        <v>8.8392400000000002</v>
      </c>
      <c r="CV66">
        <v>399.99900000000002</v>
      </c>
      <c r="CW66">
        <v>21.7685</v>
      </c>
      <c r="CX66">
        <v>3.0145400000000002</v>
      </c>
      <c r="CY66">
        <v>2.1439699999999999</v>
      </c>
      <c r="CZ66">
        <v>24.108499999999999</v>
      </c>
      <c r="DA66">
        <v>18.549700000000001</v>
      </c>
      <c r="DB66">
        <v>1800.11</v>
      </c>
      <c r="DC66">
        <v>0.97800900000000002</v>
      </c>
      <c r="DD66">
        <v>2.1991E-2</v>
      </c>
      <c r="DE66">
        <v>0</v>
      </c>
      <c r="DF66">
        <v>731.26300000000003</v>
      </c>
      <c r="DG66">
        <v>5.0009800000000002</v>
      </c>
      <c r="DH66">
        <v>14608.1</v>
      </c>
      <c r="DI66">
        <v>16376.9</v>
      </c>
      <c r="DJ66">
        <v>49.5</v>
      </c>
      <c r="DK66">
        <v>50.436999999999998</v>
      </c>
      <c r="DL66">
        <v>49.936999999999998</v>
      </c>
      <c r="DM66">
        <v>50.061999999999998</v>
      </c>
      <c r="DN66">
        <v>50.75</v>
      </c>
      <c r="DO66">
        <v>1755.63</v>
      </c>
      <c r="DP66">
        <v>39.479999999999997</v>
      </c>
      <c r="DQ66">
        <v>0</v>
      </c>
      <c r="DR66">
        <v>189.59999990463299</v>
      </c>
      <c r="DS66">
        <v>0</v>
      </c>
      <c r="DT66">
        <v>731.17192307692301</v>
      </c>
      <c r="DU66">
        <v>0.753777770044883</v>
      </c>
      <c r="DV66">
        <v>922.86495896531403</v>
      </c>
      <c r="DW66">
        <v>14506.2</v>
      </c>
      <c r="DX66">
        <v>15</v>
      </c>
      <c r="DY66">
        <v>1691878877.5999999</v>
      </c>
      <c r="DZ66" t="s">
        <v>643</v>
      </c>
      <c r="EA66">
        <v>1691878858.0999999</v>
      </c>
      <c r="EB66">
        <v>1691878741.0999999</v>
      </c>
      <c r="EC66">
        <v>55</v>
      </c>
      <c r="ED66">
        <v>-2.1000000000000001E-2</v>
      </c>
      <c r="EE66">
        <v>-4.0000000000000001E-3</v>
      </c>
      <c r="EF66">
        <v>-0.55300000000000005</v>
      </c>
      <c r="EG66">
        <v>9.9000000000000005E-2</v>
      </c>
      <c r="EH66">
        <v>400</v>
      </c>
      <c r="EI66">
        <v>22</v>
      </c>
      <c r="EJ66">
        <v>0.06</v>
      </c>
      <c r="EK66">
        <v>0.01</v>
      </c>
      <c r="EL66">
        <v>44.319705291185798</v>
      </c>
      <c r="EM66">
        <v>1.18382228524749</v>
      </c>
      <c r="EN66">
        <v>0.17811681454804901</v>
      </c>
      <c r="EO66">
        <v>0</v>
      </c>
      <c r="EP66">
        <v>0.44446684441665402</v>
      </c>
      <c r="EQ66">
        <v>-4.34621722023783E-3</v>
      </c>
      <c r="ER66">
        <v>1.1584966573393099E-3</v>
      </c>
      <c r="ES66">
        <v>1</v>
      </c>
      <c r="ET66">
        <v>1</v>
      </c>
      <c r="EU66">
        <v>2</v>
      </c>
      <c r="EV66" t="s">
        <v>382</v>
      </c>
      <c r="EW66">
        <v>2.9617399999999998</v>
      </c>
      <c r="EX66">
        <v>2.8403</v>
      </c>
      <c r="EY66">
        <v>8.2786799999999994E-2</v>
      </c>
      <c r="EZ66">
        <v>9.4055E-2</v>
      </c>
      <c r="FA66">
        <v>0.13333300000000001</v>
      </c>
      <c r="FB66">
        <v>0.10581400000000001</v>
      </c>
      <c r="FC66">
        <v>27483</v>
      </c>
      <c r="FD66">
        <v>27686.5</v>
      </c>
      <c r="FE66">
        <v>27485.3</v>
      </c>
      <c r="FF66">
        <v>27842.7</v>
      </c>
      <c r="FG66">
        <v>30521.8</v>
      </c>
      <c r="FH66">
        <v>30514.9</v>
      </c>
      <c r="FI66">
        <v>38270.699999999997</v>
      </c>
      <c r="FJ66">
        <v>36991.800000000003</v>
      </c>
      <c r="FK66">
        <v>2.0287000000000002</v>
      </c>
      <c r="FL66">
        <v>1.7015800000000001</v>
      </c>
      <c r="FM66">
        <v>5.8561599999999998E-2</v>
      </c>
      <c r="FN66">
        <v>0</v>
      </c>
      <c r="FO66">
        <v>31.065899999999999</v>
      </c>
      <c r="FP66">
        <v>999.9</v>
      </c>
      <c r="FQ66">
        <v>42.753999999999998</v>
      </c>
      <c r="FR66">
        <v>37.866999999999997</v>
      </c>
      <c r="FS66">
        <v>28.690300000000001</v>
      </c>
      <c r="FT66">
        <v>61.429400000000001</v>
      </c>
      <c r="FU66">
        <v>35.825299999999999</v>
      </c>
      <c r="FV66">
        <v>1</v>
      </c>
      <c r="FW66">
        <v>0.40170699999999998</v>
      </c>
      <c r="FX66">
        <v>0.94030499999999995</v>
      </c>
      <c r="FY66">
        <v>20.253499999999999</v>
      </c>
      <c r="FZ66">
        <v>5.2279200000000001</v>
      </c>
      <c r="GA66">
        <v>12.0159</v>
      </c>
      <c r="GB66">
        <v>4.9992000000000001</v>
      </c>
      <c r="GC66">
        <v>3.2909999999999999</v>
      </c>
      <c r="GD66">
        <v>9999</v>
      </c>
      <c r="GE66">
        <v>9999</v>
      </c>
      <c r="GF66">
        <v>9999</v>
      </c>
      <c r="GG66">
        <v>292.8</v>
      </c>
      <c r="GH66">
        <v>1.8784700000000001</v>
      </c>
      <c r="GI66">
        <v>1.87225</v>
      </c>
      <c r="GJ66">
        <v>1.8743799999999999</v>
      </c>
      <c r="GK66">
        <v>1.87249</v>
      </c>
      <c r="GL66">
        <v>1.8727100000000001</v>
      </c>
      <c r="GM66">
        <v>1.8739300000000001</v>
      </c>
      <c r="GN66">
        <v>1.8742300000000001</v>
      </c>
      <c r="GO66">
        <v>1.8782000000000001</v>
      </c>
      <c r="GP66">
        <v>5</v>
      </c>
      <c r="GQ66">
        <v>0</v>
      </c>
      <c r="GR66">
        <v>0</v>
      </c>
      <c r="GS66">
        <v>0</v>
      </c>
      <c r="GT66" t="s">
        <v>383</v>
      </c>
      <c r="GU66" t="s">
        <v>384</v>
      </c>
      <c r="GV66" t="s">
        <v>385</v>
      </c>
      <c r="GW66" t="s">
        <v>385</v>
      </c>
      <c r="GX66" t="s">
        <v>385</v>
      </c>
      <c r="GY66" t="s">
        <v>385</v>
      </c>
      <c r="GZ66">
        <v>0</v>
      </c>
      <c r="HA66">
        <v>100</v>
      </c>
      <c r="HB66">
        <v>100</v>
      </c>
      <c r="HC66">
        <v>-0.55700000000000005</v>
      </c>
      <c r="HD66">
        <v>0.15260000000000001</v>
      </c>
      <c r="HE66">
        <v>-0.69337302224813102</v>
      </c>
      <c r="HF66">
        <v>7.2704984381113296E-4</v>
      </c>
      <c r="HG66">
        <v>-1.05877040029023E-6</v>
      </c>
      <c r="HH66">
        <v>2.9517966189716799E-10</v>
      </c>
      <c r="HI66">
        <v>0.15261254423562501</v>
      </c>
      <c r="HJ66">
        <v>0</v>
      </c>
      <c r="HK66">
        <v>0</v>
      </c>
      <c r="HL66">
        <v>0</v>
      </c>
      <c r="HM66">
        <v>1</v>
      </c>
      <c r="HN66">
        <v>2242</v>
      </c>
      <c r="HO66">
        <v>1</v>
      </c>
      <c r="HP66">
        <v>25</v>
      </c>
      <c r="HQ66">
        <v>1.9</v>
      </c>
      <c r="HR66">
        <v>3.9</v>
      </c>
      <c r="HS66">
        <v>1.00586</v>
      </c>
      <c r="HT66">
        <v>2.66235</v>
      </c>
      <c r="HU66">
        <v>1.49536</v>
      </c>
      <c r="HV66">
        <v>2.2753899999999998</v>
      </c>
      <c r="HW66">
        <v>1.49658</v>
      </c>
      <c r="HX66">
        <v>2.4145500000000002</v>
      </c>
      <c r="HY66">
        <v>42.697400000000002</v>
      </c>
      <c r="HZ66">
        <v>23.535900000000002</v>
      </c>
      <c r="IA66">
        <v>18</v>
      </c>
      <c r="IB66">
        <v>510.21300000000002</v>
      </c>
      <c r="IC66">
        <v>442.23</v>
      </c>
      <c r="ID66">
        <v>30.0959</v>
      </c>
      <c r="IE66">
        <v>32.442599999999999</v>
      </c>
      <c r="IF66">
        <v>30.0001</v>
      </c>
      <c r="IG66">
        <v>32.228099999999998</v>
      </c>
      <c r="IH66">
        <v>32.163200000000003</v>
      </c>
      <c r="II66">
        <v>20.201799999999999</v>
      </c>
      <c r="IJ66">
        <v>31.4694</v>
      </c>
      <c r="IK66">
        <v>31.5686</v>
      </c>
      <c r="IL66">
        <v>30.097200000000001</v>
      </c>
      <c r="IM66">
        <v>400</v>
      </c>
      <c r="IN66">
        <v>21.822800000000001</v>
      </c>
      <c r="IO66">
        <v>99.770099999999999</v>
      </c>
      <c r="IP66">
        <v>99.285899999999998</v>
      </c>
    </row>
    <row r="67" spans="1:250" x14ac:dyDescent="0.3">
      <c r="A67">
        <v>52</v>
      </c>
      <c r="B67">
        <v>1691879112.5999999</v>
      </c>
      <c r="C67">
        <v>13612</v>
      </c>
      <c r="D67" t="s">
        <v>644</v>
      </c>
      <c r="E67" t="s">
        <v>645</v>
      </c>
      <c r="F67" t="s">
        <v>376</v>
      </c>
      <c r="G67" t="s">
        <v>605</v>
      </c>
      <c r="H67" t="s">
        <v>389</v>
      </c>
      <c r="I67" t="s">
        <v>31</v>
      </c>
      <c r="J67" t="s">
        <v>377</v>
      </c>
      <c r="K67" t="s">
        <v>534</v>
      </c>
      <c r="L67" t="s">
        <v>379</v>
      </c>
      <c r="M67">
        <v>1691879112.5999999</v>
      </c>
      <c r="N67">
        <f t="shared" si="46"/>
        <v>7.4312346534065174E-3</v>
      </c>
      <c r="O67">
        <f t="shared" si="47"/>
        <v>7.4312346534065172</v>
      </c>
      <c r="P67">
        <f t="shared" si="48"/>
        <v>48.349041226935789</v>
      </c>
      <c r="Q67">
        <f t="shared" si="49"/>
        <v>339.04500000000002</v>
      </c>
      <c r="R67">
        <f t="shared" si="50"/>
        <v>141.44958344714564</v>
      </c>
      <c r="S67">
        <f t="shared" si="51"/>
        <v>13.945756777625407</v>
      </c>
      <c r="T67">
        <f t="shared" si="52"/>
        <v>33.427027435798493</v>
      </c>
      <c r="U67">
        <f t="shared" si="53"/>
        <v>0.43469979479299065</v>
      </c>
      <c r="V67">
        <f t="shared" si="54"/>
        <v>2.9047067872900167</v>
      </c>
      <c r="W67">
        <f t="shared" si="55"/>
        <v>0.40152485660146403</v>
      </c>
      <c r="X67">
        <f t="shared" si="56"/>
        <v>0.25372235905668761</v>
      </c>
      <c r="Y67">
        <f t="shared" si="57"/>
        <v>289.56371575576776</v>
      </c>
      <c r="Z67">
        <f t="shared" si="58"/>
        <v>32.635543072549169</v>
      </c>
      <c r="AA67">
        <f t="shared" si="59"/>
        <v>31.979199999999999</v>
      </c>
      <c r="AB67">
        <f t="shared" si="60"/>
        <v>4.7694644412067309</v>
      </c>
      <c r="AC67">
        <f t="shared" si="61"/>
        <v>60.181333083659048</v>
      </c>
      <c r="AD67">
        <f t="shared" si="62"/>
        <v>3.0168275536093598</v>
      </c>
      <c r="AE67">
        <f t="shared" si="63"/>
        <v>5.0128958582815351</v>
      </c>
      <c r="AF67">
        <f t="shared" si="64"/>
        <v>1.752636887597371</v>
      </c>
      <c r="AG67">
        <f t="shared" si="65"/>
        <v>-327.71744821522742</v>
      </c>
      <c r="AH67">
        <f t="shared" si="66"/>
        <v>138.15124285351061</v>
      </c>
      <c r="AI67">
        <f t="shared" si="67"/>
        <v>10.830744446383838</v>
      </c>
      <c r="AJ67">
        <f t="shared" si="68"/>
        <v>110.82825484043479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51130.787122588037</v>
      </c>
      <c r="AP67" t="s">
        <v>380</v>
      </c>
      <c r="AQ67">
        <v>10238.9</v>
      </c>
      <c r="AR67">
        <v>302.21199999999999</v>
      </c>
      <c r="AS67">
        <v>4052.3</v>
      </c>
      <c r="AT67">
        <f t="shared" si="72"/>
        <v>0.92542210596451402</v>
      </c>
      <c r="AU67">
        <v>-0.32343011824092399</v>
      </c>
      <c r="AV67" t="s">
        <v>646</v>
      </c>
      <c r="AW67">
        <v>10273.4</v>
      </c>
      <c r="AX67">
        <v>742.27696000000003</v>
      </c>
      <c r="AY67">
        <v>1181.92</v>
      </c>
      <c r="AZ67">
        <f t="shared" si="73"/>
        <v>0.37197360227426557</v>
      </c>
      <c r="BA67">
        <v>0.5</v>
      </c>
      <c r="BB67">
        <f t="shared" si="74"/>
        <v>1513.1756993553201</v>
      </c>
      <c r="BC67">
        <f t="shared" si="75"/>
        <v>48.349041226935789</v>
      </c>
      <c r="BD67">
        <f t="shared" si="76"/>
        <v>281.43070788153977</v>
      </c>
      <c r="BE67">
        <f t="shared" si="77"/>
        <v>3.2165776496353556E-2</v>
      </c>
      <c r="BF67">
        <f t="shared" si="78"/>
        <v>2.4285738459455799</v>
      </c>
      <c r="BG67">
        <f t="shared" si="79"/>
        <v>255.86945564899361</v>
      </c>
      <c r="BH67" t="s">
        <v>647</v>
      </c>
      <c r="BI67">
        <v>581.76</v>
      </c>
      <c r="BJ67">
        <f t="shared" si="80"/>
        <v>581.76</v>
      </c>
      <c r="BK67">
        <f t="shared" si="81"/>
        <v>0.50778394476783539</v>
      </c>
      <c r="BL67">
        <f t="shared" si="82"/>
        <v>0.73254305518528384</v>
      </c>
      <c r="BM67">
        <f t="shared" si="83"/>
        <v>0.82707013894091408</v>
      </c>
      <c r="BN67">
        <f t="shared" si="84"/>
        <v>0.49976019315500142</v>
      </c>
      <c r="BO67">
        <f t="shared" si="85"/>
        <v>0.76541670488799196</v>
      </c>
      <c r="BP67">
        <f t="shared" si="86"/>
        <v>0.57413104642853352</v>
      </c>
      <c r="BQ67">
        <f t="shared" si="87"/>
        <v>0.42586895357146648</v>
      </c>
      <c r="BR67">
        <f t="shared" si="88"/>
        <v>1799.99</v>
      </c>
      <c r="BS67">
        <f t="shared" si="89"/>
        <v>1513.1756993553201</v>
      </c>
      <c r="BT67">
        <f t="shared" si="90"/>
        <v>0.84065783662982574</v>
      </c>
      <c r="BU67">
        <f t="shared" si="91"/>
        <v>0.16086962469556373</v>
      </c>
      <c r="BV67">
        <v>6</v>
      </c>
      <c r="BW67">
        <v>0.5</v>
      </c>
      <c r="BX67" t="s">
        <v>381</v>
      </c>
      <c r="BY67">
        <v>2</v>
      </c>
      <c r="BZ67">
        <v>1691879112.5999999</v>
      </c>
      <c r="CA67">
        <v>339.04500000000002</v>
      </c>
      <c r="CB67">
        <v>400.07799999999997</v>
      </c>
      <c r="CC67">
        <v>30.5992</v>
      </c>
      <c r="CD67">
        <v>21.9559</v>
      </c>
      <c r="CE67">
        <v>339.61200000000002</v>
      </c>
      <c r="CF67">
        <v>30.4376</v>
      </c>
      <c r="CG67">
        <v>500.07600000000002</v>
      </c>
      <c r="CH67">
        <v>98.492099999999994</v>
      </c>
      <c r="CI67">
        <v>9.9613300000000002E-2</v>
      </c>
      <c r="CJ67">
        <v>32.861400000000003</v>
      </c>
      <c r="CK67">
        <v>31.979199999999999</v>
      </c>
      <c r="CL67">
        <v>999.9</v>
      </c>
      <c r="CM67">
        <v>0</v>
      </c>
      <c r="CN67">
        <v>0</v>
      </c>
      <c r="CO67">
        <v>10010</v>
      </c>
      <c r="CP67">
        <v>0</v>
      </c>
      <c r="CQ67">
        <v>743.596</v>
      </c>
      <c r="CR67">
        <v>-61.033499999999997</v>
      </c>
      <c r="CS67">
        <v>349.74700000000001</v>
      </c>
      <c r="CT67">
        <v>409.05900000000003</v>
      </c>
      <c r="CU67">
        <v>8.6433199999999992</v>
      </c>
      <c r="CV67">
        <v>400.07799999999997</v>
      </c>
      <c r="CW67">
        <v>21.9559</v>
      </c>
      <c r="CX67">
        <v>3.0137800000000001</v>
      </c>
      <c r="CY67">
        <v>2.16248</v>
      </c>
      <c r="CZ67">
        <v>24.104199999999999</v>
      </c>
      <c r="DA67">
        <v>18.687100000000001</v>
      </c>
      <c r="DB67">
        <v>1799.99</v>
      </c>
      <c r="DC67">
        <v>0.97800900000000002</v>
      </c>
      <c r="DD67">
        <v>2.1991E-2</v>
      </c>
      <c r="DE67">
        <v>0</v>
      </c>
      <c r="DF67">
        <v>742.61900000000003</v>
      </c>
      <c r="DG67">
        <v>5.0009800000000002</v>
      </c>
      <c r="DH67">
        <v>14235.3</v>
      </c>
      <c r="DI67">
        <v>16375.8</v>
      </c>
      <c r="DJ67">
        <v>49.5</v>
      </c>
      <c r="DK67">
        <v>50.561999999999998</v>
      </c>
      <c r="DL67">
        <v>49.75</v>
      </c>
      <c r="DM67">
        <v>49.811999999999998</v>
      </c>
      <c r="DN67">
        <v>50.811999999999998</v>
      </c>
      <c r="DO67">
        <v>1755.52</v>
      </c>
      <c r="DP67">
        <v>39.47</v>
      </c>
      <c r="DQ67">
        <v>0</v>
      </c>
      <c r="DR67">
        <v>139.39999985694899</v>
      </c>
      <c r="DS67">
        <v>0</v>
      </c>
      <c r="DT67">
        <v>742.27696000000003</v>
      </c>
      <c r="DU67">
        <v>4.2029230890186602</v>
      </c>
      <c r="DV67">
        <v>-1964.6615403415201</v>
      </c>
      <c r="DW67">
        <v>14667.371999999999</v>
      </c>
      <c r="DX67">
        <v>15</v>
      </c>
      <c r="DY67">
        <v>1691879041.5999999</v>
      </c>
      <c r="DZ67" t="s">
        <v>648</v>
      </c>
      <c r="EA67">
        <v>1691879041.5999999</v>
      </c>
      <c r="EB67">
        <v>1691879038.5999999</v>
      </c>
      <c r="EC67">
        <v>56</v>
      </c>
      <c r="ED67">
        <v>-1.0999999999999999E-2</v>
      </c>
      <c r="EE67">
        <v>8.9999999999999993E-3</v>
      </c>
      <c r="EF67">
        <v>-0.56399999999999995</v>
      </c>
      <c r="EG67">
        <v>0.112</v>
      </c>
      <c r="EH67">
        <v>400</v>
      </c>
      <c r="EI67">
        <v>22</v>
      </c>
      <c r="EJ67">
        <v>0.06</v>
      </c>
      <c r="EK67">
        <v>0.01</v>
      </c>
      <c r="EL67">
        <v>48.002962209386503</v>
      </c>
      <c r="EM67">
        <v>0.94534235223896501</v>
      </c>
      <c r="EN67">
        <v>0.14049374510819199</v>
      </c>
      <c r="EO67">
        <v>1</v>
      </c>
      <c r="EP67">
        <v>0.437328411643847</v>
      </c>
      <c r="EQ67">
        <v>-1.16676279656202E-2</v>
      </c>
      <c r="ER67">
        <v>1.8203319875992601E-3</v>
      </c>
      <c r="ES67">
        <v>1</v>
      </c>
      <c r="ET67">
        <v>2</v>
      </c>
      <c r="EU67">
        <v>2</v>
      </c>
      <c r="EV67" t="s">
        <v>393</v>
      </c>
      <c r="EW67">
        <v>2.9615200000000002</v>
      </c>
      <c r="EX67">
        <v>2.8400500000000002</v>
      </c>
      <c r="EY67">
        <v>8.19545E-2</v>
      </c>
      <c r="EZ67">
        <v>9.4067300000000006E-2</v>
      </c>
      <c r="FA67">
        <v>0.13327700000000001</v>
      </c>
      <c r="FB67">
        <v>0.106447</v>
      </c>
      <c r="FC67">
        <v>27507</v>
      </c>
      <c r="FD67">
        <v>27685.5</v>
      </c>
      <c r="FE67">
        <v>27484.400000000001</v>
      </c>
      <c r="FF67">
        <v>27842.2</v>
      </c>
      <c r="FG67">
        <v>30522.799999999999</v>
      </c>
      <c r="FH67">
        <v>30492.6</v>
      </c>
      <c r="FI67">
        <v>38269.599999999999</v>
      </c>
      <c r="FJ67">
        <v>36991.1</v>
      </c>
      <c r="FK67">
        <v>2.0281699999999998</v>
      </c>
      <c r="FL67">
        <v>1.70112</v>
      </c>
      <c r="FM67">
        <v>5.2563800000000001E-2</v>
      </c>
      <c r="FN67">
        <v>0</v>
      </c>
      <c r="FO67">
        <v>31.126000000000001</v>
      </c>
      <c r="FP67">
        <v>999.9</v>
      </c>
      <c r="FQ67">
        <v>42.527999999999999</v>
      </c>
      <c r="FR67">
        <v>37.887</v>
      </c>
      <c r="FS67">
        <v>28.569500000000001</v>
      </c>
      <c r="FT67">
        <v>61.349400000000003</v>
      </c>
      <c r="FU67">
        <v>36.678699999999999</v>
      </c>
      <c r="FV67">
        <v>1</v>
      </c>
      <c r="FW67">
        <v>0.40385700000000002</v>
      </c>
      <c r="FX67">
        <v>1.0964100000000001</v>
      </c>
      <c r="FY67">
        <v>20.251799999999999</v>
      </c>
      <c r="FZ67">
        <v>5.2234299999999996</v>
      </c>
      <c r="GA67">
        <v>12.0159</v>
      </c>
      <c r="GB67">
        <v>4.9992000000000001</v>
      </c>
      <c r="GC67">
        <v>3.2909999999999999</v>
      </c>
      <c r="GD67">
        <v>9999</v>
      </c>
      <c r="GE67">
        <v>9999</v>
      </c>
      <c r="GF67">
        <v>9999</v>
      </c>
      <c r="GG67">
        <v>292.89999999999998</v>
      </c>
      <c r="GH67">
        <v>1.8783399999999999</v>
      </c>
      <c r="GI67">
        <v>1.8721000000000001</v>
      </c>
      <c r="GJ67">
        <v>1.8742399999999999</v>
      </c>
      <c r="GK67">
        <v>1.8724000000000001</v>
      </c>
      <c r="GL67">
        <v>1.87256</v>
      </c>
      <c r="GM67">
        <v>1.8737999999999999</v>
      </c>
      <c r="GN67">
        <v>1.87408</v>
      </c>
      <c r="GO67">
        <v>1.8780600000000001</v>
      </c>
      <c r="GP67">
        <v>5</v>
      </c>
      <c r="GQ67">
        <v>0</v>
      </c>
      <c r="GR67">
        <v>0</v>
      </c>
      <c r="GS67">
        <v>0</v>
      </c>
      <c r="GT67" t="s">
        <v>383</v>
      </c>
      <c r="GU67" t="s">
        <v>384</v>
      </c>
      <c r="GV67" t="s">
        <v>385</v>
      </c>
      <c r="GW67" t="s">
        <v>385</v>
      </c>
      <c r="GX67" t="s">
        <v>385</v>
      </c>
      <c r="GY67" t="s">
        <v>385</v>
      </c>
      <c r="GZ67">
        <v>0</v>
      </c>
      <c r="HA67">
        <v>100</v>
      </c>
      <c r="HB67">
        <v>100</v>
      </c>
      <c r="HC67">
        <v>-0.56699999999999995</v>
      </c>
      <c r="HD67">
        <v>0.16159999999999999</v>
      </c>
      <c r="HE67">
        <v>-0.70406942252161997</v>
      </c>
      <c r="HF67">
        <v>7.2704984381113296E-4</v>
      </c>
      <c r="HG67">
        <v>-1.05877040029023E-6</v>
      </c>
      <c r="HH67">
        <v>2.9517966189716799E-10</v>
      </c>
      <c r="HI67">
        <v>0.16164722881549301</v>
      </c>
      <c r="HJ67">
        <v>0</v>
      </c>
      <c r="HK67">
        <v>0</v>
      </c>
      <c r="HL67">
        <v>0</v>
      </c>
      <c r="HM67">
        <v>1</v>
      </c>
      <c r="HN67">
        <v>2242</v>
      </c>
      <c r="HO67">
        <v>1</v>
      </c>
      <c r="HP67">
        <v>25</v>
      </c>
      <c r="HQ67">
        <v>1.2</v>
      </c>
      <c r="HR67">
        <v>1.2</v>
      </c>
      <c r="HS67">
        <v>1.00586</v>
      </c>
      <c r="HT67">
        <v>2.65747</v>
      </c>
      <c r="HU67">
        <v>1.49536</v>
      </c>
      <c r="HV67">
        <v>2.2741699999999998</v>
      </c>
      <c r="HW67">
        <v>1.49658</v>
      </c>
      <c r="HX67">
        <v>2.6208499999999999</v>
      </c>
      <c r="HY67">
        <v>42.617100000000001</v>
      </c>
      <c r="HZ67">
        <v>23.632200000000001</v>
      </c>
      <c r="IA67">
        <v>18</v>
      </c>
      <c r="IB67">
        <v>510.06299999999999</v>
      </c>
      <c r="IC67">
        <v>442.10899999999998</v>
      </c>
      <c r="ID67">
        <v>29.774100000000001</v>
      </c>
      <c r="IE67">
        <v>32.470700000000001</v>
      </c>
      <c r="IF67">
        <v>30.0001</v>
      </c>
      <c r="IG67">
        <v>32.250999999999998</v>
      </c>
      <c r="IH67">
        <v>32.188699999999997</v>
      </c>
      <c r="II67">
        <v>20.1997</v>
      </c>
      <c r="IJ67">
        <v>30.5684</v>
      </c>
      <c r="IK67">
        <v>30.0809</v>
      </c>
      <c r="IL67">
        <v>29.785900000000002</v>
      </c>
      <c r="IM67">
        <v>400</v>
      </c>
      <c r="IN67">
        <v>21.971699999999998</v>
      </c>
      <c r="IO67">
        <v>99.766900000000007</v>
      </c>
      <c r="IP67">
        <v>99.284000000000006</v>
      </c>
    </row>
    <row r="68" spans="1:250" x14ac:dyDescent="0.3">
      <c r="A68">
        <v>53</v>
      </c>
      <c r="B68">
        <v>1691879234.5999999</v>
      </c>
      <c r="C68">
        <v>13734</v>
      </c>
      <c r="D68" t="s">
        <v>649</v>
      </c>
      <c r="E68" t="s">
        <v>650</v>
      </c>
      <c r="F68" t="s">
        <v>376</v>
      </c>
      <c r="G68" t="s">
        <v>605</v>
      </c>
      <c r="H68" t="s">
        <v>389</v>
      </c>
      <c r="I68" t="s">
        <v>31</v>
      </c>
      <c r="J68" t="s">
        <v>377</v>
      </c>
      <c r="K68" t="s">
        <v>534</v>
      </c>
      <c r="L68" t="s">
        <v>379</v>
      </c>
      <c r="M68">
        <v>1691879234.5999999</v>
      </c>
      <c r="N68">
        <f t="shared" si="46"/>
        <v>7.335553033294263E-3</v>
      </c>
      <c r="O68">
        <f t="shared" si="47"/>
        <v>7.3355530332942633</v>
      </c>
      <c r="P68">
        <f t="shared" si="48"/>
        <v>52.315605691893175</v>
      </c>
      <c r="Q68">
        <f t="shared" si="49"/>
        <v>433.34300000000002</v>
      </c>
      <c r="R68">
        <f t="shared" si="50"/>
        <v>214.24684070529486</v>
      </c>
      <c r="S68">
        <f t="shared" si="51"/>
        <v>21.123383060904352</v>
      </c>
      <c r="T68">
        <f t="shared" si="52"/>
        <v>42.724878255510497</v>
      </c>
      <c r="U68">
        <f t="shared" si="53"/>
        <v>0.42716711524049555</v>
      </c>
      <c r="V68">
        <f t="shared" si="54"/>
        <v>2.9064807187801427</v>
      </c>
      <c r="W68">
        <f t="shared" si="55"/>
        <v>0.39510451273190594</v>
      </c>
      <c r="X68">
        <f t="shared" si="56"/>
        <v>0.24962016987475791</v>
      </c>
      <c r="Y68">
        <f t="shared" si="57"/>
        <v>289.53237475531421</v>
      </c>
      <c r="Z68">
        <f t="shared" si="58"/>
        <v>32.617343448522739</v>
      </c>
      <c r="AA68">
        <f t="shared" si="59"/>
        <v>31.964200000000002</v>
      </c>
      <c r="AB68">
        <f t="shared" si="60"/>
        <v>4.7654160044213247</v>
      </c>
      <c r="AC68">
        <f t="shared" si="61"/>
        <v>60.132252856150238</v>
      </c>
      <c r="AD68">
        <f t="shared" si="62"/>
        <v>3.0070676042805999</v>
      </c>
      <c r="AE68">
        <f t="shared" si="63"/>
        <v>5.0007566014101892</v>
      </c>
      <c r="AF68">
        <f t="shared" si="64"/>
        <v>1.7583484001407248</v>
      </c>
      <c r="AG68">
        <f t="shared" si="65"/>
        <v>-323.49788876827699</v>
      </c>
      <c r="AH68">
        <f t="shared" si="66"/>
        <v>133.83250640713823</v>
      </c>
      <c r="AI68">
        <f t="shared" si="67"/>
        <v>10.482768404676676</v>
      </c>
      <c r="AJ68">
        <f t="shared" si="68"/>
        <v>110.34976079885212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51187.856061505321</v>
      </c>
      <c r="AP68" t="s">
        <v>380</v>
      </c>
      <c r="AQ68">
        <v>10238.9</v>
      </c>
      <c r="AR68">
        <v>302.21199999999999</v>
      </c>
      <c r="AS68">
        <v>4052.3</v>
      </c>
      <c r="AT68">
        <f t="shared" si="72"/>
        <v>0.92542210596451402</v>
      </c>
      <c r="AU68">
        <v>-0.32343011824092399</v>
      </c>
      <c r="AV68" t="s">
        <v>651</v>
      </c>
      <c r="AW68">
        <v>10273.4</v>
      </c>
      <c r="AX68">
        <v>764.38792000000001</v>
      </c>
      <c r="AY68">
        <v>1246.8</v>
      </c>
      <c r="AZ68">
        <f t="shared" si="73"/>
        <v>0.38692017965992942</v>
      </c>
      <c r="BA68">
        <v>0.5</v>
      </c>
      <c r="BB68">
        <f t="shared" si="74"/>
        <v>1513.0079993550851</v>
      </c>
      <c r="BC68">
        <f t="shared" si="75"/>
        <v>52.315605691893175</v>
      </c>
      <c r="BD68">
        <f t="shared" si="76"/>
        <v>292.70666346868995</v>
      </c>
      <c r="BE68">
        <f t="shared" si="77"/>
        <v>3.4790983149177876E-2</v>
      </c>
      <c r="BF68">
        <f t="shared" si="78"/>
        <v>2.2501604106512674</v>
      </c>
      <c r="BG68">
        <f t="shared" si="79"/>
        <v>258.78475461739072</v>
      </c>
      <c r="BH68" t="s">
        <v>652</v>
      </c>
      <c r="BI68">
        <v>586.25</v>
      </c>
      <c r="BJ68">
        <f t="shared" si="80"/>
        <v>586.25</v>
      </c>
      <c r="BK68">
        <f t="shared" si="81"/>
        <v>0.52979627847289057</v>
      </c>
      <c r="BL68">
        <f t="shared" si="82"/>
        <v>0.73031879494360752</v>
      </c>
      <c r="BM68">
        <f t="shared" si="83"/>
        <v>0.80942283002264825</v>
      </c>
      <c r="BN68">
        <f t="shared" si="84"/>
        <v>0.51071163300825329</v>
      </c>
      <c r="BO68">
        <f t="shared" si="85"/>
        <v>0.74811577754975345</v>
      </c>
      <c r="BP68">
        <f t="shared" si="86"/>
        <v>0.56012056487717643</v>
      </c>
      <c r="BQ68">
        <f t="shared" si="87"/>
        <v>0.43987943512282357</v>
      </c>
      <c r="BR68">
        <f t="shared" si="88"/>
        <v>1799.79</v>
      </c>
      <c r="BS68">
        <f t="shared" si="89"/>
        <v>1513.0079993550851</v>
      </c>
      <c r="BT68">
        <f t="shared" si="90"/>
        <v>0.84065807641729595</v>
      </c>
      <c r="BU68">
        <f t="shared" si="91"/>
        <v>0.1608700874853812</v>
      </c>
      <c r="BV68">
        <v>6</v>
      </c>
      <c r="BW68">
        <v>0.5</v>
      </c>
      <c r="BX68" t="s">
        <v>381</v>
      </c>
      <c r="BY68">
        <v>2</v>
      </c>
      <c r="BZ68">
        <v>1691879234.5999999</v>
      </c>
      <c r="CA68">
        <v>433.34300000000002</v>
      </c>
      <c r="CB68">
        <v>499.91300000000001</v>
      </c>
      <c r="CC68">
        <v>30.499600000000001</v>
      </c>
      <c r="CD68">
        <v>21.968399999999999</v>
      </c>
      <c r="CE68">
        <v>433.774</v>
      </c>
      <c r="CF68">
        <v>30.3322</v>
      </c>
      <c r="CG68">
        <v>500.17500000000001</v>
      </c>
      <c r="CH68">
        <v>98.493799999999993</v>
      </c>
      <c r="CI68">
        <v>9.9873500000000004E-2</v>
      </c>
      <c r="CJ68">
        <v>32.818300000000001</v>
      </c>
      <c r="CK68">
        <v>31.964200000000002</v>
      </c>
      <c r="CL68">
        <v>999.9</v>
      </c>
      <c r="CM68">
        <v>0</v>
      </c>
      <c r="CN68">
        <v>0</v>
      </c>
      <c r="CO68">
        <v>10020</v>
      </c>
      <c r="CP68">
        <v>0</v>
      </c>
      <c r="CQ68">
        <v>1056.29</v>
      </c>
      <c r="CR68">
        <v>-66.569999999999993</v>
      </c>
      <c r="CS68">
        <v>446.97500000000002</v>
      </c>
      <c r="CT68">
        <v>511.142</v>
      </c>
      <c r="CU68">
        <v>8.5311500000000002</v>
      </c>
      <c r="CV68">
        <v>499.91300000000001</v>
      </c>
      <c r="CW68">
        <v>21.968399999999999</v>
      </c>
      <c r="CX68">
        <v>3.0040200000000001</v>
      </c>
      <c r="CY68">
        <v>2.1637499999999998</v>
      </c>
      <c r="CZ68">
        <v>24.0502</v>
      </c>
      <c r="DA68">
        <v>18.696400000000001</v>
      </c>
      <c r="DB68">
        <v>1799.79</v>
      </c>
      <c r="DC68">
        <v>0.97800500000000001</v>
      </c>
      <c r="DD68">
        <v>2.1994799999999998E-2</v>
      </c>
      <c r="DE68">
        <v>0</v>
      </c>
      <c r="DF68">
        <v>764.60400000000004</v>
      </c>
      <c r="DG68">
        <v>5.0009800000000002</v>
      </c>
      <c r="DH68">
        <v>15269.9</v>
      </c>
      <c r="DI68">
        <v>16374</v>
      </c>
      <c r="DJ68">
        <v>49.561999999999998</v>
      </c>
      <c r="DK68">
        <v>50.436999999999998</v>
      </c>
      <c r="DL68">
        <v>50</v>
      </c>
      <c r="DM68">
        <v>50</v>
      </c>
      <c r="DN68">
        <v>50.811999999999998</v>
      </c>
      <c r="DO68">
        <v>1755.31</v>
      </c>
      <c r="DP68">
        <v>39.479999999999997</v>
      </c>
      <c r="DQ68">
        <v>0</v>
      </c>
      <c r="DR68">
        <v>121.700000047684</v>
      </c>
      <c r="DS68">
        <v>0</v>
      </c>
      <c r="DT68">
        <v>764.38792000000001</v>
      </c>
      <c r="DU68">
        <v>1.07138462713224</v>
      </c>
      <c r="DV68">
        <v>799.47692305227702</v>
      </c>
      <c r="DW68">
        <v>15178.364</v>
      </c>
      <c r="DX68">
        <v>15</v>
      </c>
      <c r="DY68">
        <v>1691879193.5999999</v>
      </c>
      <c r="DZ68" t="s">
        <v>653</v>
      </c>
      <c r="EA68">
        <v>1691879187.0999999</v>
      </c>
      <c r="EB68">
        <v>1691879193.5999999</v>
      </c>
      <c r="EC68">
        <v>57</v>
      </c>
      <c r="ED68">
        <v>0.13200000000000001</v>
      </c>
      <c r="EE68">
        <v>6.0000000000000001E-3</v>
      </c>
      <c r="EF68">
        <v>-0.436</v>
      </c>
      <c r="EG68">
        <v>0.11700000000000001</v>
      </c>
      <c r="EH68">
        <v>500</v>
      </c>
      <c r="EI68">
        <v>22</v>
      </c>
      <c r="EJ68">
        <v>0.05</v>
      </c>
      <c r="EK68">
        <v>0.02</v>
      </c>
      <c r="EL68">
        <v>52.525789587430502</v>
      </c>
      <c r="EM68">
        <v>-0.98378362084734605</v>
      </c>
      <c r="EN68">
        <v>0.1769581801614</v>
      </c>
      <c r="EO68">
        <v>1</v>
      </c>
      <c r="EP68">
        <v>0.43476788207155398</v>
      </c>
      <c r="EQ68">
        <v>-1.01533065617871E-2</v>
      </c>
      <c r="ER68">
        <v>1.2294256532012699E-2</v>
      </c>
      <c r="ES68">
        <v>1</v>
      </c>
      <c r="ET68">
        <v>2</v>
      </c>
      <c r="EU68">
        <v>2</v>
      </c>
      <c r="EV68" t="s">
        <v>393</v>
      </c>
      <c r="EW68">
        <v>2.9618000000000002</v>
      </c>
      <c r="EX68">
        <v>2.8403900000000002</v>
      </c>
      <c r="EY68">
        <v>9.9123799999999998E-2</v>
      </c>
      <c r="EZ68">
        <v>0.111162</v>
      </c>
      <c r="FA68">
        <v>0.132962</v>
      </c>
      <c r="FB68">
        <v>0.10649</v>
      </c>
      <c r="FC68">
        <v>26991.599999999999</v>
      </c>
      <c r="FD68">
        <v>27162.799999999999</v>
      </c>
      <c r="FE68">
        <v>27483.8</v>
      </c>
      <c r="FF68">
        <v>27842.3</v>
      </c>
      <c r="FG68">
        <v>30534.6</v>
      </c>
      <c r="FH68">
        <v>30492.400000000001</v>
      </c>
      <c r="FI68">
        <v>38268.699999999997</v>
      </c>
      <c r="FJ68">
        <v>36991.1</v>
      </c>
      <c r="FK68">
        <v>2.02813</v>
      </c>
      <c r="FL68">
        <v>1.7015499999999999</v>
      </c>
      <c r="FM68">
        <v>6.1914299999999999E-2</v>
      </c>
      <c r="FN68">
        <v>0</v>
      </c>
      <c r="FO68">
        <v>30.959</v>
      </c>
      <c r="FP68">
        <v>999.9</v>
      </c>
      <c r="FQ68">
        <v>42.308999999999997</v>
      </c>
      <c r="FR68">
        <v>37.896999999999998</v>
      </c>
      <c r="FS68">
        <v>28.438099999999999</v>
      </c>
      <c r="FT68">
        <v>61.209400000000002</v>
      </c>
      <c r="FU68">
        <v>36.654600000000002</v>
      </c>
      <c r="FV68">
        <v>1</v>
      </c>
      <c r="FW68">
        <v>0.40295500000000001</v>
      </c>
      <c r="FX68">
        <v>0.66487499999999999</v>
      </c>
      <c r="FY68">
        <v>20.255099999999999</v>
      </c>
      <c r="FZ68">
        <v>5.2280699999999998</v>
      </c>
      <c r="GA68">
        <v>12.0159</v>
      </c>
      <c r="GB68">
        <v>4.9992999999999999</v>
      </c>
      <c r="GC68">
        <v>3.2909999999999999</v>
      </c>
      <c r="GD68">
        <v>9999</v>
      </c>
      <c r="GE68">
        <v>9999</v>
      </c>
      <c r="GF68">
        <v>9999</v>
      </c>
      <c r="GG68">
        <v>292.89999999999998</v>
      </c>
      <c r="GH68">
        <v>1.87836</v>
      </c>
      <c r="GI68">
        <v>1.8722300000000001</v>
      </c>
      <c r="GJ68">
        <v>1.87435</v>
      </c>
      <c r="GK68">
        <v>1.87243</v>
      </c>
      <c r="GL68">
        <v>1.87269</v>
      </c>
      <c r="GM68">
        <v>1.87392</v>
      </c>
      <c r="GN68">
        <v>1.87419</v>
      </c>
      <c r="GO68">
        <v>1.87819</v>
      </c>
      <c r="GP68">
        <v>5</v>
      </c>
      <c r="GQ68">
        <v>0</v>
      </c>
      <c r="GR68">
        <v>0</v>
      </c>
      <c r="GS68">
        <v>0</v>
      </c>
      <c r="GT68" t="s">
        <v>383</v>
      </c>
      <c r="GU68" t="s">
        <v>384</v>
      </c>
      <c r="GV68" t="s">
        <v>385</v>
      </c>
      <c r="GW68" t="s">
        <v>385</v>
      </c>
      <c r="GX68" t="s">
        <v>385</v>
      </c>
      <c r="GY68" t="s">
        <v>385</v>
      </c>
      <c r="GZ68">
        <v>0</v>
      </c>
      <c r="HA68">
        <v>100</v>
      </c>
      <c r="HB68">
        <v>100</v>
      </c>
      <c r="HC68">
        <v>-0.43099999999999999</v>
      </c>
      <c r="HD68">
        <v>0.16739999999999999</v>
      </c>
      <c r="HE68">
        <v>-0.57206751760028496</v>
      </c>
      <c r="HF68">
        <v>7.2704984381113296E-4</v>
      </c>
      <c r="HG68">
        <v>-1.05877040029023E-6</v>
      </c>
      <c r="HH68">
        <v>2.9517966189716799E-10</v>
      </c>
      <c r="HI68">
        <v>0.16738553058545999</v>
      </c>
      <c r="HJ68">
        <v>0</v>
      </c>
      <c r="HK68">
        <v>0</v>
      </c>
      <c r="HL68">
        <v>0</v>
      </c>
      <c r="HM68">
        <v>1</v>
      </c>
      <c r="HN68">
        <v>2242</v>
      </c>
      <c r="HO68">
        <v>1</v>
      </c>
      <c r="HP68">
        <v>25</v>
      </c>
      <c r="HQ68">
        <v>0.8</v>
      </c>
      <c r="HR68">
        <v>0.7</v>
      </c>
      <c r="HS68">
        <v>1.2011700000000001</v>
      </c>
      <c r="HT68">
        <v>2.65137</v>
      </c>
      <c r="HU68">
        <v>1.49536</v>
      </c>
      <c r="HV68">
        <v>2.2741699999999998</v>
      </c>
      <c r="HW68">
        <v>1.49658</v>
      </c>
      <c r="HX68">
        <v>2.5769000000000002</v>
      </c>
      <c r="HY68">
        <v>42.483699999999999</v>
      </c>
      <c r="HZ68">
        <v>23.5534</v>
      </c>
      <c r="IA68">
        <v>18</v>
      </c>
      <c r="IB68">
        <v>510.09800000000001</v>
      </c>
      <c r="IC68">
        <v>442.43799999999999</v>
      </c>
      <c r="ID68">
        <v>30.1798</v>
      </c>
      <c r="IE68">
        <v>32.459800000000001</v>
      </c>
      <c r="IF68">
        <v>29.9999</v>
      </c>
      <c r="IG68">
        <v>32.259599999999999</v>
      </c>
      <c r="IH68">
        <v>32.194299999999998</v>
      </c>
      <c r="II68">
        <v>24.116299999999999</v>
      </c>
      <c r="IJ68">
        <v>29.825099999999999</v>
      </c>
      <c r="IK68">
        <v>28.971</v>
      </c>
      <c r="IL68">
        <v>30.189399999999999</v>
      </c>
      <c r="IM68">
        <v>500</v>
      </c>
      <c r="IN68">
        <v>22.071899999999999</v>
      </c>
      <c r="IO68">
        <v>99.764700000000005</v>
      </c>
      <c r="IP68">
        <v>99.284300000000002</v>
      </c>
    </row>
    <row r="69" spans="1:250" x14ac:dyDescent="0.3">
      <c r="A69">
        <v>54</v>
      </c>
      <c r="B69">
        <v>1691879354.0999999</v>
      </c>
      <c r="C69">
        <v>13853.5</v>
      </c>
      <c r="D69" t="s">
        <v>654</v>
      </c>
      <c r="E69" t="s">
        <v>655</v>
      </c>
      <c r="F69" t="s">
        <v>376</v>
      </c>
      <c r="G69" t="s">
        <v>605</v>
      </c>
      <c r="H69" t="s">
        <v>389</v>
      </c>
      <c r="I69" t="s">
        <v>31</v>
      </c>
      <c r="J69" t="s">
        <v>377</v>
      </c>
      <c r="K69" t="s">
        <v>534</v>
      </c>
      <c r="L69" t="s">
        <v>379</v>
      </c>
      <c r="M69">
        <v>1691879354.0999999</v>
      </c>
      <c r="N69">
        <f t="shared" si="46"/>
        <v>7.1398341896142317E-3</v>
      </c>
      <c r="O69">
        <f t="shared" si="47"/>
        <v>7.1398341896142314</v>
      </c>
      <c r="P69">
        <f t="shared" si="48"/>
        <v>53.392965011447458</v>
      </c>
      <c r="Q69">
        <f t="shared" si="49"/>
        <v>531.42899999999997</v>
      </c>
      <c r="R69">
        <f t="shared" si="50"/>
        <v>297.65978129564797</v>
      </c>
      <c r="S69">
        <f t="shared" si="51"/>
        <v>29.347533366895437</v>
      </c>
      <c r="T69">
        <f t="shared" si="52"/>
        <v>52.395826677521995</v>
      </c>
      <c r="U69">
        <f t="shared" si="53"/>
        <v>0.41157858277566312</v>
      </c>
      <c r="V69">
        <f t="shared" si="54"/>
        <v>2.9028890644477752</v>
      </c>
      <c r="W69">
        <f t="shared" si="55"/>
        <v>0.38169171243801592</v>
      </c>
      <c r="X69">
        <f t="shared" si="56"/>
        <v>0.24106143459450458</v>
      </c>
      <c r="Y69">
        <f t="shared" si="57"/>
        <v>289.56052375575399</v>
      </c>
      <c r="Z69">
        <f t="shared" si="58"/>
        <v>32.742212587117329</v>
      </c>
      <c r="AA69">
        <f t="shared" si="59"/>
        <v>32.0259</v>
      </c>
      <c r="AB69">
        <f t="shared" si="60"/>
        <v>4.7820877524973042</v>
      </c>
      <c r="AC69">
        <f t="shared" si="61"/>
        <v>59.955348790714588</v>
      </c>
      <c r="AD69">
        <f t="shared" si="62"/>
        <v>3.0106927596916</v>
      </c>
      <c r="AE69">
        <f t="shared" si="63"/>
        <v>5.0215582436205795</v>
      </c>
      <c r="AF69">
        <f t="shared" si="64"/>
        <v>1.7713949928057042</v>
      </c>
      <c r="AG69">
        <f t="shared" si="65"/>
        <v>-314.86668776198763</v>
      </c>
      <c r="AH69">
        <f t="shared" si="66"/>
        <v>135.56078095106074</v>
      </c>
      <c r="AI69">
        <f t="shared" si="67"/>
        <v>10.63835504979353</v>
      </c>
      <c r="AJ69">
        <f t="shared" si="68"/>
        <v>120.89297199462061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51074.673406973816</v>
      </c>
      <c r="AP69" t="s">
        <v>380</v>
      </c>
      <c r="AQ69">
        <v>10238.9</v>
      </c>
      <c r="AR69">
        <v>302.21199999999999</v>
      </c>
      <c r="AS69">
        <v>4052.3</v>
      </c>
      <c r="AT69">
        <f t="shared" si="72"/>
        <v>0.92542210596451402</v>
      </c>
      <c r="AU69">
        <v>-0.32343011824092399</v>
      </c>
      <c r="AV69" t="s">
        <v>656</v>
      </c>
      <c r="AW69">
        <v>10273.5</v>
      </c>
      <c r="AX69">
        <v>764.72492</v>
      </c>
      <c r="AY69">
        <v>1248.9000000000001</v>
      </c>
      <c r="AZ69">
        <f t="shared" si="73"/>
        <v>0.38768122347665945</v>
      </c>
      <c r="BA69">
        <v>0.5</v>
      </c>
      <c r="BB69">
        <f t="shared" si="74"/>
        <v>1513.158899355313</v>
      </c>
      <c r="BC69">
        <f t="shared" si="75"/>
        <v>53.392965011447458</v>
      </c>
      <c r="BD69">
        <f t="shared" si="76"/>
        <v>293.31164670833158</v>
      </c>
      <c r="BE69">
        <f t="shared" si="77"/>
        <v>3.5499507125507077E-2</v>
      </c>
      <c r="BF69">
        <f t="shared" si="78"/>
        <v>2.244695331892065</v>
      </c>
      <c r="BG69">
        <f t="shared" si="79"/>
        <v>258.87510371291745</v>
      </c>
      <c r="BH69" t="s">
        <v>657</v>
      </c>
      <c r="BI69">
        <v>589.29</v>
      </c>
      <c r="BJ69">
        <f t="shared" si="80"/>
        <v>589.29</v>
      </c>
      <c r="BK69">
        <f t="shared" si="81"/>
        <v>0.52815277444150865</v>
      </c>
      <c r="BL69">
        <f t="shared" si="82"/>
        <v>0.73403235245069054</v>
      </c>
      <c r="BM69">
        <f t="shared" si="83"/>
        <v>0.80952697220048453</v>
      </c>
      <c r="BN69">
        <f t="shared" si="84"/>
        <v>0.51144102386425094</v>
      </c>
      <c r="BO69">
        <f t="shared" si="85"/>
        <v>0.74755579069077849</v>
      </c>
      <c r="BP69">
        <f t="shared" si="86"/>
        <v>0.5656385893317919</v>
      </c>
      <c r="BQ69">
        <f t="shared" si="87"/>
        <v>0.4343614106682081</v>
      </c>
      <c r="BR69">
        <f t="shared" si="88"/>
        <v>1799.97</v>
      </c>
      <c r="BS69">
        <f t="shared" si="89"/>
        <v>1513.158899355313</v>
      </c>
      <c r="BT69">
        <f t="shared" si="90"/>
        <v>0.84065784393923948</v>
      </c>
      <c r="BU69">
        <f t="shared" si="91"/>
        <v>0.16086963880273225</v>
      </c>
      <c r="BV69">
        <v>6</v>
      </c>
      <c r="BW69">
        <v>0.5</v>
      </c>
      <c r="BX69" t="s">
        <v>381</v>
      </c>
      <c r="BY69">
        <v>2</v>
      </c>
      <c r="BZ69">
        <v>1691879354.0999999</v>
      </c>
      <c r="CA69">
        <v>531.42899999999997</v>
      </c>
      <c r="CB69">
        <v>600.03</v>
      </c>
      <c r="CC69">
        <v>30.536200000000001</v>
      </c>
      <c r="CD69">
        <v>22.232900000000001</v>
      </c>
      <c r="CE69">
        <v>532.10400000000004</v>
      </c>
      <c r="CF69">
        <v>30.3706</v>
      </c>
      <c r="CG69">
        <v>500.173</v>
      </c>
      <c r="CH69">
        <v>98.494100000000003</v>
      </c>
      <c r="CI69">
        <v>0.100118</v>
      </c>
      <c r="CJ69">
        <v>32.892099999999999</v>
      </c>
      <c r="CK69">
        <v>32.0259</v>
      </c>
      <c r="CL69">
        <v>999.9</v>
      </c>
      <c r="CM69">
        <v>0</v>
      </c>
      <c r="CN69">
        <v>0</v>
      </c>
      <c r="CO69">
        <v>9999.3799999999992</v>
      </c>
      <c r="CP69">
        <v>0</v>
      </c>
      <c r="CQ69">
        <v>1058.3699999999999</v>
      </c>
      <c r="CR69">
        <v>-68.601299999999995</v>
      </c>
      <c r="CS69">
        <v>548.16800000000001</v>
      </c>
      <c r="CT69">
        <v>613.67399999999998</v>
      </c>
      <c r="CU69">
        <v>8.30335</v>
      </c>
      <c r="CV69">
        <v>600.03</v>
      </c>
      <c r="CW69">
        <v>22.232900000000001</v>
      </c>
      <c r="CX69">
        <v>3.0076399999999999</v>
      </c>
      <c r="CY69">
        <v>2.18981</v>
      </c>
      <c r="CZ69">
        <v>24.0703</v>
      </c>
      <c r="DA69">
        <v>18.887899999999998</v>
      </c>
      <c r="DB69">
        <v>1799.97</v>
      </c>
      <c r="DC69">
        <v>0.97800900000000002</v>
      </c>
      <c r="DD69">
        <v>2.1991E-2</v>
      </c>
      <c r="DE69">
        <v>0</v>
      </c>
      <c r="DF69">
        <v>764.57299999999998</v>
      </c>
      <c r="DG69">
        <v>5.0009800000000002</v>
      </c>
      <c r="DH69">
        <v>15068.2</v>
      </c>
      <c r="DI69">
        <v>16375.6</v>
      </c>
      <c r="DJ69">
        <v>49.5</v>
      </c>
      <c r="DK69">
        <v>50.311999999999998</v>
      </c>
      <c r="DL69">
        <v>49.686999999999998</v>
      </c>
      <c r="DM69">
        <v>49.625</v>
      </c>
      <c r="DN69">
        <v>50.686999999999998</v>
      </c>
      <c r="DO69">
        <v>1755.5</v>
      </c>
      <c r="DP69">
        <v>39.47</v>
      </c>
      <c r="DQ69">
        <v>0</v>
      </c>
      <c r="DR69">
        <v>119</v>
      </c>
      <c r="DS69">
        <v>0</v>
      </c>
      <c r="DT69">
        <v>764.72492</v>
      </c>
      <c r="DU69">
        <v>-2.3633846057705701</v>
      </c>
      <c r="DV69">
        <v>-792.88461483749302</v>
      </c>
      <c r="DW69">
        <v>15279.995999999999</v>
      </c>
      <c r="DX69">
        <v>15</v>
      </c>
      <c r="DY69">
        <v>1691879313.0999999</v>
      </c>
      <c r="DZ69" t="s">
        <v>658</v>
      </c>
      <c r="EA69">
        <v>1691879311.5999999</v>
      </c>
      <c r="EB69">
        <v>1691879313.0999999</v>
      </c>
      <c r="EC69">
        <v>58</v>
      </c>
      <c r="ED69">
        <v>-0.23499999999999999</v>
      </c>
      <c r="EE69">
        <v>-2E-3</v>
      </c>
      <c r="EF69">
        <v>-0.68799999999999994</v>
      </c>
      <c r="EG69">
        <v>0.11700000000000001</v>
      </c>
      <c r="EH69">
        <v>600</v>
      </c>
      <c r="EI69">
        <v>22</v>
      </c>
      <c r="EJ69">
        <v>0.03</v>
      </c>
      <c r="EK69">
        <v>0.02</v>
      </c>
      <c r="EL69">
        <v>53.361524634887097</v>
      </c>
      <c r="EM69">
        <v>-0.84911905798550302</v>
      </c>
      <c r="EN69">
        <v>0.19476218406623699</v>
      </c>
      <c r="EO69">
        <v>1</v>
      </c>
      <c r="EP69">
        <v>0.41792018822508398</v>
      </c>
      <c r="EQ69">
        <v>9.5098377823771008E-3</v>
      </c>
      <c r="ER69">
        <v>1.4795190452361001E-2</v>
      </c>
      <c r="ES69">
        <v>1</v>
      </c>
      <c r="ET69">
        <v>2</v>
      </c>
      <c r="EU69">
        <v>2</v>
      </c>
      <c r="EV69" t="s">
        <v>393</v>
      </c>
      <c r="EW69">
        <v>2.9618099999999998</v>
      </c>
      <c r="EX69">
        <v>2.8404500000000001</v>
      </c>
      <c r="EY69">
        <v>0.1153</v>
      </c>
      <c r="EZ69">
        <v>0.126723</v>
      </c>
      <c r="FA69">
        <v>0.13308300000000001</v>
      </c>
      <c r="FB69">
        <v>0.107389</v>
      </c>
      <c r="FC69">
        <v>26508.6</v>
      </c>
      <c r="FD69">
        <v>26687.3</v>
      </c>
      <c r="FE69">
        <v>27485.9</v>
      </c>
      <c r="FF69">
        <v>27842.799999999999</v>
      </c>
      <c r="FG69">
        <v>30533.7</v>
      </c>
      <c r="FH69">
        <v>30463.599999999999</v>
      </c>
      <c r="FI69">
        <v>38271.5</v>
      </c>
      <c r="FJ69">
        <v>36992.1</v>
      </c>
      <c r="FK69">
        <v>2.0278700000000001</v>
      </c>
      <c r="FL69">
        <v>1.7030799999999999</v>
      </c>
      <c r="FM69">
        <v>6.8917900000000004E-2</v>
      </c>
      <c r="FN69">
        <v>0</v>
      </c>
      <c r="FO69">
        <v>30.9071</v>
      </c>
      <c r="FP69">
        <v>999.9</v>
      </c>
      <c r="FQ69">
        <v>42.125999999999998</v>
      </c>
      <c r="FR69">
        <v>37.896999999999998</v>
      </c>
      <c r="FS69">
        <v>28.3139</v>
      </c>
      <c r="FT69">
        <v>61.359400000000001</v>
      </c>
      <c r="FU69">
        <v>36.750799999999998</v>
      </c>
      <c r="FV69">
        <v>1</v>
      </c>
      <c r="FW69">
        <v>0.40134700000000001</v>
      </c>
      <c r="FX69">
        <v>1.04294</v>
      </c>
      <c r="FY69">
        <v>20.252800000000001</v>
      </c>
      <c r="FZ69">
        <v>5.2234299999999996</v>
      </c>
      <c r="GA69">
        <v>12.0159</v>
      </c>
      <c r="GB69">
        <v>4.9983000000000004</v>
      </c>
      <c r="GC69">
        <v>3.2909999999999999</v>
      </c>
      <c r="GD69">
        <v>9999</v>
      </c>
      <c r="GE69">
        <v>9999</v>
      </c>
      <c r="GF69">
        <v>9999</v>
      </c>
      <c r="GG69">
        <v>292.89999999999998</v>
      </c>
      <c r="GH69">
        <v>1.87836</v>
      </c>
      <c r="GI69">
        <v>1.87219</v>
      </c>
      <c r="GJ69">
        <v>1.8742799999999999</v>
      </c>
      <c r="GK69">
        <v>1.8724099999999999</v>
      </c>
      <c r="GL69">
        <v>1.8727</v>
      </c>
      <c r="GM69">
        <v>1.8738999999999999</v>
      </c>
      <c r="GN69">
        <v>1.87415</v>
      </c>
      <c r="GO69">
        <v>1.87818</v>
      </c>
      <c r="GP69">
        <v>5</v>
      </c>
      <c r="GQ69">
        <v>0</v>
      </c>
      <c r="GR69">
        <v>0</v>
      </c>
      <c r="GS69">
        <v>0</v>
      </c>
      <c r="GT69" t="s">
        <v>383</v>
      </c>
      <c r="GU69" t="s">
        <v>384</v>
      </c>
      <c r="GV69" t="s">
        <v>385</v>
      </c>
      <c r="GW69" t="s">
        <v>385</v>
      </c>
      <c r="GX69" t="s">
        <v>385</v>
      </c>
      <c r="GY69" t="s">
        <v>385</v>
      </c>
      <c r="GZ69">
        <v>0</v>
      </c>
      <c r="HA69">
        <v>100</v>
      </c>
      <c r="HB69">
        <v>100</v>
      </c>
      <c r="HC69">
        <v>-0.67500000000000004</v>
      </c>
      <c r="HD69">
        <v>0.1656</v>
      </c>
      <c r="HE69">
        <v>-0.80665225603220703</v>
      </c>
      <c r="HF69">
        <v>7.2704984381113296E-4</v>
      </c>
      <c r="HG69">
        <v>-1.05877040029023E-6</v>
      </c>
      <c r="HH69">
        <v>2.9517966189716799E-10</v>
      </c>
      <c r="HI69">
        <v>0.16558903938526601</v>
      </c>
      <c r="HJ69">
        <v>0</v>
      </c>
      <c r="HK69">
        <v>0</v>
      </c>
      <c r="HL69">
        <v>0</v>
      </c>
      <c r="HM69">
        <v>1</v>
      </c>
      <c r="HN69">
        <v>2242</v>
      </c>
      <c r="HO69">
        <v>1</v>
      </c>
      <c r="HP69">
        <v>25</v>
      </c>
      <c r="HQ69">
        <v>0.7</v>
      </c>
      <c r="HR69">
        <v>0.7</v>
      </c>
      <c r="HS69">
        <v>1.3903799999999999</v>
      </c>
      <c r="HT69">
        <v>2.6415999999999999</v>
      </c>
      <c r="HU69">
        <v>1.49536</v>
      </c>
      <c r="HV69">
        <v>2.2741699999999998</v>
      </c>
      <c r="HW69">
        <v>1.49658</v>
      </c>
      <c r="HX69">
        <v>2.6257299999999999</v>
      </c>
      <c r="HY69">
        <v>42.403799999999997</v>
      </c>
      <c r="HZ69">
        <v>23.597200000000001</v>
      </c>
      <c r="IA69">
        <v>18</v>
      </c>
      <c r="IB69">
        <v>509.81299999999999</v>
      </c>
      <c r="IC69">
        <v>443.392</v>
      </c>
      <c r="ID69">
        <v>30.0122</v>
      </c>
      <c r="IE69">
        <v>32.432899999999997</v>
      </c>
      <c r="IF69">
        <v>30</v>
      </c>
      <c r="IG69">
        <v>32.242600000000003</v>
      </c>
      <c r="IH69">
        <v>32.182600000000001</v>
      </c>
      <c r="II69">
        <v>27.914899999999999</v>
      </c>
      <c r="IJ69">
        <v>28.387699999999999</v>
      </c>
      <c r="IK69">
        <v>28.045200000000001</v>
      </c>
      <c r="IL69">
        <v>29.990500000000001</v>
      </c>
      <c r="IM69">
        <v>600</v>
      </c>
      <c r="IN69">
        <v>22.325299999999999</v>
      </c>
      <c r="IO69">
        <v>99.772199999999998</v>
      </c>
      <c r="IP69">
        <v>99.2864</v>
      </c>
    </row>
    <row r="70" spans="1:250" x14ac:dyDescent="0.3">
      <c r="A70">
        <v>55</v>
      </c>
      <c r="B70">
        <v>1691879488.5</v>
      </c>
      <c r="C70">
        <v>13987.9000000954</v>
      </c>
      <c r="D70" t="s">
        <v>659</v>
      </c>
      <c r="E70" t="s">
        <v>660</v>
      </c>
      <c r="F70" t="s">
        <v>376</v>
      </c>
      <c r="G70" t="s">
        <v>605</v>
      </c>
      <c r="H70" t="s">
        <v>389</v>
      </c>
      <c r="I70" t="s">
        <v>31</v>
      </c>
      <c r="J70" t="s">
        <v>377</v>
      </c>
      <c r="K70" t="s">
        <v>534</v>
      </c>
      <c r="L70" t="s">
        <v>379</v>
      </c>
      <c r="M70">
        <v>1691879488.5</v>
      </c>
      <c r="N70">
        <f t="shared" si="46"/>
        <v>6.8797690248123414E-3</v>
      </c>
      <c r="O70">
        <f t="shared" si="47"/>
        <v>6.8797690248123411</v>
      </c>
      <c r="P70">
        <f t="shared" si="48"/>
        <v>52.961490432434054</v>
      </c>
      <c r="Q70">
        <f t="shared" si="49"/>
        <v>730.29100000000005</v>
      </c>
      <c r="R70">
        <f t="shared" si="50"/>
        <v>485.40547759334976</v>
      </c>
      <c r="S70">
        <f t="shared" si="51"/>
        <v>47.856790070621706</v>
      </c>
      <c r="T70">
        <f t="shared" si="52"/>
        <v>72.000388728087998</v>
      </c>
      <c r="U70">
        <f t="shared" si="53"/>
        <v>0.39753845849948927</v>
      </c>
      <c r="V70">
        <f t="shared" si="54"/>
        <v>2.9051268848247971</v>
      </c>
      <c r="W70">
        <f t="shared" si="55"/>
        <v>0.3696015528596166</v>
      </c>
      <c r="X70">
        <f t="shared" si="56"/>
        <v>0.23334717935102539</v>
      </c>
      <c r="Y70">
        <f t="shared" si="57"/>
        <v>289.58504275554242</v>
      </c>
      <c r="Z70">
        <f t="shared" si="58"/>
        <v>32.712340184844486</v>
      </c>
      <c r="AA70">
        <f t="shared" si="59"/>
        <v>31.964200000000002</v>
      </c>
      <c r="AB70">
        <f t="shared" si="60"/>
        <v>4.7654160044213247</v>
      </c>
      <c r="AC70">
        <f t="shared" si="61"/>
        <v>60.123349437112275</v>
      </c>
      <c r="AD70">
        <f t="shared" si="62"/>
        <v>3.0025310984823999</v>
      </c>
      <c r="AE70">
        <f t="shared" si="63"/>
        <v>4.9939518117216384</v>
      </c>
      <c r="AF70">
        <f t="shared" si="64"/>
        <v>1.7628849059389249</v>
      </c>
      <c r="AG70">
        <f t="shared" si="65"/>
        <v>-303.39781399422424</v>
      </c>
      <c r="AH70">
        <f t="shared" si="66"/>
        <v>129.97993439011813</v>
      </c>
      <c r="AI70">
        <f t="shared" si="67"/>
        <v>10.184538715178025</v>
      </c>
      <c r="AJ70">
        <f t="shared" si="68"/>
        <v>126.35170186661432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51153.81984911859</v>
      </c>
      <c r="AP70" t="s">
        <v>380</v>
      </c>
      <c r="AQ70">
        <v>10238.9</v>
      </c>
      <c r="AR70">
        <v>302.21199999999999</v>
      </c>
      <c r="AS70">
        <v>4052.3</v>
      </c>
      <c r="AT70">
        <f t="shared" si="72"/>
        <v>0.92542210596451402</v>
      </c>
      <c r="AU70">
        <v>-0.32343011824092399</v>
      </c>
      <c r="AV70" t="s">
        <v>661</v>
      </c>
      <c r="AW70">
        <v>10274.4</v>
      </c>
      <c r="AX70">
        <v>755.77876923076894</v>
      </c>
      <c r="AY70">
        <v>1231.69</v>
      </c>
      <c r="AZ70">
        <f t="shared" si="73"/>
        <v>0.38638880787311014</v>
      </c>
      <c r="BA70">
        <v>0.5</v>
      </c>
      <c r="BB70">
        <f t="shared" si="74"/>
        <v>1513.2851993552033</v>
      </c>
      <c r="BC70">
        <f t="shared" si="75"/>
        <v>52.961490432434054</v>
      </c>
      <c r="BD70">
        <f t="shared" si="76"/>
        <v>292.35823207543939</v>
      </c>
      <c r="BE70">
        <f t="shared" si="77"/>
        <v>3.5211419878671373E-2</v>
      </c>
      <c r="BF70">
        <f t="shared" si="78"/>
        <v>2.2900323945148537</v>
      </c>
      <c r="BG70">
        <f t="shared" si="79"/>
        <v>258.12749158797652</v>
      </c>
      <c r="BH70" t="s">
        <v>662</v>
      </c>
      <c r="BI70">
        <v>585.72</v>
      </c>
      <c r="BJ70">
        <f t="shared" si="80"/>
        <v>585.72</v>
      </c>
      <c r="BK70">
        <f t="shared" si="81"/>
        <v>0.52445826466075074</v>
      </c>
      <c r="BL70">
        <f t="shared" si="82"/>
        <v>0.73673890547429621</v>
      </c>
      <c r="BM70">
        <f t="shared" si="83"/>
        <v>0.81365784144603626</v>
      </c>
      <c r="BN70">
        <f t="shared" si="84"/>
        <v>0.51201989801720005</v>
      </c>
      <c r="BO70">
        <f t="shared" si="85"/>
        <v>0.75214501633028341</v>
      </c>
      <c r="BP70">
        <f t="shared" si="86"/>
        <v>0.57096432088666405</v>
      </c>
      <c r="BQ70">
        <f t="shared" si="87"/>
        <v>0.42903567911333595</v>
      </c>
      <c r="BR70">
        <f t="shared" si="88"/>
        <v>1800.12</v>
      </c>
      <c r="BS70">
        <f t="shared" si="89"/>
        <v>1513.2851993552033</v>
      </c>
      <c r="BT70">
        <f t="shared" si="90"/>
        <v>0.84065795577806113</v>
      </c>
      <c r="BU70">
        <f t="shared" si="91"/>
        <v>0.1608698546516579</v>
      </c>
      <c r="BV70">
        <v>6</v>
      </c>
      <c r="BW70">
        <v>0.5</v>
      </c>
      <c r="BX70" t="s">
        <v>381</v>
      </c>
      <c r="BY70">
        <v>2</v>
      </c>
      <c r="BZ70">
        <v>1691879488.5</v>
      </c>
      <c r="CA70">
        <v>730.29100000000005</v>
      </c>
      <c r="CB70">
        <v>799.85299999999995</v>
      </c>
      <c r="CC70">
        <v>30.4543</v>
      </c>
      <c r="CD70">
        <v>22.452400000000001</v>
      </c>
      <c r="CE70">
        <v>730.72299999999996</v>
      </c>
      <c r="CF70">
        <v>30.290400000000002</v>
      </c>
      <c r="CG70">
        <v>500.15</v>
      </c>
      <c r="CH70">
        <v>98.491200000000006</v>
      </c>
      <c r="CI70">
        <v>0.10016799999999999</v>
      </c>
      <c r="CJ70">
        <v>32.7941</v>
      </c>
      <c r="CK70">
        <v>31.964200000000002</v>
      </c>
      <c r="CL70">
        <v>999.9</v>
      </c>
      <c r="CM70">
        <v>0</v>
      </c>
      <c r="CN70">
        <v>0</v>
      </c>
      <c r="CO70">
        <v>10012.5</v>
      </c>
      <c r="CP70">
        <v>0</v>
      </c>
      <c r="CQ70">
        <v>645.71900000000005</v>
      </c>
      <c r="CR70">
        <v>-69.561899999999994</v>
      </c>
      <c r="CS70">
        <v>753.23</v>
      </c>
      <c r="CT70">
        <v>818.22400000000005</v>
      </c>
      <c r="CU70">
        <v>8.0019100000000005</v>
      </c>
      <c r="CV70">
        <v>799.85299999999995</v>
      </c>
      <c r="CW70">
        <v>22.452400000000001</v>
      </c>
      <c r="CX70">
        <v>2.9994800000000001</v>
      </c>
      <c r="CY70">
        <v>2.2113700000000001</v>
      </c>
      <c r="CZ70">
        <v>24.024999999999999</v>
      </c>
      <c r="DA70">
        <v>19.044899999999998</v>
      </c>
      <c r="DB70">
        <v>1800.12</v>
      </c>
      <c r="DC70">
        <v>0.97800900000000002</v>
      </c>
      <c r="DD70">
        <v>2.1991E-2</v>
      </c>
      <c r="DE70">
        <v>0</v>
      </c>
      <c r="DF70">
        <v>755.03800000000001</v>
      </c>
      <c r="DG70">
        <v>5.0009800000000002</v>
      </c>
      <c r="DH70">
        <v>15018.8</v>
      </c>
      <c r="DI70">
        <v>16377</v>
      </c>
      <c r="DJ70">
        <v>49.436999999999998</v>
      </c>
      <c r="DK70">
        <v>50.25</v>
      </c>
      <c r="DL70">
        <v>49.561999999999998</v>
      </c>
      <c r="DM70">
        <v>49.686999999999998</v>
      </c>
      <c r="DN70">
        <v>50.625</v>
      </c>
      <c r="DO70">
        <v>1755.64</v>
      </c>
      <c r="DP70">
        <v>39.479999999999997</v>
      </c>
      <c r="DQ70">
        <v>0</v>
      </c>
      <c r="DR70">
        <v>133.89999985694899</v>
      </c>
      <c r="DS70">
        <v>0</v>
      </c>
      <c r="DT70">
        <v>755.77876923076894</v>
      </c>
      <c r="DU70">
        <v>-4.70051282365724</v>
      </c>
      <c r="DV70">
        <v>-228.14016997992599</v>
      </c>
      <c r="DW70">
        <v>15074.9576923077</v>
      </c>
      <c r="DX70">
        <v>15</v>
      </c>
      <c r="DY70">
        <v>1691879445</v>
      </c>
      <c r="DZ70" t="s">
        <v>663</v>
      </c>
      <c r="EA70">
        <v>1691879441.5</v>
      </c>
      <c r="EB70">
        <v>1691879445</v>
      </c>
      <c r="EC70">
        <v>59</v>
      </c>
      <c r="ED70">
        <v>0.29399999999999998</v>
      </c>
      <c r="EE70">
        <v>-2E-3</v>
      </c>
      <c r="EF70">
        <v>-0.45800000000000002</v>
      </c>
      <c r="EG70">
        <v>0.121</v>
      </c>
      <c r="EH70">
        <v>800</v>
      </c>
      <c r="EI70">
        <v>22</v>
      </c>
      <c r="EJ70">
        <v>0.03</v>
      </c>
      <c r="EK70">
        <v>0.02</v>
      </c>
      <c r="EL70">
        <v>53.0766767701584</v>
      </c>
      <c r="EM70">
        <v>-0.31536814910263899</v>
      </c>
      <c r="EN70">
        <v>0.15804703445019899</v>
      </c>
      <c r="EO70">
        <v>1</v>
      </c>
      <c r="EP70">
        <v>0.40606677941486002</v>
      </c>
      <c r="EQ70">
        <v>-4.0715748876564303E-2</v>
      </c>
      <c r="ER70">
        <v>7.7579968010037499E-3</v>
      </c>
      <c r="ES70">
        <v>1</v>
      </c>
      <c r="ET70">
        <v>2</v>
      </c>
      <c r="EU70">
        <v>2</v>
      </c>
      <c r="EV70" t="s">
        <v>393</v>
      </c>
      <c r="EW70">
        <v>2.9618099999999998</v>
      </c>
      <c r="EX70">
        <v>2.8406199999999999</v>
      </c>
      <c r="EY70">
        <v>0.14399700000000001</v>
      </c>
      <c r="EZ70">
        <v>0.15428900000000001</v>
      </c>
      <c r="FA70">
        <v>0.13284899999999999</v>
      </c>
      <c r="FB70">
        <v>0.10813399999999999</v>
      </c>
      <c r="FC70">
        <v>25650</v>
      </c>
      <c r="FD70">
        <v>25846.1</v>
      </c>
      <c r="FE70">
        <v>27488.400000000001</v>
      </c>
      <c r="FF70">
        <v>27845.200000000001</v>
      </c>
      <c r="FG70">
        <v>30546.799999999999</v>
      </c>
      <c r="FH70">
        <v>30443</v>
      </c>
      <c r="FI70">
        <v>38275.1</v>
      </c>
      <c r="FJ70">
        <v>36995.699999999997</v>
      </c>
      <c r="FK70">
        <v>2.02813</v>
      </c>
      <c r="FL70">
        <v>1.7052</v>
      </c>
      <c r="FM70">
        <v>6.5568799999999997E-2</v>
      </c>
      <c r="FN70">
        <v>0</v>
      </c>
      <c r="FO70">
        <v>30.8996</v>
      </c>
      <c r="FP70">
        <v>999.9</v>
      </c>
      <c r="FQ70">
        <v>42.021999999999998</v>
      </c>
      <c r="FR70">
        <v>37.887</v>
      </c>
      <c r="FS70">
        <v>28.2301</v>
      </c>
      <c r="FT70">
        <v>61.519399999999997</v>
      </c>
      <c r="FU70">
        <v>36.654600000000002</v>
      </c>
      <c r="FV70">
        <v>1</v>
      </c>
      <c r="FW70">
        <v>0.39601399999999998</v>
      </c>
      <c r="FX70">
        <v>0.246332</v>
      </c>
      <c r="FY70">
        <v>20.256399999999999</v>
      </c>
      <c r="FZ70">
        <v>5.22403</v>
      </c>
      <c r="GA70">
        <v>12.0159</v>
      </c>
      <c r="GB70">
        <v>4.9990500000000004</v>
      </c>
      <c r="GC70">
        <v>3.2910300000000001</v>
      </c>
      <c r="GD70">
        <v>9999</v>
      </c>
      <c r="GE70">
        <v>9999</v>
      </c>
      <c r="GF70">
        <v>9999</v>
      </c>
      <c r="GG70">
        <v>293</v>
      </c>
      <c r="GH70">
        <v>1.87836</v>
      </c>
      <c r="GI70">
        <v>1.8721099999999999</v>
      </c>
      <c r="GJ70">
        <v>1.87425</v>
      </c>
      <c r="GK70">
        <v>1.8724099999999999</v>
      </c>
      <c r="GL70">
        <v>1.87262</v>
      </c>
      <c r="GM70">
        <v>1.87385</v>
      </c>
      <c r="GN70">
        <v>1.87409</v>
      </c>
      <c r="GO70">
        <v>1.87812</v>
      </c>
      <c r="GP70">
        <v>5</v>
      </c>
      <c r="GQ70">
        <v>0</v>
      </c>
      <c r="GR70">
        <v>0</v>
      </c>
      <c r="GS70">
        <v>0</v>
      </c>
      <c r="GT70" t="s">
        <v>383</v>
      </c>
      <c r="GU70" t="s">
        <v>384</v>
      </c>
      <c r="GV70" t="s">
        <v>385</v>
      </c>
      <c r="GW70" t="s">
        <v>385</v>
      </c>
      <c r="GX70" t="s">
        <v>385</v>
      </c>
      <c r="GY70" t="s">
        <v>385</v>
      </c>
      <c r="GZ70">
        <v>0</v>
      </c>
      <c r="HA70">
        <v>100</v>
      </c>
      <c r="HB70">
        <v>100</v>
      </c>
      <c r="HC70">
        <v>-0.432</v>
      </c>
      <c r="HD70">
        <v>0.16389999999999999</v>
      </c>
      <c r="HE70">
        <v>-0.51290160856662603</v>
      </c>
      <c r="HF70">
        <v>7.2704984381113296E-4</v>
      </c>
      <c r="HG70">
        <v>-1.05877040029023E-6</v>
      </c>
      <c r="HH70">
        <v>2.9517966189716799E-10</v>
      </c>
      <c r="HI70">
        <v>0.16390350253029501</v>
      </c>
      <c r="HJ70">
        <v>0</v>
      </c>
      <c r="HK70">
        <v>0</v>
      </c>
      <c r="HL70">
        <v>0</v>
      </c>
      <c r="HM70">
        <v>1</v>
      </c>
      <c r="HN70">
        <v>2242</v>
      </c>
      <c r="HO70">
        <v>1</v>
      </c>
      <c r="HP70">
        <v>25</v>
      </c>
      <c r="HQ70">
        <v>0.8</v>
      </c>
      <c r="HR70">
        <v>0.7</v>
      </c>
      <c r="HS70">
        <v>1.7553700000000001</v>
      </c>
      <c r="HT70">
        <v>2.6415999999999999</v>
      </c>
      <c r="HU70">
        <v>1.49536</v>
      </c>
      <c r="HV70">
        <v>2.2753899999999998</v>
      </c>
      <c r="HW70">
        <v>1.49658</v>
      </c>
      <c r="HX70">
        <v>2.5415000000000001</v>
      </c>
      <c r="HY70">
        <v>42.271000000000001</v>
      </c>
      <c r="HZ70">
        <v>23.605899999999998</v>
      </c>
      <c r="IA70">
        <v>18</v>
      </c>
      <c r="IB70">
        <v>509.70100000000002</v>
      </c>
      <c r="IC70">
        <v>444.59399999999999</v>
      </c>
      <c r="ID70">
        <v>29.793600000000001</v>
      </c>
      <c r="IE70">
        <v>32.387500000000003</v>
      </c>
      <c r="IF70">
        <v>29.9986</v>
      </c>
      <c r="IG70">
        <v>32.208199999999998</v>
      </c>
      <c r="IH70">
        <v>32.149000000000001</v>
      </c>
      <c r="II70">
        <v>35.204300000000003</v>
      </c>
      <c r="IJ70">
        <v>27.713799999999999</v>
      </c>
      <c r="IK70">
        <v>27.421399999999998</v>
      </c>
      <c r="IL70">
        <v>29.883500000000002</v>
      </c>
      <c r="IM70">
        <v>800</v>
      </c>
      <c r="IN70">
        <v>22.561900000000001</v>
      </c>
      <c r="IO70">
        <v>99.781300000000002</v>
      </c>
      <c r="IP70">
        <v>99.2958</v>
      </c>
    </row>
    <row r="71" spans="1:250" x14ac:dyDescent="0.3">
      <c r="A71">
        <v>56</v>
      </c>
      <c r="B71">
        <v>1691879641.5</v>
      </c>
      <c r="C71">
        <v>14140.9000000954</v>
      </c>
      <c r="D71" t="s">
        <v>664</v>
      </c>
      <c r="E71" t="s">
        <v>665</v>
      </c>
      <c r="F71" t="s">
        <v>376</v>
      </c>
      <c r="G71" t="s">
        <v>605</v>
      </c>
      <c r="H71" t="s">
        <v>389</v>
      </c>
      <c r="I71" t="s">
        <v>31</v>
      </c>
      <c r="J71" t="s">
        <v>377</v>
      </c>
      <c r="K71" t="s">
        <v>534</v>
      </c>
      <c r="L71" t="s">
        <v>379</v>
      </c>
      <c r="M71">
        <v>1691879641.5</v>
      </c>
      <c r="N71">
        <f t="shared" si="46"/>
        <v>6.3044464265459531E-3</v>
      </c>
      <c r="O71">
        <f t="shared" si="47"/>
        <v>6.3044464265459528</v>
      </c>
      <c r="P71">
        <f t="shared" si="48"/>
        <v>51.391256016217</v>
      </c>
      <c r="Q71">
        <f t="shared" si="49"/>
        <v>1129.78</v>
      </c>
      <c r="R71">
        <f t="shared" si="50"/>
        <v>856.84202163675707</v>
      </c>
      <c r="S71">
        <f t="shared" si="51"/>
        <v>84.476049772115758</v>
      </c>
      <c r="T71">
        <f t="shared" si="52"/>
        <v>111.38500342131999</v>
      </c>
      <c r="U71">
        <f t="shared" si="53"/>
        <v>0.35769896478721824</v>
      </c>
      <c r="V71">
        <f t="shared" si="54"/>
        <v>2.9022717523134354</v>
      </c>
      <c r="W71">
        <f t="shared" si="55"/>
        <v>0.33488791283153041</v>
      </c>
      <c r="X71">
        <f t="shared" si="56"/>
        <v>0.21123308824428511</v>
      </c>
      <c r="Y71">
        <f t="shared" si="57"/>
        <v>289.55747275478751</v>
      </c>
      <c r="Z71">
        <f t="shared" si="58"/>
        <v>32.767522845694657</v>
      </c>
      <c r="AA71">
        <f t="shared" si="59"/>
        <v>31.9499</v>
      </c>
      <c r="AB71">
        <f t="shared" si="60"/>
        <v>4.7615592804960576</v>
      </c>
      <c r="AC71">
        <f t="shared" si="61"/>
        <v>59.959675755232944</v>
      </c>
      <c r="AD71">
        <f t="shared" si="62"/>
        <v>2.9784037187400005</v>
      </c>
      <c r="AE71">
        <f t="shared" si="63"/>
        <v>4.9673446048948362</v>
      </c>
      <c r="AF71">
        <f t="shared" si="64"/>
        <v>1.7831555617560571</v>
      </c>
      <c r="AG71">
        <f t="shared" si="65"/>
        <v>-278.02608741067655</v>
      </c>
      <c r="AH71">
        <f t="shared" si="66"/>
        <v>117.24092894074364</v>
      </c>
      <c r="AI71">
        <f t="shared" si="67"/>
        <v>9.1904804327930805</v>
      </c>
      <c r="AJ71">
        <f t="shared" si="68"/>
        <v>137.96279471764768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51089.482720540705</v>
      </c>
      <c r="AP71" t="s">
        <v>380</v>
      </c>
      <c r="AQ71">
        <v>10238.9</v>
      </c>
      <c r="AR71">
        <v>302.21199999999999</v>
      </c>
      <c r="AS71">
        <v>4052.3</v>
      </c>
      <c r="AT71">
        <f t="shared" si="72"/>
        <v>0.92542210596451402</v>
      </c>
      <c r="AU71">
        <v>-0.32343011824092399</v>
      </c>
      <c r="AV71" t="s">
        <v>666</v>
      </c>
      <c r="AW71">
        <v>10273.200000000001</v>
      </c>
      <c r="AX71">
        <v>744.14427999999998</v>
      </c>
      <c r="AY71">
        <v>1202.82</v>
      </c>
      <c r="AZ71">
        <f t="shared" si="73"/>
        <v>0.38133363262998621</v>
      </c>
      <c r="BA71">
        <v>0.5</v>
      </c>
      <c r="BB71">
        <f t="shared" si="74"/>
        <v>1513.1345993548123</v>
      </c>
      <c r="BC71">
        <f t="shared" si="75"/>
        <v>51.391256016217</v>
      </c>
      <c r="BD71">
        <f t="shared" si="76"/>
        <v>288.50455671504466</v>
      </c>
      <c r="BE71">
        <f t="shared" si="77"/>
        <v>3.4177188305989849E-2</v>
      </c>
      <c r="BF71">
        <f t="shared" si="78"/>
        <v>2.3689995177998378</v>
      </c>
      <c r="BG71">
        <f t="shared" si="79"/>
        <v>256.83557590836102</v>
      </c>
      <c r="BH71" t="s">
        <v>667</v>
      </c>
      <c r="BI71">
        <v>584.46</v>
      </c>
      <c r="BJ71">
        <f t="shared" si="80"/>
        <v>584.46</v>
      </c>
      <c r="BK71">
        <f t="shared" si="81"/>
        <v>0.51409188407242978</v>
      </c>
      <c r="BL71">
        <f t="shared" si="82"/>
        <v>0.74176162753088826</v>
      </c>
      <c r="BM71">
        <f t="shared" si="83"/>
        <v>0.82168727507612815</v>
      </c>
      <c r="BN71">
        <f t="shared" si="84"/>
        <v>0.50929563139567935</v>
      </c>
      <c r="BO71">
        <f t="shared" si="85"/>
        <v>0.75984350233914522</v>
      </c>
      <c r="BP71">
        <f t="shared" si="86"/>
        <v>0.58258863566982333</v>
      </c>
      <c r="BQ71">
        <f t="shared" si="87"/>
        <v>0.41741136433017667</v>
      </c>
      <c r="BR71">
        <f t="shared" si="88"/>
        <v>1799.94</v>
      </c>
      <c r="BS71">
        <f t="shared" si="89"/>
        <v>1513.1345993548123</v>
      </c>
      <c r="BT71">
        <f t="shared" si="90"/>
        <v>0.84065835492005969</v>
      </c>
      <c r="BU71">
        <f t="shared" si="91"/>
        <v>0.16087062499571514</v>
      </c>
      <c r="BV71">
        <v>6</v>
      </c>
      <c r="BW71">
        <v>0.5</v>
      </c>
      <c r="BX71" t="s">
        <v>381</v>
      </c>
      <c r="BY71">
        <v>2</v>
      </c>
      <c r="BZ71">
        <v>1691879641.5</v>
      </c>
      <c r="CA71">
        <v>1129.78</v>
      </c>
      <c r="CB71">
        <v>1199.97</v>
      </c>
      <c r="CC71">
        <v>30.21</v>
      </c>
      <c r="CD71">
        <v>22.876000000000001</v>
      </c>
      <c r="CE71">
        <v>1130.4000000000001</v>
      </c>
      <c r="CF71">
        <v>30.047000000000001</v>
      </c>
      <c r="CG71">
        <v>500.19</v>
      </c>
      <c r="CH71">
        <v>98.490099999999998</v>
      </c>
      <c r="CI71">
        <v>9.9893999999999997E-2</v>
      </c>
      <c r="CJ71">
        <v>32.699199999999998</v>
      </c>
      <c r="CK71">
        <v>31.9499</v>
      </c>
      <c r="CL71">
        <v>999.9</v>
      </c>
      <c r="CM71">
        <v>0</v>
      </c>
      <c r="CN71">
        <v>0</v>
      </c>
      <c r="CO71">
        <v>9996.25</v>
      </c>
      <c r="CP71">
        <v>0</v>
      </c>
      <c r="CQ71">
        <v>352.851</v>
      </c>
      <c r="CR71">
        <v>-70.188999999999993</v>
      </c>
      <c r="CS71">
        <v>1164.97</v>
      </c>
      <c r="CT71">
        <v>1228.06</v>
      </c>
      <c r="CU71">
        <v>7.3340399999999999</v>
      </c>
      <c r="CV71">
        <v>1199.97</v>
      </c>
      <c r="CW71">
        <v>22.876000000000001</v>
      </c>
      <c r="CX71">
        <v>2.97539</v>
      </c>
      <c r="CY71">
        <v>2.2530600000000001</v>
      </c>
      <c r="CZ71">
        <v>23.890799999999999</v>
      </c>
      <c r="DA71">
        <v>19.3447</v>
      </c>
      <c r="DB71">
        <v>1799.94</v>
      </c>
      <c r="DC71">
        <v>0.97799199999999997</v>
      </c>
      <c r="DD71">
        <v>2.2008199999999999E-2</v>
      </c>
      <c r="DE71">
        <v>0</v>
      </c>
      <c r="DF71">
        <v>743.60900000000004</v>
      </c>
      <c r="DG71">
        <v>5.0009800000000002</v>
      </c>
      <c r="DH71">
        <v>14065.5</v>
      </c>
      <c r="DI71">
        <v>16375.3</v>
      </c>
      <c r="DJ71">
        <v>49.436999999999998</v>
      </c>
      <c r="DK71">
        <v>50.125</v>
      </c>
      <c r="DL71">
        <v>49.811999999999998</v>
      </c>
      <c r="DM71">
        <v>49.811999999999998</v>
      </c>
      <c r="DN71">
        <v>50.686999999999998</v>
      </c>
      <c r="DO71">
        <v>1755.44</v>
      </c>
      <c r="DP71">
        <v>39.5</v>
      </c>
      <c r="DQ71">
        <v>0</v>
      </c>
      <c r="DR71">
        <v>152.5</v>
      </c>
      <c r="DS71">
        <v>0</v>
      </c>
      <c r="DT71">
        <v>744.14427999999998</v>
      </c>
      <c r="DU71">
        <v>-3.3256923258296398</v>
      </c>
      <c r="DV71">
        <v>533.52307694079798</v>
      </c>
      <c r="DW71">
        <v>14030.08</v>
      </c>
      <c r="DX71">
        <v>15</v>
      </c>
      <c r="DY71">
        <v>1691879596</v>
      </c>
      <c r="DZ71" t="s">
        <v>668</v>
      </c>
      <c r="EA71">
        <v>1691879590</v>
      </c>
      <c r="EB71">
        <v>1691879596</v>
      </c>
      <c r="EC71">
        <v>60</v>
      </c>
      <c r="ED71">
        <v>-5.0000000000000001E-3</v>
      </c>
      <c r="EE71">
        <v>-1E-3</v>
      </c>
      <c r="EF71">
        <v>-0.66</v>
      </c>
      <c r="EG71">
        <v>0.122</v>
      </c>
      <c r="EH71">
        <v>1200</v>
      </c>
      <c r="EI71">
        <v>23</v>
      </c>
      <c r="EJ71">
        <v>0.06</v>
      </c>
      <c r="EK71">
        <v>0.02</v>
      </c>
      <c r="EL71">
        <v>51.428139111024102</v>
      </c>
      <c r="EM71">
        <v>-0.13384537612470301</v>
      </c>
      <c r="EN71">
        <v>0.14187969490333499</v>
      </c>
      <c r="EO71">
        <v>1</v>
      </c>
      <c r="EP71">
        <v>0.36914386840486202</v>
      </c>
      <c r="EQ71">
        <v>-4.9065050725142903E-2</v>
      </c>
      <c r="ER71">
        <v>7.5109845233643797E-3</v>
      </c>
      <c r="ES71">
        <v>1</v>
      </c>
      <c r="ET71">
        <v>2</v>
      </c>
      <c r="EU71">
        <v>2</v>
      </c>
      <c r="EV71" t="s">
        <v>393</v>
      </c>
      <c r="EW71">
        <v>2.9619499999999999</v>
      </c>
      <c r="EX71">
        <v>2.8402099999999999</v>
      </c>
      <c r="EY71">
        <v>0.191554</v>
      </c>
      <c r="EZ71">
        <v>0.20035900000000001</v>
      </c>
      <c r="FA71">
        <v>0.132128</v>
      </c>
      <c r="FB71">
        <v>0.10956</v>
      </c>
      <c r="FC71">
        <v>24222.7</v>
      </c>
      <c r="FD71">
        <v>24434.400000000001</v>
      </c>
      <c r="FE71">
        <v>27489</v>
      </c>
      <c r="FF71">
        <v>27844.3</v>
      </c>
      <c r="FG71">
        <v>30577</v>
      </c>
      <c r="FH71">
        <v>30397.200000000001</v>
      </c>
      <c r="FI71">
        <v>38276.6</v>
      </c>
      <c r="FJ71">
        <v>36995.300000000003</v>
      </c>
      <c r="FK71">
        <v>2.0278999999999998</v>
      </c>
      <c r="FL71">
        <v>1.7072799999999999</v>
      </c>
      <c r="FM71">
        <v>7.4382900000000002E-2</v>
      </c>
      <c r="FN71">
        <v>0</v>
      </c>
      <c r="FO71">
        <v>30.742100000000001</v>
      </c>
      <c r="FP71">
        <v>999.9</v>
      </c>
      <c r="FQ71">
        <v>41.954999999999998</v>
      </c>
      <c r="FR71">
        <v>37.866999999999997</v>
      </c>
      <c r="FS71">
        <v>28.154499999999999</v>
      </c>
      <c r="FT71">
        <v>61.249400000000001</v>
      </c>
      <c r="FU71">
        <v>35.7973</v>
      </c>
      <c r="FV71">
        <v>1</v>
      </c>
      <c r="FW71">
        <v>0.39438000000000001</v>
      </c>
      <c r="FX71">
        <v>0.74746199999999996</v>
      </c>
      <c r="FY71">
        <v>20.254999999999999</v>
      </c>
      <c r="FZ71">
        <v>5.2268699999999999</v>
      </c>
      <c r="GA71">
        <v>12.0159</v>
      </c>
      <c r="GB71">
        <v>4.9988000000000001</v>
      </c>
      <c r="GC71">
        <v>3.2910300000000001</v>
      </c>
      <c r="GD71">
        <v>9999</v>
      </c>
      <c r="GE71">
        <v>9999</v>
      </c>
      <c r="GF71">
        <v>9999</v>
      </c>
      <c r="GG71">
        <v>293</v>
      </c>
      <c r="GH71">
        <v>1.87835</v>
      </c>
      <c r="GI71">
        <v>1.8721000000000001</v>
      </c>
      <c r="GJ71">
        <v>1.8742399999999999</v>
      </c>
      <c r="GK71">
        <v>1.8723700000000001</v>
      </c>
      <c r="GL71">
        <v>1.87256</v>
      </c>
      <c r="GM71">
        <v>1.8737900000000001</v>
      </c>
      <c r="GN71">
        <v>1.87408</v>
      </c>
      <c r="GO71">
        <v>1.8780600000000001</v>
      </c>
      <c r="GP71">
        <v>5</v>
      </c>
      <c r="GQ71">
        <v>0</v>
      </c>
      <c r="GR71">
        <v>0</v>
      </c>
      <c r="GS71">
        <v>0</v>
      </c>
      <c r="GT71" t="s">
        <v>383</v>
      </c>
      <c r="GU71" t="s">
        <v>384</v>
      </c>
      <c r="GV71" t="s">
        <v>385</v>
      </c>
      <c r="GW71" t="s">
        <v>385</v>
      </c>
      <c r="GX71" t="s">
        <v>385</v>
      </c>
      <c r="GY71" t="s">
        <v>385</v>
      </c>
      <c r="GZ71">
        <v>0</v>
      </c>
      <c r="HA71">
        <v>100</v>
      </c>
      <c r="HB71">
        <v>100</v>
      </c>
      <c r="HC71">
        <v>-0.62</v>
      </c>
      <c r="HD71">
        <v>0.16300000000000001</v>
      </c>
      <c r="HE71">
        <v>-0.516993389108372</v>
      </c>
      <c r="HF71">
        <v>7.2704984381113296E-4</v>
      </c>
      <c r="HG71">
        <v>-1.05877040029023E-6</v>
      </c>
      <c r="HH71">
        <v>2.9517966189716799E-10</v>
      </c>
      <c r="HI71">
        <v>0.16306841119582499</v>
      </c>
      <c r="HJ71">
        <v>0</v>
      </c>
      <c r="HK71">
        <v>0</v>
      </c>
      <c r="HL71">
        <v>0</v>
      </c>
      <c r="HM71">
        <v>1</v>
      </c>
      <c r="HN71">
        <v>2242</v>
      </c>
      <c r="HO71">
        <v>1</v>
      </c>
      <c r="HP71">
        <v>25</v>
      </c>
      <c r="HQ71">
        <v>0.9</v>
      </c>
      <c r="HR71">
        <v>0.8</v>
      </c>
      <c r="HS71">
        <v>2.4438499999999999</v>
      </c>
      <c r="HT71">
        <v>2.6269499999999999</v>
      </c>
      <c r="HU71">
        <v>1.49536</v>
      </c>
      <c r="HV71">
        <v>2.2741699999999998</v>
      </c>
      <c r="HW71">
        <v>1.49658</v>
      </c>
      <c r="HX71">
        <v>2.6257299999999999</v>
      </c>
      <c r="HY71">
        <v>42.112099999999998</v>
      </c>
      <c r="HZ71">
        <v>23.6234</v>
      </c>
      <c r="IA71">
        <v>18</v>
      </c>
      <c r="IB71">
        <v>509.298</v>
      </c>
      <c r="IC71">
        <v>445.78399999999999</v>
      </c>
      <c r="ID71">
        <v>29.878499999999999</v>
      </c>
      <c r="IE71">
        <v>32.3459</v>
      </c>
      <c r="IF71">
        <v>29.9998</v>
      </c>
      <c r="IG71">
        <v>32.173999999999999</v>
      </c>
      <c r="IH71">
        <v>32.117899999999999</v>
      </c>
      <c r="II71">
        <v>48.966200000000001</v>
      </c>
      <c r="IJ71">
        <v>25.968699999999998</v>
      </c>
      <c r="IK71">
        <v>27.208100000000002</v>
      </c>
      <c r="IL71">
        <v>29.8918</v>
      </c>
      <c r="IM71">
        <v>1200</v>
      </c>
      <c r="IN71">
        <v>23.069700000000001</v>
      </c>
      <c r="IO71">
        <v>99.784599999999998</v>
      </c>
      <c r="IP71">
        <v>99.293700000000001</v>
      </c>
    </row>
    <row r="72" spans="1:250" x14ac:dyDescent="0.3">
      <c r="A72">
        <v>57</v>
      </c>
      <c r="B72">
        <v>1691879764</v>
      </c>
      <c r="C72">
        <v>14263.4000000954</v>
      </c>
      <c r="D72" t="s">
        <v>669</v>
      </c>
      <c r="E72" t="s">
        <v>670</v>
      </c>
      <c r="F72" t="s">
        <v>376</v>
      </c>
      <c r="G72" t="s">
        <v>605</v>
      </c>
      <c r="H72" t="s">
        <v>389</v>
      </c>
      <c r="I72" t="s">
        <v>31</v>
      </c>
      <c r="J72" t="s">
        <v>377</v>
      </c>
      <c r="K72" t="s">
        <v>534</v>
      </c>
      <c r="L72" t="s">
        <v>379</v>
      </c>
      <c r="M72">
        <v>1691879764</v>
      </c>
      <c r="N72">
        <f t="shared" si="46"/>
        <v>5.6548874280679161E-3</v>
      </c>
      <c r="O72">
        <f t="shared" si="47"/>
        <v>5.6548874280679158</v>
      </c>
      <c r="P72">
        <f t="shared" si="48"/>
        <v>50.301599823359879</v>
      </c>
      <c r="Q72">
        <f t="shared" si="49"/>
        <v>1429.96</v>
      </c>
      <c r="R72">
        <f t="shared" si="50"/>
        <v>1121.2533112396129</v>
      </c>
      <c r="S72">
        <f t="shared" si="51"/>
        <v>110.54141999241945</v>
      </c>
      <c r="T72">
        <f t="shared" si="52"/>
        <v>140.97600189702402</v>
      </c>
      <c r="U72">
        <f t="shared" si="53"/>
        <v>0.31333282930600603</v>
      </c>
      <c r="V72">
        <f t="shared" si="54"/>
        <v>2.9044176796174686</v>
      </c>
      <c r="W72">
        <f t="shared" si="55"/>
        <v>0.2956918739181244</v>
      </c>
      <c r="X72">
        <f t="shared" si="56"/>
        <v>0.18630957461380515</v>
      </c>
      <c r="Y72">
        <f t="shared" si="57"/>
        <v>289.57330445169663</v>
      </c>
      <c r="Z72">
        <f t="shared" si="58"/>
        <v>32.948774921426676</v>
      </c>
      <c r="AA72">
        <f t="shared" si="59"/>
        <v>32.023400000000002</v>
      </c>
      <c r="AB72">
        <f t="shared" si="60"/>
        <v>4.7814112502957702</v>
      </c>
      <c r="AC72">
        <f t="shared" si="61"/>
        <v>59.753911428346704</v>
      </c>
      <c r="AD72">
        <f t="shared" si="62"/>
        <v>2.9701221110739198</v>
      </c>
      <c r="AE72">
        <f t="shared" si="63"/>
        <v>4.970590276145372</v>
      </c>
      <c r="AF72">
        <f t="shared" si="64"/>
        <v>1.8112891392218504</v>
      </c>
      <c r="AG72">
        <f t="shared" si="65"/>
        <v>-249.38053557779511</v>
      </c>
      <c r="AH72">
        <f t="shared" si="66"/>
        <v>107.6351307895868</v>
      </c>
      <c r="AI72">
        <f t="shared" si="67"/>
        <v>8.4347742450270076</v>
      </c>
      <c r="AJ72">
        <f t="shared" si="68"/>
        <v>156.26267390851535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51147.757745533112</v>
      </c>
      <c r="AP72" t="s">
        <v>380</v>
      </c>
      <c r="AQ72">
        <v>10238.9</v>
      </c>
      <c r="AR72">
        <v>302.21199999999999</v>
      </c>
      <c r="AS72">
        <v>4052.3</v>
      </c>
      <c r="AT72">
        <f t="shared" si="72"/>
        <v>0.92542210596451402</v>
      </c>
      <c r="AU72">
        <v>-0.32343011824092399</v>
      </c>
      <c r="AV72" t="s">
        <v>671</v>
      </c>
      <c r="AW72">
        <v>10273.700000000001</v>
      </c>
      <c r="AX72">
        <v>738.50342307692301</v>
      </c>
      <c r="AY72">
        <v>1192.18</v>
      </c>
      <c r="AZ72">
        <f t="shared" si="73"/>
        <v>0.3805436904855618</v>
      </c>
      <c r="BA72">
        <v>0.5</v>
      </c>
      <c r="BB72">
        <f t="shared" si="74"/>
        <v>1513.2261059335215</v>
      </c>
      <c r="BC72">
        <f t="shared" si="75"/>
        <v>50.301599823359879</v>
      </c>
      <c r="BD72">
        <f t="shared" si="76"/>
        <v>287.92432344551895</v>
      </c>
      <c r="BE72">
        <f t="shared" si="77"/>
        <v>3.345503341707802E-2</v>
      </c>
      <c r="BF72">
        <f t="shared" si="78"/>
        <v>2.3990672549447227</v>
      </c>
      <c r="BG72">
        <f t="shared" si="79"/>
        <v>256.34705554753936</v>
      </c>
      <c r="BH72" t="s">
        <v>672</v>
      </c>
      <c r="BI72">
        <v>584.21</v>
      </c>
      <c r="BJ72">
        <f t="shared" si="80"/>
        <v>584.21</v>
      </c>
      <c r="BK72">
        <f t="shared" si="81"/>
        <v>0.50996493818047606</v>
      </c>
      <c r="BL72">
        <f t="shared" si="82"/>
        <v>0.74621540030441802</v>
      </c>
      <c r="BM72">
        <f t="shared" si="83"/>
        <v>0.82469601423261785</v>
      </c>
      <c r="BN72">
        <f t="shared" si="84"/>
        <v>0.50976729154652412</v>
      </c>
      <c r="BO72">
        <f t="shared" si="85"/>
        <v>0.76268076909128524</v>
      </c>
      <c r="BP72">
        <f t="shared" si="86"/>
        <v>0.59031073572483039</v>
      </c>
      <c r="BQ72">
        <f t="shared" si="87"/>
        <v>0.40968926427516961</v>
      </c>
      <c r="BR72">
        <f t="shared" si="88"/>
        <v>1800.05</v>
      </c>
      <c r="BS72">
        <f t="shared" si="89"/>
        <v>1513.2261059335215</v>
      </c>
      <c r="BT72">
        <f t="shared" si="90"/>
        <v>0.84065781835700204</v>
      </c>
      <c r="BU72">
        <f t="shared" si="91"/>
        <v>0.160869589429014</v>
      </c>
      <c r="BV72">
        <v>6</v>
      </c>
      <c r="BW72">
        <v>0.5</v>
      </c>
      <c r="BX72" t="s">
        <v>381</v>
      </c>
      <c r="BY72">
        <v>2</v>
      </c>
      <c r="BZ72">
        <v>1691879764</v>
      </c>
      <c r="CA72">
        <v>1429.96</v>
      </c>
      <c r="CB72">
        <v>1499.99</v>
      </c>
      <c r="CC72">
        <v>30.126799999999999</v>
      </c>
      <c r="CD72">
        <v>23.5487</v>
      </c>
      <c r="CE72">
        <v>1430.79</v>
      </c>
      <c r="CF72">
        <v>29.957999999999998</v>
      </c>
      <c r="CG72">
        <v>500.25299999999999</v>
      </c>
      <c r="CH72">
        <v>98.4876</v>
      </c>
      <c r="CI72">
        <v>9.9774399999999999E-2</v>
      </c>
      <c r="CJ72">
        <v>32.710799999999999</v>
      </c>
      <c r="CK72">
        <v>32.023400000000002</v>
      </c>
      <c r="CL72">
        <v>999.9</v>
      </c>
      <c r="CM72">
        <v>0</v>
      </c>
      <c r="CN72">
        <v>0</v>
      </c>
      <c r="CO72">
        <v>10008.799999999999</v>
      </c>
      <c r="CP72">
        <v>0</v>
      </c>
      <c r="CQ72">
        <v>904.44399999999996</v>
      </c>
      <c r="CR72">
        <v>-70.037800000000004</v>
      </c>
      <c r="CS72">
        <v>1474.38</v>
      </c>
      <c r="CT72">
        <v>1536.17</v>
      </c>
      <c r="CU72">
        <v>6.5780900000000004</v>
      </c>
      <c r="CV72">
        <v>1499.99</v>
      </c>
      <c r="CW72">
        <v>23.5487</v>
      </c>
      <c r="CX72">
        <v>2.96712</v>
      </c>
      <c r="CY72">
        <v>2.3192499999999998</v>
      </c>
      <c r="CZ72">
        <v>23.8445</v>
      </c>
      <c r="DA72">
        <v>19.8108</v>
      </c>
      <c r="DB72">
        <v>1800.05</v>
      </c>
      <c r="DC72">
        <v>0.97800900000000002</v>
      </c>
      <c r="DD72">
        <v>2.1991E-2</v>
      </c>
      <c r="DE72">
        <v>0</v>
      </c>
      <c r="DF72">
        <v>738.30499999999995</v>
      </c>
      <c r="DG72">
        <v>5.0009800000000002</v>
      </c>
      <c r="DH72">
        <v>14806.6</v>
      </c>
      <c r="DI72">
        <v>16376.4</v>
      </c>
      <c r="DJ72">
        <v>49.436999999999998</v>
      </c>
      <c r="DK72">
        <v>50.061999999999998</v>
      </c>
      <c r="DL72">
        <v>49.811999999999998</v>
      </c>
      <c r="DM72">
        <v>49.625</v>
      </c>
      <c r="DN72">
        <v>50.561999999999998</v>
      </c>
      <c r="DO72">
        <v>1755.57</v>
      </c>
      <c r="DP72">
        <v>39.47</v>
      </c>
      <c r="DQ72">
        <v>0</v>
      </c>
      <c r="DR72">
        <v>121.799999952316</v>
      </c>
      <c r="DS72">
        <v>0</v>
      </c>
      <c r="DT72">
        <v>738.50342307692301</v>
      </c>
      <c r="DU72">
        <v>-1.1581196500550801</v>
      </c>
      <c r="DV72">
        <v>1560.42734842922</v>
      </c>
      <c r="DW72">
        <v>14710.126923076899</v>
      </c>
      <c r="DX72">
        <v>15</v>
      </c>
      <c r="DY72">
        <v>1691879718</v>
      </c>
      <c r="DZ72" t="s">
        <v>673</v>
      </c>
      <c r="EA72">
        <v>1691879710.5</v>
      </c>
      <c r="EB72">
        <v>1691879718</v>
      </c>
      <c r="EC72">
        <v>61</v>
      </c>
      <c r="ED72">
        <v>-5.6000000000000001E-2</v>
      </c>
      <c r="EE72">
        <v>6.0000000000000001E-3</v>
      </c>
      <c r="EF72">
        <v>-0.86799999999999999</v>
      </c>
      <c r="EG72">
        <v>0.13400000000000001</v>
      </c>
      <c r="EH72">
        <v>1500</v>
      </c>
      <c r="EI72">
        <v>23</v>
      </c>
      <c r="EJ72">
        <v>0.06</v>
      </c>
      <c r="EK72">
        <v>0.02</v>
      </c>
      <c r="EL72">
        <v>50.251835319667997</v>
      </c>
      <c r="EM72">
        <v>-0.419440397239425</v>
      </c>
      <c r="EN72">
        <v>0.148361192483183</v>
      </c>
      <c r="EO72">
        <v>1</v>
      </c>
      <c r="EP72">
        <v>0.32364104017454598</v>
      </c>
      <c r="EQ72">
        <v>-4.1760793274346703E-2</v>
      </c>
      <c r="ER72">
        <v>6.5655949948764201E-3</v>
      </c>
      <c r="ES72">
        <v>1</v>
      </c>
      <c r="ET72">
        <v>2</v>
      </c>
      <c r="EU72">
        <v>2</v>
      </c>
      <c r="EV72" t="s">
        <v>393</v>
      </c>
      <c r="EW72">
        <v>2.9622000000000002</v>
      </c>
      <c r="EX72">
        <v>2.8401999999999998</v>
      </c>
      <c r="EY72">
        <v>0.22164600000000001</v>
      </c>
      <c r="EZ72">
        <v>0.22967899999999999</v>
      </c>
      <c r="FA72">
        <v>0.13187399999999999</v>
      </c>
      <c r="FB72">
        <v>0.111804</v>
      </c>
      <c r="FC72">
        <v>23321.4</v>
      </c>
      <c r="FD72">
        <v>23538</v>
      </c>
      <c r="FE72">
        <v>27492.1</v>
      </c>
      <c r="FF72">
        <v>27846.6</v>
      </c>
      <c r="FG72">
        <v>30590.9</v>
      </c>
      <c r="FH72">
        <v>30324.3</v>
      </c>
      <c r="FI72">
        <v>38280.199999999997</v>
      </c>
      <c r="FJ72">
        <v>36997.5</v>
      </c>
      <c r="FK72">
        <v>2.0280999999999998</v>
      </c>
      <c r="FL72">
        <v>1.71113</v>
      </c>
      <c r="FM72">
        <v>8.9414400000000005E-2</v>
      </c>
      <c r="FN72">
        <v>0</v>
      </c>
      <c r="FO72">
        <v>30.571400000000001</v>
      </c>
      <c r="FP72">
        <v>999.9</v>
      </c>
      <c r="FQ72">
        <v>41.942</v>
      </c>
      <c r="FR72">
        <v>37.817</v>
      </c>
      <c r="FS72">
        <v>28.068200000000001</v>
      </c>
      <c r="FT72">
        <v>61.159399999999998</v>
      </c>
      <c r="FU72">
        <v>35.917499999999997</v>
      </c>
      <c r="FV72">
        <v>1</v>
      </c>
      <c r="FW72">
        <v>0.38773400000000002</v>
      </c>
      <c r="FX72">
        <v>1.0131300000000001</v>
      </c>
      <c r="FY72">
        <v>20.3081</v>
      </c>
      <c r="FZ72">
        <v>5.2276199999999999</v>
      </c>
      <c r="GA72">
        <v>12.0159</v>
      </c>
      <c r="GB72">
        <v>4.9989499999999998</v>
      </c>
      <c r="GC72">
        <v>3.2909999999999999</v>
      </c>
      <c r="GD72">
        <v>9999</v>
      </c>
      <c r="GE72">
        <v>9999</v>
      </c>
      <c r="GF72">
        <v>9999</v>
      </c>
      <c r="GG72">
        <v>293</v>
      </c>
      <c r="GH72">
        <v>1.87781</v>
      </c>
      <c r="GI72">
        <v>1.8716200000000001</v>
      </c>
      <c r="GJ72">
        <v>1.87374</v>
      </c>
      <c r="GK72">
        <v>1.87182</v>
      </c>
      <c r="GL72">
        <v>1.8721000000000001</v>
      </c>
      <c r="GM72">
        <v>1.8733200000000001</v>
      </c>
      <c r="GN72">
        <v>1.8736299999999999</v>
      </c>
      <c r="GO72">
        <v>1.8775900000000001</v>
      </c>
      <c r="GP72">
        <v>5</v>
      </c>
      <c r="GQ72">
        <v>0</v>
      </c>
      <c r="GR72">
        <v>0</v>
      </c>
      <c r="GS72">
        <v>0</v>
      </c>
      <c r="GT72" t="s">
        <v>383</v>
      </c>
      <c r="GU72" t="s">
        <v>384</v>
      </c>
      <c r="GV72" t="s">
        <v>385</v>
      </c>
      <c r="GW72" t="s">
        <v>385</v>
      </c>
      <c r="GX72" t="s">
        <v>385</v>
      </c>
      <c r="GY72" t="s">
        <v>385</v>
      </c>
      <c r="GZ72">
        <v>0</v>
      </c>
      <c r="HA72">
        <v>100</v>
      </c>
      <c r="HB72">
        <v>100</v>
      </c>
      <c r="HC72">
        <v>-0.83</v>
      </c>
      <c r="HD72">
        <v>0.16880000000000001</v>
      </c>
      <c r="HE72">
        <v>-0.57215929293978296</v>
      </c>
      <c r="HF72">
        <v>7.2704984381113296E-4</v>
      </c>
      <c r="HG72">
        <v>-1.05877040029023E-6</v>
      </c>
      <c r="HH72">
        <v>2.9517966189716799E-10</v>
      </c>
      <c r="HI72">
        <v>0.16874712089036201</v>
      </c>
      <c r="HJ72">
        <v>0</v>
      </c>
      <c r="HK72">
        <v>0</v>
      </c>
      <c r="HL72">
        <v>0</v>
      </c>
      <c r="HM72">
        <v>1</v>
      </c>
      <c r="HN72">
        <v>2242</v>
      </c>
      <c r="HO72">
        <v>1</v>
      </c>
      <c r="HP72">
        <v>25</v>
      </c>
      <c r="HQ72">
        <v>0.9</v>
      </c>
      <c r="HR72">
        <v>0.8</v>
      </c>
      <c r="HS72">
        <v>2.9321299999999999</v>
      </c>
      <c r="HT72">
        <v>2.6293899999999999</v>
      </c>
      <c r="HU72">
        <v>1.49536</v>
      </c>
      <c r="HV72">
        <v>2.2741699999999998</v>
      </c>
      <c r="HW72">
        <v>1.49658</v>
      </c>
      <c r="HX72">
        <v>2.4047900000000002</v>
      </c>
      <c r="HY72">
        <v>41.796100000000003</v>
      </c>
      <c r="HZ72">
        <v>15.997</v>
      </c>
      <c r="IA72">
        <v>18</v>
      </c>
      <c r="IB72">
        <v>508.98599999999999</v>
      </c>
      <c r="IC72">
        <v>448.01900000000001</v>
      </c>
      <c r="ID72">
        <v>29.7851</v>
      </c>
      <c r="IE72">
        <v>32.275599999999997</v>
      </c>
      <c r="IF72">
        <v>29.9998</v>
      </c>
      <c r="IG72">
        <v>32.1173</v>
      </c>
      <c r="IH72">
        <v>32.063299999999998</v>
      </c>
      <c r="II72">
        <v>58.748399999999997</v>
      </c>
      <c r="IJ72">
        <v>23.857900000000001</v>
      </c>
      <c r="IK72">
        <v>27.6631</v>
      </c>
      <c r="IL72">
        <v>29.781400000000001</v>
      </c>
      <c r="IM72">
        <v>1500</v>
      </c>
      <c r="IN72">
        <v>23.740500000000001</v>
      </c>
      <c r="IO72">
        <v>99.794700000000006</v>
      </c>
      <c r="IP72">
        <v>99.300700000000006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2023-08-11T17:41:08Z</dcterms:created>
  <dcterms:modified xsi:type="dcterms:W3CDTF">2023-08-15T17:12:10Z</dcterms:modified>
</cp:coreProperties>
</file>