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time 2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M74" i="1" l="1"/>
  <c r="CL74" i="1"/>
  <c r="CK74" i="1"/>
  <c r="BB74" i="1" s="1"/>
  <c r="CJ74" i="1"/>
  <c r="BP74" i="1"/>
  <c r="BQ74" i="1" s="1"/>
  <c r="BO74" i="1"/>
  <c r="BN74" i="1"/>
  <c r="BM74" i="1"/>
  <c r="BL74" i="1"/>
  <c r="BK74" i="1"/>
  <c r="BJ74" i="1"/>
  <c r="BF74" i="1"/>
  <c r="AZ74" i="1"/>
  <c r="BD74" i="1" s="1"/>
  <c r="AT74" i="1"/>
  <c r="BG74" i="1" s="1"/>
  <c r="AO74" i="1"/>
  <c r="AM74" i="1"/>
  <c r="Q74" i="1" s="1"/>
  <c r="AE74" i="1"/>
  <c r="AD74" i="1"/>
  <c r="AC74" i="1"/>
  <c r="Y74" i="1"/>
  <c r="V74" i="1"/>
  <c r="P74" i="1"/>
  <c r="BC74" i="1" s="1"/>
  <c r="BE74" i="1" s="1"/>
  <c r="CM73" i="1"/>
  <c r="Y73" i="1" s="1"/>
  <c r="CL73" i="1"/>
  <c r="CJ73" i="1"/>
  <c r="CK73" i="1" s="1"/>
  <c r="BB73" i="1" s="1"/>
  <c r="BD73" i="1" s="1"/>
  <c r="BP73" i="1"/>
  <c r="BQ73" i="1" s="1"/>
  <c r="BO73" i="1"/>
  <c r="BN73" i="1"/>
  <c r="BM73" i="1"/>
  <c r="BL73" i="1"/>
  <c r="BJ73" i="1"/>
  <c r="BK73" i="1" s="1"/>
  <c r="BF73" i="1"/>
  <c r="AZ73" i="1"/>
  <c r="AT73" i="1"/>
  <c r="BG73" i="1" s="1"/>
  <c r="AO73" i="1"/>
  <c r="AM73" i="1" s="1"/>
  <c r="AE73" i="1"/>
  <c r="AD73" i="1"/>
  <c r="AC73" i="1" s="1"/>
  <c r="V73" i="1"/>
  <c r="CM72" i="1"/>
  <c r="CL72" i="1"/>
  <c r="CK72" i="1"/>
  <c r="BB72" i="1" s="1"/>
  <c r="BD72" i="1" s="1"/>
  <c r="CJ72" i="1"/>
  <c r="BP72" i="1"/>
  <c r="BQ72" i="1" s="1"/>
  <c r="BO72" i="1"/>
  <c r="BN72" i="1"/>
  <c r="BL72" i="1"/>
  <c r="BK72" i="1"/>
  <c r="BJ72" i="1"/>
  <c r="BM72" i="1" s="1"/>
  <c r="BF72" i="1"/>
  <c r="AZ72" i="1"/>
  <c r="AT72" i="1"/>
  <c r="BG72" i="1" s="1"/>
  <c r="AO72" i="1"/>
  <c r="AN72" i="1"/>
  <c r="AM72" i="1"/>
  <c r="O72" i="1" s="1"/>
  <c r="N72" i="1" s="1"/>
  <c r="AE72" i="1"/>
  <c r="AD72" i="1"/>
  <c r="AC72" i="1" s="1"/>
  <c r="Y72" i="1"/>
  <c r="V72" i="1"/>
  <c r="T72" i="1"/>
  <c r="Q72" i="1"/>
  <c r="P72" i="1"/>
  <c r="BC72" i="1" s="1"/>
  <c r="CM71" i="1"/>
  <c r="CL71" i="1"/>
  <c r="CJ71" i="1"/>
  <c r="CK71" i="1" s="1"/>
  <c r="BB71" i="1" s="1"/>
  <c r="BD71" i="1" s="1"/>
  <c r="BP71" i="1"/>
  <c r="BQ71" i="1" s="1"/>
  <c r="BO71" i="1"/>
  <c r="BN71" i="1"/>
  <c r="BL71" i="1"/>
  <c r="BJ71" i="1"/>
  <c r="BM71" i="1" s="1"/>
  <c r="BF71" i="1"/>
  <c r="AZ71" i="1"/>
  <c r="AT71" i="1"/>
  <c r="BG71" i="1" s="1"/>
  <c r="AO71" i="1"/>
  <c r="AM71" i="1" s="1"/>
  <c r="AE71" i="1"/>
  <c r="AD71" i="1"/>
  <c r="AC71" i="1" s="1"/>
  <c r="V71" i="1"/>
  <c r="P71" i="1"/>
  <c r="BC71" i="1" s="1"/>
  <c r="BE71" i="1" s="1"/>
  <c r="CM70" i="1"/>
  <c r="CL70" i="1"/>
  <c r="CJ70" i="1"/>
  <c r="BO70" i="1"/>
  <c r="BN70" i="1"/>
  <c r="BL70" i="1"/>
  <c r="BP70" i="1" s="1"/>
  <c r="BQ70" i="1" s="1"/>
  <c r="BJ70" i="1"/>
  <c r="BF70" i="1"/>
  <c r="AZ70" i="1"/>
  <c r="AT70" i="1"/>
  <c r="BG70" i="1" s="1"/>
  <c r="AO70" i="1"/>
  <c r="AN70" i="1"/>
  <c r="AM70" i="1"/>
  <c r="Q70" i="1" s="1"/>
  <c r="AE70" i="1"/>
  <c r="AD70" i="1"/>
  <c r="AC70" i="1" s="1"/>
  <c r="V70" i="1"/>
  <c r="T70" i="1"/>
  <c r="P70" i="1"/>
  <c r="BC70" i="1" s="1"/>
  <c r="CM69" i="1"/>
  <c r="CL69" i="1"/>
  <c r="CJ69" i="1"/>
  <c r="BP69" i="1"/>
  <c r="BQ69" i="1" s="1"/>
  <c r="BO69" i="1"/>
  <c r="BN69" i="1"/>
  <c r="BL69" i="1"/>
  <c r="BJ69" i="1"/>
  <c r="BK69" i="1" s="1"/>
  <c r="BF69" i="1"/>
  <c r="BC69" i="1"/>
  <c r="AZ69" i="1"/>
  <c r="AT69" i="1"/>
  <c r="BG69" i="1" s="1"/>
  <c r="AO69" i="1"/>
  <c r="AM69" i="1" s="1"/>
  <c r="AN69" i="1" s="1"/>
  <c r="AE69" i="1"/>
  <c r="AD69" i="1"/>
  <c r="AC69" i="1" s="1"/>
  <c r="V69" i="1"/>
  <c r="T69" i="1"/>
  <c r="P69" i="1"/>
  <c r="CM68" i="1"/>
  <c r="CL68" i="1"/>
  <c r="CK68" i="1"/>
  <c r="BB68" i="1" s="1"/>
  <c r="BD68" i="1" s="1"/>
  <c r="CJ68" i="1"/>
  <c r="BO68" i="1"/>
  <c r="BN68" i="1"/>
  <c r="BK68" i="1"/>
  <c r="BJ68" i="1"/>
  <c r="BM68" i="1" s="1"/>
  <c r="BF68" i="1"/>
  <c r="AZ68" i="1"/>
  <c r="AT68" i="1"/>
  <c r="BG68" i="1" s="1"/>
  <c r="AO68" i="1"/>
  <c r="AN68" i="1"/>
  <c r="AM68" i="1"/>
  <c r="O68" i="1" s="1"/>
  <c r="AE68" i="1"/>
  <c r="AD68" i="1"/>
  <c r="AC68" i="1" s="1"/>
  <c r="Y68" i="1"/>
  <c r="V68" i="1"/>
  <c r="T68" i="1"/>
  <c r="Q68" i="1"/>
  <c r="P68" i="1"/>
  <c r="BC68" i="1" s="1"/>
  <c r="N68" i="1"/>
  <c r="CM67" i="1"/>
  <c r="CL67" i="1"/>
  <c r="CJ67" i="1"/>
  <c r="BO67" i="1"/>
  <c r="BN67" i="1"/>
  <c r="BJ67" i="1"/>
  <c r="BF67" i="1"/>
  <c r="AZ67" i="1"/>
  <c r="AT67" i="1"/>
  <c r="BG67" i="1" s="1"/>
  <c r="AO67" i="1"/>
  <c r="AM67" i="1" s="1"/>
  <c r="Q67" i="1" s="1"/>
  <c r="AN67" i="1"/>
  <c r="AE67" i="1"/>
  <c r="AD67" i="1"/>
  <c r="V67" i="1"/>
  <c r="O67" i="1"/>
  <c r="N67" i="1" s="1"/>
  <c r="AG67" i="1" s="1"/>
  <c r="CM66" i="1"/>
  <c r="CL66" i="1"/>
  <c r="CJ66" i="1"/>
  <c r="BO66" i="1"/>
  <c r="BN66" i="1"/>
  <c r="BL66" i="1"/>
  <c r="BP66" i="1" s="1"/>
  <c r="BQ66" i="1" s="1"/>
  <c r="BJ66" i="1"/>
  <c r="BF66" i="1"/>
  <c r="AZ66" i="1"/>
  <c r="AT66" i="1"/>
  <c r="BG66" i="1" s="1"/>
  <c r="AO66" i="1"/>
  <c r="AM66" i="1"/>
  <c r="AE66" i="1"/>
  <c r="AD66" i="1"/>
  <c r="AC66" i="1"/>
  <c r="V66" i="1"/>
  <c r="P66" i="1"/>
  <c r="BC66" i="1" s="1"/>
  <c r="CM65" i="1"/>
  <c r="CL65" i="1"/>
  <c r="CJ65" i="1"/>
  <c r="BO65" i="1"/>
  <c r="BN65" i="1"/>
  <c r="BJ65" i="1"/>
  <c r="BF65" i="1"/>
  <c r="AZ65" i="1"/>
  <c r="AT65" i="1"/>
  <c r="BG65" i="1" s="1"/>
  <c r="AO65" i="1"/>
  <c r="AM65" i="1" s="1"/>
  <c r="AN65" i="1"/>
  <c r="AE65" i="1"/>
  <c r="AD65" i="1"/>
  <c r="AC65" i="1" s="1"/>
  <c r="V65" i="1"/>
  <c r="P65" i="1"/>
  <c r="BC65" i="1" s="1"/>
  <c r="CM64" i="1"/>
  <c r="CL64" i="1"/>
  <c r="CJ64" i="1"/>
  <c r="CK64" i="1" s="1"/>
  <c r="BB64" i="1" s="1"/>
  <c r="BO64" i="1"/>
  <c r="BN64" i="1"/>
  <c r="BL64" i="1"/>
  <c r="BP64" i="1" s="1"/>
  <c r="BQ64" i="1" s="1"/>
  <c r="BK64" i="1"/>
  <c r="BJ64" i="1"/>
  <c r="BM64" i="1" s="1"/>
  <c r="BF64" i="1"/>
  <c r="AZ64" i="1"/>
  <c r="BD64" i="1" s="1"/>
  <c r="AT64" i="1"/>
  <c r="BG64" i="1" s="1"/>
  <c r="AO64" i="1"/>
  <c r="AN64" i="1"/>
  <c r="AM64" i="1"/>
  <c r="AE64" i="1"/>
  <c r="AD64" i="1"/>
  <c r="AC64" i="1" s="1"/>
  <c r="AB64" i="1"/>
  <c r="AF64" i="1" s="1"/>
  <c r="Z64" i="1"/>
  <c r="AA64" i="1" s="1"/>
  <c r="AI64" i="1" s="1"/>
  <c r="Y64" i="1"/>
  <c r="V64" i="1"/>
  <c r="AH64" i="1" s="1"/>
  <c r="T64" i="1"/>
  <c r="Q64" i="1"/>
  <c r="P64" i="1"/>
  <c r="BC64" i="1" s="1"/>
  <c r="O64" i="1"/>
  <c r="N64" i="1"/>
  <c r="AG64" i="1" s="1"/>
  <c r="CM63" i="1"/>
  <c r="CL63" i="1"/>
  <c r="CJ63" i="1"/>
  <c r="BP63" i="1"/>
  <c r="BQ63" i="1" s="1"/>
  <c r="BO63" i="1"/>
  <c r="BN63" i="1"/>
  <c r="BL63" i="1"/>
  <c r="BJ63" i="1"/>
  <c r="BF63" i="1"/>
  <c r="AZ63" i="1"/>
  <c r="AT63" i="1"/>
  <c r="BG63" i="1" s="1"/>
  <c r="AO63" i="1"/>
  <c r="AM63" i="1" s="1"/>
  <c r="Q63" i="1" s="1"/>
  <c r="AE63" i="1"/>
  <c r="AD63" i="1"/>
  <c r="AC63" i="1" s="1"/>
  <c r="V63" i="1"/>
  <c r="T63" i="1"/>
  <c r="P63" i="1"/>
  <c r="BC63" i="1" s="1"/>
  <c r="O63" i="1"/>
  <c r="N63" i="1" s="1"/>
  <c r="CM62" i="1"/>
  <c r="CL62" i="1"/>
  <c r="CJ62" i="1"/>
  <c r="BP62" i="1"/>
  <c r="BQ62" i="1" s="1"/>
  <c r="BO62" i="1"/>
  <c r="BN62" i="1"/>
  <c r="BL62" i="1"/>
  <c r="BJ62" i="1"/>
  <c r="BF62" i="1"/>
  <c r="AZ62" i="1"/>
  <c r="AT62" i="1"/>
  <c r="BG62" i="1" s="1"/>
  <c r="AO62" i="1"/>
  <c r="AN62" i="1"/>
  <c r="AM62" i="1"/>
  <c r="AE62" i="1"/>
  <c r="AD62" i="1"/>
  <c r="AC62" i="1" s="1"/>
  <c r="V62" i="1"/>
  <c r="T62" i="1"/>
  <c r="P62" i="1"/>
  <c r="BC62" i="1" s="1"/>
  <c r="CM61" i="1"/>
  <c r="CL61" i="1"/>
  <c r="CJ61" i="1"/>
  <c r="BO61" i="1"/>
  <c r="BN61" i="1"/>
  <c r="BM61" i="1"/>
  <c r="BJ61" i="1"/>
  <c r="BK61" i="1" s="1"/>
  <c r="BF61" i="1"/>
  <c r="BC61" i="1"/>
  <c r="AZ61" i="1"/>
  <c r="AT61" i="1"/>
  <c r="BG61" i="1" s="1"/>
  <c r="AO61" i="1"/>
  <c r="AN61" i="1"/>
  <c r="AM61" i="1"/>
  <c r="Q61" i="1" s="1"/>
  <c r="AE61" i="1"/>
  <c r="AD61" i="1"/>
  <c r="AC61" i="1" s="1"/>
  <c r="V61" i="1"/>
  <c r="T61" i="1"/>
  <c r="P61" i="1"/>
  <c r="CM60" i="1"/>
  <c r="CL60" i="1"/>
  <c r="CJ60" i="1"/>
  <c r="BO60" i="1"/>
  <c r="BN60" i="1"/>
  <c r="BK60" i="1"/>
  <c r="BJ60" i="1"/>
  <c r="BM60" i="1" s="1"/>
  <c r="BF60" i="1"/>
  <c r="AZ60" i="1"/>
  <c r="AT60" i="1"/>
  <c r="BG60" i="1" s="1"/>
  <c r="AO60" i="1"/>
  <c r="AM60" i="1" s="1"/>
  <c r="O60" i="1" s="1"/>
  <c r="AN60" i="1"/>
  <c r="AE60" i="1"/>
  <c r="AD60" i="1"/>
  <c r="AC60" i="1" s="1"/>
  <c r="V60" i="1"/>
  <c r="T60" i="1"/>
  <c r="P60" i="1"/>
  <c r="BC60" i="1" s="1"/>
  <c r="N60" i="1"/>
  <c r="CM59" i="1"/>
  <c r="CL59" i="1"/>
  <c r="CJ59" i="1"/>
  <c r="BO59" i="1"/>
  <c r="BN59" i="1"/>
  <c r="BL59" i="1"/>
  <c r="BP59" i="1" s="1"/>
  <c r="BQ59" i="1" s="1"/>
  <c r="BJ59" i="1"/>
  <c r="BG59" i="1"/>
  <c r="BF59" i="1"/>
  <c r="AZ59" i="1"/>
  <c r="AT59" i="1"/>
  <c r="AO59" i="1"/>
  <c r="AM59" i="1" s="1"/>
  <c r="AE59" i="1"/>
  <c r="AD59" i="1"/>
  <c r="AC59" i="1" s="1"/>
  <c r="V59" i="1"/>
  <c r="CM58" i="1"/>
  <c r="CL58" i="1"/>
  <c r="CJ58" i="1"/>
  <c r="BO58" i="1"/>
  <c r="BN58" i="1"/>
  <c r="BJ58" i="1"/>
  <c r="BF58" i="1"/>
  <c r="AZ58" i="1"/>
  <c r="AT58" i="1"/>
  <c r="BG58" i="1" s="1"/>
  <c r="AO58" i="1"/>
  <c r="AN58" i="1"/>
  <c r="AM58" i="1"/>
  <c r="AE58" i="1"/>
  <c r="AD58" i="1"/>
  <c r="AC58" i="1"/>
  <c r="V58" i="1"/>
  <c r="CM57" i="1"/>
  <c r="CL57" i="1"/>
  <c r="CJ57" i="1"/>
  <c r="BO57" i="1"/>
  <c r="BN57" i="1"/>
  <c r="BL57" i="1"/>
  <c r="BP57" i="1" s="1"/>
  <c r="BQ57" i="1" s="1"/>
  <c r="BJ57" i="1"/>
  <c r="BK57" i="1" s="1"/>
  <c r="BF57" i="1"/>
  <c r="AZ57" i="1"/>
  <c r="AT57" i="1"/>
  <c r="BG57" i="1" s="1"/>
  <c r="AO57" i="1"/>
  <c r="AN57" i="1"/>
  <c r="AM57" i="1"/>
  <c r="O57" i="1" s="1"/>
  <c r="AE57" i="1"/>
  <c r="AD57" i="1"/>
  <c r="AC57" i="1" s="1"/>
  <c r="V57" i="1"/>
  <c r="T57" i="1"/>
  <c r="Q57" i="1"/>
  <c r="P57" i="1"/>
  <c r="BC57" i="1" s="1"/>
  <c r="N57" i="1"/>
  <c r="CM56" i="1"/>
  <c r="CL56" i="1"/>
  <c r="CJ56" i="1"/>
  <c r="Y56" i="1" s="1"/>
  <c r="BO56" i="1"/>
  <c r="BN56" i="1"/>
  <c r="BL56" i="1"/>
  <c r="BP56" i="1" s="1"/>
  <c r="BQ56" i="1" s="1"/>
  <c r="BK56" i="1"/>
  <c r="BJ56" i="1"/>
  <c r="BM56" i="1" s="1"/>
  <c r="BF56" i="1"/>
  <c r="AZ56" i="1"/>
  <c r="AT56" i="1"/>
  <c r="BG56" i="1" s="1"/>
  <c r="AO56" i="1"/>
  <c r="AM56" i="1" s="1"/>
  <c r="AE56" i="1"/>
  <c r="AD56" i="1"/>
  <c r="AC56" i="1" s="1"/>
  <c r="V56" i="1"/>
  <c r="Q56" i="1"/>
  <c r="CM55" i="1"/>
  <c r="CL55" i="1"/>
  <c r="CK55" i="1"/>
  <c r="BB55" i="1" s="1"/>
  <c r="CJ55" i="1"/>
  <c r="BO55" i="1"/>
  <c r="BN55" i="1"/>
  <c r="BJ55" i="1"/>
  <c r="BG55" i="1"/>
  <c r="BF55" i="1"/>
  <c r="BD55" i="1"/>
  <c r="AZ55" i="1"/>
  <c r="AT55" i="1"/>
  <c r="AO55" i="1"/>
  <c r="AM55" i="1" s="1"/>
  <c r="P55" i="1" s="1"/>
  <c r="BC55" i="1" s="1"/>
  <c r="AN55" i="1"/>
  <c r="AE55" i="1"/>
  <c r="AD55" i="1"/>
  <c r="AC55" i="1"/>
  <c r="Y55" i="1"/>
  <c r="V55" i="1"/>
  <c r="T55" i="1"/>
  <c r="Q55" i="1"/>
  <c r="CM54" i="1"/>
  <c r="CL54" i="1"/>
  <c r="CJ54" i="1"/>
  <c r="BO54" i="1"/>
  <c r="BN54" i="1"/>
  <c r="BJ54" i="1"/>
  <c r="BG54" i="1"/>
  <c r="BF54" i="1"/>
  <c r="AZ54" i="1"/>
  <c r="AT54" i="1"/>
  <c r="AO54" i="1"/>
  <c r="AM54" i="1" s="1"/>
  <c r="AE54" i="1"/>
  <c r="AD54" i="1"/>
  <c r="V54" i="1"/>
  <c r="CM53" i="1"/>
  <c r="CL53" i="1"/>
  <c r="CJ53" i="1"/>
  <c r="BO53" i="1"/>
  <c r="BN53" i="1"/>
  <c r="BJ53" i="1"/>
  <c r="BF53" i="1"/>
  <c r="AZ53" i="1"/>
  <c r="AT53" i="1"/>
  <c r="BG53" i="1" s="1"/>
  <c r="AO53" i="1"/>
  <c r="AN53" i="1"/>
  <c r="AM53" i="1"/>
  <c r="AE53" i="1"/>
  <c r="AD53" i="1"/>
  <c r="AC53" i="1"/>
  <c r="V53" i="1"/>
  <c r="P53" i="1"/>
  <c r="BC53" i="1" s="1"/>
  <c r="CM52" i="1"/>
  <c r="Y52" i="1" s="1"/>
  <c r="CL52" i="1"/>
  <c r="CJ52" i="1"/>
  <c r="CK52" i="1" s="1"/>
  <c r="BB52" i="1" s="1"/>
  <c r="BP52" i="1"/>
  <c r="BQ52" i="1" s="1"/>
  <c r="BO52" i="1"/>
  <c r="BN52" i="1"/>
  <c r="BM52" i="1"/>
  <c r="BL52" i="1"/>
  <c r="BJ52" i="1"/>
  <c r="BK52" i="1" s="1"/>
  <c r="BG52" i="1"/>
  <c r="BF52" i="1"/>
  <c r="BD52" i="1"/>
  <c r="AZ52" i="1"/>
  <c r="AT52" i="1"/>
  <c r="AO52" i="1"/>
  <c r="AM52" i="1" s="1"/>
  <c r="AN52" i="1" s="1"/>
  <c r="AE52" i="1"/>
  <c r="AD52" i="1"/>
  <c r="AC52" i="1" s="1"/>
  <c r="V52" i="1"/>
  <c r="CM51" i="1"/>
  <c r="CL51" i="1"/>
  <c r="CK51" i="1"/>
  <c r="CJ51" i="1"/>
  <c r="BO51" i="1"/>
  <c r="BN51" i="1"/>
  <c r="BM51" i="1"/>
  <c r="BL51" i="1"/>
  <c r="BP51" i="1" s="1"/>
  <c r="BQ51" i="1" s="1"/>
  <c r="BK51" i="1"/>
  <c r="BJ51" i="1"/>
  <c r="BF51" i="1"/>
  <c r="BB51" i="1"/>
  <c r="AZ51" i="1"/>
  <c r="AT51" i="1"/>
  <c r="BG51" i="1" s="1"/>
  <c r="AO51" i="1"/>
  <c r="AM51" i="1"/>
  <c r="P51" i="1" s="1"/>
  <c r="BC51" i="1" s="1"/>
  <c r="AE51" i="1"/>
  <c r="AD51" i="1"/>
  <c r="AC51" i="1"/>
  <c r="Y51" i="1"/>
  <c r="V51" i="1"/>
  <c r="T51" i="1"/>
  <c r="Q51" i="1"/>
  <c r="CM50" i="1"/>
  <c r="CL50" i="1"/>
  <c r="CJ50" i="1"/>
  <c r="BO50" i="1"/>
  <c r="BN50" i="1"/>
  <c r="BM50" i="1"/>
  <c r="BJ50" i="1"/>
  <c r="BK50" i="1" s="1"/>
  <c r="BF50" i="1"/>
  <c r="BC50" i="1"/>
  <c r="AZ50" i="1"/>
  <c r="AT50" i="1"/>
  <c r="BG50" i="1" s="1"/>
  <c r="AO50" i="1"/>
  <c r="AM50" i="1" s="1"/>
  <c r="AE50" i="1"/>
  <c r="AD50" i="1"/>
  <c r="V50" i="1"/>
  <c r="P50" i="1"/>
  <c r="O50" i="1"/>
  <c r="N50" i="1" s="1"/>
  <c r="CM49" i="1"/>
  <c r="CL49" i="1"/>
  <c r="CJ49" i="1"/>
  <c r="CK49" i="1" s="1"/>
  <c r="BB49" i="1" s="1"/>
  <c r="BO49" i="1"/>
  <c r="BN49" i="1"/>
  <c r="BJ49" i="1"/>
  <c r="BF49" i="1"/>
  <c r="AZ49" i="1"/>
  <c r="AT49" i="1"/>
  <c r="BG49" i="1" s="1"/>
  <c r="AO49" i="1"/>
  <c r="AM49" i="1"/>
  <c r="AE49" i="1"/>
  <c r="AD49" i="1"/>
  <c r="AC49" i="1" s="1"/>
  <c r="Y49" i="1"/>
  <c r="V49" i="1"/>
  <c r="CM48" i="1"/>
  <c r="Y48" i="1" s="1"/>
  <c r="CL48" i="1"/>
  <c r="CJ48" i="1"/>
  <c r="CK48" i="1" s="1"/>
  <c r="BB48" i="1" s="1"/>
  <c r="BD48" i="1" s="1"/>
  <c r="BP48" i="1"/>
  <c r="BQ48" i="1" s="1"/>
  <c r="BO48" i="1"/>
  <c r="BN48" i="1"/>
  <c r="BM48" i="1"/>
  <c r="BL48" i="1"/>
  <c r="BJ48" i="1"/>
  <c r="BK48" i="1" s="1"/>
  <c r="BG48" i="1"/>
  <c r="BF48" i="1"/>
  <c r="AZ48" i="1"/>
  <c r="AT48" i="1"/>
  <c r="AO48" i="1"/>
  <c r="AM48" i="1"/>
  <c r="AE48" i="1"/>
  <c r="AD48" i="1"/>
  <c r="AC48" i="1"/>
  <c r="V48" i="1"/>
  <c r="CM47" i="1"/>
  <c r="CL47" i="1"/>
  <c r="CK47" i="1"/>
  <c r="BB47" i="1" s="1"/>
  <c r="CJ47" i="1"/>
  <c r="BO47" i="1"/>
  <c r="BN47" i="1"/>
  <c r="BM47" i="1"/>
  <c r="BL47" i="1"/>
  <c r="BP47" i="1" s="1"/>
  <c r="BQ47" i="1" s="1"/>
  <c r="BK47" i="1"/>
  <c r="BJ47" i="1"/>
  <c r="BF47" i="1"/>
  <c r="AZ47" i="1"/>
  <c r="BD47" i="1" s="1"/>
  <c r="AT47" i="1"/>
  <c r="BG47" i="1" s="1"/>
  <c r="AO47" i="1"/>
  <c r="AM47" i="1"/>
  <c r="AE47" i="1"/>
  <c r="AD47" i="1"/>
  <c r="AC47" i="1"/>
  <c r="Y47" i="1"/>
  <c r="V47" i="1"/>
  <c r="T47" i="1"/>
  <c r="CM46" i="1"/>
  <c r="CL46" i="1"/>
  <c r="CK46" i="1"/>
  <c r="BB46" i="1" s="1"/>
  <c r="CJ46" i="1"/>
  <c r="Y46" i="1" s="1"/>
  <c r="BO46" i="1"/>
  <c r="BN46" i="1"/>
  <c r="BJ46" i="1"/>
  <c r="BL46" i="1" s="1"/>
  <c r="BP46" i="1" s="1"/>
  <c r="BQ46" i="1" s="1"/>
  <c r="BF46" i="1"/>
  <c r="AZ46" i="1"/>
  <c r="AT46" i="1"/>
  <c r="BG46" i="1" s="1"/>
  <c r="AO46" i="1"/>
  <c r="AM46" i="1" s="1"/>
  <c r="AN46" i="1" s="1"/>
  <c r="AE46" i="1"/>
  <c r="AD46" i="1"/>
  <c r="V46" i="1"/>
  <c r="Q46" i="1"/>
  <c r="CM45" i="1"/>
  <c r="CL45" i="1"/>
  <c r="CK45" i="1"/>
  <c r="BB45" i="1" s="1"/>
  <c r="CJ45" i="1"/>
  <c r="BO45" i="1"/>
  <c r="BN45" i="1"/>
  <c r="BJ45" i="1"/>
  <c r="BG45" i="1"/>
  <c r="BF45" i="1"/>
  <c r="BD45" i="1"/>
  <c r="AZ45" i="1"/>
  <c r="AT45" i="1"/>
  <c r="AO45" i="1"/>
  <c r="AM45" i="1"/>
  <c r="AE45" i="1"/>
  <c r="AD45" i="1"/>
  <c r="AC45" i="1"/>
  <c r="Y45" i="1"/>
  <c r="V45" i="1"/>
  <c r="O45" i="1"/>
  <c r="N45" i="1" s="1"/>
  <c r="CM44" i="1"/>
  <c r="Y44" i="1" s="1"/>
  <c r="CL44" i="1"/>
  <c r="CK44" i="1" s="1"/>
  <c r="BB44" i="1" s="1"/>
  <c r="BD44" i="1" s="1"/>
  <c r="CJ44" i="1"/>
  <c r="BO44" i="1"/>
  <c r="BN44" i="1"/>
  <c r="BM44" i="1"/>
  <c r="BL44" i="1"/>
  <c r="BP44" i="1" s="1"/>
  <c r="BQ44" i="1" s="1"/>
  <c r="BJ44" i="1"/>
  <c r="BK44" i="1" s="1"/>
  <c r="BG44" i="1"/>
  <c r="BF44" i="1"/>
  <c r="AZ44" i="1"/>
  <c r="AT44" i="1"/>
  <c r="AO44" i="1"/>
  <c r="AM44" i="1"/>
  <c r="AE44" i="1"/>
  <c r="AD44" i="1"/>
  <c r="AC44" i="1"/>
  <c r="V44" i="1"/>
  <c r="CM43" i="1"/>
  <c r="CL43" i="1"/>
  <c r="CJ43" i="1"/>
  <c r="CK43" i="1" s="1"/>
  <c r="BB43" i="1" s="1"/>
  <c r="BO43" i="1"/>
  <c r="BN43" i="1"/>
  <c r="BM43" i="1"/>
  <c r="BK43" i="1"/>
  <c r="BJ43" i="1"/>
  <c r="BL43" i="1" s="1"/>
  <c r="BP43" i="1" s="1"/>
  <c r="BQ43" i="1" s="1"/>
  <c r="BF43" i="1"/>
  <c r="AZ43" i="1"/>
  <c r="AT43" i="1"/>
  <c r="BG43" i="1" s="1"/>
  <c r="AO43" i="1"/>
  <c r="AM43" i="1"/>
  <c r="O43" i="1" s="1"/>
  <c r="N43" i="1" s="1"/>
  <c r="AE43" i="1"/>
  <c r="AD43" i="1"/>
  <c r="AC43" i="1"/>
  <c r="Y43" i="1"/>
  <c r="V43" i="1"/>
  <c r="T43" i="1"/>
  <c r="Q43" i="1"/>
  <c r="P43" i="1"/>
  <c r="BC43" i="1" s="1"/>
  <c r="CM42" i="1"/>
  <c r="CL42" i="1"/>
  <c r="CK42" i="1"/>
  <c r="BB42" i="1" s="1"/>
  <c r="CJ42" i="1"/>
  <c r="BP42" i="1"/>
  <c r="BQ42" i="1" s="1"/>
  <c r="BO42" i="1"/>
  <c r="BN42" i="1"/>
  <c r="BL42" i="1"/>
  <c r="BK42" i="1"/>
  <c r="BJ42" i="1"/>
  <c r="BM42" i="1" s="1"/>
  <c r="BG42" i="1"/>
  <c r="BF42" i="1"/>
  <c r="AZ42" i="1"/>
  <c r="AT42" i="1"/>
  <c r="AO42" i="1"/>
  <c r="AM42" i="1" s="1"/>
  <c r="AN42" i="1" s="1"/>
  <c r="AE42" i="1"/>
  <c r="AD42" i="1"/>
  <c r="Y42" i="1"/>
  <c r="V42" i="1"/>
  <c r="Q42" i="1"/>
  <c r="CM41" i="1"/>
  <c r="CL41" i="1"/>
  <c r="CJ41" i="1"/>
  <c r="CK41" i="1" s="1"/>
  <c r="BB41" i="1" s="1"/>
  <c r="BO41" i="1"/>
  <c r="BN41" i="1"/>
  <c r="BJ41" i="1"/>
  <c r="BM41" i="1" s="1"/>
  <c r="BG41" i="1"/>
  <c r="BF41" i="1"/>
  <c r="BD41" i="1"/>
  <c r="AZ41" i="1"/>
  <c r="AT41" i="1"/>
  <c r="AO41" i="1"/>
  <c r="AM41" i="1" s="1"/>
  <c r="AE41" i="1"/>
  <c r="AC41" i="1" s="1"/>
  <c r="AD41" i="1"/>
  <c r="V41" i="1"/>
  <c r="CM40" i="1"/>
  <c r="CL40" i="1"/>
  <c r="CJ40" i="1"/>
  <c r="CK40" i="1" s="1"/>
  <c r="BO40" i="1"/>
  <c r="BN40" i="1"/>
  <c r="BM40" i="1"/>
  <c r="BL40" i="1"/>
  <c r="BP40" i="1" s="1"/>
  <c r="BQ40" i="1" s="1"/>
  <c r="BJ40" i="1"/>
  <c r="BK40" i="1" s="1"/>
  <c r="BF40" i="1"/>
  <c r="BB40" i="1"/>
  <c r="BD40" i="1" s="1"/>
  <c r="AZ40" i="1"/>
  <c r="AT40" i="1"/>
  <c r="BG40" i="1" s="1"/>
  <c r="AO40" i="1"/>
  <c r="AM40" i="1"/>
  <c r="AE40" i="1"/>
  <c r="AD40" i="1"/>
  <c r="AC40" i="1"/>
  <c r="V40" i="1"/>
  <c r="CM39" i="1"/>
  <c r="CL39" i="1"/>
  <c r="CJ39" i="1"/>
  <c r="BO39" i="1"/>
  <c r="BN39" i="1"/>
  <c r="BJ39" i="1"/>
  <c r="BL39" i="1" s="1"/>
  <c r="BP39" i="1" s="1"/>
  <c r="BQ39" i="1" s="1"/>
  <c r="BF39" i="1"/>
  <c r="AZ39" i="1"/>
  <c r="AT39" i="1"/>
  <c r="BG39" i="1" s="1"/>
  <c r="AO39" i="1"/>
  <c r="AM39" i="1"/>
  <c r="O39" i="1" s="1"/>
  <c r="N39" i="1" s="1"/>
  <c r="AG39" i="1"/>
  <c r="AE39" i="1"/>
  <c r="AD39" i="1"/>
  <c r="AC39" i="1"/>
  <c r="V39" i="1"/>
  <c r="T39" i="1"/>
  <c r="Q39" i="1"/>
  <c r="P39" i="1"/>
  <c r="BC39" i="1" s="1"/>
  <c r="CM38" i="1"/>
  <c r="CL38" i="1"/>
  <c r="CK38" i="1"/>
  <c r="BB38" i="1" s="1"/>
  <c r="CJ38" i="1"/>
  <c r="BQ38" i="1"/>
  <c r="BP38" i="1"/>
  <c r="BO38" i="1"/>
  <c r="BN38" i="1"/>
  <c r="BL38" i="1"/>
  <c r="BK38" i="1"/>
  <c r="BJ38" i="1"/>
  <c r="BM38" i="1" s="1"/>
  <c r="BG38" i="1"/>
  <c r="BF38" i="1"/>
  <c r="AZ38" i="1"/>
  <c r="BD38" i="1" s="1"/>
  <c r="AT38" i="1"/>
  <c r="AO38" i="1"/>
  <c r="AM38" i="1" s="1"/>
  <c r="AE38" i="1"/>
  <c r="AD38" i="1"/>
  <c r="AC38" i="1" s="1"/>
  <c r="Y38" i="1"/>
  <c r="V38" i="1"/>
  <c r="CM37" i="1"/>
  <c r="CL37" i="1"/>
  <c r="CJ37" i="1"/>
  <c r="BO37" i="1"/>
  <c r="BN37" i="1"/>
  <c r="BJ37" i="1"/>
  <c r="BG37" i="1"/>
  <c r="BF37" i="1"/>
  <c r="AZ37" i="1"/>
  <c r="AT37" i="1"/>
  <c r="AO37" i="1"/>
  <c r="AM37" i="1" s="1"/>
  <c r="AE37" i="1"/>
  <c r="AD37" i="1"/>
  <c r="AC37" i="1"/>
  <c r="V37" i="1"/>
  <c r="O37" i="1"/>
  <c r="N37" i="1" s="1"/>
  <c r="CM36" i="1"/>
  <c r="CL36" i="1"/>
  <c r="CJ36" i="1"/>
  <c r="BO36" i="1"/>
  <c r="BN36" i="1"/>
  <c r="BM36" i="1"/>
  <c r="BL36" i="1"/>
  <c r="BP36" i="1" s="1"/>
  <c r="BQ36" i="1" s="1"/>
  <c r="BJ36" i="1"/>
  <c r="BK36" i="1" s="1"/>
  <c r="BF36" i="1"/>
  <c r="AZ36" i="1"/>
  <c r="AT36" i="1"/>
  <c r="BG36" i="1" s="1"/>
  <c r="AO36" i="1"/>
  <c r="AN36" i="1"/>
  <c r="AM36" i="1"/>
  <c r="AE36" i="1"/>
  <c r="AD36" i="1"/>
  <c r="AC36" i="1"/>
  <c r="V36" i="1"/>
  <c r="CM35" i="1"/>
  <c r="CL35" i="1"/>
  <c r="CK35" i="1"/>
  <c r="BB35" i="1" s="1"/>
  <c r="CJ35" i="1"/>
  <c r="BO35" i="1"/>
  <c r="BN35" i="1"/>
  <c r="BJ35" i="1"/>
  <c r="BF35" i="1"/>
  <c r="BD35" i="1"/>
  <c r="AZ35" i="1"/>
  <c r="AT35" i="1"/>
  <c r="BG35" i="1" s="1"/>
  <c r="AO35" i="1"/>
  <c r="AN35" i="1"/>
  <c r="AM35" i="1"/>
  <c r="O35" i="1" s="1"/>
  <c r="N35" i="1" s="1"/>
  <c r="AE35" i="1"/>
  <c r="AD35" i="1"/>
  <c r="AC35" i="1" s="1"/>
  <c r="Y35" i="1"/>
  <c r="V35" i="1"/>
  <c r="T35" i="1"/>
  <c r="Q35" i="1"/>
  <c r="P35" i="1"/>
  <c r="BC35" i="1" s="1"/>
  <c r="BE35" i="1" s="1"/>
  <c r="CM34" i="1"/>
  <c r="CL34" i="1"/>
  <c r="CK34" i="1" s="1"/>
  <c r="BB34" i="1" s="1"/>
  <c r="CJ34" i="1"/>
  <c r="BO34" i="1"/>
  <c r="BN34" i="1"/>
  <c r="BL34" i="1"/>
  <c r="BP34" i="1" s="1"/>
  <c r="BQ34" i="1" s="1"/>
  <c r="BK34" i="1"/>
  <c r="BJ34" i="1"/>
  <c r="BM34" i="1" s="1"/>
  <c r="BG34" i="1"/>
  <c r="BF34" i="1"/>
  <c r="AZ34" i="1"/>
  <c r="BD34" i="1" s="1"/>
  <c r="AT34" i="1"/>
  <c r="AO34" i="1"/>
  <c r="AM34" i="1" s="1"/>
  <c r="AN34" i="1" s="1"/>
  <c r="AE34" i="1"/>
  <c r="AD34" i="1"/>
  <c r="AC34" i="1" s="1"/>
  <c r="Y34" i="1"/>
  <c r="V34" i="1"/>
  <c r="T34" i="1"/>
  <c r="Q34" i="1"/>
  <c r="P34" i="1"/>
  <c r="BC34" i="1" s="1"/>
  <c r="O34" i="1"/>
  <c r="N34" i="1" s="1"/>
  <c r="CM33" i="1"/>
  <c r="CL33" i="1"/>
  <c r="CJ33" i="1"/>
  <c r="BP33" i="1"/>
  <c r="BQ33" i="1" s="1"/>
  <c r="BO33" i="1"/>
  <c r="BN33" i="1"/>
  <c r="BL33" i="1"/>
  <c r="BJ33" i="1"/>
  <c r="BG33" i="1"/>
  <c r="BF33" i="1"/>
  <c r="AZ33" i="1"/>
  <c r="AT33" i="1"/>
  <c r="AO33" i="1"/>
  <c r="AM33" i="1"/>
  <c r="Q33" i="1" s="1"/>
  <c r="AE33" i="1"/>
  <c r="AD33" i="1"/>
  <c r="AC33" i="1" s="1"/>
  <c r="V33" i="1"/>
  <c r="O33" i="1"/>
  <c r="N33" i="1" s="1"/>
  <c r="AG33" i="1" s="1"/>
  <c r="CM32" i="1"/>
  <c r="CL32" i="1"/>
  <c r="CJ32" i="1"/>
  <c r="BO32" i="1"/>
  <c r="BN32" i="1"/>
  <c r="BJ32" i="1"/>
  <c r="BF32" i="1"/>
  <c r="AZ32" i="1"/>
  <c r="AT32" i="1"/>
  <c r="BG32" i="1" s="1"/>
  <c r="AO32" i="1"/>
  <c r="AM32" i="1" s="1"/>
  <c r="AE32" i="1"/>
  <c r="AD32" i="1"/>
  <c r="AC32" i="1" s="1"/>
  <c r="V32" i="1"/>
  <c r="CM31" i="1"/>
  <c r="Y31" i="1" s="1"/>
  <c r="CL31" i="1"/>
  <c r="CK31" i="1" s="1"/>
  <c r="BB31" i="1" s="1"/>
  <c r="CJ31" i="1"/>
  <c r="BO31" i="1"/>
  <c r="BN31" i="1"/>
  <c r="BL31" i="1"/>
  <c r="BP31" i="1" s="1"/>
  <c r="BQ31" i="1" s="1"/>
  <c r="BK31" i="1"/>
  <c r="BJ31" i="1"/>
  <c r="BM31" i="1" s="1"/>
  <c r="BF31" i="1"/>
  <c r="AZ31" i="1"/>
  <c r="BD31" i="1" s="1"/>
  <c r="AT31" i="1"/>
  <c r="BG31" i="1" s="1"/>
  <c r="AO31" i="1"/>
  <c r="AN31" i="1"/>
  <c r="AM31" i="1"/>
  <c r="O31" i="1" s="1"/>
  <c r="AG31" i="1"/>
  <c r="AE31" i="1"/>
  <c r="AD31" i="1"/>
  <c r="AC31" i="1" s="1"/>
  <c r="V31" i="1"/>
  <c r="T31" i="1"/>
  <c r="Q31" i="1"/>
  <c r="P31" i="1"/>
  <c r="BC31" i="1" s="1"/>
  <c r="BE31" i="1" s="1"/>
  <c r="N31" i="1"/>
  <c r="CM30" i="1"/>
  <c r="CL30" i="1"/>
  <c r="CJ30" i="1"/>
  <c r="CK30" i="1" s="1"/>
  <c r="BB30" i="1" s="1"/>
  <c r="BO30" i="1"/>
  <c r="BN30" i="1"/>
  <c r="BJ30" i="1"/>
  <c r="BM30" i="1" s="1"/>
  <c r="BG30" i="1"/>
  <c r="BF30" i="1"/>
  <c r="BD30" i="1"/>
  <c r="AZ30" i="1"/>
  <c r="AT30" i="1"/>
  <c r="AO30" i="1"/>
  <c r="AM30" i="1" s="1"/>
  <c r="O30" i="1" s="1"/>
  <c r="N30" i="1" s="1"/>
  <c r="AN30" i="1"/>
  <c r="AE30" i="1"/>
  <c r="AD30" i="1"/>
  <c r="AC30" i="1" s="1"/>
  <c r="Y30" i="1"/>
  <c r="V30" i="1"/>
  <c r="T30" i="1"/>
  <c r="Q30" i="1"/>
  <c r="P30" i="1"/>
  <c r="BC30" i="1" s="1"/>
  <c r="BE30" i="1" s="1"/>
  <c r="CM29" i="1"/>
  <c r="CL29" i="1"/>
  <c r="CK29" i="1"/>
  <c r="BB29" i="1" s="1"/>
  <c r="CJ29" i="1"/>
  <c r="BP29" i="1"/>
  <c r="BQ29" i="1" s="1"/>
  <c r="BO29" i="1"/>
  <c r="BN29" i="1"/>
  <c r="BL29" i="1"/>
  <c r="BK29" i="1"/>
  <c r="BJ29" i="1"/>
  <c r="BM29" i="1" s="1"/>
  <c r="BG29" i="1"/>
  <c r="BF29" i="1"/>
  <c r="AZ29" i="1"/>
  <c r="BD29" i="1" s="1"/>
  <c r="AT29" i="1"/>
  <c r="AO29" i="1"/>
  <c r="AM29" i="1" s="1"/>
  <c r="AN29" i="1" s="1"/>
  <c r="AE29" i="1"/>
  <c r="AD29" i="1"/>
  <c r="Y29" i="1"/>
  <c r="V29" i="1"/>
  <c r="CM28" i="1"/>
  <c r="CL28" i="1"/>
  <c r="CJ28" i="1"/>
  <c r="CK28" i="1" s="1"/>
  <c r="BB28" i="1" s="1"/>
  <c r="BO28" i="1"/>
  <c r="BN28" i="1"/>
  <c r="BJ28" i="1"/>
  <c r="BM28" i="1" s="1"/>
  <c r="BG28" i="1"/>
  <c r="BF28" i="1"/>
  <c r="BD28" i="1"/>
  <c r="AZ28" i="1"/>
  <c r="AT28" i="1"/>
  <c r="AO28" i="1"/>
  <c r="AM28" i="1"/>
  <c r="AE28" i="1"/>
  <c r="AD28" i="1"/>
  <c r="AC28" i="1"/>
  <c r="V28" i="1"/>
  <c r="CM27" i="1"/>
  <c r="Y27" i="1" s="1"/>
  <c r="CL27" i="1"/>
  <c r="CK27" i="1" s="1"/>
  <c r="BB27" i="1" s="1"/>
  <c r="CJ27" i="1"/>
  <c r="BO27" i="1"/>
  <c r="BN27" i="1"/>
  <c r="BM27" i="1"/>
  <c r="BL27" i="1"/>
  <c r="BP27" i="1" s="1"/>
  <c r="BQ27" i="1" s="1"/>
  <c r="BK27" i="1"/>
  <c r="BJ27" i="1"/>
  <c r="BF27" i="1"/>
  <c r="AZ27" i="1"/>
  <c r="AT27" i="1"/>
  <c r="BG27" i="1" s="1"/>
  <c r="AO27" i="1"/>
  <c r="AM27" i="1"/>
  <c r="Q27" i="1" s="1"/>
  <c r="AE27" i="1"/>
  <c r="AD27" i="1"/>
  <c r="AC27" i="1"/>
  <c r="V27" i="1"/>
  <c r="CM26" i="1"/>
  <c r="CL26" i="1"/>
  <c r="CJ26" i="1"/>
  <c r="Y26" i="1" s="1"/>
  <c r="BO26" i="1"/>
  <c r="BN26" i="1"/>
  <c r="BJ26" i="1"/>
  <c r="BF26" i="1"/>
  <c r="AZ26" i="1"/>
  <c r="AT26" i="1"/>
  <c r="BG26" i="1" s="1"/>
  <c r="AO26" i="1"/>
  <c r="AM26" i="1" s="1"/>
  <c r="AE26" i="1"/>
  <c r="AD26" i="1"/>
  <c r="AC26" i="1" s="1"/>
  <c r="V26" i="1"/>
  <c r="Q26" i="1"/>
  <c r="P26" i="1"/>
  <c r="BC26" i="1" s="1"/>
  <c r="CM25" i="1"/>
  <c r="CL25" i="1"/>
  <c r="CK25" i="1"/>
  <c r="BB25" i="1" s="1"/>
  <c r="CJ25" i="1"/>
  <c r="BQ25" i="1"/>
  <c r="BP25" i="1"/>
  <c r="BO25" i="1"/>
  <c r="BN25" i="1"/>
  <c r="BL25" i="1"/>
  <c r="BK25" i="1"/>
  <c r="BJ25" i="1"/>
  <c r="BM25" i="1" s="1"/>
  <c r="BG25" i="1"/>
  <c r="BF25" i="1"/>
  <c r="AZ25" i="1"/>
  <c r="AT25" i="1"/>
  <c r="AO25" i="1"/>
  <c r="AM25" i="1" s="1"/>
  <c r="O25" i="1" s="1"/>
  <c r="N25" i="1" s="1"/>
  <c r="AN25" i="1"/>
  <c r="AE25" i="1"/>
  <c r="AD25" i="1"/>
  <c r="AC25" i="1" s="1"/>
  <c r="Y25" i="1"/>
  <c r="V25" i="1"/>
  <c r="CM24" i="1"/>
  <c r="CL24" i="1"/>
  <c r="CJ24" i="1"/>
  <c r="CK24" i="1" s="1"/>
  <c r="BB24" i="1" s="1"/>
  <c r="BO24" i="1"/>
  <c r="BN24" i="1"/>
  <c r="BM24" i="1"/>
  <c r="BJ24" i="1"/>
  <c r="BL24" i="1" s="1"/>
  <c r="BP24" i="1" s="1"/>
  <c r="BQ24" i="1" s="1"/>
  <c r="BG24" i="1"/>
  <c r="BF24" i="1"/>
  <c r="BD24" i="1"/>
  <c r="AZ24" i="1"/>
  <c r="AT24" i="1"/>
  <c r="AO24" i="1"/>
  <c r="AM24" i="1"/>
  <c r="AE24" i="1"/>
  <c r="AD24" i="1"/>
  <c r="AC24" i="1"/>
  <c r="V24" i="1"/>
  <c r="T24" i="1"/>
  <c r="CM23" i="1"/>
  <c r="Y23" i="1" s="1"/>
  <c r="CL23" i="1"/>
  <c r="CK23" i="1" s="1"/>
  <c r="BB23" i="1" s="1"/>
  <c r="CJ23" i="1"/>
  <c r="BO23" i="1"/>
  <c r="BN23" i="1"/>
  <c r="BM23" i="1"/>
  <c r="BL23" i="1"/>
  <c r="BP23" i="1" s="1"/>
  <c r="BQ23" i="1" s="1"/>
  <c r="BK23" i="1"/>
  <c r="BJ23" i="1"/>
  <c r="BF23" i="1"/>
  <c r="AZ23" i="1"/>
  <c r="AT23" i="1"/>
  <c r="BG23" i="1" s="1"/>
  <c r="AO23" i="1"/>
  <c r="AM23" i="1"/>
  <c r="Q23" i="1" s="1"/>
  <c r="AE23" i="1"/>
  <c r="AD23" i="1"/>
  <c r="AC23" i="1"/>
  <c r="V23" i="1"/>
  <c r="CM22" i="1"/>
  <c r="CL22" i="1"/>
  <c r="CJ22" i="1"/>
  <c r="CK22" i="1" s="1"/>
  <c r="BB22" i="1" s="1"/>
  <c r="BO22" i="1"/>
  <c r="BN22" i="1"/>
  <c r="BJ22" i="1"/>
  <c r="BF22" i="1"/>
  <c r="AZ22" i="1"/>
  <c r="AT22" i="1"/>
  <c r="BG22" i="1" s="1"/>
  <c r="AO22" i="1"/>
  <c r="AM22" i="1" s="1"/>
  <c r="AE22" i="1"/>
  <c r="AD22" i="1"/>
  <c r="AC22" i="1" s="1"/>
  <c r="Y22" i="1"/>
  <c r="V22" i="1"/>
  <c r="Q22" i="1"/>
  <c r="P22" i="1"/>
  <c r="BC22" i="1" s="1"/>
  <c r="CM21" i="1"/>
  <c r="CL21" i="1"/>
  <c r="CK21" i="1"/>
  <c r="BB21" i="1" s="1"/>
  <c r="CJ21" i="1"/>
  <c r="BO21" i="1"/>
  <c r="BN21" i="1"/>
  <c r="BK21" i="1"/>
  <c r="BJ21" i="1"/>
  <c r="BM21" i="1" s="1"/>
  <c r="BG21" i="1"/>
  <c r="BF21" i="1"/>
  <c r="AZ21" i="1"/>
  <c r="AT21" i="1"/>
  <c r="AO21" i="1"/>
  <c r="AM21" i="1" s="1"/>
  <c r="AN21" i="1" s="1"/>
  <c r="AE21" i="1"/>
  <c r="AD21" i="1"/>
  <c r="AC21" i="1" s="1"/>
  <c r="Y21" i="1"/>
  <c r="V21" i="1"/>
  <c r="Q21" i="1"/>
  <c r="CM20" i="1"/>
  <c r="CL20" i="1"/>
  <c r="CJ20" i="1"/>
  <c r="CK20" i="1" s="1"/>
  <c r="BB20" i="1" s="1"/>
  <c r="BO20" i="1"/>
  <c r="BN20" i="1"/>
  <c r="BM20" i="1"/>
  <c r="BJ20" i="1"/>
  <c r="BL20" i="1" s="1"/>
  <c r="BP20" i="1" s="1"/>
  <c r="BQ20" i="1" s="1"/>
  <c r="BG20" i="1"/>
  <c r="BF20" i="1"/>
  <c r="BD20" i="1"/>
  <c r="AZ20" i="1"/>
  <c r="AT20" i="1"/>
  <c r="AO20" i="1"/>
  <c r="AM20" i="1"/>
  <c r="AE20" i="1"/>
  <c r="AC20" i="1" s="1"/>
  <c r="AD20" i="1"/>
  <c r="V20" i="1"/>
  <c r="T20" i="1"/>
  <c r="CM19" i="1"/>
  <c r="Y19" i="1" s="1"/>
  <c r="CL19" i="1"/>
  <c r="CK19" i="1" s="1"/>
  <c r="BB19" i="1" s="1"/>
  <c r="CJ19" i="1"/>
  <c r="BO19" i="1"/>
  <c r="BN19" i="1"/>
  <c r="BM19" i="1"/>
  <c r="BL19" i="1"/>
  <c r="BP19" i="1" s="1"/>
  <c r="BQ19" i="1" s="1"/>
  <c r="BK19" i="1"/>
  <c r="BJ19" i="1"/>
  <c r="BF19" i="1"/>
  <c r="AZ19" i="1"/>
  <c r="AT19" i="1"/>
  <c r="BG19" i="1" s="1"/>
  <c r="AO19" i="1"/>
  <c r="AM19" i="1"/>
  <c r="AE19" i="1"/>
  <c r="AD19" i="1"/>
  <c r="AC19" i="1"/>
  <c r="V19" i="1"/>
  <c r="T19" i="1"/>
  <c r="Q19" i="1"/>
  <c r="AG35" i="1" l="1"/>
  <c r="Z31" i="1"/>
  <c r="AA31" i="1" s="1"/>
  <c r="AG25" i="1"/>
  <c r="Z35" i="1"/>
  <c r="AA35" i="1" s="1"/>
  <c r="O24" i="1"/>
  <c r="N24" i="1" s="1"/>
  <c r="Q24" i="1"/>
  <c r="P24" i="1"/>
  <c r="BC24" i="1" s="1"/>
  <c r="BE24" i="1" s="1"/>
  <c r="AN24" i="1"/>
  <c r="O26" i="1"/>
  <c r="N26" i="1" s="1"/>
  <c r="AN26" i="1"/>
  <c r="T26" i="1"/>
  <c r="Q41" i="1"/>
  <c r="P41" i="1"/>
  <c r="BC41" i="1" s="1"/>
  <c r="BE41" i="1" s="1"/>
  <c r="AN41" i="1"/>
  <c r="BM53" i="1"/>
  <c r="BL53" i="1"/>
  <c r="BP53" i="1" s="1"/>
  <c r="BQ53" i="1" s="1"/>
  <c r="BK53" i="1"/>
  <c r="AG30" i="1"/>
  <c r="W30" i="1"/>
  <c r="U30" i="1" s="1"/>
  <c r="X30" i="1" s="1"/>
  <c r="R30" i="1" s="1"/>
  <c r="S30" i="1" s="1"/>
  <c r="O21" i="1"/>
  <c r="N21" i="1" s="1"/>
  <c r="BE22" i="1"/>
  <c r="BD25" i="1"/>
  <c r="CK26" i="1"/>
  <c r="BB26" i="1" s="1"/>
  <c r="BE26" i="1" s="1"/>
  <c r="BD27" i="1"/>
  <c r="AC29" i="1"/>
  <c r="Z30" i="1"/>
  <c r="AA30" i="1" s="1"/>
  <c r="Q32" i="1"/>
  <c r="AN32" i="1"/>
  <c r="T32" i="1"/>
  <c r="P32" i="1"/>
  <c r="BC32" i="1" s="1"/>
  <c r="O32" i="1"/>
  <c r="N32" i="1" s="1"/>
  <c r="BM49" i="1"/>
  <c r="BL49" i="1"/>
  <c r="BP49" i="1" s="1"/>
  <c r="BQ49" i="1" s="1"/>
  <c r="BD19" i="1"/>
  <c r="O28" i="1"/>
  <c r="N28" i="1" s="1"/>
  <c r="Q28" i="1"/>
  <c r="P28" i="1"/>
  <c r="BC28" i="1" s="1"/>
  <c r="BE28" i="1" s="1"/>
  <c r="AN28" i="1"/>
  <c r="BK32" i="1"/>
  <c r="BM32" i="1"/>
  <c r="BL32" i="1"/>
  <c r="BP32" i="1" s="1"/>
  <c r="BQ32" i="1" s="1"/>
  <c r="BM54" i="1"/>
  <c r="BK54" i="1"/>
  <c r="BL54" i="1"/>
  <c r="BP54" i="1" s="1"/>
  <c r="BQ54" i="1" s="1"/>
  <c r="Q20" i="1"/>
  <c r="P20" i="1"/>
  <c r="BC20" i="1" s="1"/>
  <c r="BE20" i="1" s="1"/>
  <c r="AN20" i="1"/>
  <c r="T21" i="1"/>
  <c r="P21" i="1"/>
  <c r="BC21" i="1" s="1"/>
  <c r="BE21" i="1" s="1"/>
  <c r="O22" i="1"/>
  <c r="N22" i="1" s="1"/>
  <c r="AN22" i="1"/>
  <c r="T22" i="1"/>
  <c r="BD26" i="1"/>
  <c r="BL35" i="1"/>
  <c r="BP35" i="1" s="1"/>
  <c r="BQ35" i="1" s="1"/>
  <c r="BM35" i="1"/>
  <c r="BK35" i="1"/>
  <c r="Q37" i="1"/>
  <c r="AN37" i="1"/>
  <c r="T37" i="1"/>
  <c r="O41" i="1"/>
  <c r="N41" i="1" s="1"/>
  <c r="BE43" i="1"/>
  <c r="BK49" i="1"/>
  <c r="BM22" i="1"/>
  <c r="BL22" i="1"/>
  <c r="BP22" i="1" s="1"/>
  <c r="BQ22" i="1" s="1"/>
  <c r="BD39" i="1"/>
  <c r="P19" i="1"/>
  <c r="BC19" i="1" s="1"/>
  <c r="BE19" i="1" s="1"/>
  <c r="O19" i="1"/>
  <c r="N19" i="1" s="1"/>
  <c r="AN19" i="1"/>
  <c r="BD23" i="1"/>
  <c r="Z34" i="1"/>
  <c r="AA34" i="1" s="1"/>
  <c r="W34" i="1"/>
  <c r="U34" i="1" s="1"/>
  <c r="X34" i="1" s="1"/>
  <c r="R34" i="1" s="1"/>
  <c r="S34" i="1" s="1"/>
  <c r="AG34" i="1"/>
  <c r="T41" i="1"/>
  <c r="AG57" i="1"/>
  <c r="T28" i="1"/>
  <c r="BE62" i="1"/>
  <c r="BK22" i="1"/>
  <c r="AH34" i="1"/>
  <c r="Z43" i="1"/>
  <c r="AA43" i="1" s="1"/>
  <c r="CK62" i="1"/>
  <c r="BB62" i="1" s="1"/>
  <c r="BD62" i="1" s="1"/>
  <c r="Y62" i="1"/>
  <c r="AG72" i="1"/>
  <c r="BD22" i="1"/>
  <c r="BM26" i="1"/>
  <c r="BL26" i="1"/>
  <c r="BP26" i="1" s="1"/>
  <c r="BQ26" i="1" s="1"/>
  <c r="T29" i="1"/>
  <c r="Q29" i="1"/>
  <c r="P29" i="1"/>
  <c r="BC29" i="1" s="1"/>
  <c r="BE29" i="1" s="1"/>
  <c r="BE34" i="1"/>
  <c r="AG37" i="1"/>
  <c r="CK37" i="1"/>
  <c r="BB37" i="1" s="1"/>
  <c r="BD37" i="1" s="1"/>
  <c r="Y37" i="1"/>
  <c r="T38" i="1"/>
  <c r="P38" i="1"/>
  <c r="BC38" i="1" s="1"/>
  <c r="BE38" i="1" s="1"/>
  <c r="AN38" i="1"/>
  <c r="Q38" i="1"/>
  <c r="O38" i="1"/>
  <c r="N38" i="1" s="1"/>
  <c r="BE39" i="1"/>
  <c r="Y39" i="1"/>
  <c r="CK39" i="1"/>
  <c r="BB39" i="1" s="1"/>
  <c r="Q40" i="1"/>
  <c r="P40" i="1"/>
  <c r="BC40" i="1" s="1"/>
  <c r="BE40" i="1" s="1"/>
  <c r="O40" i="1"/>
  <c r="N40" i="1" s="1"/>
  <c r="AN40" i="1"/>
  <c r="T40" i="1"/>
  <c r="W43" i="1"/>
  <c r="U43" i="1" s="1"/>
  <c r="X43" i="1" s="1"/>
  <c r="R43" i="1" s="1"/>
  <c r="S43" i="1" s="1"/>
  <c r="AG43" i="1"/>
  <c r="T25" i="1"/>
  <c r="Q25" i="1"/>
  <c r="P25" i="1"/>
  <c r="BC25" i="1" s="1"/>
  <c r="BE25" i="1" s="1"/>
  <c r="BD21" i="1"/>
  <c r="O20" i="1"/>
  <c r="N20" i="1" s="1"/>
  <c r="Z21" i="1"/>
  <c r="AA21" i="1" s="1"/>
  <c r="Z22" i="1"/>
  <c r="AA22" i="1" s="1"/>
  <c r="BK26" i="1"/>
  <c r="O29" i="1"/>
  <c r="N29" i="1" s="1"/>
  <c r="Z29" i="1" s="1"/>
  <c r="AA29" i="1" s="1"/>
  <c r="P37" i="1"/>
  <c r="BC37" i="1" s="1"/>
  <c r="BE37" i="1" s="1"/>
  <c r="BD46" i="1"/>
  <c r="BD51" i="1"/>
  <c r="T23" i="1"/>
  <c r="T27" i="1"/>
  <c r="O42" i="1"/>
  <c r="N42" i="1" s="1"/>
  <c r="BE50" i="1"/>
  <c r="Y60" i="1"/>
  <c r="CK60" i="1"/>
  <c r="BB60" i="1" s="1"/>
  <c r="BD60" i="1" s="1"/>
  <c r="Z68" i="1"/>
  <c r="AA68" i="1" s="1"/>
  <c r="CK33" i="1"/>
  <c r="BB33" i="1" s="1"/>
  <c r="BD33" i="1" s="1"/>
  <c r="Y33" i="1"/>
  <c r="T42" i="1"/>
  <c r="P42" i="1"/>
  <c r="BC42" i="1" s="1"/>
  <c r="BE42" i="1" s="1"/>
  <c r="Q44" i="1"/>
  <c r="P44" i="1"/>
  <c r="BC44" i="1" s="1"/>
  <c r="BE44" i="1" s="1"/>
  <c r="O44" i="1"/>
  <c r="N44" i="1" s="1"/>
  <c r="AN44" i="1"/>
  <c r="T44" i="1"/>
  <c r="T49" i="1"/>
  <c r="O49" i="1"/>
  <c r="N49" i="1" s="1"/>
  <c r="Q49" i="1"/>
  <c r="P49" i="1"/>
  <c r="BC49" i="1" s="1"/>
  <c r="BE49" i="1" s="1"/>
  <c r="AN49" i="1"/>
  <c r="Q52" i="1"/>
  <c r="P52" i="1"/>
  <c r="BC52" i="1" s="1"/>
  <c r="BE52" i="1" s="1"/>
  <c r="O52" i="1"/>
  <c r="N52" i="1" s="1"/>
  <c r="CK57" i="1"/>
  <c r="BB57" i="1" s="1"/>
  <c r="BD57" i="1" s="1"/>
  <c r="Y57" i="1"/>
  <c r="BK65" i="1"/>
  <c r="BL65" i="1"/>
  <c r="BP65" i="1" s="1"/>
  <c r="BQ65" i="1" s="1"/>
  <c r="BM65" i="1"/>
  <c r="BL21" i="1"/>
  <c r="BP21" i="1" s="1"/>
  <c r="BQ21" i="1" s="1"/>
  <c r="AN23" i="1"/>
  <c r="P33" i="1"/>
  <c r="BC33" i="1" s="1"/>
  <c r="AN33" i="1"/>
  <c r="BD43" i="1"/>
  <c r="AG45" i="1"/>
  <c r="BK46" i="1"/>
  <c r="Q48" i="1"/>
  <c r="P48" i="1"/>
  <c r="BC48" i="1" s="1"/>
  <c r="BE48" i="1" s="1"/>
  <c r="T48" i="1"/>
  <c r="O48" i="1"/>
  <c r="N48" i="1" s="1"/>
  <c r="AN48" i="1"/>
  <c r="AN54" i="1"/>
  <c r="T54" i="1"/>
  <c r="Q54" i="1"/>
  <c r="AN27" i="1"/>
  <c r="Y20" i="1"/>
  <c r="BK20" i="1"/>
  <c r="O23" i="1"/>
  <c r="N23" i="1" s="1"/>
  <c r="Z23" i="1" s="1"/>
  <c r="AA23" i="1" s="1"/>
  <c r="Y24" i="1"/>
  <c r="BK24" i="1"/>
  <c r="O27" i="1"/>
  <c r="N27" i="1" s="1"/>
  <c r="Y28" i="1"/>
  <c r="BK28" i="1"/>
  <c r="BK30" i="1"/>
  <c r="BM33" i="1"/>
  <c r="BK33" i="1"/>
  <c r="CK36" i="1"/>
  <c r="BB36" i="1" s="1"/>
  <c r="BD36" i="1" s="1"/>
  <c r="BM37" i="1"/>
  <c r="BL37" i="1"/>
  <c r="BP37" i="1" s="1"/>
  <c r="BQ37" i="1" s="1"/>
  <c r="BK37" i="1"/>
  <c r="BK39" i="1"/>
  <c r="BD42" i="1"/>
  <c r="T45" i="1"/>
  <c r="Q45" i="1"/>
  <c r="AN45" i="1"/>
  <c r="P45" i="1"/>
  <c r="BC45" i="1" s="1"/>
  <c r="BE45" i="1" s="1"/>
  <c r="BM46" i="1"/>
  <c r="O47" i="1"/>
  <c r="N47" i="1" s="1"/>
  <c r="AN47" i="1"/>
  <c r="Q47" i="1"/>
  <c r="P47" i="1"/>
  <c r="BC47" i="1" s="1"/>
  <c r="BE47" i="1" s="1"/>
  <c r="T52" i="1"/>
  <c r="Z56" i="1"/>
  <c r="AA56" i="1" s="1"/>
  <c r="CK58" i="1"/>
  <c r="BB58" i="1" s="1"/>
  <c r="BD58" i="1" s="1"/>
  <c r="Y58" i="1"/>
  <c r="Q59" i="1"/>
  <c r="T59" i="1"/>
  <c r="P59" i="1"/>
  <c r="BC59" i="1" s="1"/>
  <c r="O59" i="1"/>
  <c r="N59" i="1" s="1"/>
  <c r="AN59" i="1"/>
  <c r="CK63" i="1"/>
  <c r="BB63" i="1" s="1"/>
  <c r="BD63" i="1" s="1"/>
  <c r="Y63" i="1"/>
  <c r="Z25" i="1"/>
  <c r="AA25" i="1" s="1"/>
  <c r="W25" i="1" s="1"/>
  <c r="U25" i="1" s="1"/>
  <c r="X25" i="1" s="1"/>
  <c r="R25" i="1" s="1"/>
  <c r="S25" i="1" s="1"/>
  <c r="P23" i="1"/>
  <c r="BC23" i="1" s="1"/>
  <c r="BE23" i="1" s="1"/>
  <c r="P27" i="1"/>
  <c r="BC27" i="1" s="1"/>
  <c r="BE27" i="1" s="1"/>
  <c r="BL28" i="1"/>
  <c r="BP28" i="1" s="1"/>
  <c r="BQ28" i="1" s="1"/>
  <c r="BL30" i="1"/>
  <c r="BP30" i="1" s="1"/>
  <c r="BQ30" i="1" s="1"/>
  <c r="T33" i="1"/>
  <c r="AH35" i="1"/>
  <c r="Q36" i="1"/>
  <c r="P36" i="1"/>
  <c r="BC36" i="1" s="1"/>
  <c r="BE36" i="1" s="1"/>
  <c r="O36" i="1"/>
  <c r="N36" i="1" s="1"/>
  <c r="T36" i="1"/>
  <c r="BM39" i="1"/>
  <c r="Z42" i="1"/>
  <c r="AA42" i="1" s="1"/>
  <c r="P46" i="1"/>
  <c r="BC46" i="1" s="1"/>
  <c r="BE46" i="1" s="1"/>
  <c r="O54" i="1"/>
  <c r="N54" i="1" s="1"/>
  <c r="AJ64" i="1"/>
  <c r="Q71" i="1"/>
  <c r="O71" i="1"/>
  <c r="N71" i="1" s="1"/>
  <c r="AN71" i="1"/>
  <c r="T71" i="1"/>
  <c r="CK32" i="1"/>
  <c r="BB32" i="1" s="1"/>
  <c r="BD32" i="1" s="1"/>
  <c r="Y32" i="1"/>
  <c r="AC42" i="1"/>
  <c r="Z45" i="1"/>
  <c r="AA45" i="1" s="1"/>
  <c r="W45" i="1" s="1"/>
  <c r="U45" i="1" s="1"/>
  <c r="X45" i="1" s="1"/>
  <c r="R45" i="1" s="1"/>
  <c r="S45" i="1" s="1"/>
  <c r="T46" i="1"/>
  <c r="O46" i="1"/>
  <c r="N46" i="1" s="1"/>
  <c r="Z49" i="1"/>
  <c r="AA49" i="1" s="1"/>
  <c r="AG50" i="1"/>
  <c r="P54" i="1"/>
  <c r="BC54" i="1" s="1"/>
  <c r="AH56" i="1"/>
  <c r="AC46" i="1"/>
  <c r="AC50" i="1"/>
  <c r="T53" i="1"/>
  <c r="Q53" i="1"/>
  <c r="O53" i="1"/>
  <c r="N53" i="1" s="1"/>
  <c r="Q66" i="1"/>
  <c r="O66" i="1"/>
  <c r="N66" i="1" s="1"/>
  <c r="T66" i="1"/>
  <c r="AN66" i="1"/>
  <c r="BM45" i="1"/>
  <c r="BL45" i="1"/>
  <c r="BP45" i="1" s="1"/>
  <c r="BQ45" i="1" s="1"/>
  <c r="CK50" i="1"/>
  <c r="BB50" i="1" s="1"/>
  <c r="BD50" i="1" s="1"/>
  <c r="Y50" i="1"/>
  <c r="BM55" i="1"/>
  <c r="BL55" i="1"/>
  <c r="BP55" i="1" s="1"/>
  <c r="BQ55" i="1" s="1"/>
  <c r="BK55" i="1"/>
  <c r="BE57" i="1"/>
  <c r="CK59" i="1"/>
  <c r="BB59" i="1" s="1"/>
  <c r="BD59" i="1" s="1"/>
  <c r="Y59" i="1"/>
  <c r="BE68" i="1"/>
  <c r="Z74" i="1"/>
  <c r="AA74" i="1" s="1"/>
  <c r="Y41" i="1"/>
  <c r="BK41" i="1"/>
  <c r="BK45" i="1"/>
  <c r="BD49" i="1"/>
  <c r="BE51" i="1"/>
  <c r="CK53" i="1"/>
  <c r="BB53" i="1" s="1"/>
  <c r="BE53" i="1" s="1"/>
  <c r="Y53" i="1"/>
  <c r="BD54" i="1"/>
  <c r="O56" i="1"/>
  <c r="N56" i="1" s="1"/>
  <c r="AN56" i="1"/>
  <c r="P56" i="1"/>
  <c r="BC56" i="1" s="1"/>
  <c r="BM58" i="1"/>
  <c r="BK58" i="1"/>
  <c r="BL58" i="1"/>
  <c r="BP58" i="1" s="1"/>
  <c r="BQ58" i="1" s="1"/>
  <c r="CK61" i="1"/>
  <c r="BB61" i="1" s="1"/>
  <c r="BD61" i="1" s="1"/>
  <c r="Y61" i="1"/>
  <c r="BE64" i="1"/>
  <c r="BM67" i="1"/>
  <c r="BK67" i="1"/>
  <c r="BL67" i="1"/>
  <c r="BP67" i="1" s="1"/>
  <c r="BQ67" i="1" s="1"/>
  <c r="Q73" i="1"/>
  <c r="O73" i="1"/>
  <c r="N73" i="1" s="1"/>
  <c r="T73" i="1"/>
  <c r="P73" i="1"/>
  <c r="BC73" i="1" s="1"/>
  <c r="BE73" i="1" s="1"/>
  <c r="AN73" i="1"/>
  <c r="AN39" i="1"/>
  <c r="BL41" i="1"/>
  <c r="BP41" i="1" s="1"/>
  <c r="BQ41" i="1" s="1"/>
  <c r="AN43" i="1"/>
  <c r="BD53" i="1"/>
  <c r="CK54" i="1"/>
  <c r="BB54" i="1" s="1"/>
  <c r="Y54" i="1"/>
  <c r="BE55" i="1"/>
  <c r="AG63" i="1"/>
  <c r="Y36" i="1"/>
  <c r="Y40" i="1"/>
  <c r="AN50" i="1"/>
  <c r="T50" i="1"/>
  <c r="Q50" i="1"/>
  <c r="BL50" i="1"/>
  <c r="BP50" i="1" s="1"/>
  <c r="BQ50" i="1" s="1"/>
  <c r="AC54" i="1"/>
  <c r="T56" i="1"/>
  <c r="BD56" i="1"/>
  <c r="AG60" i="1"/>
  <c r="Q58" i="1"/>
  <c r="O58" i="1"/>
  <c r="N58" i="1" s="1"/>
  <c r="BM59" i="1"/>
  <c r="BK59" i="1"/>
  <c r="Q65" i="1"/>
  <c r="O65" i="1"/>
  <c r="N65" i="1" s="1"/>
  <c r="BM66" i="1"/>
  <c r="BK66" i="1"/>
  <c r="W68" i="1"/>
  <c r="U68" i="1" s="1"/>
  <c r="X68" i="1" s="1"/>
  <c r="R68" i="1" s="1"/>
  <c r="S68" i="1" s="1"/>
  <c r="CK69" i="1"/>
  <c r="BB69" i="1" s="1"/>
  <c r="BD69" i="1" s="1"/>
  <c r="Y69" i="1"/>
  <c r="BM70" i="1"/>
  <c r="BK70" i="1"/>
  <c r="BM57" i="1"/>
  <c r="P58" i="1"/>
  <c r="BC58" i="1" s="1"/>
  <c r="BE60" i="1"/>
  <c r="BL60" i="1"/>
  <c r="BP60" i="1" s="1"/>
  <c r="BQ60" i="1" s="1"/>
  <c r="P67" i="1"/>
  <c r="BC67" i="1" s="1"/>
  <c r="BE67" i="1" s="1"/>
  <c r="AC67" i="1"/>
  <c r="BL68" i="1"/>
  <c r="BP68" i="1" s="1"/>
  <c r="BQ68" i="1" s="1"/>
  <c r="Z72" i="1"/>
  <c r="AA72" i="1" s="1"/>
  <c r="W72" i="1" s="1"/>
  <c r="U72" i="1" s="1"/>
  <c r="X72" i="1" s="1"/>
  <c r="R72" i="1" s="1"/>
  <c r="S72" i="1" s="1"/>
  <c r="AN51" i="1"/>
  <c r="CK56" i="1"/>
  <c r="BB56" i="1" s="1"/>
  <c r="Q60" i="1"/>
  <c r="Q62" i="1"/>
  <c r="O62" i="1"/>
  <c r="N62" i="1" s="1"/>
  <c r="AN63" i="1"/>
  <c r="BM63" i="1"/>
  <c r="BK63" i="1"/>
  <c r="T65" i="1"/>
  <c r="Q69" i="1"/>
  <c r="O69" i="1"/>
  <c r="N69" i="1" s="1"/>
  <c r="O51" i="1"/>
  <c r="N51" i="1" s="1"/>
  <c r="Z51" i="1" s="1"/>
  <c r="AA51" i="1" s="1"/>
  <c r="O55" i="1"/>
  <c r="N55" i="1" s="1"/>
  <c r="T58" i="1"/>
  <c r="BL61" i="1"/>
  <c r="BP61" i="1" s="1"/>
  <c r="BQ61" i="1" s="1"/>
  <c r="BM62" i="1"/>
  <c r="BK62" i="1"/>
  <c r="W64" i="1"/>
  <c r="U64" i="1" s="1"/>
  <c r="X64" i="1" s="1"/>
  <c r="R64" i="1" s="1"/>
  <c r="S64" i="1" s="1"/>
  <c r="T67" i="1"/>
  <c r="BM69" i="1"/>
  <c r="CK65" i="1"/>
  <c r="BB65" i="1" s="1"/>
  <c r="BD65" i="1" s="1"/>
  <c r="Y65" i="1"/>
  <c r="CK66" i="1"/>
  <c r="BB66" i="1" s="1"/>
  <c r="BD66" i="1" s="1"/>
  <c r="Y66" i="1"/>
  <c r="CK67" i="1"/>
  <c r="BB67" i="1" s="1"/>
  <c r="BD67" i="1" s="1"/>
  <c r="Y67" i="1"/>
  <c r="AG68" i="1"/>
  <c r="CK70" i="1"/>
  <c r="BB70" i="1" s="1"/>
  <c r="BD70" i="1" s="1"/>
  <c r="Y70" i="1"/>
  <c r="BE72" i="1"/>
  <c r="T74" i="1"/>
  <c r="AN74" i="1"/>
  <c r="O70" i="1"/>
  <c r="N70" i="1" s="1"/>
  <c r="Y71" i="1"/>
  <c r="BK71" i="1"/>
  <c r="O74" i="1"/>
  <c r="N74" i="1" s="1"/>
  <c r="O61" i="1"/>
  <c r="N61" i="1" s="1"/>
  <c r="AI51" i="1" l="1"/>
  <c r="AB51" i="1"/>
  <c r="AF51" i="1" s="1"/>
  <c r="AH51" i="1"/>
  <c r="AB23" i="1"/>
  <c r="AF23" i="1" s="1"/>
  <c r="AI23" i="1"/>
  <c r="AH23" i="1"/>
  <c r="AB29" i="1"/>
  <c r="AF29" i="1" s="1"/>
  <c r="AI29" i="1"/>
  <c r="AH29" i="1"/>
  <c r="AB42" i="1"/>
  <c r="AF42" i="1" s="1"/>
  <c r="AI42" i="1"/>
  <c r="Z63" i="1"/>
  <c r="AA63" i="1" s="1"/>
  <c r="AG47" i="1"/>
  <c r="Z33" i="1"/>
  <c r="AA33" i="1" s="1"/>
  <c r="AG20" i="1"/>
  <c r="AG19" i="1"/>
  <c r="Z71" i="1"/>
  <c r="AA71" i="1" s="1"/>
  <c r="W71" i="1" s="1"/>
  <c r="U71" i="1" s="1"/>
  <c r="X71" i="1" s="1"/>
  <c r="R71" i="1" s="1"/>
  <c r="S71" i="1" s="1"/>
  <c r="AG73" i="1"/>
  <c r="Z28" i="1"/>
  <c r="AA28" i="1" s="1"/>
  <c r="AG38" i="1"/>
  <c r="Z38" i="1"/>
  <c r="AA38" i="1" s="1"/>
  <c r="W38" i="1" s="1"/>
  <c r="U38" i="1" s="1"/>
  <c r="X38" i="1" s="1"/>
  <c r="R38" i="1" s="1"/>
  <c r="S38" i="1" s="1"/>
  <c r="AG24" i="1"/>
  <c r="AG66" i="1"/>
  <c r="AI56" i="1"/>
  <c r="AB56" i="1"/>
  <c r="AF56" i="1" s="1"/>
  <c r="AG27" i="1"/>
  <c r="Z27" i="1"/>
  <c r="AA27" i="1" s="1"/>
  <c r="W27" i="1" s="1"/>
  <c r="U27" i="1" s="1"/>
  <c r="X27" i="1" s="1"/>
  <c r="R27" i="1" s="1"/>
  <c r="S27" i="1" s="1"/>
  <c r="BE69" i="1"/>
  <c r="AG44" i="1"/>
  <c r="AG41" i="1"/>
  <c r="AG32" i="1"/>
  <c r="AI35" i="1"/>
  <c r="AJ35" i="1" s="1"/>
  <c r="AB35" i="1"/>
  <c r="AF35" i="1" s="1"/>
  <c r="AH72" i="1"/>
  <c r="Z70" i="1"/>
  <c r="AA70" i="1" s="1"/>
  <c r="AG71" i="1"/>
  <c r="AH42" i="1"/>
  <c r="AB31" i="1"/>
  <c r="AF31" i="1" s="1"/>
  <c r="AI31" i="1"/>
  <c r="Z69" i="1"/>
  <c r="AA69" i="1" s="1"/>
  <c r="Z59" i="1"/>
  <c r="AA59" i="1" s="1"/>
  <c r="BE54" i="1"/>
  <c r="AI68" i="1"/>
  <c r="AH68" i="1"/>
  <c r="AB68" i="1"/>
  <c r="AF68" i="1" s="1"/>
  <c r="AG40" i="1"/>
  <c r="W40" i="1"/>
  <c r="U40" i="1" s="1"/>
  <c r="X40" i="1" s="1"/>
  <c r="R40" i="1" s="1"/>
  <c r="S40" i="1" s="1"/>
  <c r="W31" i="1"/>
  <c r="U31" i="1" s="1"/>
  <c r="X31" i="1" s="1"/>
  <c r="R31" i="1" s="1"/>
  <c r="S31" i="1" s="1"/>
  <c r="AI34" i="1"/>
  <c r="AJ34" i="1" s="1"/>
  <c r="AB34" i="1"/>
  <c r="AF34" i="1" s="1"/>
  <c r="BE32" i="1"/>
  <c r="AG65" i="1"/>
  <c r="Z54" i="1"/>
  <c r="AA54" i="1" s="1"/>
  <c r="W54" i="1" s="1"/>
  <c r="U54" i="1" s="1"/>
  <c r="X54" i="1" s="1"/>
  <c r="R54" i="1" s="1"/>
  <c r="S54" i="1" s="1"/>
  <c r="Z41" i="1"/>
  <c r="AA41" i="1" s="1"/>
  <c r="W41" i="1" s="1"/>
  <c r="U41" i="1" s="1"/>
  <c r="X41" i="1" s="1"/>
  <c r="R41" i="1" s="1"/>
  <c r="S41" i="1" s="1"/>
  <c r="Z40" i="1"/>
  <c r="AA40" i="1" s="1"/>
  <c r="Z53" i="1"/>
  <c r="AA53" i="1" s="1"/>
  <c r="AG48" i="1"/>
  <c r="W42" i="1"/>
  <c r="U42" i="1" s="1"/>
  <c r="X42" i="1" s="1"/>
  <c r="R42" i="1" s="1"/>
  <c r="S42" i="1" s="1"/>
  <c r="AG42" i="1"/>
  <c r="Z36" i="1"/>
  <c r="AA36" i="1" s="1"/>
  <c r="W51" i="1"/>
  <c r="U51" i="1" s="1"/>
  <c r="X51" i="1" s="1"/>
  <c r="R51" i="1" s="1"/>
  <c r="S51" i="1" s="1"/>
  <c r="AG51" i="1"/>
  <c r="Z50" i="1"/>
  <c r="AA50" i="1" s="1"/>
  <c r="AI45" i="1"/>
  <c r="AB45" i="1"/>
  <c r="AF45" i="1" s="1"/>
  <c r="AG59" i="1"/>
  <c r="W59" i="1"/>
  <c r="U59" i="1" s="1"/>
  <c r="X59" i="1" s="1"/>
  <c r="R59" i="1" s="1"/>
  <c r="S59" i="1" s="1"/>
  <c r="Z67" i="1"/>
  <c r="AA67" i="1" s="1"/>
  <c r="BE56" i="1"/>
  <c r="AG53" i="1"/>
  <c r="W53" i="1"/>
  <c r="U53" i="1" s="1"/>
  <c r="X53" i="1" s="1"/>
  <c r="R53" i="1" s="1"/>
  <c r="S53" i="1" s="1"/>
  <c r="AG54" i="1"/>
  <c r="BE59" i="1"/>
  <c r="Z24" i="1"/>
  <c r="AA24" i="1" s="1"/>
  <c r="W24" i="1" s="1"/>
  <c r="U24" i="1" s="1"/>
  <c r="X24" i="1" s="1"/>
  <c r="R24" i="1" s="1"/>
  <c r="S24" i="1" s="1"/>
  <c r="BE33" i="1"/>
  <c r="Z57" i="1"/>
  <c r="AA57" i="1" s="1"/>
  <c r="AB22" i="1"/>
  <c r="AF22" i="1" s="1"/>
  <c r="AI22" i="1"/>
  <c r="AH22" i="1"/>
  <c r="Z62" i="1"/>
  <c r="AA62" i="1" s="1"/>
  <c r="AH25" i="1"/>
  <c r="Z65" i="1"/>
  <c r="AA65" i="1" s="1"/>
  <c r="W65" i="1" s="1"/>
  <c r="U65" i="1" s="1"/>
  <c r="X65" i="1" s="1"/>
  <c r="R65" i="1" s="1"/>
  <c r="S65" i="1" s="1"/>
  <c r="AG46" i="1"/>
  <c r="AG55" i="1"/>
  <c r="BE65" i="1"/>
  <c r="AG69" i="1"/>
  <c r="W69" i="1"/>
  <c r="U69" i="1" s="1"/>
  <c r="X69" i="1" s="1"/>
  <c r="R69" i="1" s="1"/>
  <c r="S69" i="1" s="1"/>
  <c r="AG58" i="1"/>
  <c r="Z47" i="1"/>
  <c r="AA47" i="1" s="1"/>
  <c r="W47" i="1" s="1"/>
  <c r="U47" i="1" s="1"/>
  <c r="X47" i="1" s="1"/>
  <c r="R47" i="1" s="1"/>
  <c r="S47" i="1" s="1"/>
  <c r="Z48" i="1"/>
  <c r="AA48" i="1" s="1"/>
  <c r="Z32" i="1"/>
  <c r="AA32" i="1" s="1"/>
  <c r="AG36" i="1"/>
  <c r="W36" i="1"/>
  <c r="U36" i="1" s="1"/>
  <c r="X36" i="1" s="1"/>
  <c r="R36" i="1" s="1"/>
  <c r="S36" i="1" s="1"/>
  <c r="AG23" i="1"/>
  <c r="W23" i="1"/>
  <c r="U23" i="1" s="1"/>
  <c r="X23" i="1" s="1"/>
  <c r="R23" i="1" s="1"/>
  <c r="S23" i="1" s="1"/>
  <c r="W49" i="1"/>
  <c r="U49" i="1" s="1"/>
  <c r="X49" i="1" s="1"/>
  <c r="R49" i="1" s="1"/>
  <c r="S49" i="1" s="1"/>
  <c r="AG49" i="1"/>
  <c r="W26" i="1"/>
  <c r="U26" i="1" s="1"/>
  <c r="X26" i="1" s="1"/>
  <c r="R26" i="1" s="1"/>
  <c r="S26" i="1" s="1"/>
  <c r="AG26" i="1"/>
  <c r="W35" i="1"/>
  <c r="U35" i="1" s="1"/>
  <c r="X35" i="1" s="1"/>
  <c r="R35" i="1" s="1"/>
  <c r="S35" i="1" s="1"/>
  <c r="AG29" i="1"/>
  <c r="W29" i="1"/>
  <c r="U29" i="1" s="1"/>
  <c r="X29" i="1" s="1"/>
  <c r="R29" i="1" s="1"/>
  <c r="S29" i="1" s="1"/>
  <c r="AG70" i="1"/>
  <c r="W70" i="1"/>
  <c r="U70" i="1" s="1"/>
  <c r="X70" i="1" s="1"/>
  <c r="R70" i="1" s="1"/>
  <c r="S70" i="1" s="1"/>
  <c r="BE70" i="1"/>
  <c r="BE61" i="1"/>
  <c r="AG62" i="1"/>
  <c r="AG61" i="1"/>
  <c r="W61" i="1"/>
  <c r="U61" i="1" s="1"/>
  <c r="X61" i="1" s="1"/>
  <c r="R61" i="1" s="1"/>
  <c r="S61" i="1" s="1"/>
  <c r="Z66" i="1"/>
  <c r="AA66" i="1" s="1"/>
  <c r="W56" i="1"/>
  <c r="U56" i="1" s="1"/>
  <c r="X56" i="1" s="1"/>
  <c r="R56" i="1" s="1"/>
  <c r="S56" i="1" s="1"/>
  <c r="AG56" i="1"/>
  <c r="AB49" i="1"/>
  <c r="AF49" i="1" s="1"/>
  <c r="AI49" i="1"/>
  <c r="AH49" i="1"/>
  <c r="AB25" i="1"/>
  <c r="AF25" i="1" s="1"/>
  <c r="AI25" i="1"/>
  <c r="AJ25" i="1" s="1"/>
  <c r="AH45" i="1"/>
  <c r="AB21" i="1"/>
  <c r="AF21" i="1" s="1"/>
  <c r="AI21" i="1"/>
  <c r="AJ21" i="1" s="1"/>
  <c r="BE66" i="1"/>
  <c r="Z37" i="1"/>
  <c r="AA37" i="1" s="1"/>
  <c r="AB43" i="1"/>
  <c r="AF43" i="1" s="1"/>
  <c r="AH43" i="1"/>
  <c r="AI43" i="1"/>
  <c r="AJ43" i="1" s="1"/>
  <c r="AH21" i="1"/>
  <c r="W22" i="1"/>
  <c r="U22" i="1" s="1"/>
  <c r="X22" i="1" s="1"/>
  <c r="R22" i="1" s="1"/>
  <c r="S22" i="1" s="1"/>
  <c r="AG22" i="1"/>
  <c r="AG28" i="1"/>
  <c r="W28" i="1"/>
  <c r="U28" i="1" s="1"/>
  <c r="X28" i="1" s="1"/>
  <c r="R28" i="1" s="1"/>
  <c r="S28" i="1" s="1"/>
  <c r="W21" i="1"/>
  <c r="U21" i="1" s="1"/>
  <c r="X21" i="1" s="1"/>
  <c r="R21" i="1" s="1"/>
  <c r="S21" i="1" s="1"/>
  <c r="AG21" i="1"/>
  <c r="Z26" i="1"/>
  <c r="AA26" i="1" s="1"/>
  <c r="Z19" i="1"/>
  <c r="AA19" i="1" s="1"/>
  <c r="AI72" i="1"/>
  <c r="AJ72" i="1" s="1"/>
  <c r="AB72" i="1"/>
  <c r="AF72" i="1" s="1"/>
  <c r="AI74" i="1"/>
  <c r="AB74" i="1"/>
  <c r="AF74" i="1" s="1"/>
  <c r="Z73" i="1"/>
  <c r="AA73" i="1" s="1"/>
  <c r="BE58" i="1"/>
  <c r="AG74" i="1"/>
  <c r="W74" i="1"/>
  <c r="U74" i="1" s="1"/>
  <c r="X74" i="1" s="1"/>
  <c r="R74" i="1" s="1"/>
  <c r="S74" i="1" s="1"/>
  <c r="BE63" i="1"/>
  <c r="Z55" i="1"/>
  <c r="AA55" i="1" s="1"/>
  <c r="Z61" i="1"/>
  <c r="AA61" i="1" s="1"/>
  <c r="Z58" i="1"/>
  <c r="AA58" i="1" s="1"/>
  <c r="W58" i="1" s="1"/>
  <c r="U58" i="1" s="1"/>
  <c r="X58" i="1" s="1"/>
  <c r="R58" i="1" s="1"/>
  <c r="S58" i="1" s="1"/>
  <c r="Z20" i="1"/>
  <c r="AA20" i="1" s="1"/>
  <c r="Z44" i="1"/>
  <c r="AA44" i="1" s="1"/>
  <c r="AH74" i="1"/>
  <c r="AG52" i="1"/>
  <c r="Z60" i="1"/>
  <c r="AA60" i="1" s="1"/>
  <c r="Z39" i="1"/>
  <c r="AA39" i="1" s="1"/>
  <c r="Z52" i="1"/>
  <c r="AA52" i="1" s="1"/>
  <c r="Z46" i="1"/>
  <c r="AA46" i="1" s="1"/>
  <c r="AB30" i="1"/>
  <c r="AF30" i="1" s="1"/>
  <c r="AI30" i="1"/>
  <c r="AH30" i="1"/>
  <c r="AH31" i="1"/>
  <c r="AI52" i="1" l="1"/>
  <c r="AJ52" i="1" s="1"/>
  <c r="AB52" i="1"/>
  <c r="AF52" i="1" s="1"/>
  <c r="AH52" i="1"/>
  <c r="AB46" i="1"/>
  <c r="AF46" i="1" s="1"/>
  <c r="AI46" i="1"/>
  <c r="AH46" i="1"/>
  <c r="AI55" i="1"/>
  <c r="AB55" i="1"/>
  <c r="AF55" i="1" s="1"/>
  <c r="AH55" i="1"/>
  <c r="AB32" i="1"/>
  <c r="AF32" i="1" s="1"/>
  <c r="AI32" i="1"/>
  <c r="AH32" i="1"/>
  <c r="AB53" i="1"/>
  <c r="AF53" i="1" s="1"/>
  <c r="AI53" i="1"/>
  <c r="AH53" i="1"/>
  <c r="AJ31" i="1"/>
  <c r="AI33" i="1"/>
  <c r="AJ33" i="1" s="1"/>
  <c r="AB33" i="1"/>
  <c r="AF33" i="1" s="1"/>
  <c r="W33" i="1"/>
  <c r="U33" i="1" s="1"/>
  <c r="X33" i="1" s="1"/>
  <c r="R33" i="1" s="1"/>
  <c r="S33" i="1" s="1"/>
  <c r="AH33" i="1"/>
  <c r="AJ29" i="1"/>
  <c r="AB44" i="1"/>
  <c r="AF44" i="1" s="1"/>
  <c r="AI44" i="1"/>
  <c r="AH44" i="1"/>
  <c r="AI62" i="1"/>
  <c r="AJ62" i="1" s="1"/>
  <c r="AB62" i="1"/>
  <c r="AF62" i="1" s="1"/>
  <c r="AH62" i="1"/>
  <c r="AB19" i="1"/>
  <c r="AF19" i="1" s="1"/>
  <c r="AI19" i="1"/>
  <c r="AH19" i="1"/>
  <c r="AI48" i="1"/>
  <c r="AB48" i="1"/>
  <c r="AF48" i="1" s="1"/>
  <c r="AH48" i="1"/>
  <c r="W55" i="1"/>
  <c r="U55" i="1" s="1"/>
  <c r="X55" i="1" s="1"/>
  <c r="R55" i="1" s="1"/>
  <c r="S55" i="1" s="1"/>
  <c r="AB36" i="1"/>
  <c r="AF36" i="1" s="1"/>
  <c r="AI36" i="1"/>
  <c r="AJ36" i="1" s="1"/>
  <c r="AH36" i="1"/>
  <c r="AB40" i="1"/>
  <c r="AF40" i="1" s="1"/>
  <c r="AI40" i="1"/>
  <c r="AH40" i="1"/>
  <c r="AJ68" i="1"/>
  <c r="W32" i="1"/>
  <c r="U32" i="1" s="1"/>
  <c r="X32" i="1" s="1"/>
  <c r="R32" i="1" s="1"/>
  <c r="S32" i="1" s="1"/>
  <c r="AB39" i="1"/>
  <c r="AF39" i="1" s="1"/>
  <c r="AH39" i="1"/>
  <c r="AI39" i="1"/>
  <c r="W39" i="1"/>
  <c r="U39" i="1" s="1"/>
  <c r="X39" i="1" s="1"/>
  <c r="R39" i="1" s="1"/>
  <c r="S39" i="1" s="1"/>
  <c r="AB26" i="1"/>
  <c r="AF26" i="1" s="1"/>
  <c r="AI26" i="1"/>
  <c r="AH26" i="1"/>
  <c r="AB47" i="1"/>
  <c r="AF47" i="1" s="1"/>
  <c r="AI47" i="1"/>
  <c r="AH47" i="1"/>
  <c r="W46" i="1"/>
  <c r="U46" i="1" s="1"/>
  <c r="X46" i="1" s="1"/>
  <c r="R46" i="1" s="1"/>
  <c r="S46" i="1" s="1"/>
  <c r="AJ22" i="1"/>
  <c r="AB38" i="1"/>
  <c r="AF38" i="1" s="1"/>
  <c r="AI38" i="1"/>
  <c r="AH38" i="1"/>
  <c r="AJ23" i="1"/>
  <c r="AI24" i="1"/>
  <c r="AB24" i="1"/>
  <c r="AF24" i="1" s="1"/>
  <c r="AH24" i="1"/>
  <c r="AB27" i="1"/>
  <c r="AF27" i="1" s="1"/>
  <c r="AI27" i="1"/>
  <c r="AH27" i="1"/>
  <c r="AI71" i="1"/>
  <c r="AJ71" i="1" s="1"/>
  <c r="AH71" i="1"/>
  <c r="AB71" i="1"/>
  <c r="AF71" i="1" s="1"/>
  <c r="AI20" i="1"/>
  <c r="AJ20" i="1" s="1"/>
  <c r="AB20" i="1"/>
  <c r="AF20" i="1" s="1"/>
  <c r="AH20" i="1"/>
  <c r="AI60" i="1"/>
  <c r="AB60" i="1"/>
  <c r="AF60" i="1" s="1"/>
  <c r="AH60" i="1"/>
  <c r="W60" i="1"/>
  <c r="U60" i="1" s="1"/>
  <c r="X60" i="1" s="1"/>
  <c r="R60" i="1" s="1"/>
  <c r="S60" i="1" s="1"/>
  <c r="AI66" i="1"/>
  <c r="AB66" i="1"/>
  <c r="AF66" i="1" s="1"/>
  <c r="AH66" i="1"/>
  <c r="W19" i="1"/>
  <c r="U19" i="1" s="1"/>
  <c r="X19" i="1" s="1"/>
  <c r="R19" i="1" s="1"/>
  <c r="S19" i="1" s="1"/>
  <c r="AI63" i="1"/>
  <c r="AB63" i="1"/>
  <c r="AF63" i="1" s="1"/>
  <c r="AH63" i="1"/>
  <c r="W63" i="1"/>
  <c r="U63" i="1" s="1"/>
  <c r="X63" i="1" s="1"/>
  <c r="R63" i="1" s="1"/>
  <c r="S63" i="1" s="1"/>
  <c r="AI58" i="1"/>
  <c r="AB58" i="1"/>
  <c r="AF58" i="1" s="1"/>
  <c r="AH58" i="1"/>
  <c r="AB73" i="1"/>
  <c r="AF73" i="1" s="1"/>
  <c r="AI73" i="1"/>
  <c r="AH73" i="1"/>
  <c r="AI65" i="1"/>
  <c r="AJ65" i="1" s="1"/>
  <c r="AB65" i="1"/>
  <c r="AF65" i="1" s="1"/>
  <c r="AH65" i="1"/>
  <c r="AI57" i="1"/>
  <c r="AJ57" i="1" s="1"/>
  <c r="AB57" i="1"/>
  <c r="AF57" i="1" s="1"/>
  <c r="W57" i="1"/>
  <c r="U57" i="1" s="1"/>
  <c r="X57" i="1" s="1"/>
  <c r="R57" i="1" s="1"/>
  <c r="S57" i="1" s="1"/>
  <c r="AH57" i="1"/>
  <c r="AJ45" i="1"/>
  <c r="AI41" i="1"/>
  <c r="AJ41" i="1" s="1"/>
  <c r="AB41" i="1"/>
  <c r="AF41" i="1" s="1"/>
  <c r="AH41" i="1"/>
  <c r="AI59" i="1"/>
  <c r="AJ59" i="1" s="1"/>
  <c r="AB59" i="1"/>
  <c r="AF59" i="1" s="1"/>
  <c r="AH59" i="1"/>
  <c r="AI70" i="1"/>
  <c r="AB70" i="1"/>
  <c r="AF70" i="1" s="1"/>
  <c r="AH70" i="1"/>
  <c r="AJ56" i="1"/>
  <c r="W20" i="1"/>
  <c r="U20" i="1" s="1"/>
  <c r="X20" i="1" s="1"/>
  <c r="R20" i="1" s="1"/>
  <c r="S20" i="1" s="1"/>
  <c r="AJ42" i="1"/>
  <c r="W52" i="1"/>
  <c r="U52" i="1" s="1"/>
  <c r="X52" i="1" s="1"/>
  <c r="R52" i="1" s="1"/>
  <c r="S52" i="1" s="1"/>
  <c r="AB50" i="1"/>
  <c r="AF50" i="1" s="1"/>
  <c r="AI50" i="1"/>
  <c r="AH50" i="1"/>
  <c r="W50" i="1"/>
  <c r="U50" i="1" s="1"/>
  <c r="X50" i="1" s="1"/>
  <c r="R50" i="1" s="1"/>
  <c r="S50" i="1" s="1"/>
  <c r="W48" i="1"/>
  <c r="U48" i="1" s="1"/>
  <c r="X48" i="1" s="1"/>
  <c r="R48" i="1" s="1"/>
  <c r="S48" i="1" s="1"/>
  <c r="AB54" i="1"/>
  <c r="AF54" i="1" s="1"/>
  <c r="AI54" i="1"/>
  <c r="AJ54" i="1" s="1"/>
  <c r="AH54" i="1"/>
  <c r="AB69" i="1"/>
  <c r="AF69" i="1" s="1"/>
  <c r="AI69" i="1"/>
  <c r="AH69" i="1"/>
  <c r="W44" i="1"/>
  <c r="U44" i="1" s="1"/>
  <c r="X44" i="1" s="1"/>
  <c r="R44" i="1" s="1"/>
  <c r="S44" i="1" s="1"/>
  <c r="W66" i="1"/>
  <c r="U66" i="1" s="1"/>
  <c r="X66" i="1" s="1"/>
  <c r="R66" i="1" s="1"/>
  <c r="S66" i="1" s="1"/>
  <c r="AI28" i="1"/>
  <c r="AB28" i="1"/>
  <c r="AF28" i="1" s="1"/>
  <c r="AH28" i="1"/>
  <c r="AI67" i="1"/>
  <c r="AB67" i="1"/>
  <c r="AF67" i="1" s="1"/>
  <c r="W67" i="1"/>
  <c r="U67" i="1" s="1"/>
  <c r="X67" i="1" s="1"/>
  <c r="R67" i="1" s="1"/>
  <c r="S67" i="1" s="1"/>
  <c r="AH67" i="1"/>
  <c r="AJ30" i="1"/>
  <c r="AB61" i="1"/>
  <c r="AF61" i="1" s="1"/>
  <c r="AI61" i="1"/>
  <c r="AJ61" i="1" s="1"/>
  <c r="AH61" i="1"/>
  <c r="AJ74" i="1"/>
  <c r="AI37" i="1"/>
  <c r="AB37" i="1"/>
  <c r="AF37" i="1" s="1"/>
  <c r="AH37" i="1"/>
  <c r="W37" i="1"/>
  <c r="U37" i="1" s="1"/>
  <c r="X37" i="1" s="1"/>
  <c r="R37" i="1" s="1"/>
  <c r="S37" i="1" s="1"/>
  <c r="AJ49" i="1"/>
  <c r="W62" i="1"/>
  <c r="U62" i="1" s="1"/>
  <c r="X62" i="1" s="1"/>
  <c r="R62" i="1" s="1"/>
  <c r="S62" i="1" s="1"/>
  <c r="W73" i="1"/>
  <c r="U73" i="1" s="1"/>
  <c r="X73" i="1" s="1"/>
  <c r="R73" i="1" s="1"/>
  <c r="S73" i="1" s="1"/>
  <c r="AJ51" i="1"/>
  <c r="AJ38" i="1" l="1"/>
  <c r="AJ26" i="1"/>
  <c r="AJ37" i="1"/>
  <c r="AJ69" i="1"/>
  <c r="AJ50" i="1"/>
  <c r="AJ70" i="1"/>
  <c r="AJ73" i="1"/>
  <c r="AJ63" i="1"/>
  <c r="AJ60" i="1"/>
  <c r="AJ27" i="1"/>
  <c r="AJ40" i="1"/>
  <c r="AJ48" i="1"/>
  <c r="AJ44" i="1"/>
  <c r="AJ55" i="1"/>
  <c r="AJ67" i="1"/>
  <c r="AJ53" i="1"/>
  <c r="AJ39" i="1"/>
  <c r="AJ19" i="1"/>
  <c r="AJ46" i="1"/>
  <c r="AJ28" i="1"/>
  <c r="AJ58" i="1"/>
  <c r="AJ66" i="1"/>
  <c r="AJ24" i="1"/>
  <c r="AJ47" i="1"/>
  <c r="AJ32" i="1"/>
</calcChain>
</file>

<file path=xl/sharedStrings.xml><?xml version="1.0" encoding="utf-8"?>
<sst xmlns="http://schemas.openxmlformats.org/spreadsheetml/2006/main" count="2538" uniqueCount="693">
  <si>
    <t>File opened</t>
  </si>
  <si>
    <t>2023-08-11 13:27:53</t>
  </si>
  <si>
    <t>Console s/n</t>
  </si>
  <si>
    <t>68C-022472</t>
  </si>
  <si>
    <t>Console ver</t>
  </si>
  <si>
    <t>Bluestem v.2.0.02</t>
  </si>
  <si>
    <t>Scripts ver</t>
  </si>
  <si>
    <t>2021.06  2.0.01, June 2021</t>
  </si>
  <si>
    <t>Head s/n</t>
  </si>
  <si>
    <t>68H-422462</t>
  </si>
  <si>
    <t>Head ver</t>
  </si>
  <si>
    <t>1.4.7</t>
  </si>
  <si>
    <t>Head cal</t>
  </si>
  <si>
    <t>{"oxygen": "21", "co2azero": "0.933943", "co2aspan1": "1.00149", "co2aspan2": "-0.0286952", "co2aspan2a": "0.311517", "co2aspan2b": "0.309197", "co2aspanconc1": "2490", "co2aspanconc2": "309.1", "co2bzero": "1.13188", "co2bspan1": "1.00132", "co2bspan2": "-0.0292981", "co2bspan2a": "0.308164", "co2bspan2b": "0.30579", "co2bspanconc1": "2490", "co2bspanconc2": "309.1", "h2oazero": "1.03668", "h2oaspan1": "1.00658", "h2oaspan2": "0", "h2oaspan2a": "0.0712022", "h2oaspan2b": "0.0716706", "h2oaspanconc1": "12.54", "h2oaspanconc2": "0", "h2obzero": "1.04434", "h2obspan1": "1.00365", "h2obspan2": "0", "h2obspan2a": "0.0687392", "h2obspan2b": "0.0689903", "h2obspanconc1": "12.54", "h2obspanconc2": "0", "tazero": "0.0761814", "tbzero": "0.12994", "flowmeterzero": "1.00104", "flowazero": "0.31994", "flowbzero": "0.30367", "chamberpressurezero": "2.55079", "ssa_ref": "39026.9", "ssb_ref": "35024.5"}</t>
  </si>
  <si>
    <t>Chamber type</t>
  </si>
  <si>
    <t>6800-01A</t>
  </si>
  <si>
    <t>Chamber s/n</t>
  </si>
  <si>
    <t>MPF-842142</t>
  </si>
  <si>
    <t>Chamber rev</t>
  </si>
  <si>
    <t>01</t>
  </si>
  <si>
    <t>Chamber cal</t>
  </si>
  <si>
    <t>0</t>
  </si>
  <si>
    <t>Fluorometer</t>
  </si>
  <si>
    <t>Flr. Version</t>
  </si>
  <si>
    <t>13:27:53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</si>
  <si>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</si>
  <si>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</si>
  <si>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</si>
  <si>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</si>
  <si>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</si>
  <si>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</si>
  <si>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</si>
  <si>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</si>
  <si>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</si>
  <si>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</si>
  <si>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</si>
  <si>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</si>
  <si>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</si>
  <si>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</si>
  <si>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</si>
  <si>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</si>
  <si>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</si>
  <si>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</si>
  <si>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</si>
  <si>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</si>
  <si>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</si>
  <si>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</si>
  <si>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</si>
  <si>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</si>
  <si>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</si>
  <si>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</si>
  <si>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</si>
  <si>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</si>
  <si>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</si>
  <si>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</si>
  <si>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</si>
  <si>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</si>
  <si>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</si>
  <si>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</si>
  <si>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</si>
  <si>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</si>
  <si>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</si>
  <si>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</si>
  <si>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</si>
  <si>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</si>
  <si>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</si>
  <si>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</si>
  <si>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</si>
  <si>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</si>
  <si>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</si>
  <si>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</si>
  <si>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</si>
  <si>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</si>
  <si>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</si>
  <si>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</si>
  <si>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</si>
  <si>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</si>
  <si>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</si>
  <si>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</si>
  <si>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</si>
  <si>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1.38219 71.0716 380.173 624.871 877.221 1079.73 1244.67 1400.22</t>
  </si>
  <si>
    <t>Fs_true</t>
  </si>
  <si>
    <t>0.615844 100.889 402.991 601.393 801.618 1002.93 1200.88 1401.74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</si>
  <si>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</si>
  <si>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</si>
  <si>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</si>
  <si>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</si>
  <si>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</si>
  <si>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</si>
  <si>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</si>
  <si>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</si>
  <si>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</si>
  <si>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</si>
  <si>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</si>
  <si>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</si>
  <si>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</si>
  <si>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</si>
  <si>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</si>
  <si>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</si>
  <si>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</si>
  <si>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</si>
  <si>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</si>
  <si>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</si>
  <si>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</si>
  <si>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</si>
  <si>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</si>
  <si>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</si>
  <si>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</si>
  <si>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</si>
  <si>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</si>
  <si>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leaf</t>
  </si>
  <si>
    <t>spad</t>
  </si>
  <si>
    <t>replicate</t>
  </si>
  <si>
    <t>species</t>
  </si>
  <si>
    <t>plot</t>
  </si>
  <si>
    <t>instrument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</si>
  <si>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</si>
  <si>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</si>
  <si>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</si>
  <si>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</si>
  <si>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</si>
  <si>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</si>
  <si>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</si>
  <si>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</si>
  <si>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</si>
  <si>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</si>
  <si>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</si>
  <si>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</si>
  <si>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</si>
  <si>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</si>
  <si>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</si>
  <si>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</si>
  <si>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</si>
  <si>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</si>
  <si>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</si>
  <si>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</si>
  <si>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</si>
  <si>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</si>
  <si>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</si>
  <si>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</si>
  <si>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</si>
  <si>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</si>
  <si>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</si>
  <si>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</si>
  <si>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</si>
  <si>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</si>
  <si>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</si>
  <si>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</si>
  <si>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</si>
  <si>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</si>
  <si>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</si>
  <si>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</si>
  <si>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</si>
  <si>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</si>
  <si>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</si>
  <si>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</si>
  <si>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</si>
  <si>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</si>
  <si>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</si>
  <si>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</si>
  <si>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</si>
  <si>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</si>
  <si>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</si>
  <si>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</si>
  <si>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</si>
  <si>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</si>
  <si>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</si>
  <si>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</si>
  <si>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</si>
  <si>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</si>
  <si>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</si>
  <si>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</si>
  <si>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</si>
  <si>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</si>
  <si>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</si>
  <si>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</si>
  <si>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</si>
  <si>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</si>
  <si>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</si>
  <si>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</si>
  <si>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</si>
  <si>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</si>
  <si>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</si>
  <si>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</si>
  <si>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</si>
  <si>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</si>
  <si>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</si>
  <si>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</si>
  <si>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</si>
  <si>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</si>
  <si>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</si>
  <si>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</si>
  <si>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</si>
  <si>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</si>
  <si>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</si>
  <si>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</si>
  <si>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</si>
  <si>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</si>
  <si>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</si>
  <si>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</si>
  <si>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</si>
  <si>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</si>
  <si>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</si>
  <si>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</si>
  <si>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</si>
  <si>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</si>
  <si>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</si>
  <si>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</si>
  <si>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</si>
  <si>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</si>
  <si>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</si>
  <si>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</si>
  <si>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</si>
  <si>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</si>
  <si>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</si>
  <si>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</si>
  <si>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</si>
  <si>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</si>
  <si>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</si>
  <si>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</si>
  <si>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</si>
  <si>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</si>
  <si>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</si>
  <si>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</si>
  <si>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</si>
  <si>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</si>
  <si>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</si>
  <si>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</si>
  <si>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</si>
  <si>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</si>
  <si>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</si>
  <si>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</si>
  <si>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</si>
  <si>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</si>
  <si>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</si>
  <si>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</si>
  <si>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</si>
  <si>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</si>
  <si>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</si>
  <si>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</si>
  <si>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</si>
  <si>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</si>
  <si>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</si>
  <si>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</si>
  <si>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</si>
  <si>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</si>
  <si>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</si>
  <si>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</si>
  <si>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</si>
  <si>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</si>
  <si>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</si>
  <si>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</si>
  <si>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</si>
  <si>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</si>
  <si>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</si>
  <si>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</si>
  <si>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</si>
  <si>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</si>
  <si>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</si>
  <si>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</si>
  <si>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</si>
  <si>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</si>
  <si>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</si>
  <si>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</si>
  <si>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</si>
  <si>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</si>
  <si>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</si>
  <si>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</si>
  <si>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</si>
  <si>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</si>
  <si>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</si>
  <si>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</si>
  <si>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</si>
  <si>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</si>
  <si>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</si>
  <si>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</si>
  <si>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</si>
  <si>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</si>
  <si>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</si>
  <si>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</si>
  <si>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</si>
  <si>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</si>
  <si>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</si>
  <si>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</si>
  <si>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</si>
  <si>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</si>
  <si>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</si>
  <si>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</si>
  <si>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</si>
  <si>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</si>
  <si>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</si>
  <si>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</si>
  <si>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</si>
  <si>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</si>
  <si>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</si>
  <si>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</si>
  <si>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</si>
  <si>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</si>
  <si>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</si>
  <si>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</si>
  <si>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</si>
  <si>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</si>
  <si>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</si>
  <si>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</si>
  <si>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</si>
  <si>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</si>
  <si>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</si>
  <si>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</si>
  <si>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</si>
  <si>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</si>
  <si>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</si>
  <si>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</si>
  <si>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</si>
  <si>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</si>
  <si>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</si>
  <si>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</si>
  <si>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</si>
  <si>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</si>
  <si>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</si>
  <si>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</si>
  <si>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</si>
  <si>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</si>
  <si>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</si>
  <si>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</si>
  <si>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</si>
  <si>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</si>
  <si>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</si>
  <si>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</si>
  <si>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</si>
  <si>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</si>
  <si>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</si>
  <si>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</si>
  <si>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</si>
  <si>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</si>
  <si>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</si>
  <si>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</si>
  <si>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</si>
  <si>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</si>
  <si>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</si>
  <si>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</si>
  <si>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</si>
  <si>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</si>
  <si>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</si>
  <si>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</si>
  <si>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</si>
  <si>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</si>
  <si>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</si>
  <si>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</si>
  <si>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</si>
  <si>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</si>
  <si>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</si>
  <si>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</si>
  <si>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</si>
  <si>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</si>
  <si>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</si>
  <si>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</si>
  <si>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</si>
  <si>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</si>
  <si>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</si>
  <si>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</si>
  <si>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</si>
  <si>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</si>
  <si>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</si>
  <si>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</si>
  <si>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</si>
  <si>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</si>
  <si>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</si>
  <si>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</si>
  <si>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</si>
  <si>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</si>
  <si>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</si>
  <si>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</si>
  <si>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</si>
  <si>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</si>
  <si>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</si>
  <si>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</si>
  <si>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</si>
  <si>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</si>
  <si>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</si>
  <si>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</si>
  <si>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</si>
  <si>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</si>
  <si>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</si>
  <si>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</si>
  <si>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</si>
  <si>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</si>
  <si>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</si>
  <si>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</si>
  <si>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</si>
  <si>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</si>
  <si>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</si>
  <si>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</si>
  <si>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</si>
  <si>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20230812 14:18:26</t>
  </si>
  <si>
    <t>14:18:26</t>
  </si>
  <si>
    <t>none</t>
  </si>
  <si>
    <t>flag</t>
  </si>
  <si>
    <t>55.2</t>
  </si>
  <si>
    <t>1</t>
  </si>
  <si>
    <t>sorghum</t>
  </si>
  <si>
    <t>mcgrath2</t>
  </si>
  <si>
    <t>-</t>
  </si>
  <si>
    <t>MPF-1023-20230811-14_18_06</t>
  </si>
  <si>
    <t>DARK-1024-20230811-14_18_12</t>
  </si>
  <si>
    <t>0: Broadleaf</t>
  </si>
  <si>
    <t>14:17:50</t>
  </si>
  <si>
    <t>2/2</t>
  </si>
  <si>
    <t>11111111</t>
  </si>
  <si>
    <t>oooooooo</t>
  </si>
  <si>
    <t>off</t>
  </si>
  <si>
    <t>20230812 14:20:20</t>
  </si>
  <si>
    <t>14:20:20</t>
  </si>
  <si>
    <t>MPF-1025-20230811-14_19_59</t>
  </si>
  <si>
    <t>DARK-1026-20230811-14_20_05</t>
  </si>
  <si>
    <t>14:19:42</t>
  </si>
  <si>
    <t>20230812 14:22:29</t>
  </si>
  <si>
    <t>14:22:29</t>
  </si>
  <si>
    <t>MPF-1027-20230811-14_22_08</t>
  </si>
  <si>
    <t>DARK-1028-20230811-14_22_14</t>
  </si>
  <si>
    <t>14:21:50</t>
  </si>
  <si>
    <t>20230812 14:25:06</t>
  </si>
  <si>
    <t>14:25:06</t>
  </si>
  <si>
    <t>MPF-1029-20230811-14_24_45</t>
  </si>
  <si>
    <t>DARK-1030-20230811-14_24_51</t>
  </si>
  <si>
    <t>14:24:26</t>
  </si>
  <si>
    <t>20230812 14:27:04</t>
  </si>
  <si>
    <t>14:27:04</t>
  </si>
  <si>
    <t>MPF-1031-20230811-14_26_43</t>
  </si>
  <si>
    <t>DARK-1032-20230811-14_26_49</t>
  </si>
  <si>
    <t>14:26:25</t>
  </si>
  <si>
    <t>20230812 14:29:21</t>
  </si>
  <si>
    <t>14:29:21</t>
  </si>
  <si>
    <t>MPF-1033-20230811-14_29_00</t>
  </si>
  <si>
    <t>DARK-1034-20230811-14_29_06</t>
  </si>
  <si>
    <t>14:28:42</t>
  </si>
  <si>
    <t>20230812 14:30:59</t>
  </si>
  <si>
    <t>14:30:59</t>
  </si>
  <si>
    <t>MPF-1035-20230811-14_30_38</t>
  </si>
  <si>
    <t>DARK-1036-20230811-14_30_45</t>
  </si>
  <si>
    <t>14:31:29</t>
  </si>
  <si>
    <t>20230812 14:34:30</t>
  </si>
  <si>
    <t>14:34:30</t>
  </si>
  <si>
    <t>MPF-1037-20230811-14_34_10</t>
  </si>
  <si>
    <t>DARK-1038-20230811-14_34_16</t>
  </si>
  <si>
    <t>14:32:59</t>
  </si>
  <si>
    <t>1/2</t>
  </si>
  <si>
    <t>20230812 14:37:39</t>
  </si>
  <si>
    <t>14:37:39</t>
  </si>
  <si>
    <t>MPF-1039-20230811-14_37_18</t>
  </si>
  <si>
    <t>DARK-1040-20230811-14_37_24</t>
  </si>
  <si>
    <t>14:35:40</t>
  </si>
  <si>
    <t>20230812 14:39:59</t>
  </si>
  <si>
    <t>14:39:59</t>
  </si>
  <si>
    <t>MPF-1041-20230811-14_39_38</t>
  </si>
  <si>
    <t>DARK-1042-20230811-14_39_44</t>
  </si>
  <si>
    <t>14:39:20</t>
  </si>
  <si>
    <t>20230812 14:41:59</t>
  </si>
  <si>
    <t>14:41:59</t>
  </si>
  <si>
    <t>MPF-1043-20230811-14_41_38</t>
  </si>
  <si>
    <t>DARK-1044-20230811-14_41_44</t>
  </si>
  <si>
    <t>14:41:18</t>
  </si>
  <si>
    <t>20230812 14:44:03</t>
  </si>
  <si>
    <t>14:44:03</t>
  </si>
  <si>
    <t>MPF-1045-20230811-14_43_42</t>
  </si>
  <si>
    <t>DARK-1046-20230811-14_43_48</t>
  </si>
  <si>
    <t>14:43:22</t>
  </si>
  <si>
    <t>20230812 14:46:02</t>
  </si>
  <si>
    <t>14:46:02</t>
  </si>
  <si>
    <t>MPF-1047-20230811-14_45_41</t>
  </si>
  <si>
    <t>DARK-1048-20230811-14_45_47</t>
  </si>
  <si>
    <t>14:45:20</t>
  </si>
  <si>
    <t>20230812 14:47:56</t>
  </si>
  <si>
    <t>14:47:56</t>
  </si>
  <si>
    <t>MPF-1049-20230811-14_47_35</t>
  </si>
  <si>
    <t>DARK-1050-20230811-14_47_41</t>
  </si>
  <si>
    <t>14:47:14</t>
  </si>
  <si>
    <t>20230812 15:12:45</t>
  </si>
  <si>
    <t>15:12:45</t>
  </si>
  <si>
    <t>flag-4</t>
  </si>
  <si>
    <t>59.3</t>
  </si>
  <si>
    <t>2</t>
  </si>
  <si>
    <t>MPF-1051-20230811-15_12_24</t>
  </si>
  <si>
    <t>DARK-1052-20230811-15_12_31</t>
  </si>
  <si>
    <t>15:12:08</t>
  </si>
  <si>
    <t>20230812 15:14:33</t>
  </si>
  <si>
    <t>15:14:33</t>
  </si>
  <si>
    <t>MPF-1053-20230811-15_14_12</t>
  </si>
  <si>
    <t>DARK-1054-20230811-15_14_19</t>
  </si>
  <si>
    <t>15:13:56</t>
  </si>
  <si>
    <t>20230812 15:16:30</t>
  </si>
  <si>
    <t>15:16:30</t>
  </si>
  <si>
    <t>MPF-1055-20230811-15_16_09</t>
  </si>
  <si>
    <t>DARK-1056-20230811-15_16_16</t>
  </si>
  <si>
    <t>15:15:53</t>
  </si>
  <si>
    <t>20230812 15:18:34</t>
  </si>
  <si>
    <t>15:18:34</t>
  </si>
  <si>
    <t>MPF-1057-20230811-15_18_13</t>
  </si>
  <si>
    <t>DARK-1058-20230811-15_18_20</t>
  </si>
  <si>
    <t>15:17:56</t>
  </si>
  <si>
    <t>20230812 15:20:47</t>
  </si>
  <si>
    <t>15:20:47</t>
  </si>
  <si>
    <t>MPF-1059-20230811-15_20_27</t>
  </si>
  <si>
    <t>DARK-1060-20230811-15_20_33</t>
  </si>
  <si>
    <t>15:20:09</t>
  </si>
  <si>
    <t>20230812 15:22:26</t>
  </si>
  <si>
    <t>15:22:26</t>
  </si>
  <si>
    <t>MPF-1061-20230811-15_22_05</t>
  </si>
  <si>
    <t>DARK-1062-20230811-15_22_12</t>
  </si>
  <si>
    <t>15:23:00</t>
  </si>
  <si>
    <t>20230812 15:25:30</t>
  </si>
  <si>
    <t>15:25:30</t>
  </si>
  <si>
    <t>MPF-1063-20230811-15_25_10</t>
  </si>
  <si>
    <t>DARK-1064-20230811-15_25_16</t>
  </si>
  <si>
    <t>15:24:52</t>
  </si>
  <si>
    <t>20230812 15:28:31</t>
  </si>
  <si>
    <t>15:28:31</t>
  </si>
  <si>
    <t>MPF-1065-20230811-15_28_11</t>
  </si>
  <si>
    <t>DARK-1066-20230811-15_28_17</t>
  </si>
  <si>
    <t>15:27:54</t>
  </si>
  <si>
    <t>20230812 15:31:26</t>
  </si>
  <si>
    <t>15:31:26</t>
  </si>
  <si>
    <t>MPF-1067-20230811-15_31_06</t>
  </si>
  <si>
    <t>DARK-1068-20230811-15_31_12</t>
  </si>
  <si>
    <t>15:30:44</t>
  </si>
  <si>
    <t>20230812 15:34:35</t>
  </si>
  <si>
    <t>15:34:35</t>
  </si>
  <si>
    <t>MPF-1069-20230811-15_34_14</t>
  </si>
  <si>
    <t>DARK-1070-20230811-15_34_21</t>
  </si>
  <si>
    <t>15:35:00</t>
  </si>
  <si>
    <t>20230812 15:36:47</t>
  </si>
  <si>
    <t>15:36:47</t>
  </si>
  <si>
    <t>MPF-1071-20230811-15_36_27</t>
  </si>
  <si>
    <t>DARK-1072-20230811-15_36_33</t>
  </si>
  <si>
    <t>15:36:11</t>
  </si>
  <si>
    <t>20230812 15:39:35</t>
  </si>
  <si>
    <t>15:39:35</t>
  </si>
  <si>
    <t>MPF-1073-20230811-15_39_15</t>
  </si>
  <si>
    <t>DARK-1074-20230811-15_39_21</t>
  </si>
  <si>
    <t>15:37:56</t>
  </si>
  <si>
    <t>20230812 15:42:44</t>
  </si>
  <si>
    <t>15:42:44</t>
  </si>
  <si>
    <t>MPF-1075-20230811-15_42_23</t>
  </si>
  <si>
    <t>DARK-1076-20230811-15_42_30</t>
  </si>
  <si>
    <t>15:41:39</t>
  </si>
  <si>
    <t>20230812 15:44:45</t>
  </si>
  <si>
    <t>15:44:45</t>
  </si>
  <si>
    <t>MPF-1077-20230811-15_44_25</t>
  </si>
  <si>
    <t>DARK-1078-20230811-15_44_31</t>
  </si>
  <si>
    <t>15:44:09</t>
  </si>
  <si>
    <t>20230812 16:09:36</t>
  </si>
  <si>
    <t>16:09:36</t>
  </si>
  <si>
    <t>54.8</t>
  </si>
  <si>
    <t>3</t>
  </si>
  <si>
    <t>MPF-1079-20230811-16_09_16</t>
  </si>
  <si>
    <t>DARK-1080-20230811-16_09_22</t>
  </si>
  <si>
    <t>16:08:58</t>
  </si>
  <si>
    <t>20230812 16:11:34</t>
  </si>
  <si>
    <t>16:11:34</t>
  </si>
  <si>
    <t>MPF-1081-20230811-16_11_14</t>
  </si>
  <si>
    <t>DARK-1082-20230811-16_11_20</t>
  </si>
  <si>
    <t>16:10:58</t>
  </si>
  <si>
    <t>20230812 16:13:33</t>
  </si>
  <si>
    <t>16:13:33</t>
  </si>
  <si>
    <t>MPF-1083-20230811-16_13_12</t>
  </si>
  <si>
    <t>DARK-1084-20230811-16_13_19</t>
  </si>
  <si>
    <t>16:12:55</t>
  </si>
  <si>
    <t>20230812 16:15:11</t>
  </si>
  <si>
    <t>16:15:11</t>
  </si>
  <si>
    <t>MPF-1085-20230811-16_14_51</t>
  </si>
  <si>
    <t>DARK-1086-20230811-16_14_57</t>
  </si>
  <si>
    <t>16:15:42</t>
  </si>
  <si>
    <t>20230812 16:18:13</t>
  </si>
  <si>
    <t>16:18:13</t>
  </si>
  <si>
    <t>MPF-1087-20230811-16_17_52</t>
  </si>
  <si>
    <t>DARK-1088-20230811-16_17_59</t>
  </si>
  <si>
    <t>16:17:33</t>
  </si>
  <si>
    <t>20230812 16:20:53</t>
  </si>
  <si>
    <t>16:20:53</t>
  </si>
  <si>
    <t>MPF-1089-20230811-16_20_32</t>
  </si>
  <si>
    <t>DARK-1090-20230811-16_20_39</t>
  </si>
  <si>
    <t>16:20:14</t>
  </si>
  <si>
    <t>20230812 16:22:56</t>
  </si>
  <si>
    <t>16:22:56</t>
  </si>
  <si>
    <t>MPF-1091-20230811-16_22_35</t>
  </si>
  <si>
    <t>DARK-1092-20230811-16_22_42</t>
  </si>
  <si>
    <t>16:22:16</t>
  </si>
  <si>
    <t>20230812 16:26:04</t>
  </si>
  <si>
    <t>16:26:04</t>
  </si>
  <si>
    <t>MPF-1093-20230811-16_25_44</t>
  </si>
  <si>
    <t>DARK-1094-20230811-16_25_50</t>
  </si>
  <si>
    <t>16:24:44</t>
  </si>
  <si>
    <t>20230812 16:29:03</t>
  </si>
  <si>
    <t>16:29:03</t>
  </si>
  <si>
    <t>MPF-1095-20230811-16_28_42</t>
  </si>
  <si>
    <t>DARK-1096-20230811-16_28_49</t>
  </si>
  <si>
    <t>16:27:24</t>
  </si>
  <si>
    <t>20230812 16:31:04</t>
  </si>
  <si>
    <t>16:31:04</t>
  </si>
  <si>
    <t>MPF-1097-20230811-16_30_43</t>
  </si>
  <si>
    <t>DARK-1098-20230811-16_30_50</t>
  </si>
  <si>
    <t>16:30:24</t>
  </si>
  <si>
    <t>20230812 16:33:07</t>
  </si>
  <si>
    <t>16:33:07</t>
  </si>
  <si>
    <t>MPF-1099-20230811-16_32_46</t>
  </si>
  <si>
    <t>DARK-1100-20230811-16_32_53</t>
  </si>
  <si>
    <t>16:32:25</t>
  </si>
  <si>
    <t>20230812 16:35:15</t>
  </si>
  <si>
    <t>16:35:15</t>
  </si>
  <si>
    <t>MPF-1101-20230811-16_34_54</t>
  </si>
  <si>
    <t>DARK-1102-20230811-16_35_01</t>
  </si>
  <si>
    <t>16:34:33</t>
  </si>
  <si>
    <t>20230812 16:37:13</t>
  </si>
  <si>
    <t>16:37:13</t>
  </si>
  <si>
    <t>MPF-1103-20230811-16_36_52</t>
  </si>
  <si>
    <t>DARK-1104-20230811-16_36_59</t>
  </si>
  <si>
    <t>16:36:31</t>
  </si>
  <si>
    <t>20230812 16:39:18</t>
  </si>
  <si>
    <t>16:39:18</t>
  </si>
  <si>
    <t>MPF-1105-20230811-16_38_57</t>
  </si>
  <si>
    <t>DARK-1106-20230811-16_39_04</t>
  </si>
  <si>
    <t>16:38:34</t>
  </si>
  <si>
    <t>20230812 17:00:38</t>
  </si>
  <si>
    <t>17:00:38</t>
  </si>
  <si>
    <t>65.8</t>
  </si>
  <si>
    <t>5</t>
  </si>
  <si>
    <t>MPF-1107-20230811-17_00_17</t>
  </si>
  <si>
    <t>DARK-1108-20230811-17_00_24</t>
  </si>
  <si>
    <t>17:00:02</t>
  </si>
  <si>
    <t>20230812 17:02:26</t>
  </si>
  <si>
    <t>17:02:26</t>
  </si>
  <si>
    <t>MPF-1109-20230811-17_02_05</t>
  </si>
  <si>
    <t>DARK-1110-20230811-17_02_12</t>
  </si>
  <si>
    <t>17:01:50</t>
  </si>
  <si>
    <t>20230812 17:04:32</t>
  </si>
  <si>
    <t>17:04:32</t>
  </si>
  <si>
    <t>MPF-1111-20230811-17_04_11</t>
  </si>
  <si>
    <t>DARK-1112-20230811-17_04_18</t>
  </si>
  <si>
    <t>17:03:56</t>
  </si>
  <si>
    <t>20230812 17:06:22</t>
  </si>
  <si>
    <t>17:06:22</t>
  </si>
  <si>
    <t>MPF-1113-20230811-17_06_01</t>
  </si>
  <si>
    <t>DARK-1114-20230811-17_06_08</t>
  </si>
  <si>
    <t>17:05:46</t>
  </si>
  <si>
    <t>20230812 17:08:32</t>
  </si>
  <si>
    <t>17:08:32</t>
  </si>
  <si>
    <t>MPF-1115-20230811-17_08_11</t>
  </si>
  <si>
    <t>DARK-1116-20230811-17_08_18</t>
  </si>
  <si>
    <t>17:07:55</t>
  </si>
  <si>
    <t>20230812 17:10:22</t>
  </si>
  <si>
    <t>17:10:22</t>
  </si>
  <si>
    <t>MPF-1117-20230811-17_10_01</t>
  </si>
  <si>
    <t>DARK-1118-20230811-17_10_08</t>
  </si>
  <si>
    <t>17:09:43</t>
  </si>
  <si>
    <t>20230812 17:12:15</t>
  </si>
  <si>
    <t>17:12:15</t>
  </si>
  <si>
    <t>MPF-1119-20230811-17_11_55</t>
  </si>
  <si>
    <t>DARK-1120-20230811-17_12_01</t>
  </si>
  <si>
    <t>17:11:36</t>
  </si>
  <si>
    <t>20230812 17:15:24</t>
  </si>
  <si>
    <t>17:15:24</t>
  </si>
  <si>
    <t>MPF-1121-20230811-17_15_03</t>
  </si>
  <si>
    <t>DARK-1122-20230811-17_15_10</t>
  </si>
  <si>
    <t>17:13:55</t>
  </si>
  <si>
    <t>20230812 17:17:16</t>
  </si>
  <si>
    <t>17:17:16</t>
  </si>
  <si>
    <t>MPF-1123-20230811-17_16_56</t>
  </si>
  <si>
    <t>DARK-1124-20230811-17_17_02</t>
  </si>
  <si>
    <t>17:16:40</t>
  </si>
  <si>
    <t>20230812 17:19:22</t>
  </si>
  <si>
    <t>17:19:22</t>
  </si>
  <si>
    <t>MPF-1125-20230811-17_19_02</t>
  </si>
  <si>
    <t>DARK-1126-20230811-17_19_08</t>
  </si>
  <si>
    <t>17:18:33</t>
  </si>
  <si>
    <t>20230812 17:22:31</t>
  </si>
  <si>
    <t>17:22:31</t>
  </si>
  <si>
    <t>MPF-1127-20230811-17_22_10</t>
  </si>
  <si>
    <t>DARK-1128-20230811-17_22_17</t>
  </si>
  <si>
    <t>17:23:02</t>
  </si>
  <si>
    <t>20230812 17:26:03</t>
  </si>
  <si>
    <t>17:26:03</t>
  </si>
  <si>
    <t>MPF-1129-20230811-17_25_42</t>
  </si>
  <si>
    <t>DARK-1130-20230811-17_25_49</t>
  </si>
  <si>
    <t>17:24:01</t>
  </si>
  <si>
    <t>20230812 17:29:11</t>
  </si>
  <si>
    <t>17:29:11</t>
  </si>
  <si>
    <t>MPF-1131-20230811-17_28_51</t>
  </si>
  <si>
    <t>DARK-1132-20230811-17_28_57</t>
  </si>
  <si>
    <t>17:27:13</t>
  </si>
  <si>
    <t>20230812 17:32:03</t>
  </si>
  <si>
    <t>17:32:03</t>
  </si>
  <si>
    <t>MPF-1133-20230811-17_31_43</t>
  </si>
  <si>
    <t>DARK-1134-20230811-17_31_49</t>
  </si>
  <si>
    <t>17:30:27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</si>
</sst>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G74"/>
  <sheetViews>
    <sheetView tabSelected="1" workbookViewId="0">
      <selection activeCell="K13" sqref="K13"/>
    </sheetView>
  </sheetViews>
  <sheetFormatPr defaultRowHeight="14.4" x14ac:dyDescent="0.3"/>
  <sheetData>
    <row r="2" spans="1:267" x14ac:dyDescent="0.3">
      <c r="A2" t="s">
        <v>26</v>
      </c>
      <c r="B2" t="s">
        <v>27</v>
      </c>
      <c r="C2" t="s">
        <v>29</v>
      </c>
    </row>
    <row r="3" spans="1:267" x14ac:dyDescent="0.3">
      <c r="B3" t="s">
        <v>28</v>
      </c>
      <c r="C3">
        <v>21</v>
      </c>
    </row>
    <row r="4" spans="1:267" x14ac:dyDescent="0.3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267" x14ac:dyDescent="0.3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7" x14ac:dyDescent="0.3">
      <c r="A6" t="s">
        <v>42</v>
      </c>
      <c r="B6" t="s">
        <v>43</v>
      </c>
    </row>
    <row r="7" spans="1:267" x14ac:dyDescent="0.3">
      <c r="B7">
        <v>2</v>
      </c>
    </row>
    <row r="8" spans="1:267" x14ac:dyDescent="0.3">
      <c r="A8" t="s">
        <v>44</v>
      </c>
      <c r="B8" t="s">
        <v>45</v>
      </c>
      <c r="C8" t="s">
        <v>46</v>
      </c>
      <c r="D8" t="s">
        <v>47</v>
      </c>
      <c r="E8" t="s">
        <v>48</v>
      </c>
    </row>
    <row r="9" spans="1:267" x14ac:dyDescent="0.3">
      <c r="B9">
        <v>0</v>
      </c>
      <c r="C9">
        <v>1</v>
      </c>
      <c r="D9">
        <v>0</v>
      </c>
      <c r="E9">
        <v>0</v>
      </c>
    </row>
    <row r="10" spans="1:267" x14ac:dyDescent="0.3">
      <c r="A10" t="s">
        <v>49</v>
      </c>
      <c r="B10" t="s">
        <v>50</v>
      </c>
      <c r="C10" t="s">
        <v>52</v>
      </c>
      <c r="D10" t="s">
        <v>54</v>
      </c>
      <c r="E10" t="s">
        <v>55</v>
      </c>
      <c r="F10" t="s">
        <v>56</v>
      </c>
      <c r="G10" t="s">
        <v>57</v>
      </c>
      <c r="H10" t="s">
        <v>58</v>
      </c>
      <c r="I10" t="s">
        <v>59</v>
      </c>
      <c r="J10" t="s">
        <v>60</v>
      </c>
      <c r="K10" t="s">
        <v>61</v>
      </c>
      <c r="L10" t="s">
        <v>62</v>
      </c>
      <c r="M10" t="s">
        <v>63</v>
      </c>
      <c r="N10" t="s">
        <v>64</v>
      </c>
      <c r="O10" t="s">
        <v>65</v>
      </c>
      <c r="P10" t="s">
        <v>66</v>
      </c>
      <c r="Q10" t="s">
        <v>67</v>
      </c>
    </row>
    <row r="11" spans="1:267" x14ac:dyDescent="0.3">
      <c r="B11" t="s">
        <v>51</v>
      </c>
      <c r="C11" t="s">
        <v>53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67" x14ac:dyDescent="0.3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</row>
    <row r="13" spans="1:267" x14ac:dyDescent="0.3">
      <c r="B13">
        <v>0</v>
      </c>
      <c r="C13">
        <v>0</v>
      </c>
      <c r="D13">
        <v>0</v>
      </c>
      <c r="E13">
        <v>0</v>
      </c>
      <c r="F13">
        <v>1</v>
      </c>
    </row>
    <row r="14" spans="1:267" x14ac:dyDescent="0.3">
      <c r="A14" t="s">
        <v>74</v>
      </c>
      <c r="B14" t="s">
        <v>75</v>
      </c>
      <c r="C14" t="s">
        <v>76</v>
      </c>
      <c r="D14" t="s">
        <v>77</v>
      </c>
      <c r="E14" t="s">
        <v>78</v>
      </c>
      <c r="F14" t="s">
        <v>79</v>
      </c>
      <c r="G14" t="s">
        <v>81</v>
      </c>
      <c r="H14" t="s">
        <v>83</v>
      </c>
    </row>
    <row r="15" spans="1:267" x14ac:dyDescent="0.3">
      <c r="B15">
        <v>-6276</v>
      </c>
      <c r="C15">
        <v>6.6</v>
      </c>
      <c r="D15">
        <v>1.7090000000000001E-5</v>
      </c>
      <c r="E15">
        <v>3.11</v>
      </c>
      <c r="F15" t="s">
        <v>80</v>
      </c>
      <c r="G15" t="s">
        <v>82</v>
      </c>
      <c r="H15">
        <v>0</v>
      </c>
    </row>
    <row r="16" spans="1:267" x14ac:dyDescent="0.3">
      <c r="A16" t="s">
        <v>84</v>
      </c>
      <c r="B16" t="s">
        <v>84</v>
      </c>
      <c r="C16" t="s">
        <v>84</v>
      </c>
      <c r="D16" t="s">
        <v>84</v>
      </c>
      <c r="E16" t="s">
        <v>84</v>
      </c>
      <c r="F16" t="s">
        <v>84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86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88</v>
      </c>
      <c r="AQ16" t="s">
        <v>88</v>
      </c>
      <c r="AR16" t="s">
        <v>88</v>
      </c>
      <c r="AS16" t="s">
        <v>88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  <c r="BF16" t="s">
        <v>88</v>
      </c>
      <c r="BG16" t="s">
        <v>88</v>
      </c>
      <c r="BH16" t="s">
        <v>88</v>
      </c>
      <c r="BI16" t="s">
        <v>88</v>
      </c>
      <c r="BJ16" t="s">
        <v>88</v>
      </c>
      <c r="BK16" t="s">
        <v>88</v>
      </c>
      <c r="BL16" t="s">
        <v>88</v>
      </c>
      <c r="BM16" t="s">
        <v>88</v>
      </c>
      <c r="BN16" t="s">
        <v>88</v>
      </c>
      <c r="BO16" t="s">
        <v>88</v>
      </c>
      <c r="BP16" t="s">
        <v>88</v>
      </c>
      <c r="BQ16" t="s">
        <v>88</v>
      </c>
      <c r="BR16" t="s">
        <v>89</v>
      </c>
      <c r="BS16" t="s">
        <v>89</v>
      </c>
      <c r="BT16" t="s">
        <v>89</v>
      </c>
      <c r="BU16" t="s">
        <v>89</v>
      </c>
      <c r="BV16" t="s">
        <v>89</v>
      </c>
      <c r="BW16" t="s">
        <v>89</v>
      </c>
      <c r="BX16" t="s">
        <v>89</v>
      </c>
      <c r="BY16" t="s">
        <v>89</v>
      </c>
      <c r="BZ16" t="s">
        <v>90</v>
      </c>
      <c r="CA16" t="s">
        <v>90</v>
      </c>
      <c r="CB16" t="s">
        <v>90</v>
      </c>
      <c r="CC16" t="s">
        <v>90</v>
      </c>
      <c r="CD16" t="s">
        <v>90</v>
      </c>
      <c r="CE16" t="s">
        <v>90</v>
      </c>
      <c r="CF16" t="s">
        <v>90</v>
      </c>
      <c r="CG16" t="s">
        <v>90</v>
      </c>
      <c r="CH16" t="s">
        <v>90</v>
      </c>
      <c r="CI16" t="s">
        <v>90</v>
      </c>
      <c r="CJ16" t="s">
        <v>91</v>
      </c>
      <c r="CK16" t="s">
        <v>91</v>
      </c>
      <c r="CL16" t="s">
        <v>91</v>
      </c>
      <c r="CM16" t="s">
        <v>91</v>
      </c>
      <c r="CN16" t="s">
        <v>42</v>
      </c>
      <c r="CO16" t="s">
        <v>42</v>
      </c>
      <c r="CP16" t="s">
        <v>42</v>
      </c>
      <c r="CQ16" t="s">
        <v>92</v>
      </c>
      <c r="CR16" t="s">
        <v>92</v>
      </c>
      <c r="CS16" t="s">
        <v>92</v>
      </c>
      <c r="CT16" t="s">
        <v>92</v>
      </c>
      <c r="CU16" t="s">
        <v>92</v>
      </c>
      <c r="CV16" t="s">
        <v>92</v>
      </c>
      <c r="CW16" t="s">
        <v>92</v>
      </c>
      <c r="CX16" t="s">
        <v>92</v>
      </c>
      <c r="CY16" t="s">
        <v>92</v>
      </c>
      <c r="CZ16" t="s">
        <v>92</v>
      </c>
      <c r="DA16" t="s">
        <v>92</v>
      </c>
      <c r="DB16" t="s">
        <v>92</v>
      </c>
      <c r="DC16" t="s">
        <v>92</v>
      </c>
      <c r="DD16" t="s">
        <v>92</v>
      </c>
      <c r="DE16" t="s">
        <v>92</v>
      </c>
      <c r="DF16" t="s">
        <v>92</v>
      </c>
      <c r="DG16" t="s">
        <v>92</v>
      </c>
      <c r="DH16" t="s">
        <v>92</v>
      </c>
      <c r="DI16" t="s">
        <v>93</v>
      </c>
      <c r="DJ16" t="s">
        <v>93</v>
      </c>
      <c r="DK16" t="s">
        <v>93</v>
      </c>
      <c r="DL16" t="s">
        <v>93</v>
      </c>
      <c r="DM16" t="s">
        <v>93</v>
      </c>
      <c r="DN16" t="s">
        <v>93</v>
      </c>
      <c r="DO16" t="s">
        <v>93</v>
      </c>
      <c r="DP16" t="s">
        <v>93</v>
      </c>
      <c r="DQ16" t="s">
        <v>93</v>
      </c>
      <c r="DR16" t="s">
        <v>93</v>
      </c>
      <c r="DS16" t="s">
        <v>94</v>
      </c>
      <c r="DT16" t="s">
        <v>94</v>
      </c>
      <c r="DU16" t="s">
        <v>94</v>
      </c>
      <c r="DV16" t="s">
        <v>94</v>
      </c>
      <c r="DW16" t="s">
        <v>94</v>
      </c>
      <c r="DX16" t="s">
        <v>94</v>
      </c>
      <c r="DY16" t="s">
        <v>94</v>
      </c>
      <c r="DZ16" t="s">
        <v>94</v>
      </c>
      <c r="EA16" t="s">
        <v>94</v>
      </c>
      <c r="EB16" t="s">
        <v>94</v>
      </c>
      <c r="EC16" t="s">
        <v>94</v>
      </c>
      <c r="ED16" t="s">
        <v>94</v>
      </c>
      <c r="EE16" t="s">
        <v>94</v>
      </c>
      <c r="EF16" t="s">
        <v>94</v>
      </c>
      <c r="EG16" t="s">
        <v>94</v>
      </c>
      <c r="EH16" t="s">
        <v>94</v>
      </c>
      <c r="EI16" t="s">
        <v>94</v>
      </c>
      <c r="EJ16" t="s">
        <v>94</v>
      </c>
      <c r="EK16" t="s">
        <v>95</v>
      </c>
      <c r="EL16" t="s">
        <v>95</v>
      </c>
      <c r="EM16" t="s">
        <v>95</v>
      </c>
      <c r="EN16" t="s">
        <v>95</v>
      </c>
      <c r="EO16" t="s">
        <v>95</v>
      </c>
      <c r="EP16" t="s">
        <v>96</v>
      </c>
      <c r="EQ16" t="s">
        <v>96</v>
      </c>
      <c r="ER16" t="s">
        <v>96</v>
      </c>
      <c r="ES16" t="s">
        <v>96</v>
      </c>
      <c r="ET16" t="s">
        <v>96</v>
      </c>
      <c r="EU16" t="s">
        <v>96</v>
      </c>
      <c r="EV16" t="s">
        <v>96</v>
      </c>
      <c r="EW16" t="s">
        <v>96</v>
      </c>
      <c r="EX16" t="s">
        <v>96</v>
      </c>
      <c r="EY16" t="s">
        <v>96</v>
      </c>
      <c r="EZ16" t="s">
        <v>96</v>
      </c>
      <c r="FA16" t="s">
        <v>96</v>
      </c>
      <c r="FB16" t="s">
        <v>96</v>
      </c>
      <c r="FC16" t="s">
        <v>97</v>
      </c>
      <c r="FD16" t="s">
        <v>97</v>
      </c>
      <c r="FE16" t="s">
        <v>97</v>
      </c>
      <c r="FF16" t="s">
        <v>97</v>
      </c>
      <c r="FG16" t="s">
        <v>97</v>
      </c>
      <c r="FH16" t="s">
        <v>97</v>
      </c>
      <c r="FI16" t="s">
        <v>97</v>
      </c>
      <c r="FJ16" t="s">
        <v>97</v>
      </c>
      <c r="FK16" t="s">
        <v>97</v>
      </c>
      <c r="FL16" t="s">
        <v>97</v>
      </c>
      <c r="FM16" t="s">
        <v>97</v>
      </c>
      <c r="FN16" t="s">
        <v>98</v>
      </c>
      <c r="FO16" t="s">
        <v>98</v>
      </c>
      <c r="FP16" t="s">
        <v>98</v>
      </c>
      <c r="FQ16" t="s">
        <v>98</v>
      </c>
      <c r="FR16" t="s">
        <v>98</v>
      </c>
      <c r="FS16" t="s">
        <v>98</v>
      </c>
      <c r="FT16" t="s">
        <v>98</v>
      </c>
      <c r="FU16" t="s">
        <v>98</v>
      </c>
      <c r="FV16" t="s">
        <v>98</v>
      </c>
      <c r="FW16" t="s">
        <v>98</v>
      </c>
      <c r="FX16" t="s">
        <v>98</v>
      </c>
      <c r="FY16" t="s">
        <v>98</v>
      </c>
      <c r="FZ16" t="s">
        <v>98</v>
      </c>
      <c r="GA16" t="s">
        <v>98</v>
      </c>
      <c r="GB16" t="s">
        <v>98</v>
      </c>
      <c r="GC16" t="s">
        <v>98</v>
      </c>
      <c r="GD16" t="s">
        <v>98</v>
      </c>
      <c r="GE16" t="s">
        <v>98</v>
      </c>
      <c r="GF16" t="s">
        <v>99</v>
      </c>
      <c r="GG16" t="s">
        <v>99</v>
      </c>
      <c r="GH16" t="s">
        <v>99</v>
      </c>
      <c r="GI16" t="s">
        <v>99</v>
      </c>
      <c r="GJ16" t="s">
        <v>99</v>
      </c>
      <c r="GK16" t="s">
        <v>99</v>
      </c>
      <c r="GL16" t="s">
        <v>99</v>
      </c>
      <c r="GM16" t="s">
        <v>99</v>
      </c>
      <c r="GN16" t="s">
        <v>99</v>
      </c>
      <c r="GO16" t="s">
        <v>99</v>
      </c>
      <c r="GP16" t="s">
        <v>99</v>
      </c>
      <c r="GQ16" t="s">
        <v>99</v>
      </c>
      <c r="GR16" t="s">
        <v>99</v>
      </c>
      <c r="GS16" t="s">
        <v>99</v>
      </c>
      <c r="GT16" t="s">
        <v>99</v>
      </c>
      <c r="GU16" t="s">
        <v>99</v>
      </c>
      <c r="GV16" t="s">
        <v>99</v>
      </c>
      <c r="GW16" t="s">
        <v>99</v>
      </c>
      <c r="GX16" t="s">
        <v>99</v>
      </c>
      <c r="GY16" t="s">
        <v>100</v>
      </c>
      <c r="GZ16" t="s">
        <v>100</v>
      </c>
      <c r="HA16" t="s">
        <v>100</v>
      </c>
      <c r="HB16" t="s">
        <v>100</v>
      </c>
      <c r="HC16" t="s">
        <v>100</v>
      </c>
      <c r="HD16" t="s">
        <v>100</v>
      </c>
      <c r="HE16" t="s">
        <v>100</v>
      </c>
      <c r="HF16" t="s">
        <v>100</v>
      </c>
      <c r="HG16" t="s">
        <v>100</v>
      </c>
      <c r="HH16" t="s">
        <v>100</v>
      </c>
      <c r="HI16" t="s">
        <v>100</v>
      </c>
      <c r="HJ16" t="s">
        <v>100</v>
      </c>
      <c r="HK16" t="s">
        <v>100</v>
      </c>
      <c r="HL16" t="s">
        <v>100</v>
      </c>
      <c r="HM16" t="s">
        <v>100</v>
      </c>
      <c r="HN16" t="s">
        <v>100</v>
      </c>
      <c r="HO16" t="s">
        <v>100</v>
      </c>
      <c r="HP16" t="s">
        <v>100</v>
      </c>
      <c r="HQ16" t="s">
        <v>100</v>
      </c>
      <c r="HR16" t="s">
        <v>101</v>
      </c>
      <c r="HS16" t="s">
        <v>101</v>
      </c>
      <c r="HT16" t="s">
        <v>101</v>
      </c>
      <c r="HU16" t="s">
        <v>101</v>
      </c>
      <c r="HV16" t="s">
        <v>101</v>
      </c>
      <c r="HW16" t="s">
        <v>101</v>
      </c>
      <c r="HX16" t="s">
        <v>101</v>
      </c>
      <c r="HY16" t="s">
        <v>101</v>
      </c>
      <c r="HZ16" t="s">
        <v>101</v>
      </c>
      <c r="IA16" t="s">
        <v>101</v>
      </c>
      <c r="IB16" t="s">
        <v>101</v>
      </c>
      <c r="IC16" t="s">
        <v>101</v>
      </c>
      <c r="ID16" t="s">
        <v>101</v>
      </c>
      <c r="IE16" t="s">
        <v>101</v>
      </c>
      <c r="IF16" t="s">
        <v>101</v>
      </c>
      <c r="IG16" t="s">
        <v>101</v>
      </c>
      <c r="IH16" t="s">
        <v>101</v>
      </c>
      <c r="II16" t="s">
        <v>101</v>
      </c>
      <c r="IJ16" t="s">
        <v>102</v>
      </c>
      <c r="IK16" t="s">
        <v>102</v>
      </c>
      <c r="IL16" t="s">
        <v>102</v>
      </c>
      <c r="IM16" t="s">
        <v>102</v>
      </c>
      <c r="IN16" t="s">
        <v>102</v>
      </c>
      <c r="IO16" t="s">
        <v>102</v>
      </c>
      <c r="IP16" t="s">
        <v>102</v>
      </c>
      <c r="IQ16" t="s">
        <v>102</v>
      </c>
      <c r="IR16" t="s">
        <v>103</v>
      </c>
      <c r="IS16" t="s">
        <v>103</v>
      </c>
      <c r="IT16" t="s">
        <v>103</v>
      </c>
      <c r="IU16" t="s">
        <v>103</v>
      </c>
      <c r="IV16" t="s">
        <v>103</v>
      </c>
      <c r="IW16" t="s">
        <v>103</v>
      </c>
      <c r="IX16" t="s">
        <v>103</v>
      </c>
      <c r="IY16" t="s">
        <v>103</v>
      </c>
      <c r="IZ16" t="s">
        <v>103</v>
      </c>
      <c r="JA16" t="s">
        <v>103</v>
      </c>
      <c r="JB16" t="s">
        <v>103</v>
      </c>
      <c r="JC16" t="s">
        <v>103</v>
      </c>
      <c r="JD16" t="s">
        <v>103</v>
      </c>
      <c r="JE16" t="s">
        <v>103</v>
      </c>
      <c r="JF16" t="s">
        <v>103</v>
      </c>
      <c r="JG16" t="s">
        <v>103</v>
      </c>
    </row>
    <row r="17" spans="1:267" x14ac:dyDescent="0.3">
      <c r="A17" t="s">
        <v>104</v>
      </c>
      <c r="B17" t="s">
        <v>105</v>
      </c>
      <c r="C17" t="s">
        <v>106</v>
      </c>
      <c r="D17" t="s">
        <v>107</v>
      </c>
      <c r="E17" t="s">
        <v>108</v>
      </c>
      <c r="F17" t="s">
        <v>109</v>
      </c>
      <c r="G17" t="s">
        <v>110</v>
      </c>
      <c r="H17" t="s">
        <v>111</v>
      </c>
      <c r="I17" t="s">
        <v>112</v>
      </c>
      <c r="J17" t="s">
        <v>113</v>
      </c>
      <c r="K17" t="s">
        <v>114</v>
      </c>
      <c r="L17" t="s">
        <v>115</v>
      </c>
      <c r="M17" t="s">
        <v>116</v>
      </c>
      <c r="N17" t="s">
        <v>117</v>
      </c>
      <c r="O17" t="s">
        <v>118</v>
      </c>
      <c r="P17" t="s">
        <v>119</v>
      </c>
      <c r="Q17" t="s">
        <v>120</v>
      </c>
      <c r="R17" t="s">
        <v>121</v>
      </c>
      <c r="S17" t="s">
        <v>122</v>
      </c>
      <c r="T17" t="s">
        <v>123</v>
      </c>
      <c r="U17" t="s">
        <v>124</v>
      </c>
      <c r="V17" t="s">
        <v>125</v>
      </c>
      <c r="W17" t="s">
        <v>126</v>
      </c>
      <c r="X17" t="s">
        <v>127</v>
      </c>
      <c r="Y17" t="s">
        <v>128</v>
      </c>
      <c r="Z17" t="s">
        <v>129</v>
      </c>
      <c r="AA17" t="s">
        <v>130</v>
      </c>
      <c r="AB17" t="s">
        <v>131</v>
      </c>
      <c r="AC17" t="s">
        <v>132</v>
      </c>
      <c r="AD17" t="s">
        <v>133</v>
      </c>
      <c r="AE17" t="s">
        <v>134</v>
      </c>
      <c r="AF17" t="s">
        <v>135</v>
      </c>
      <c r="AG17" t="s">
        <v>136</v>
      </c>
      <c r="AH17" t="s">
        <v>137</v>
      </c>
      <c r="AI17" t="s">
        <v>138</v>
      </c>
      <c r="AJ17" t="s">
        <v>139</v>
      </c>
      <c r="AK17" t="s">
        <v>87</v>
      </c>
      <c r="AL17" t="s">
        <v>140</v>
      </c>
      <c r="AM17" t="s">
        <v>141</v>
      </c>
      <c r="AN17" t="s">
        <v>142</v>
      </c>
      <c r="AO17" t="s">
        <v>143</v>
      </c>
      <c r="AP17" t="s">
        <v>144</v>
      </c>
      <c r="AQ17" t="s">
        <v>145</v>
      </c>
      <c r="AR17" t="s">
        <v>146</v>
      </c>
      <c r="AS17" t="s">
        <v>147</v>
      </c>
      <c r="AT17" t="s">
        <v>148</v>
      </c>
      <c r="AU17" t="s">
        <v>149</v>
      </c>
      <c r="AV17" t="s">
        <v>150</v>
      </c>
      <c r="AW17" t="s">
        <v>151</v>
      </c>
      <c r="AX17" t="s">
        <v>152</v>
      </c>
      <c r="AY17" t="s">
        <v>153</v>
      </c>
      <c r="AZ17" t="s">
        <v>154</v>
      </c>
      <c r="BA17" t="s">
        <v>155</v>
      </c>
      <c r="BB17" t="s">
        <v>156</v>
      </c>
      <c r="BC17" t="s">
        <v>157</v>
      </c>
      <c r="BD17" t="s">
        <v>158</v>
      </c>
      <c r="BE17" t="s">
        <v>159</v>
      </c>
      <c r="BF17" t="s">
        <v>160</v>
      </c>
      <c r="BG17" t="s">
        <v>161</v>
      </c>
      <c r="BH17" t="s">
        <v>162</v>
      </c>
      <c r="BI17" t="s">
        <v>163</v>
      </c>
      <c r="BJ17" t="s">
        <v>164</v>
      </c>
      <c r="BK17" t="s">
        <v>165</v>
      </c>
      <c r="BL17" t="s">
        <v>166</v>
      </c>
      <c r="BM17" t="s">
        <v>167</v>
      </c>
      <c r="BN17" t="s">
        <v>168</v>
      </c>
      <c r="BO17" t="s">
        <v>169</v>
      </c>
      <c r="BP17" t="s">
        <v>170</v>
      </c>
      <c r="BQ17" t="s">
        <v>171</v>
      </c>
      <c r="BR17" t="s">
        <v>172</v>
      </c>
      <c r="BS17" t="s">
        <v>173</v>
      </c>
      <c r="BT17" t="s">
        <v>174</v>
      </c>
      <c r="BU17" t="s">
        <v>175</v>
      </c>
      <c r="BV17" t="s">
        <v>176</v>
      </c>
      <c r="BW17" t="s">
        <v>177</v>
      </c>
      <c r="BX17" t="s">
        <v>178</v>
      </c>
      <c r="BY17" t="s">
        <v>179</v>
      </c>
      <c r="BZ17" t="s">
        <v>172</v>
      </c>
      <c r="CA17" t="s">
        <v>180</v>
      </c>
      <c r="CB17" t="s">
        <v>146</v>
      </c>
      <c r="CC17" t="s">
        <v>181</v>
      </c>
      <c r="CD17" t="s">
        <v>182</v>
      </c>
      <c r="CE17" t="s">
        <v>183</v>
      </c>
      <c r="CF17" t="s">
        <v>184</v>
      </c>
      <c r="CG17" t="s">
        <v>185</v>
      </c>
      <c r="CH17" t="s">
        <v>186</v>
      </c>
      <c r="CI17" t="s">
        <v>187</v>
      </c>
      <c r="CJ17" t="s">
        <v>188</v>
      </c>
      <c r="CK17" t="s">
        <v>189</v>
      </c>
      <c r="CL17" t="s">
        <v>190</v>
      </c>
      <c r="CM17" t="s">
        <v>191</v>
      </c>
      <c r="CN17" t="s">
        <v>192</v>
      </c>
      <c r="CO17" t="s">
        <v>193</v>
      </c>
      <c r="CP17" t="s">
        <v>194</v>
      </c>
      <c r="CQ17" t="s">
        <v>116</v>
      </c>
      <c r="CR17" t="s">
        <v>195</v>
      </c>
      <c r="CS17" t="s">
        <v>196</v>
      </c>
      <c r="CT17" t="s">
        <v>197</v>
      </c>
      <c r="CU17" t="s">
        <v>198</v>
      </c>
      <c r="CV17" t="s">
        <v>199</v>
      </c>
      <c r="CW17" t="s">
        <v>200</v>
      </c>
      <c r="CX17" t="s">
        <v>201</v>
      </c>
      <c r="CY17" t="s">
        <v>202</v>
      </c>
      <c r="CZ17" t="s">
        <v>203</v>
      </c>
      <c r="DA17" t="s">
        <v>204</v>
      </c>
      <c r="DB17" t="s">
        <v>205</v>
      </c>
      <c r="DC17" t="s">
        <v>206</v>
      </c>
      <c r="DD17" t="s">
        <v>207</v>
      </c>
      <c r="DE17" t="s">
        <v>208</v>
      </c>
      <c r="DF17" t="s">
        <v>209</v>
      </c>
      <c r="DG17" t="s">
        <v>210</v>
      </c>
      <c r="DH17" t="s">
        <v>211</v>
      </c>
      <c r="DI17" t="s">
        <v>212</v>
      </c>
      <c r="DJ17" t="s">
        <v>213</v>
      </c>
      <c r="DK17" t="s">
        <v>214</v>
      </c>
      <c r="DL17" t="s">
        <v>215</v>
      </c>
      <c r="DM17" t="s">
        <v>216</v>
      </c>
      <c r="DN17" t="s">
        <v>217</v>
      </c>
      <c r="DO17" t="s">
        <v>218</v>
      </c>
      <c r="DP17" t="s">
        <v>219</v>
      </c>
      <c r="DQ17" t="s">
        <v>220</v>
      </c>
      <c r="DR17" t="s">
        <v>221</v>
      </c>
      <c r="DS17" t="s">
        <v>222</v>
      </c>
      <c r="DT17" t="s">
        <v>223</v>
      </c>
      <c r="DU17" t="s">
        <v>224</v>
      </c>
      <c r="DV17" t="s">
        <v>225</v>
      </c>
      <c r="DW17" t="s">
        <v>226</v>
      </c>
      <c r="DX17" t="s">
        <v>227</v>
      </c>
      <c r="DY17" t="s">
        <v>228</v>
      </c>
      <c r="DZ17" t="s">
        <v>229</v>
      </c>
      <c r="EA17" t="s">
        <v>230</v>
      </c>
      <c r="EB17" t="s">
        <v>231</v>
      </c>
      <c r="EC17" t="s">
        <v>232</v>
      </c>
      <c r="ED17" t="s">
        <v>233</v>
      </c>
      <c r="EE17" t="s">
        <v>234</v>
      </c>
      <c r="EF17" t="s">
        <v>235</v>
      </c>
      <c r="EG17" t="s">
        <v>236</v>
      </c>
      <c r="EH17" t="s">
        <v>237</v>
      </c>
      <c r="EI17" t="s">
        <v>238</v>
      </c>
      <c r="EJ17" t="s">
        <v>239</v>
      </c>
      <c r="EK17" t="s">
        <v>240</v>
      </c>
      <c r="EL17" t="s">
        <v>241</v>
      </c>
      <c r="EM17" t="s">
        <v>242</v>
      </c>
      <c r="EN17" t="s">
        <v>243</v>
      </c>
      <c r="EO17" t="s">
        <v>244</v>
      </c>
      <c r="EP17" t="s">
        <v>105</v>
      </c>
      <c r="EQ17" t="s">
        <v>108</v>
      </c>
      <c r="ER17" t="s">
        <v>245</v>
      </c>
      <c r="ES17" t="s">
        <v>246</v>
      </c>
      <c r="ET17" t="s">
        <v>247</v>
      </c>
      <c r="EU17" t="s">
        <v>248</v>
      </c>
      <c r="EV17" t="s">
        <v>249</v>
      </c>
      <c r="EW17" t="s">
        <v>250</v>
      </c>
      <c r="EX17" t="s">
        <v>251</v>
      </c>
      <c r="EY17" t="s">
        <v>252</v>
      </c>
      <c r="EZ17" t="s">
        <v>253</v>
      </c>
      <c r="FA17" t="s">
        <v>254</v>
      </c>
      <c r="FB17" t="s">
        <v>255</v>
      </c>
      <c r="FC17" t="s">
        <v>256</v>
      </c>
      <c r="FD17" t="s">
        <v>257</v>
      </c>
      <c r="FE17" t="s">
        <v>258</v>
      </c>
      <c r="FF17" t="s">
        <v>259</v>
      </c>
      <c r="FG17" t="s">
        <v>260</v>
      </c>
      <c r="FH17" t="s">
        <v>261</v>
      </c>
      <c r="FI17" t="s">
        <v>262</v>
      </c>
      <c r="FJ17" t="s">
        <v>263</v>
      </c>
      <c r="FK17" t="s">
        <v>264</v>
      </c>
      <c r="FL17" t="s">
        <v>265</v>
      </c>
      <c r="FM17" t="s">
        <v>266</v>
      </c>
      <c r="FN17" t="s">
        <v>267</v>
      </c>
      <c r="FO17" t="s">
        <v>268</v>
      </c>
      <c r="FP17" t="s">
        <v>269</v>
      </c>
      <c r="FQ17" t="s">
        <v>270</v>
      </c>
      <c r="FR17" t="s">
        <v>271</v>
      </c>
      <c r="FS17" t="s">
        <v>272</v>
      </c>
      <c r="FT17" t="s">
        <v>273</v>
      </c>
      <c r="FU17" t="s">
        <v>274</v>
      </c>
      <c r="FV17" t="s">
        <v>275</v>
      </c>
      <c r="FW17" t="s">
        <v>276</v>
      </c>
      <c r="FX17" t="s">
        <v>277</v>
      </c>
      <c r="FY17" t="s">
        <v>278</v>
      </c>
      <c r="FZ17" t="s">
        <v>279</v>
      </c>
      <c r="GA17" t="s">
        <v>280</v>
      </c>
      <c r="GB17" t="s">
        <v>281</v>
      </c>
      <c r="GC17" t="s">
        <v>282</v>
      </c>
      <c r="GD17" t="s">
        <v>283</v>
      </c>
      <c r="GE17" t="s">
        <v>284</v>
      </c>
      <c r="GF17" t="s">
        <v>285</v>
      </c>
      <c r="GG17" t="s">
        <v>286</v>
      </c>
      <c r="GH17" t="s">
        <v>287</v>
      </c>
      <c r="GI17" t="s">
        <v>288</v>
      </c>
      <c r="GJ17" t="s">
        <v>289</v>
      </c>
      <c r="GK17" t="s">
        <v>290</v>
      </c>
      <c r="GL17" t="s">
        <v>291</v>
      </c>
      <c r="GM17" t="s">
        <v>292</v>
      </c>
      <c r="GN17" t="s">
        <v>293</v>
      </c>
      <c r="GO17" t="s">
        <v>294</v>
      </c>
      <c r="GP17" t="s">
        <v>295</v>
      </c>
      <c r="GQ17" t="s">
        <v>296</v>
      </c>
      <c r="GR17" t="s">
        <v>297</v>
      </c>
      <c r="GS17" t="s">
        <v>298</v>
      </c>
      <c r="GT17" t="s">
        <v>299</v>
      </c>
      <c r="GU17" t="s">
        <v>300</v>
      </c>
      <c r="GV17" t="s">
        <v>301</v>
      </c>
      <c r="GW17" t="s">
        <v>302</v>
      </c>
      <c r="GX17" t="s">
        <v>303</v>
      </c>
      <c r="GY17" t="s">
        <v>304</v>
      </c>
      <c r="GZ17" t="s">
        <v>305</v>
      </c>
      <c r="HA17" t="s">
        <v>306</v>
      </c>
      <c r="HB17" t="s">
        <v>307</v>
      </c>
      <c r="HC17" t="s">
        <v>308</v>
      </c>
      <c r="HD17" t="s">
        <v>309</v>
      </c>
      <c r="HE17" t="s">
        <v>310</v>
      </c>
      <c r="HF17" t="s">
        <v>311</v>
      </c>
      <c r="HG17" t="s">
        <v>312</v>
      </c>
      <c r="HH17" t="s">
        <v>313</v>
      </c>
      <c r="HI17" t="s">
        <v>314</v>
      </c>
      <c r="HJ17" t="s">
        <v>315</v>
      </c>
      <c r="HK17" t="s">
        <v>316</v>
      </c>
      <c r="HL17" t="s">
        <v>317</v>
      </c>
      <c r="HM17" t="s">
        <v>318</v>
      </c>
      <c r="HN17" t="s">
        <v>319</v>
      </c>
      <c r="HO17" t="s">
        <v>320</v>
      </c>
      <c r="HP17" t="s">
        <v>321</v>
      </c>
      <c r="HQ17" t="s">
        <v>322</v>
      </c>
      <c r="HR17" t="s">
        <v>323</v>
      </c>
      <c r="HS17" t="s">
        <v>324</v>
      </c>
      <c r="HT17" t="s">
        <v>325</v>
      </c>
      <c r="HU17" t="s">
        <v>326</v>
      </c>
      <c r="HV17" t="s">
        <v>327</v>
      </c>
      <c r="HW17" t="s">
        <v>328</v>
      </c>
      <c r="HX17" t="s">
        <v>329</v>
      </c>
      <c r="HY17" t="s">
        <v>330</v>
      </c>
      <c r="HZ17" t="s">
        <v>331</v>
      </c>
      <c r="IA17" t="s">
        <v>332</v>
      </c>
      <c r="IB17" t="s">
        <v>333</v>
      </c>
      <c r="IC17" t="s">
        <v>334</v>
      </c>
      <c r="ID17" t="s">
        <v>335</v>
      </c>
      <c r="IE17" t="s">
        <v>336</v>
      </c>
      <c r="IF17" t="s">
        <v>337</v>
      </c>
      <c r="IG17" t="s">
        <v>338</v>
      </c>
      <c r="IH17" t="s">
        <v>339</v>
      </c>
      <c r="II17" t="s">
        <v>340</v>
      </c>
      <c r="IJ17" t="s">
        <v>341</v>
      </c>
      <c r="IK17" t="s">
        <v>342</v>
      </c>
      <c r="IL17" t="s">
        <v>343</v>
      </c>
      <c r="IM17" t="s">
        <v>344</v>
      </c>
      <c r="IN17" t="s">
        <v>345</v>
      </c>
      <c r="IO17" t="s">
        <v>346</v>
      </c>
      <c r="IP17" t="s">
        <v>347</v>
      </c>
      <c r="IQ17" t="s">
        <v>348</v>
      </c>
      <c r="IR17" t="s">
        <v>349</v>
      </c>
      <c r="IS17" t="s">
        <v>350</v>
      </c>
      <c r="IT17" t="s">
        <v>351</v>
      </c>
      <c r="IU17" t="s">
        <v>352</v>
      </c>
      <c r="IV17" t="s">
        <v>353</v>
      </c>
      <c r="IW17" t="s">
        <v>354</v>
      </c>
      <c r="IX17" t="s">
        <v>355</v>
      </c>
      <c r="IY17" t="s">
        <v>356</v>
      </c>
      <c r="IZ17" t="s">
        <v>357</v>
      </c>
      <c r="JA17" t="s">
        <v>358</v>
      </c>
      <c r="JB17" t="s">
        <v>359</v>
      </c>
      <c r="JC17" t="s">
        <v>360</v>
      </c>
      <c r="JD17" t="s">
        <v>361</v>
      </c>
      <c r="JE17" t="s">
        <v>362</v>
      </c>
      <c r="JF17" t="s">
        <v>363</v>
      </c>
      <c r="JG17" t="s">
        <v>364</v>
      </c>
    </row>
    <row r="18" spans="1:267" x14ac:dyDescent="0.3">
      <c r="B18" t="s">
        <v>365</v>
      </c>
      <c r="C18" t="s">
        <v>365</v>
      </c>
      <c r="F18" t="s">
        <v>365</v>
      </c>
      <c r="M18" t="s">
        <v>365</v>
      </c>
      <c r="N18" t="s">
        <v>366</v>
      </c>
      <c r="O18" t="s">
        <v>367</v>
      </c>
      <c r="P18" t="s">
        <v>368</v>
      </c>
      <c r="Q18" t="s">
        <v>369</v>
      </c>
      <c r="R18" t="s">
        <v>369</v>
      </c>
      <c r="S18" t="s">
        <v>202</v>
      </c>
      <c r="T18" t="s">
        <v>202</v>
      </c>
      <c r="U18" t="s">
        <v>366</v>
      </c>
      <c r="V18" t="s">
        <v>366</v>
      </c>
      <c r="W18" t="s">
        <v>366</v>
      </c>
      <c r="X18" t="s">
        <v>366</v>
      </c>
      <c r="Y18" t="s">
        <v>370</v>
      </c>
      <c r="Z18" t="s">
        <v>371</v>
      </c>
      <c r="AA18" t="s">
        <v>371</v>
      </c>
      <c r="AB18" t="s">
        <v>372</v>
      </c>
      <c r="AC18" t="s">
        <v>373</v>
      </c>
      <c r="AD18" t="s">
        <v>372</v>
      </c>
      <c r="AE18" t="s">
        <v>372</v>
      </c>
      <c r="AF18" t="s">
        <v>372</v>
      </c>
      <c r="AG18" t="s">
        <v>370</v>
      </c>
      <c r="AH18" t="s">
        <v>370</v>
      </c>
      <c r="AI18" t="s">
        <v>370</v>
      </c>
      <c r="AJ18" t="s">
        <v>370</v>
      </c>
      <c r="AK18" t="s">
        <v>374</v>
      </c>
      <c r="AL18" t="s">
        <v>373</v>
      </c>
      <c r="AN18" t="s">
        <v>373</v>
      </c>
      <c r="AO18" t="s">
        <v>374</v>
      </c>
      <c r="AU18" t="s">
        <v>368</v>
      </c>
      <c r="BB18" t="s">
        <v>368</v>
      </c>
      <c r="BC18" t="s">
        <v>368</v>
      </c>
      <c r="BD18" t="s">
        <v>368</v>
      </c>
      <c r="BE18" t="s">
        <v>375</v>
      </c>
      <c r="BS18" t="s">
        <v>376</v>
      </c>
      <c r="BT18" t="s">
        <v>376</v>
      </c>
      <c r="BU18" t="s">
        <v>376</v>
      </c>
      <c r="BV18" t="s">
        <v>368</v>
      </c>
      <c r="BX18" t="s">
        <v>377</v>
      </c>
      <c r="CA18" t="s">
        <v>376</v>
      </c>
      <c r="CF18" t="s">
        <v>365</v>
      </c>
      <c r="CG18" t="s">
        <v>365</v>
      </c>
      <c r="CH18" t="s">
        <v>365</v>
      </c>
      <c r="CI18" t="s">
        <v>365</v>
      </c>
      <c r="CJ18" t="s">
        <v>368</v>
      </c>
      <c r="CK18" t="s">
        <v>368</v>
      </c>
      <c r="CM18" t="s">
        <v>378</v>
      </c>
      <c r="CN18" t="s">
        <v>379</v>
      </c>
      <c r="CQ18" t="s">
        <v>365</v>
      </c>
      <c r="CR18" t="s">
        <v>369</v>
      </c>
      <c r="CS18" t="s">
        <v>369</v>
      </c>
      <c r="CT18" t="s">
        <v>380</v>
      </c>
      <c r="CU18" t="s">
        <v>380</v>
      </c>
      <c r="CV18" t="s">
        <v>369</v>
      </c>
      <c r="CW18" t="s">
        <v>380</v>
      </c>
      <c r="CX18" t="s">
        <v>374</v>
      </c>
      <c r="CY18" t="s">
        <v>372</v>
      </c>
      <c r="CZ18" t="s">
        <v>372</v>
      </c>
      <c r="DA18" t="s">
        <v>371</v>
      </c>
      <c r="DB18" t="s">
        <v>371</v>
      </c>
      <c r="DC18" t="s">
        <v>371</v>
      </c>
      <c r="DD18" t="s">
        <v>371</v>
      </c>
      <c r="DE18" t="s">
        <v>371</v>
      </c>
      <c r="DF18" t="s">
        <v>381</v>
      </c>
      <c r="DG18" t="s">
        <v>368</v>
      </c>
      <c r="DH18" t="s">
        <v>368</v>
      </c>
      <c r="DI18" t="s">
        <v>369</v>
      </c>
      <c r="DJ18" t="s">
        <v>369</v>
      </c>
      <c r="DK18" t="s">
        <v>369</v>
      </c>
      <c r="DL18" t="s">
        <v>380</v>
      </c>
      <c r="DM18" t="s">
        <v>369</v>
      </c>
      <c r="DN18" t="s">
        <v>380</v>
      </c>
      <c r="DO18" t="s">
        <v>372</v>
      </c>
      <c r="DP18" t="s">
        <v>372</v>
      </c>
      <c r="DQ18" t="s">
        <v>371</v>
      </c>
      <c r="DR18" t="s">
        <v>371</v>
      </c>
      <c r="DS18" t="s">
        <v>368</v>
      </c>
      <c r="DX18" t="s">
        <v>368</v>
      </c>
      <c r="EA18" t="s">
        <v>371</v>
      </c>
      <c r="EB18" t="s">
        <v>371</v>
      </c>
      <c r="EC18" t="s">
        <v>371</v>
      </c>
      <c r="ED18" t="s">
        <v>371</v>
      </c>
      <c r="EE18" t="s">
        <v>371</v>
      </c>
      <c r="EF18" t="s">
        <v>368</v>
      </c>
      <c r="EG18" t="s">
        <v>368</v>
      </c>
      <c r="EH18" t="s">
        <v>368</v>
      </c>
      <c r="EI18" t="s">
        <v>365</v>
      </c>
      <c r="EL18" t="s">
        <v>382</v>
      </c>
      <c r="EM18" t="s">
        <v>382</v>
      </c>
      <c r="EO18" t="s">
        <v>365</v>
      </c>
      <c r="EP18" t="s">
        <v>383</v>
      </c>
      <c r="ER18" t="s">
        <v>365</v>
      </c>
      <c r="ES18" t="s">
        <v>365</v>
      </c>
      <c r="EU18" t="s">
        <v>384</v>
      </c>
      <c r="EV18" t="s">
        <v>385</v>
      </c>
      <c r="EW18" t="s">
        <v>384</v>
      </c>
      <c r="EX18" t="s">
        <v>385</v>
      </c>
      <c r="EY18" t="s">
        <v>384</v>
      </c>
      <c r="EZ18" t="s">
        <v>385</v>
      </c>
      <c r="FA18" t="s">
        <v>373</v>
      </c>
      <c r="FB18" t="s">
        <v>373</v>
      </c>
      <c r="FC18" t="s">
        <v>368</v>
      </c>
      <c r="FD18" t="s">
        <v>386</v>
      </c>
      <c r="FE18" t="s">
        <v>368</v>
      </c>
      <c r="FG18" t="s">
        <v>366</v>
      </c>
      <c r="FH18" t="s">
        <v>387</v>
      </c>
      <c r="FI18" t="s">
        <v>366</v>
      </c>
      <c r="FN18" t="s">
        <v>388</v>
      </c>
      <c r="FO18" t="s">
        <v>388</v>
      </c>
      <c r="GB18" t="s">
        <v>388</v>
      </c>
      <c r="GC18" t="s">
        <v>388</v>
      </c>
      <c r="GD18" t="s">
        <v>389</v>
      </c>
      <c r="GE18" t="s">
        <v>389</v>
      </c>
      <c r="GF18" t="s">
        <v>371</v>
      </c>
      <c r="GG18" t="s">
        <v>371</v>
      </c>
      <c r="GH18" t="s">
        <v>373</v>
      </c>
      <c r="GI18" t="s">
        <v>371</v>
      </c>
      <c r="GJ18" t="s">
        <v>380</v>
      </c>
      <c r="GK18" t="s">
        <v>373</v>
      </c>
      <c r="GL18" t="s">
        <v>373</v>
      </c>
      <c r="GN18" t="s">
        <v>388</v>
      </c>
      <c r="GO18" t="s">
        <v>388</v>
      </c>
      <c r="GP18" t="s">
        <v>388</v>
      </c>
      <c r="GQ18" t="s">
        <v>388</v>
      </c>
      <c r="GR18" t="s">
        <v>388</v>
      </c>
      <c r="GS18" t="s">
        <v>388</v>
      </c>
      <c r="GT18" t="s">
        <v>388</v>
      </c>
      <c r="GU18" t="s">
        <v>390</v>
      </c>
      <c r="GV18" t="s">
        <v>390</v>
      </c>
      <c r="GW18" t="s">
        <v>390</v>
      </c>
      <c r="GX18" t="s">
        <v>391</v>
      </c>
      <c r="GY18" t="s">
        <v>388</v>
      </c>
      <c r="GZ18" t="s">
        <v>388</v>
      </c>
      <c r="HA18" t="s">
        <v>388</v>
      </c>
      <c r="HB18" t="s">
        <v>388</v>
      </c>
      <c r="HC18" t="s">
        <v>388</v>
      </c>
      <c r="HD18" t="s">
        <v>388</v>
      </c>
      <c r="HE18" t="s">
        <v>388</v>
      </c>
      <c r="HF18" t="s">
        <v>388</v>
      </c>
      <c r="HG18" t="s">
        <v>388</v>
      </c>
      <c r="HH18" t="s">
        <v>388</v>
      </c>
      <c r="HI18" t="s">
        <v>388</v>
      </c>
      <c r="HJ18" t="s">
        <v>388</v>
      </c>
      <c r="HQ18" t="s">
        <v>388</v>
      </c>
      <c r="HR18" t="s">
        <v>373</v>
      </c>
      <c r="HS18" t="s">
        <v>373</v>
      </c>
      <c r="HT18" t="s">
        <v>384</v>
      </c>
      <c r="HU18" t="s">
        <v>385</v>
      </c>
      <c r="HV18" t="s">
        <v>385</v>
      </c>
      <c r="HZ18" t="s">
        <v>385</v>
      </c>
      <c r="ID18" t="s">
        <v>369</v>
      </c>
      <c r="IE18" t="s">
        <v>369</v>
      </c>
      <c r="IF18" t="s">
        <v>380</v>
      </c>
      <c r="IG18" t="s">
        <v>380</v>
      </c>
      <c r="IH18" t="s">
        <v>392</v>
      </c>
      <c r="II18" t="s">
        <v>392</v>
      </c>
      <c r="IJ18" t="s">
        <v>388</v>
      </c>
      <c r="IK18" t="s">
        <v>388</v>
      </c>
      <c r="IL18" t="s">
        <v>388</v>
      </c>
      <c r="IM18" t="s">
        <v>388</v>
      </c>
      <c r="IN18" t="s">
        <v>388</v>
      </c>
      <c r="IO18" t="s">
        <v>388</v>
      </c>
      <c r="IP18" t="s">
        <v>371</v>
      </c>
      <c r="IQ18" t="s">
        <v>388</v>
      </c>
      <c r="IS18" t="s">
        <v>374</v>
      </c>
      <c r="IT18" t="s">
        <v>374</v>
      </c>
      <c r="IU18" t="s">
        <v>371</v>
      </c>
      <c r="IV18" t="s">
        <v>371</v>
      </c>
      <c r="IW18" t="s">
        <v>371</v>
      </c>
      <c r="IX18" t="s">
        <v>371</v>
      </c>
      <c r="IY18" t="s">
        <v>371</v>
      </c>
      <c r="IZ18" t="s">
        <v>373</v>
      </c>
      <c r="JA18" t="s">
        <v>373</v>
      </c>
      <c r="JB18" t="s">
        <v>373</v>
      </c>
      <c r="JC18" t="s">
        <v>371</v>
      </c>
      <c r="JD18" t="s">
        <v>369</v>
      </c>
      <c r="JE18" t="s">
        <v>380</v>
      </c>
      <c r="JF18" t="s">
        <v>373</v>
      </c>
      <c r="JG18" t="s">
        <v>373</v>
      </c>
    </row>
    <row r="19" spans="1:267" x14ac:dyDescent="0.3">
      <c r="A19">
        <v>1</v>
      </c>
      <c r="B19">
        <v>1691867906.5999999</v>
      </c>
      <c r="C19">
        <v>0</v>
      </c>
      <c r="D19" t="s">
        <v>393</v>
      </c>
      <c r="E19" t="s">
        <v>394</v>
      </c>
      <c r="F19" t="s">
        <v>395</v>
      </c>
      <c r="G19" t="s">
        <v>396</v>
      </c>
      <c r="H19" t="s">
        <v>397</v>
      </c>
      <c r="I19" t="s">
        <v>398</v>
      </c>
      <c r="J19" t="s">
        <v>399</v>
      </c>
      <c r="K19" t="s">
        <v>398</v>
      </c>
      <c r="L19" t="s">
        <v>400</v>
      </c>
      <c r="M19">
        <v>1691867906.5999999</v>
      </c>
      <c r="N19">
        <f t="shared" ref="N19:N50" si="0">(O19)/1000</f>
        <v>5.5445435441379733E-3</v>
      </c>
      <c r="O19">
        <f t="shared" ref="O19:O50" si="1">1000*CX19*AM19*(CT19-CU19)/(100*CN19*(1000-AM19*CT19))</f>
        <v>5.5445435441379729</v>
      </c>
      <c r="P19">
        <f t="shared" ref="P19:P50" si="2">CX19*AM19*(CS19-CR19*(1000-AM19*CU19)/(1000-AM19*CT19))/(100*CN19)</f>
        <v>42.962087029391824</v>
      </c>
      <c r="Q19">
        <f t="shared" ref="Q19:Q50" si="3">CR19 - IF(AM19&gt;1, P19*CN19*100/(AO19*DF19), 0)</f>
        <v>346.26799999999997</v>
      </c>
      <c r="R19">
        <f t="shared" ref="R19:R50" si="4">((X19-N19/2)*Q19-P19)/(X19+N19/2)</f>
        <v>104.41669334995505</v>
      </c>
      <c r="S19">
        <f t="shared" ref="S19:S50" si="5">R19*(CY19+CZ19)/1000</f>
        <v>10.298891065767394</v>
      </c>
      <c r="T19">
        <f t="shared" ref="T19:T50" si="6">(CR19 - IF(AM19&gt;1, P19*CN19*100/(AO19*DF19), 0))*(CY19+CZ19)/1000</f>
        <v>34.1533168418676</v>
      </c>
      <c r="U19">
        <f t="shared" ref="U19:U50" si="7">2/((1/W19-1/V19)+SIGN(W19)*SQRT((1/W19-1/V19)*(1/W19-1/V19) + 4*CO19/((CO19+1)*(CO19+1))*(2*1/W19*1/V19-1/V19*1/V19)))</f>
        <v>0.30712358299041742</v>
      </c>
      <c r="V19">
        <f t="shared" ref="V19:V50" si="8">IF(LEFT(CP19,1)&lt;&gt;"0",IF(LEFT(CP19,1)="1",3,$B$7),$D$5+$E$5*(DF19*CY19/($K$5*1000))+$F$5*(DF19*CY19/($K$5*1000))*MAX(MIN(CN19,$J$5),$I$5)*MAX(MIN(CN19,$J$5),$I$5)+$G$5*MAX(MIN(CN19,$J$5),$I$5)*(DF19*CY19/($K$5*1000))+$H$5*(DF19*CY19/($K$5*1000))*(DF19*CY19/($K$5*1000)))</f>
        <v>2.9082600637416496</v>
      </c>
      <c r="W19">
        <f t="shared" ref="W19:W50" si="9">N19*(1000-(1000*0.61365*EXP(17.502*AA19/(240.97+AA19))/(CY19+CZ19)+CT19)/2)/(1000*0.61365*EXP(17.502*AA19/(240.97+AA19))/(CY19+CZ19)-CT19)</f>
        <v>0.29017563933418705</v>
      </c>
      <c r="X19">
        <f t="shared" ref="X19:X50" si="10">1/((CO19+1)/(U19/1.6)+1/(V19/1.37)) + CO19/((CO19+1)/(U19/1.6) + CO19/(V19/1.37))</f>
        <v>0.18280450122538655</v>
      </c>
      <c r="Y19">
        <f t="shared" ref="Y19:Y50" si="11">(CJ19*CM19)</f>
        <v>289.58301029221792</v>
      </c>
      <c r="Z19">
        <f t="shared" ref="Z19:Z50" si="12">(DA19+(Y19+2*0.95*0.0000000567*(((DA19+$B$9)+273)^4-(DA19+273)^4)-44100*N19)/(1.84*29.3*V19+8*0.95*0.0000000567*(DA19+273)^3))</f>
        <v>32.812448672633685</v>
      </c>
      <c r="AA19">
        <f t="shared" ref="AA19:AA50" si="13">($C$9*DB19+$D$9*DC19+$E$9*Z19)</f>
        <v>31.9925</v>
      </c>
      <c r="AB19">
        <f t="shared" ref="AB19:AB50" si="14">0.61365*EXP(17.502*AA19/(240.97+AA19))</f>
        <v>4.7730565591968332</v>
      </c>
      <c r="AC19">
        <f t="shared" ref="AC19:AC50" si="15">(AD19/AE19*100)</f>
        <v>60.153458419888125</v>
      </c>
      <c r="AD19">
        <f t="shared" ref="AD19:AD50" si="16">CT19*(CY19+CZ19)/1000</f>
        <v>2.9623318297637997</v>
      </c>
      <c r="AE19">
        <f t="shared" ref="AE19:AE50" si="17">0.61365*EXP(17.502*DA19/(240.97+DA19))</f>
        <v>4.9246242985496975</v>
      </c>
      <c r="AF19">
        <f t="shared" ref="AF19:AF50" si="18">(AB19-CT19*(CY19+CZ19)/1000)</f>
        <v>1.8107247294330335</v>
      </c>
      <c r="AG19">
        <f t="shared" ref="AG19:AG50" si="19">(-N19*44100)</f>
        <v>-244.51437029648463</v>
      </c>
      <c r="AH19">
        <f t="shared" ref="AH19:AH50" si="20">2*29.3*V19*0.92*(DA19-AA19)</f>
        <v>86.767650502334334</v>
      </c>
      <c r="AI19">
        <f t="shared" ref="AI19:AI50" si="21">2*0.95*0.0000000567*(((DA19+$B$9)+273)^4-(AA19+273)^4)</f>
        <v>6.7839888971244378</v>
      </c>
      <c r="AJ19">
        <f t="shared" ref="AJ19:AJ50" si="22">Y19+AI19+AG19+AH19</f>
        <v>138.62027939519209</v>
      </c>
      <c r="AK19">
        <v>0</v>
      </c>
      <c r="AL19">
        <v>0</v>
      </c>
      <c r="AM19">
        <f t="shared" ref="AM19:AM50" si="23">IF(AK19*$H$15&gt;=AO19,1,(AO19/(AO19-AK19*$H$15)))</f>
        <v>1</v>
      </c>
      <c r="AN19">
        <f t="shared" ref="AN19:AN50" si="24">(AM19-1)*100</f>
        <v>0</v>
      </c>
      <c r="AO19">
        <f t="shared" ref="AO19:AO50" si="25">MAX(0,($B$15+$C$15*DF19)/(1+$D$15*DF19)*CY19/(DA19+273)*$E$15)</f>
        <v>51284.385498471791</v>
      </c>
      <c r="AP19" t="s">
        <v>401</v>
      </c>
      <c r="AQ19">
        <v>0</v>
      </c>
      <c r="AR19">
        <v>0</v>
      </c>
      <c r="AS19">
        <v>0</v>
      </c>
      <c r="AT19" t="e">
        <f t="shared" ref="AT19:AT50" si="26">1-AR19/AS19</f>
        <v>#DIV/0!</v>
      </c>
      <c r="AU19">
        <v>-1</v>
      </c>
      <c r="AV19" t="s">
        <v>402</v>
      </c>
      <c r="AW19">
        <v>10279.700000000001</v>
      </c>
      <c r="AX19">
        <v>742.45583999999985</v>
      </c>
      <c r="AY19">
        <v>1118.73</v>
      </c>
      <c r="AZ19">
        <f t="shared" ref="AZ19:AZ50" si="27">1-AX19/AY19</f>
        <v>0.33634045748303898</v>
      </c>
      <c r="BA19">
        <v>0.5</v>
      </c>
      <c r="BB19">
        <f t="shared" ref="BB19:BB50" si="28">CK19</f>
        <v>1513.2690001514081</v>
      </c>
      <c r="BC19">
        <f t="shared" ref="BC19:BC50" si="29">P19</f>
        <v>42.962087029391824</v>
      </c>
      <c r="BD19">
        <f t="shared" ref="BD19:BD50" si="30">AZ19*BA19*BB19</f>
        <v>254.48679390291281</v>
      </c>
      <c r="BE19">
        <f t="shared" ref="BE19:BE50" si="31">(BC19-AU19)/BB19</f>
        <v>2.9051072231700548E-2</v>
      </c>
      <c r="BF19">
        <f t="shared" ref="BF19:BF50" si="32">(AS19-AY19)/AY19</f>
        <v>-1</v>
      </c>
      <c r="BG19" t="e">
        <f t="shared" ref="BG19:BG50" si="33">AR19/(AT19+AR19/AY19)</f>
        <v>#DIV/0!</v>
      </c>
      <c r="BH19" t="s">
        <v>403</v>
      </c>
      <c r="BI19">
        <v>583.71</v>
      </c>
      <c r="BJ19">
        <f t="shared" ref="BJ19:BJ50" si="34">IF(BI19&lt;&gt;0, BI19, BG19)</f>
        <v>583.71</v>
      </c>
      <c r="BK19">
        <f t="shared" ref="BK19:BK50" si="35">1-BJ19/AY19</f>
        <v>0.47823871711673061</v>
      </c>
      <c r="BL19">
        <f t="shared" ref="BL19:BL50" si="36">(AY19-AX19)/(AY19-BJ19)</f>
        <v>0.7032898957048338</v>
      </c>
      <c r="BM19">
        <f t="shared" ref="BM19:BM50" si="37">(AS19-AY19)/(AS19-BJ19)</f>
        <v>1.9165852906409004</v>
      </c>
      <c r="BN19">
        <f t="shared" ref="BN19:BN50" si="38">(AY19-AX19)/(AY19-AR19)</f>
        <v>0.33634045748303892</v>
      </c>
      <c r="BO19" t="e">
        <f t="shared" ref="BO19:BO50" si="39">(AS19-AY19)/(AS19-AR19)</f>
        <v>#DIV/0!</v>
      </c>
      <c r="BP19">
        <f t="shared" ref="BP19:BP50" si="40">(BL19*BJ19/AX19)</f>
        <v>0.55291819783095597</v>
      </c>
      <c r="BQ19">
        <f t="shared" ref="BQ19:BQ50" si="41">(1-BP19)</f>
        <v>0.44708180216904403</v>
      </c>
      <c r="BR19">
        <v>1023</v>
      </c>
      <c r="BS19">
        <v>300</v>
      </c>
      <c r="BT19">
        <v>300</v>
      </c>
      <c r="BU19">
        <v>300</v>
      </c>
      <c r="BV19">
        <v>10279.700000000001</v>
      </c>
      <c r="BW19">
        <v>991.99</v>
      </c>
      <c r="BX19">
        <v>-6.9893999999999998E-3</v>
      </c>
      <c r="BY19">
        <v>12.25</v>
      </c>
      <c r="BZ19" t="s">
        <v>401</v>
      </c>
      <c r="CA19" t="s">
        <v>401</v>
      </c>
      <c r="CB19" t="s">
        <v>401</v>
      </c>
      <c r="CC19" t="s">
        <v>401</v>
      </c>
      <c r="CD19" t="s">
        <v>401</v>
      </c>
      <c r="CE19" t="s">
        <v>401</v>
      </c>
      <c r="CF19" t="s">
        <v>401</v>
      </c>
      <c r="CG19" t="s">
        <v>401</v>
      </c>
      <c r="CH19" t="s">
        <v>401</v>
      </c>
      <c r="CI19" t="s">
        <v>401</v>
      </c>
      <c r="CJ19">
        <f t="shared" ref="CJ19:CJ50" si="42">$B$13*DG19+$C$13*DH19+$F$13*DS19*(1-DV19)</f>
        <v>1800.1</v>
      </c>
      <c r="CK19">
        <f t="shared" ref="CK19:CK50" si="43">CJ19*CL19</f>
        <v>1513.2690001514081</v>
      </c>
      <c r="CL19">
        <f t="shared" ref="CL19:CL50" si="44">($B$13*$D$11+$C$13*$D$11+$F$13*((EF19+DX19)/MAX(EF19+DX19+EG19, 0.1)*$I$11+EG19/MAX(EF19+DX19+EG19, 0.1)*$J$11))/($B$13+$C$13+$F$13)</f>
        <v>0.84065829684540205</v>
      </c>
      <c r="CM19">
        <f t="shared" ref="CM19:CM50" si="45">($B$13*$K$11+$C$13*$K$11+$F$13*((EF19+DX19)/MAX(EF19+DX19+EG19, 0.1)*$P$11+EG19/MAX(EF19+DX19+EG19, 0.1)*$Q$11))/($B$13+$C$13+$F$13)</f>
        <v>0.16087051291162599</v>
      </c>
      <c r="CN19">
        <v>6</v>
      </c>
      <c r="CO19">
        <v>0.5</v>
      </c>
      <c r="CP19" t="s">
        <v>404</v>
      </c>
      <c r="CQ19">
        <v>1691867906.5999999</v>
      </c>
      <c r="CR19">
        <v>346.26799999999997</v>
      </c>
      <c r="CS19">
        <v>400.10700000000003</v>
      </c>
      <c r="CT19">
        <v>30.033999999999999</v>
      </c>
      <c r="CU19">
        <v>23.582699999999999</v>
      </c>
      <c r="CV19">
        <v>350.89400000000001</v>
      </c>
      <c r="CW19">
        <v>29.741700000000002</v>
      </c>
      <c r="CX19">
        <v>500.18</v>
      </c>
      <c r="CY19">
        <v>98.533199999999994</v>
      </c>
      <c r="CZ19">
        <v>9.9410700000000005E-2</v>
      </c>
      <c r="DA19">
        <v>32.545900000000003</v>
      </c>
      <c r="DB19">
        <v>31.9925</v>
      </c>
      <c r="DC19">
        <v>999.9</v>
      </c>
      <c r="DD19">
        <v>0</v>
      </c>
      <c r="DE19">
        <v>0</v>
      </c>
      <c r="DF19">
        <v>10026.200000000001</v>
      </c>
      <c r="DG19">
        <v>0</v>
      </c>
      <c r="DH19">
        <v>1580.14</v>
      </c>
      <c r="DI19">
        <v>-53.838200000000001</v>
      </c>
      <c r="DJ19">
        <v>356.99</v>
      </c>
      <c r="DK19">
        <v>409.77</v>
      </c>
      <c r="DL19">
        <v>6.4513699999999998</v>
      </c>
      <c r="DM19">
        <v>400.10700000000003</v>
      </c>
      <c r="DN19">
        <v>23.582699999999999</v>
      </c>
      <c r="DO19">
        <v>2.9593500000000001</v>
      </c>
      <c r="DP19">
        <v>2.32368</v>
      </c>
      <c r="DQ19">
        <v>23.800899999999999</v>
      </c>
      <c r="DR19">
        <v>19.8415</v>
      </c>
      <c r="DS19">
        <v>1800.1</v>
      </c>
      <c r="DT19">
        <v>0.97799800000000003</v>
      </c>
      <c r="DU19">
        <v>2.20021E-2</v>
      </c>
      <c r="DV19">
        <v>0</v>
      </c>
      <c r="DW19">
        <v>743.15599999999995</v>
      </c>
      <c r="DX19">
        <v>4.9997699999999998</v>
      </c>
      <c r="DY19">
        <v>15227.9</v>
      </c>
      <c r="DZ19">
        <v>15785.3</v>
      </c>
      <c r="EA19">
        <v>44.875</v>
      </c>
      <c r="EB19">
        <v>46</v>
      </c>
      <c r="EC19">
        <v>44.625</v>
      </c>
      <c r="ED19">
        <v>44.686999999999998</v>
      </c>
      <c r="EE19">
        <v>45.75</v>
      </c>
      <c r="EF19">
        <v>1755.6</v>
      </c>
      <c r="EG19">
        <v>39.5</v>
      </c>
      <c r="EH19">
        <v>0</v>
      </c>
      <c r="EI19">
        <v>1691867900.0999999</v>
      </c>
      <c r="EJ19">
        <v>0</v>
      </c>
      <c r="EK19">
        <v>742.45583999999985</v>
      </c>
      <c r="EL19">
        <v>2.1948461451561601</v>
      </c>
      <c r="EM19">
        <v>-10.884616490167099</v>
      </c>
      <c r="EN19">
        <v>15268.212</v>
      </c>
      <c r="EO19">
        <v>15</v>
      </c>
      <c r="EP19">
        <v>1691867870.0999999</v>
      </c>
      <c r="EQ19" t="s">
        <v>405</v>
      </c>
      <c r="ER19">
        <v>1691867866.5999999</v>
      </c>
      <c r="ES19">
        <v>1691867870.0999999</v>
      </c>
      <c r="ET19">
        <v>2</v>
      </c>
      <c r="EU19">
        <v>4.9000000000000002E-2</v>
      </c>
      <c r="EV19">
        <v>-0.04</v>
      </c>
      <c r="EW19">
        <v>-4.5860000000000003</v>
      </c>
      <c r="EX19">
        <v>0.192</v>
      </c>
      <c r="EY19">
        <v>400</v>
      </c>
      <c r="EZ19">
        <v>24</v>
      </c>
      <c r="FA19">
        <v>7.0000000000000007E-2</v>
      </c>
      <c r="FB19">
        <v>0.02</v>
      </c>
      <c r="FC19">
        <v>42.773160428011032</v>
      </c>
      <c r="FD19">
        <v>-0.14060612339601361</v>
      </c>
      <c r="FE19">
        <v>0.16411276106733269</v>
      </c>
      <c r="FF19">
        <v>1</v>
      </c>
      <c r="FG19">
        <v>0.30136699987887361</v>
      </c>
      <c r="FH19">
        <v>8.2032271319532279E-2</v>
      </c>
      <c r="FI19">
        <v>1.9234906809375951E-2</v>
      </c>
      <c r="FJ19">
        <v>1</v>
      </c>
      <c r="FK19">
        <v>2</v>
      </c>
      <c r="FL19">
        <v>2</v>
      </c>
      <c r="FM19" t="s">
        <v>406</v>
      </c>
      <c r="FN19">
        <v>2.9628800000000002</v>
      </c>
      <c r="FO19">
        <v>2.6988799999999999</v>
      </c>
      <c r="FP19">
        <v>8.64264E-2</v>
      </c>
      <c r="FQ19">
        <v>9.5029199999999994E-2</v>
      </c>
      <c r="FR19">
        <v>0.132466</v>
      </c>
      <c r="FS19">
        <v>0.108487</v>
      </c>
      <c r="FT19">
        <v>31222</v>
      </c>
      <c r="FU19">
        <v>19754.2</v>
      </c>
      <c r="FV19">
        <v>32084.5</v>
      </c>
      <c r="FW19">
        <v>24957.3</v>
      </c>
      <c r="FX19">
        <v>38500.300000000003</v>
      </c>
      <c r="FY19">
        <v>38517.1</v>
      </c>
      <c r="FZ19">
        <v>46087.8</v>
      </c>
      <c r="GA19">
        <v>45212.5</v>
      </c>
      <c r="GB19">
        <v>1.9256</v>
      </c>
      <c r="GC19">
        <v>1.81335</v>
      </c>
      <c r="GD19">
        <v>4.6677900000000001E-2</v>
      </c>
      <c r="GE19">
        <v>0</v>
      </c>
      <c r="GF19">
        <v>31.2348</v>
      </c>
      <c r="GG19">
        <v>999.9</v>
      </c>
      <c r="GH19">
        <v>51.9</v>
      </c>
      <c r="GI19">
        <v>36.700000000000003</v>
      </c>
      <c r="GJ19">
        <v>32.668799999999997</v>
      </c>
      <c r="GK19">
        <v>63.254399999999997</v>
      </c>
      <c r="GL19">
        <v>13.802099999999999</v>
      </c>
      <c r="GM19">
        <v>1</v>
      </c>
      <c r="GN19">
        <v>0.50087400000000004</v>
      </c>
      <c r="GO19">
        <v>1.1129599999999999</v>
      </c>
      <c r="GP19">
        <v>20.229399999999998</v>
      </c>
      <c r="GQ19">
        <v>5.2279200000000001</v>
      </c>
      <c r="GR19">
        <v>11.9503</v>
      </c>
      <c r="GS19">
        <v>4.9844999999999997</v>
      </c>
      <c r="GT19">
        <v>3.2893300000000001</v>
      </c>
      <c r="GU19">
        <v>9999</v>
      </c>
      <c r="GV19">
        <v>9999</v>
      </c>
      <c r="GW19">
        <v>9999</v>
      </c>
      <c r="GX19">
        <v>283.8</v>
      </c>
      <c r="GY19">
        <v>1.8667499999999999</v>
      </c>
      <c r="GZ19">
        <v>1.86904</v>
      </c>
      <c r="HA19">
        <v>1.86676</v>
      </c>
      <c r="HB19">
        <v>1.8671</v>
      </c>
      <c r="HC19">
        <v>1.86233</v>
      </c>
      <c r="HD19">
        <v>1.8650800000000001</v>
      </c>
      <c r="HE19">
        <v>1.8684700000000001</v>
      </c>
      <c r="HF19">
        <v>1.8688199999999999</v>
      </c>
      <c r="HG19">
        <v>5</v>
      </c>
      <c r="HH19">
        <v>0</v>
      </c>
      <c r="HI19">
        <v>0</v>
      </c>
      <c r="HJ19">
        <v>0</v>
      </c>
      <c r="HK19" t="s">
        <v>407</v>
      </c>
      <c r="HL19" t="s">
        <v>408</v>
      </c>
      <c r="HM19" t="s">
        <v>409</v>
      </c>
      <c r="HN19" t="s">
        <v>409</v>
      </c>
      <c r="HO19" t="s">
        <v>409</v>
      </c>
      <c r="HP19" t="s">
        <v>409</v>
      </c>
      <c r="HQ19">
        <v>0</v>
      </c>
      <c r="HR19">
        <v>100</v>
      </c>
      <c r="HS19">
        <v>100</v>
      </c>
      <c r="HT19">
        <v>-4.6260000000000003</v>
      </c>
      <c r="HU19">
        <v>0.2923</v>
      </c>
      <c r="HV19">
        <v>-5.0377051105152324</v>
      </c>
      <c r="HW19">
        <v>1.6145137170229321E-3</v>
      </c>
      <c r="HX19">
        <v>-1.407043735234338E-6</v>
      </c>
      <c r="HY19">
        <v>4.3622850327847239E-10</v>
      </c>
      <c r="HZ19">
        <v>0.29234089323673818</v>
      </c>
      <c r="IA19">
        <v>0</v>
      </c>
      <c r="IB19">
        <v>0</v>
      </c>
      <c r="IC19">
        <v>0</v>
      </c>
      <c r="ID19">
        <v>2</v>
      </c>
      <c r="IE19">
        <v>2094</v>
      </c>
      <c r="IF19">
        <v>1</v>
      </c>
      <c r="IG19">
        <v>26</v>
      </c>
      <c r="IH19">
        <v>0.7</v>
      </c>
      <c r="II19">
        <v>0.6</v>
      </c>
      <c r="IJ19">
        <v>1.07178</v>
      </c>
      <c r="IK19">
        <v>2.5524900000000001</v>
      </c>
      <c r="IL19">
        <v>1.4978</v>
      </c>
      <c r="IM19">
        <v>2.2912599999999999</v>
      </c>
      <c r="IN19">
        <v>1.49902</v>
      </c>
      <c r="IO19">
        <v>2.4487299999999999</v>
      </c>
      <c r="IP19">
        <v>40.4255</v>
      </c>
      <c r="IQ19">
        <v>23.763500000000001</v>
      </c>
      <c r="IR19">
        <v>18</v>
      </c>
      <c r="IS19">
        <v>507.13299999999998</v>
      </c>
      <c r="IT19">
        <v>472.60599999999999</v>
      </c>
      <c r="IU19">
        <v>29.658100000000001</v>
      </c>
      <c r="IV19">
        <v>33.539000000000001</v>
      </c>
      <c r="IW19">
        <v>30.0002</v>
      </c>
      <c r="IX19">
        <v>33.489100000000001</v>
      </c>
      <c r="IY19">
        <v>33.4146</v>
      </c>
      <c r="IZ19">
        <v>21.449200000000001</v>
      </c>
      <c r="JA19">
        <v>35.647199999999998</v>
      </c>
      <c r="JB19">
        <v>45.577599999999997</v>
      </c>
      <c r="JC19">
        <v>29.657599999999999</v>
      </c>
      <c r="JD19">
        <v>400</v>
      </c>
      <c r="JE19">
        <v>23.645299999999999</v>
      </c>
      <c r="JF19">
        <v>100.152</v>
      </c>
      <c r="JG19">
        <v>100.172</v>
      </c>
    </row>
    <row r="20" spans="1:267" x14ac:dyDescent="0.3">
      <c r="A20">
        <v>2</v>
      </c>
      <c r="B20">
        <v>1691868020</v>
      </c>
      <c r="C20">
        <v>113.4000000953674</v>
      </c>
      <c r="D20" t="s">
        <v>410</v>
      </c>
      <c r="E20" t="s">
        <v>411</v>
      </c>
      <c r="F20" t="s">
        <v>395</v>
      </c>
      <c r="G20" t="s">
        <v>396</v>
      </c>
      <c r="H20" t="s">
        <v>397</v>
      </c>
      <c r="I20" t="s">
        <v>398</v>
      </c>
      <c r="J20" t="s">
        <v>399</v>
      </c>
      <c r="K20" t="s">
        <v>398</v>
      </c>
      <c r="L20" t="s">
        <v>400</v>
      </c>
      <c r="M20">
        <v>1691868020</v>
      </c>
      <c r="N20">
        <f t="shared" si="0"/>
        <v>5.7694591663941279E-3</v>
      </c>
      <c r="O20">
        <f t="shared" si="1"/>
        <v>5.7694591663941281</v>
      </c>
      <c r="P20">
        <f t="shared" si="2"/>
        <v>34.246114352381717</v>
      </c>
      <c r="Q20">
        <f t="shared" si="3"/>
        <v>257.12599999999998</v>
      </c>
      <c r="R20">
        <f t="shared" si="4"/>
        <v>73.313426319953805</v>
      </c>
      <c r="S20">
        <f t="shared" si="5"/>
        <v>7.2309782009154562</v>
      </c>
      <c r="T20">
        <f t="shared" si="6"/>
        <v>25.360600291334997</v>
      </c>
      <c r="U20">
        <f t="shared" si="7"/>
        <v>0.32249676618425765</v>
      </c>
      <c r="V20">
        <f t="shared" si="8"/>
        <v>2.9070446013926121</v>
      </c>
      <c r="W20">
        <f t="shared" si="9"/>
        <v>0.30385762818467599</v>
      </c>
      <c r="X20">
        <f t="shared" si="10"/>
        <v>0.19149583750571592</v>
      </c>
      <c r="Y20">
        <f t="shared" si="11"/>
        <v>289.57445129215205</v>
      </c>
      <c r="Z20">
        <f t="shared" si="12"/>
        <v>32.761415040514905</v>
      </c>
      <c r="AA20">
        <f t="shared" si="13"/>
        <v>31.975100000000001</v>
      </c>
      <c r="AB20">
        <f t="shared" si="14"/>
        <v>4.7683575712439934</v>
      </c>
      <c r="AC20">
        <f t="shared" si="15"/>
        <v>60.264458303149247</v>
      </c>
      <c r="AD20">
        <f t="shared" si="16"/>
        <v>2.969069944113</v>
      </c>
      <c r="AE20">
        <f t="shared" si="17"/>
        <v>4.9267346421295963</v>
      </c>
      <c r="AF20">
        <f t="shared" si="18"/>
        <v>1.7992876271309934</v>
      </c>
      <c r="AG20">
        <f t="shared" si="19"/>
        <v>-254.43314923798104</v>
      </c>
      <c r="AH20">
        <f t="shared" si="20"/>
        <v>90.649502017480856</v>
      </c>
      <c r="AI20">
        <f t="shared" si="21"/>
        <v>7.0901166040877168</v>
      </c>
      <c r="AJ20">
        <f t="shared" si="22"/>
        <v>132.88092067573956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51248.884512736586</v>
      </c>
      <c r="AP20" t="s">
        <v>401</v>
      </c>
      <c r="AQ20">
        <v>0</v>
      </c>
      <c r="AR20">
        <v>0</v>
      </c>
      <c r="AS20">
        <v>0</v>
      </c>
      <c r="AT20" t="e">
        <f t="shared" si="26"/>
        <v>#DIV/0!</v>
      </c>
      <c r="AU20">
        <v>-1</v>
      </c>
      <c r="AV20" t="s">
        <v>412</v>
      </c>
      <c r="AW20">
        <v>10279.4</v>
      </c>
      <c r="AX20">
        <v>717.98372000000006</v>
      </c>
      <c r="AY20">
        <v>1008.12</v>
      </c>
      <c r="AZ20">
        <f t="shared" si="27"/>
        <v>0.28779934928381534</v>
      </c>
      <c r="BA20">
        <v>0.5</v>
      </c>
      <c r="BB20">
        <f t="shared" si="28"/>
        <v>1513.226700151374</v>
      </c>
      <c r="BC20">
        <f t="shared" si="29"/>
        <v>34.246114352381717</v>
      </c>
      <c r="BD20">
        <f t="shared" si="30"/>
        <v>217.7528298112303</v>
      </c>
      <c r="BE20">
        <f t="shared" si="31"/>
        <v>2.3292025146566545E-2</v>
      </c>
      <c r="BF20">
        <f t="shared" si="32"/>
        <v>-1</v>
      </c>
      <c r="BG20" t="e">
        <f t="shared" si="33"/>
        <v>#DIV/0!</v>
      </c>
      <c r="BH20" t="s">
        <v>413</v>
      </c>
      <c r="BI20">
        <v>567.63</v>
      </c>
      <c r="BJ20">
        <f t="shared" si="34"/>
        <v>567.63</v>
      </c>
      <c r="BK20">
        <f t="shared" si="35"/>
        <v>0.43694203071062965</v>
      </c>
      <c r="BL20">
        <f t="shared" si="36"/>
        <v>0.65866712070648581</v>
      </c>
      <c r="BM20">
        <f t="shared" si="37"/>
        <v>1.7760160668040801</v>
      </c>
      <c r="BN20">
        <f t="shared" si="38"/>
        <v>0.28779934928381534</v>
      </c>
      <c r="BO20" t="e">
        <f t="shared" si="39"/>
        <v>#DIV/0!</v>
      </c>
      <c r="BP20">
        <f t="shared" si="40"/>
        <v>0.52073495165965944</v>
      </c>
      <c r="BQ20">
        <f t="shared" si="41"/>
        <v>0.47926504834034056</v>
      </c>
      <c r="BR20">
        <v>1025</v>
      </c>
      <c r="BS20">
        <v>300</v>
      </c>
      <c r="BT20">
        <v>300</v>
      </c>
      <c r="BU20">
        <v>300</v>
      </c>
      <c r="BV20">
        <v>10279.4</v>
      </c>
      <c r="BW20">
        <v>917.49</v>
      </c>
      <c r="BX20">
        <v>-6.9889599999999998E-3</v>
      </c>
      <c r="BY20">
        <v>6.63</v>
      </c>
      <c r="BZ20" t="s">
        <v>401</v>
      </c>
      <c r="CA20" t="s">
        <v>401</v>
      </c>
      <c r="CB20" t="s">
        <v>401</v>
      </c>
      <c r="CC20" t="s">
        <v>401</v>
      </c>
      <c r="CD20" t="s">
        <v>401</v>
      </c>
      <c r="CE20" t="s">
        <v>401</v>
      </c>
      <c r="CF20" t="s">
        <v>401</v>
      </c>
      <c r="CG20" t="s">
        <v>401</v>
      </c>
      <c r="CH20" t="s">
        <v>401</v>
      </c>
      <c r="CI20" t="s">
        <v>401</v>
      </c>
      <c r="CJ20">
        <f t="shared" si="42"/>
        <v>1800.05</v>
      </c>
      <c r="CK20">
        <f t="shared" si="43"/>
        <v>1513.226700151374</v>
      </c>
      <c r="CL20">
        <f t="shared" si="44"/>
        <v>0.84065814846886144</v>
      </c>
      <c r="CM20">
        <f t="shared" si="45"/>
        <v>0.16087022654490268</v>
      </c>
      <c r="CN20">
        <v>6</v>
      </c>
      <c r="CO20">
        <v>0.5</v>
      </c>
      <c r="CP20" t="s">
        <v>404</v>
      </c>
      <c r="CQ20">
        <v>1691868020</v>
      </c>
      <c r="CR20">
        <v>257.12599999999998</v>
      </c>
      <c r="CS20">
        <v>299.97699999999998</v>
      </c>
      <c r="CT20">
        <v>30.102799999999998</v>
      </c>
      <c r="CU20">
        <v>23.3917</v>
      </c>
      <c r="CV20">
        <v>261.416</v>
      </c>
      <c r="CW20">
        <v>29.8156</v>
      </c>
      <c r="CX20">
        <v>500.286</v>
      </c>
      <c r="CY20">
        <v>98.531499999999994</v>
      </c>
      <c r="CZ20">
        <v>9.95225E-2</v>
      </c>
      <c r="DA20">
        <v>32.5535</v>
      </c>
      <c r="DB20">
        <v>31.975100000000001</v>
      </c>
      <c r="DC20">
        <v>999.9</v>
      </c>
      <c r="DD20">
        <v>0</v>
      </c>
      <c r="DE20">
        <v>0</v>
      </c>
      <c r="DF20">
        <v>10019.4</v>
      </c>
      <c r="DG20">
        <v>0</v>
      </c>
      <c r="DH20">
        <v>1576.5</v>
      </c>
      <c r="DI20">
        <v>-42.851300000000002</v>
      </c>
      <c r="DJ20">
        <v>265.10599999999999</v>
      </c>
      <c r="DK20">
        <v>307.16199999999998</v>
      </c>
      <c r="DL20">
        <v>6.7110599999999998</v>
      </c>
      <c r="DM20">
        <v>299.97699999999998</v>
      </c>
      <c r="DN20">
        <v>23.3917</v>
      </c>
      <c r="DO20">
        <v>2.9660700000000002</v>
      </c>
      <c r="DP20">
        <v>2.3048199999999999</v>
      </c>
      <c r="DQ20">
        <v>23.838699999999999</v>
      </c>
      <c r="DR20">
        <v>19.710100000000001</v>
      </c>
      <c r="DS20">
        <v>1800.05</v>
      </c>
      <c r="DT20">
        <v>0.97799800000000003</v>
      </c>
      <c r="DU20">
        <v>2.20021E-2</v>
      </c>
      <c r="DV20">
        <v>0</v>
      </c>
      <c r="DW20">
        <v>717.84100000000001</v>
      </c>
      <c r="DX20">
        <v>4.9997699999999998</v>
      </c>
      <c r="DY20">
        <v>14826</v>
      </c>
      <c r="DZ20">
        <v>15784.9</v>
      </c>
      <c r="EA20">
        <v>44.875</v>
      </c>
      <c r="EB20">
        <v>45.936999999999998</v>
      </c>
      <c r="EC20">
        <v>44.625</v>
      </c>
      <c r="ED20">
        <v>44.625</v>
      </c>
      <c r="EE20">
        <v>45.686999999999998</v>
      </c>
      <c r="EF20">
        <v>1755.56</v>
      </c>
      <c r="EG20">
        <v>39.49</v>
      </c>
      <c r="EH20">
        <v>0</v>
      </c>
      <c r="EI20">
        <v>112.9000000953674</v>
      </c>
      <c r="EJ20">
        <v>0</v>
      </c>
      <c r="EK20">
        <v>717.98372000000006</v>
      </c>
      <c r="EL20">
        <v>-1.1236154029918219</v>
      </c>
      <c r="EM20">
        <v>3.2307696036631768</v>
      </c>
      <c r="EN20">
        <v>14825.772000000001</v>
      </c>
      <c r="EO20">
        <v>15</v>
      </c>
      <c r="EP20">
        <v>1691867982.0999999</v>
      </c>
      <c r="EQ20" t="s">
        <v>414</v>
      </c>
      <c r="ER20">
        <v>1691867982.0999999</v>
      </c>
      <c r="ES20">
        <v>1691867980.5999999</v>
      </c>
      <c r="ET20">
        <v>3</v>
      </c>
      <c r="EU20">
        <v>0.41399999999999998</v>
      </c>
      <c r="EV20">
        <v>-5.0000000000000001E-3</v>
      </c>
      <c r="EW20">
        <v>-4.25</v>
      </c>
      <c r="EX20">
        <v>0.17799999999999999</v>
      </c>
      <c r="EY20">
        <v>300</v>
      </c>
      <c r="EZ20">
        <v>23</v>
      </c>
      <c r="FA20">
        <v>7.0000000000000007E-2</v>
      </c>
      <c r="FB20">
        <v>0.01</v>
      </c>
      <c r="FC20">
        <v>34.088412919889628</v>
      </c>
      <c r="FD20">
        <v>0.20318607516817519</v>
      </c>
      <c r="FE20">
        <v>9.9222431950751158E-2</v>
      </c>
      <c r="FF20">
        <v>1</v>
      </c>
      <c r="FG20">
        <v>0.3150398636298089</v>
      </c>
      <c r="FH20">
        <v>8.1181024134339821E-2</v>
      </c>
      <c r="FI20">
        <v>1.860235995815759E-2</v>
      </c>
      <c r="FJ20">
        <v>1</v>
      </c>
      <c r="FK20">
        <v>2</v>
      </c>
      <c r="FL20">
        <v>2</v>
      </c>
      <c r="FM20" t="s">
        <v>406</v>
      </c>
      <c r="FN20">
        <v>2.9631599999999998</v>
      </c>
      <c r="FO20">
        <v>2.6989299999999998</v>
      </c>
      <c r="FP20">
        <v>6.7866399999999993E-2</v>
      </c>
      <c r="FQ20">
        <v>7.5581999999999996E-2</v>
      </c>
      <c r="FR20">
        <v>0.132688</v>
      </c>
      <c r="FS20">
        <v>0.107875</v>
      </c>
      <c r="FT20">
        <v>31854.6</v>
      </c>
      <c r="FU20">
        <v>20178.5</v>
      </c>
      <c r="FV20">
        <v>32082.7</v>
      </c>
      <c r="FW20">
        <v>24956.9</v>
      </c>
      <c r="FX20">
        <v>38488.199999999997</v>
      </c>
      <c r="FY20">
        <v>38543.300000000003</v>
      </c>
      <c r="FZ20">
        <v>46085.3</v>
      </c>
      <c r="GA20">
        <v>45212.3</v>
      </c>
      <c r="GB20">
        <v>1.9258999999999999</v>
      </c>
      <c r="GC20">
        <v>1.8129</v>
      </c>
      <c r="GD20">
        <v>4.7534699999999999E-2</v>
      </c>
      <c r="GE20">
        <v>0</v>
      </c>
      <c r="GF20">
        <v>31.203499999999998</v>
      </c>
      <c r="GG20">
        <v>999.9</v>
      </c>
      <c r="GH20">
        <v>51.3</v>
      </c>
      <c r="GI20">
        <v>36.700000000000003</v>
      </c>
      <c r="GJ20">
        <v>32.290500000000002</v>
      </c>
      <c r="GK20">
        <v>63.404400000000003</v>
      </c>
      <c r="GL20">
        <v>13.117000000000001</v>
      </c>
      <c r="GM20">
        <v>1</v>
      </c>
      <c r="GN20">
        <v>0.501197</v>
      </c>
      <c r="GO20">
        <v>0.84911499999999995</v>
      </c>
      <c r="GP20">
        <v>20.231000000000002</v>
      </c>
      <c r="GQ20">
        <v>5.2304700000000004</v>
      </c>
      <c r="GR20">
        <v>11.950200000000001</v>
      </c>
      <c r="GS20">
        <v>4.9848999999999997</v>
      </c>
      <c r="GT20">
        <v>3.2893300000000001</v>
      </c>
      <c r="GU20">
        <v>9999</v>
      </c>
      <c r="GV20">
        <v>9999</v>
      </c>
      <c r="GW20">
        <v>9999</v>
      </c>
      <c r="GX20">
        <v>283.8</v>
      </c>
      <c r="GY20">
        <v>1.86676</v>
      </c>
      <c r="GZ20">
        <v>1.8690500000000001</v>
      </c>
      <c r="HA20">
        <v>1.86677</v>
      </c>
      <c r="HB20">
        <v>1.8671800000000001</v>
      </c>
      <c r="HC20">
        <v>1.8623400000000001</v>
      </c>
      <c r="HD20">
        <v>1.8650800000000001</v>
      </c>
      <c r="HE20">
        <v>1.86856</v>
      </c>
      <c r="HF20">
        <v>1.8688800000000001</v>
      </c>
      <c r="HG20">
        <v>5</v>
      </c>
      <c r="HH20">
        <v>0</v>
      </c>
      <c r="HI20">
        <v>0</v>
      </c>
      <c r="HJ20">
        <v>0</v>
      </c>
      <c r="HK20" t="s">
        <v>407</v>
      </c>
      <c r="HL20" t="s">
        <v>408</v>
      </c>
      <c r="HM20" t="s">
        <v>409</v>
      </c>
      <c r="HN20" t="s">
        <v>409</v>
      </c>
      <c r="HO20" t="s">
        <v>409</v>
      </c>
      <c r="HP20" t="s">
        <v>409</v>
      </c>
      <c r="HQ20">
        <v>0</v>
      </c>
      <c r="HR20">
        <v>100</v>
      </c>
      <c r="HS20">
        <v>100</v>
      </c>
      <c r="HT20">
        <v>-4.29</v>
      </c>
      <c r="HU20">
        <v>0.28720000000000001</v>
      </c>
      <c r="HV20">
        <v>-4.6236223640922187</v>
      </c>
      <c r="HW20">
        <v>1.6145137170229321E-3</v>
      </c>
      <c r="HX20">
        <v>-1.407043735234338E-6</v>
      </c>
      <c r="HY20">
        <v>4.3622850327847239E-10</v>
      </c>
      <c r="HZ20">
        <v>0.28713808695410609</v>
      </c>
      <c r="IA20">
        <v>0</v>
      </c>
      <c r="IB20">
        <v>0</v>
      </c>
      <c r="IC20">
        <v>0</v>
      </c>
      <c r="ID20">
        <v>2</v>
      </c>
      <c r="IE20">
        <v>2094</v>
      </c>
      <c r="IF20">
        <v>1</v>
      </c>
      <c r="IG20">
        <v>26</v>
      </c>
      <c r="IH20">
        <v>0.6</v>
      </c>
      <c r="II20">
        <v>0.7</v>
      </c>
      <c r="IJ20">
        <v>0.85449200000000003</v>
      </c>
      <c r="IK20">
        <v>2.5549300000000001</v>
      </c>
      <c r="IL20">
        <v>1.4978</v>
      </c>
      <c r="IM20">
        <v>2.2912599999999999</v>
      </c>
      <c r="IN20">
        <v>1.49902</v>
      </c>
      <c r="IO20">
        <v>2.36816</v>
      </c>
      <c r="IP20">
        <v>40.451000000000001</v>
      </c>
      <c r="IQ20">
        <v>23.754799999999999</v>
      </c>
      <c r="IR20">
        <v>18</v>
      </c>
      <c r="IS20">
        <v>507.35300000000001</v>
      </c>
      <c r="IT20">
        <v>472.28300000000002</v>
      </c>
      <c r="IU20">
        <v>29.922499999999999</v>
      </c>
      <c r="IV20">
        <v>33.545000000000002</v>
      </c>
      <c r="IW20">
        <v>30</v>
      </c>
      <c r="IX20">
        <v>33.492100000000001</v>
      </c>
      <c r="IY20">
        <v>33.4116</v>
      </c>
      <c r="IZ20">
        <v>17.124500000000001</v>
      </c>
      <c r="JA20">
        <v>35.176600000000001</v>
      </c>
      <c r="JB20">
        <v>42.807400000000001</v>
      </c>
      <c r="JC20">
        <v>29.932300000000001</v>
      </c>
      <c r="JD20">
        <v>300</v>
      </c>
      <c r="JE20">
        <v>23.421600000000002</v>
      </c>
      <c r="JF20">
        <v>100.146</v>
      </c>
      <c r="JG20">
        <v>100.172</v>
      </c>
    </row>
    <row r="21" spans="1:267" x14ac:dyDescent="0.3">
      <c r="A21">
        <v>3</v>
      </c>
      <c r="B21">
        <v>1691868149</v>
      </c>
      <c r="C21">
        <v>242.4000000953674</v>
      </c>
      <c r="D21" t="s">
        <v>415</v>
      </c>
      <c r="E21" t="s">
        <v>416</v>
      </c>
      <c r="F21" t="s">
        <v>395</v>
      </c>
      <c r="G21" t="s">
        <v>396</v>
      </c>
      <c r="H21" t="s">
        <v>397</v>
      </c>
      <c r="I21" t="s">
        <v>398</v>
      </c>
      <c r="J21" t="s">
        <v>399</v>
      </c>
      <c r="K21" t="s">
        <v>398</v>
      </c>
      <c r="L21" t="s">
        <v>400</v>
      </c>
      <c r="M21">
        <v>1691868149</v>
      </c>
      <c r="N21">
        <f t="shared" si="0"/>
        <v>6.41999390247235E-3</v>
      </c>
      <c r="O21">
        <f t="shared" si="1"/>
        <v>6.41999390247235</v>
      </c>
      <c r="P21">
        <f t="shared" si="2"/>
        <v>24.973487958823654</v>
      </c>
      <c r="Q21">
        <f t="shared" si="3"/>
        <v>168.72800000000001</v>
      </c>
      <c r="R21">
        <f t="shared" si="4"/>
        <v>48.657135027048625</v>
      </c>
      <c r="S21">
        <f t="shared" si="5"/>
        <v>4.7990724472861412</v>
      </c>
      <c r="T21">
        <f t="shared" si="6"/>
        <v>16.641709287559998</v>
      </c>
      <c r="U21">
        <f t="shared" si="7"/>
        <v>0.36225841320539248</v>
      </c>
      <c r="V21">
        <f t="shared" si="8"/>
        <v>2.9084440470255561</v>
      </c>
      <c r="W21">
        <f t="shared" si="9"/>
        <v>0.33892869098457934</v>
      </c>
      <c r="X21">
        <f t="shared" si="10"/>
        <v>0.21380118803414605</v>
      </c>
      <c r="Y21">
        <f t="shared" si="11"/>
        <v>289.52817999658356</v>
      </c>
      <c r="Z21">
        <f t="shared" si="12"/>
        <v>32.662185206020048</v>
      </c>
      <c r="AA21">
        <f t="shared" si="13"/>
        <v>32.016500000000001</v>
      </c>
      <c r="AB21">
        <f t="shared" si="14"/>
        <v>4.7795445364931695</v>
      </c>
      <c r="AC21">
        <f t="shared" si="15"/>
        <v>60.342931042044079</v>
      </c>
      <c r="AD21">
        <f t="shared" si="16"/>
        <v>2.9848220547664996</v>
      </c>
      <c r="AE21">
        <f t="shared" si="17"/>
        <v>4.9464320065706087</v>
      </c>
      <c r="AF21">
        <f t="shared" si="18"/>
        <v>1.7947224817266698</v>
      </c>
      <c r="AG21">
        <f t="shared" si="19"/>
        <v>-283.12173109903063</v>
      </c>
      <c r="AH21">
        <f t="shared" si="20"/>
        <v>95.303061554557956</v>
      </c>
      <c r="AI21">
        <f t="shared" si="21"/>
        <v>7.4546154524740356</v>
      </c>
      <c r="AJ21">
        <f t="shared" si="22"/>
        <v>109.16412590458495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51276.352654088703</v>
      </c>
      <c r="AP21" t="s">
        <v>401</v>
      </c>
      <c r="AQ21">
        <v>0</v>
      </c>
      <c r="AR21">
        <v>0</v>
      </c>
      <c r="AS21">
        <v>0</v>
      </c>
      <c r="AT21" t="e">
        <f t="shared" si="26"/>
        <v>#DIV/0!</v>
      </c>
      <c r="AU21">
        <v>-1</v>
      </c>
      <c r="AV21" t="s">
        <v>417</v>
      </c>
      <c r="AW21">
        <v>10279.200000000001</v>
      </c>
      <c r="AX21">
        <v>714.50296000000003</v>
      </c>
      <c r="AY21">
        <v>921.23500000000001</v>
      </c>
      <c r="AZ21">
        <f t="shared" si="27"/>
        <v>0.22440749645855829</v>
      </c>
      <c r="BA21">
        <v>0.5</v>
      </c>
      <c r="BB21">
        <f t="shared" si="28"/>
        <v>1512.983106733981</v>
      </c>
      <c r="BC21">
        <f t="shared" si="29"/>
        <v>24.973487958823654</v>
      </c>
      <c r="BD21">
        <f t="shared" si="30"/>
        <v>169.76237558313218</v>
      </c>
      <c r="BE21">
        <f t="shared" si="31"/>
        <v>1.7167070698424144E-2</v>
      </c>
      <c r="BF21">
        <f t="shared" si="32"/>
        <v>-1</v>
      </c>
      <c r="BG21" t="e">
        <f t="shared" si="33"/>
        <v>#DIV/0!</v>
      </c>
      <c r="BH21" t="s">
        <v>418</v>
      </c>
      <c r="BI21">
        <v>564.09</v>
      </c>
      <c r="BJ21">
        <f t="shared" si="34"/>
        <v>564.09</v>
      </c>
      <c r="BK21">
        <f t="shared" si="35"/>
        <v>0.38768066779920429</v>
      </c>
      <c r="BL21">
        <f t="shared" si="36"/>
        <v>0.57884623892256648</v>
      </c>
      <c r="BM21">
        <f t="shared" si="37"/>
        <v>1.6331347834565406</v>
      </c>
      <c r="BN21">
        <f t="shared" si="38"/>
        <v>0.22440749645855831</v>
      </c>
      <c r="BO21" t="e">
        <f t="shared" si="39"/>
        <v>#DIV/0!</v>
      </c>
      <c r="BP21">
        <f t="shared" si="40"/>
        <v>0.45699093382878431</v>
      </c>
      <c r="BQ21">
        <f t="shared" si="41"/>
        <v>0.54300906617121569</v>
      </c>
      <c r="BR21">
        <v>1027</v>
      </c>
      <c r="BS21">
        <v>300</v>
      </c>
      <c r="BT21">
        <v>300</v>
      </c>
      <c r="BU21">
        <v>300</v>
      </c>
      <c r="BV21">
        <v>10279.200000000001</v>
      </c>
      <c r="BW21">
        <v>861.79</v>
      </c>
      <c r="BX21">
        <v>-6.9881800000000001E-3</v>
      </c>
      <c r="BY21">
        <v>2.2999999999999998</v>
      </c>
      <c r="BZ21" t="s">
        <v>401</v>
      </c>
      <c r="CA21" t="s">
        <v>401</v>
      </c>
      <c r="CB21" t="s">
        <v>401</v>
      </c>
      <c r="CC21" t="s">
        <v>401</v>
      </c>
      <c r="CD21" t="s">
        <v>401</v>
      </c>
      <c r="CE21" t="s">
        <v>401</v>
      </c>
      <c r="CF21" t="s">
        <v>401</v>
      </c>
      <c r="CG21" t="s">
        <v>401</v>
      </c>
      <c r="CH21" t="s">
        <v>401</v>
      </c>
      <c r="CI21" t="s">
        <v>401</v>
      </c>
      <c r="CJ21">
        <f t="shared" si="42"/>
        <v>1799.76</v>
      </c>
      <c r="CK21">
        <f t="shared" si="43"/>
        <v>1512.983106733981</v>
      </c>
      <c r="CL21">
        <f t="shared" si="44"/>
        <v>0.84065825817552398</v>
      </c>
      <c r="CM21">
        <f t="shared" si="45"/>
        <v>0.16087043827876138</v>
      </c>
      <c r="CN21">
        <v>6</v>
      </c>
      <c r="CO21">
        <v>0.5</v>
      </c>
      <c r="CP21" t="s">
        <v>404</v>
      </c>
      <c r="CQ21">
        <v>1691868149</v>
      </c>
      <c r="CR21">
        <v>168.72800000000001</v>
      </c>
      <c r="CS21">
        <v>199.99</v>
      </c>
      <c r="CT21">
        <v>30.262699999999999</v>
      </c>
      <c r="CU21">
        <v>22.793299999999999</v>
      </c>
      <c r="CV21">
        <v>172.779</v>
      </c>
      <c r="CW21">
        <v>29.967500000000001</v>
      </c>
      <c r="CX21">
        <v>500.09699999999998</v>
      </c>
      <c r="CY21">
        <v>98.530799999999999</v>
      </c>
      <c r="CZ21">
        <v>9.9595000000000003E-2</v>
      </c>
      <c r="DA21">
        <v>32.624299999999998</v>
      </c>
      <c r="DB21">
        <v>32.016500000000001</v>
      </c>
      <c r="DC21">
        <v>999.9</v>
      </c>
      <c r="DD21">
        <v>0</v>
      </c>
      <c r="DE21">
        <v>0</v>
      </c>
      <c r="DF21">
        <v>10027.5</v>
      </c>
      <c r="DG21">
        <v>0</v>
      </c>
      <c r="DH21">
        <v>1567.56</v>
      </c>
      <c r="DI21">
        <v>-31.262799999999999</v>
      </c>
      <c r="DJ21">
        <v>173.99299999999999</v>
      </c>
      <c r="DK21">
        <v>204.655</v>
      </c>
      <c r="DL21">
        <v>7.4693899999999998</v>
      </c>
      <c r="DM21">
        <v>199.99</v>
      </c>
      <c r="DN21">
        <v>22.793299999999999</v>
      </c>
      <c r="DO21">
        <v>2.9818099999999998</v>
      </c>
      <c r="DP21">
        <v>2.2458399999999998</v>
      </c>
      <c r="DQ21">
        <v>23.9267</v>
      </c>
      <c r="DR21">
        <v>19.293099999999999</v>
      </c>
      <c r="DS21">
        <v>1799.76</v>
      </c>
      <c r="DT21">
        <v>0.97799400000000003</v>
      </c>
      <c r="DU21">
        <v>2.20057E-2</v>
      </c>
      <c r="DV21">
        <v>0</v>
      </c>
      <c r="DW21">
        <v>714.40899999999999</v>
      </c>
      <c r="DX21">
        <v>4.9997699999999998</v>
      </c>
      <c r="DY21">
        <v>14741.7</v>
      </c>
      <c r="DZ21">
        <v>15782.4</v>
      </c>
      <c r="EA21">
        <v>44.811999999999998</v>
      </c>
      <c r="EB21">
        <v>45.875</v>
      </c>
      <c r="EC21">
        <v>44.561999999999998</v>
      </c>
      <c r="ED21">
        <v>44.625</v>
      </c>
      <c r="EE21">
        <v>45.686999999999998</v>
      </c>
      <c r="EF21">
        <v>1755.26</v>
      </c>
      <c r="EG21">
        <v>39.49</v>
      </c>
      <c r="EH21">
        <v>0</v>
      </c>
      <c r="EI21">
        <v>128.79999995231631</v>
      </c>
      <c r="EJ21">
        <v>0</v>
      </c>
      <c r="EK21">
        <v>714.50296000000003</v>
      </c>
      <c r="EL21">
        <v>0.7460769170731989</v>
      </c>
      <c r="EM21">
        <v>-8.6230767306028469</v>
      </c>
      <c r="EN21">
        <v>14742.072</v>
      </c>
      <c r="EO21">
        <v>15</v>
      </c>
      <c r="EP21">
        <v>1691868110.5</v>
      </c>
      <c r="EQ21" t="s">
        <v>419</v>
      </c>
      <c r="ER21">
        <v>1691868098.5</v>
      </c>
      <c r="ES21">
        <v>1691868110.5</v>
      </c>
      <c r="ET21">
        <v>4</v>
      </c>
      <c r="EU21">
        <v>0.33300000000000002</v>
      </c>
      <c r="EV21">
        <v>8.0000000000000002E-3</v>
      </c>
      <c r="EW21">
        <v>-4.016</v>
      </c>
      <c r="EX21">
        <v>0.17199999999999999</v>
      </c>
      <c r="EY21">
        <v>200</v>
      </c>
      <c r="EZ21">
        <v>23</v>
      </c>
      <c r="FA21">
        <v>0.05</v>
      </c>
      <c r="FB21">
        <v>0.01</v>
      </c>
      <c r="FC21">
        <v>24.721790013031619</v>
      </c>
      <c r="FD21">
        <v>0.78563045672093468</v>
      </c>
      <c r="FE21">
        <v>0.1246404609863362</v>
      </c>
      <c r="FF21">
        <v>1</v>
      </c>
      <c r="FG21">
        <v>0.35702479291021932</v>
      </c>
      <c r="FH21">
        <v>6.4797483032447006E-2</v>
      </c>
      <c r="FI21">
        <v>1.707463442034406E-2</v>
      </c>
      <c r="FJ21">
        <v>1</v>
      </c>
      <c r="FK21">
        <v>2</v>
      </c>
      <c r="FL21">
        <v>2</v>
      </c>
      <c r="FM21" t="s">
        <v>406</v>
      </c>
      <c r="FN21">
        <v>2.9626800000000002</v>
      </c>
      <c r="FO21">
        <v>2.6990699999999999</v>
      </c>
      <c r="FP21">
        <v>4.7129900000000002E-2</v>
      </c>
      <c r="FQ21">
        <v>5.3436499999999998E-2</v>
      </c>
      <c r="FR21">
        <v>0.13315199999999999</v>
      </c>
      <c r="FS21">
        <v>0.105947</v>
      </c>
      <c r="FT21">
        <v>32564</v>
      </c>
      <c r="FU21">
        <v>20664.3</v>
      </c>
      <c r="FV21">
        <v>32083.3</v>
      </c>
      <c r="FW21">
        <v>24959.599999999999</v>
      </c>
      <c r="FX21">
        <v>38468.1</v>
      </c>
      <c r="FY21">
        <v>38631</v>
      </c>
      <c r="FZ21">
        <v>46086.2</v>
      </c>
      <c r="GA21">
        <v>45217.599999999999</v>
      </c>
      <c r="GB21">
        <v>1.92685</v>
      </c>
      <c r="GC21">
        <v>1.8120799999999999</v>
      </c>
      <c r="GD21">
        <v>5.0030600000000001E-2</v>
      </c>
      <c r="GE21">
        <v>0</v>
      </c>
      <c r="GF21">
        <v>31.204499999999999</v>
      </c>
      <c r="GG21">
        <v>999.9</v>
      </c>
      <c r="GH21">
        <v>50.8</v>
      </c>
      <c r="GI21">
        <v>36.6</v>
      </c>
      <c r="GJ21">
        <v>31.8035</v>
      </c>
      <c r="GK21">
        <v>62.924399999999999</v>
      </c>
      <c r="GL21">
        <v>13.6058</v>
      </c>
      <c r="GM21">
        <v>1</v>
      </c>
      <c r="GN21">
        <v>0.49949199999999999</v>
      </c>
      <c r="GO21">
        <v>0.95111900000000005</v>
      </c>
      <c r="GP21">
        <v>20.2302</v>
      </c>
      <c r="GQ21">
        <v>5.2292699999999996</v>
      </c>
      <c r="GR21">
        <v>11.950200000000001</v>
      </c>
      <c r="GS21">
        <v>4.9842500000000003</v>
      </c>
      <c r="GT21">
        <v>3.28925</v>
      </c>
      <c r="GU21">
        <v>9999</v>
      </c>
      <c r="GV21">
        <v>9999</v>
      </c>
      <c r="GW21">
        <v>9999</v>
      </c>
      <c r="GX21">
        <v>283.8</v>
      </c>
      <c r="GY21">
        <v>1.86676</v>
      </c>
      <c r="GZ21">
        <v>1.8690500000000001</v>
      </c>
      <c r="HA21">
        <v>1.86677</v>
      </c>
      <c r="HB21">
        <v>1.8672</v>
      </c>
      <c r="HC21">
        <v>1.8623400000000001</v>
      </c>
      <c r="HD21">
        <v>1.8651</v>
      </c>
      <c r="HE21">
        <v>1.86853</v>
      </c>
      <c r="HF21">
        <v>1.8688899999999999</v>
      </c>
      <c r="HG21">
        <v>5</v>
      </c>
      <c r="HH21">
        <v>0</v>
      </c>
      <c r="HI21">
        <v>0</v>
      </c>
      <c r="HJ21">
        <v>0</v>
      </c>
      <c r="HK21" t="s">
        <v>407</v>
      </c>
      <c r="HL21" t="s">
        <v>408</v>
      </c>
      <c r="HM21" t="s">
        <v>409</v>
      </c>
      <c r="HN21" t="s">
        <v>409</v>
      </c>
      <c r="HO21" t="s">
        <v>409</v>
      </c>
      <c r="HP21" t="s">
        <v>409</v>
      </c>
      <c r="HQ21">
        <v>0</v>
      </c>
      <c r="HR21">
        <v>100</v>
      </c>
      <c r="HS21">
        <v>100</v>
      </c>
      <c r="HT21">
        <v>-4.0510000000000002</v>
      </c>
      <c r="HU21">
        <v>0.29520000000000002</v>
      </c>
      <c r="HV21">
        <v>-4.2908732401259648</v>
      </c>
      <c r="HW21">
        <v>1.6145137170229321E-3</v>
      </c>
      <c r="HX21">
        <v>-1.407043735234338E-6</v>
      </c>
      <c r="HY21">
        <v>4.3622850327847239E-10</v>
      </c>
      <c r="HZ21">
        <v>0.29518004232362988</v>
      </c>
      <c r="IA21">
        <v>0</v>
      </c>
      <c r="IB21">
        <v>0</v>
      </c>
      <c r="IC21">
        <v>0</v>
      </c>
      <c r="ID21">
        <v>2</v>
      </c>
      <c r="IE21">
        <v>2094</v>
      </c>
      <c r="IF21">
        <v>1</v>
      </c>
      <c r="IG21">
        <v>26</v>
      </c>
      <c r="IH21">
        <v>0.8</v>
      </c>
      <c r="II21">
        <v>0.6</v>
      </c>
      <c r="IJ21">
        <v>0.62988299999999997</v>
      </c>
      <c r="IK21">
        <v>2.5769000000000002</v>
      </c>
      <c r="IL21">
        <v>1.4978</v>
      </c>
      <c r="IM21">
        <v>2.2912599999999999</v>
      </c>
      <c r="IN21">
        <v>1.49902</v>
      </c>
      <c r="IO21">
        <v>2.34863</v>
      </c>
      <c r="IP21">
        <v>40.451000000000001</v>
      </c>
      <c r="IQ21">
        <v>23.745999999999999</v>
      </c>
      <c r="IR21">
        <v>18</v>
      </c>
      <c r="IS21">
        <v>507.88499999999999</v>
      </c>
      <c r="IT21">
        <v>471.666</v>
      </c>
      <c r="IU21">
        <v>30.009799999999998</v>
      </c>
      <c r="IV21">
        <v>33.526899999999998</v>
      </c>
      <c r="IW21">
        <v>30</v>
      </c>
      <c r="IX21">
        <v>33.4801</v>
      </c>
      <c r="IY21">
        <v>33.402700000000003</v>
      </c>
      <c r="IZ21">
        <v>12.6036</v>
      </c>
      <c r="JA21">
        <v>36.1053</v>
      </c>
      <c r="JB21">
        <v>39.404499999999999</v>
      </c>
      <c r="JC21">
        <v>30.009899999999998</v>
      </c>
      <c r="JD21">
        <v>200</v>
      </c>
      <c r="JE21">
        <v>22.702000000000002</v>
      </c>
      <c r="JF21">
        <v>100.148</v>
      </c>
      <c r="JG21">
        <v>100.18300000000001</v>
      </c>
    </row>
    <row r="22" spans="1:267" x14ac:dyDescent="0.3">
      <c r="A22">
        <v>4</v>
      </c>
      <c r="B22">
        <v>1691868306</v>
      </c>
      <c r="C22">
        <v>399.40000009536737</v>
      </c>
      <c r="D22" t="s">
        <v>420</v>
      </c>
      <c r="E22" t="s">
        <v>421</v>
      </c>
      <c r="F22" t="s">
        <v>395</v>
      </c>
      <c r="G22" t="s">
        <v>396</v>
      </c>
      <c r="H22" t="s">
        <v>397</v>
      </c>
      <c r="I22" t="s">
        <v>398</v>
      </c>
      <c r="J22" t="s">
        <v>399</v>
      </c>
      <c r="K22" t="s">
        <v>398</v>
      </c>
      <c r="L22" t="s">
        <v>400</v>
      </c>
      <c r="M22">
        <v>1691868306</v>
      </c>
      <c r="N22">
        <f t="shared" si="0"/>
        <v>7.2622937435992433E-3</v>
      </c>
      <c r="O22">
        <f t="shared" si="1"/>
        <v>7.2622937435992432</v>
      </c>
      <c r="P22">
        <f t="shared" si="2"/>
        <v>16.736430696527876</v>
      </c>
      <c r="Q22">
        <f t="shared" si="3"/>
        <v>99.070999999999998</v>
      </c>
      <c r="R22">
        <f t="shared" si="4"/>
        <v>28.441767698022698</v>
      </c>
      <c r="S22">
        <f t="shared" si="5"/>
        <v>2.805318602869594</v>
      </c>
      <c r="T22">
        <f t="shared" si="6"/>
        <v>9.7717456332440005</v>
      </c>
      <c r="U22">
        <f t="shared" si="7"/>
        <v>0.41611694191012899</v>
      </c>
      <c r="V22">
        <f t="shared" si="8"/>
        <v>2.8964736756559608</v>
      </c>
      <c r="W22">
        <f t="shared" si="9"/>
        <v>0.38553123860805716</v>
      </c>
      <c r="X22">
        <f t="shared" si="10"/>
        <v>0.2435174179797443</v>
      </c>
      <c r="Y22">
        <f t="shared" si="11"/>
        <v>289.56168329216507</v>
      </c>
      <c r="Z22">
        <f t="shared" si="12"/>
        <v>32.424622088529972</v>
      </c>
      <c r="AA22">
        <f t="shared" si="13"/>
        <v>31.9907</v>
      </c>
      <c r="AB22">
        <f t="shared" si="14"/>
        <v>4.7725702701269501</v>
      </c>
      <c r="AC22">
        <f t="shared" si="15"/>
        <v>60.460072696415232</v>
      </c>
      <c r="AD22">
        <f t="shared" si="16"/>
        <v>2.9876857551948</v>
      </c>
      <c r="AE22">
        <f t="shared" si="17"/>
        <v>4.9415847880248149</v>
      </c>
      <c r="AF22">
        <f t="shared" si="18"/>
        <v>1.7848845149321502</v>
      </c>
      <c r="AG22">
        <f t="shared" si="19"/>
        <v>-320.26715409272663</v>
      </c>
      <c r="AH22">
        <f t="shared" si="20"/>
        <v>96.222519239770747</v>
      </c>
      <c r="AI22">
        <f t="shared" si="21"/>
        <v>7.5560370590518202</v>
      </c>
      <c r="AJ22">
        <f t="shared" si="22"/>
        <v>73.073085498261037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50943.043715154534</v>
      </c>
      <c r="AP22" t="s">
        <v>401</v>
      </c>
      <c r="AQ22">
        <v>0</v>
      </c>
      <c r="AR22">
        <v>0</v>
      </c>
      <c r="AS22">
        <v>0</v>
      </c>
      <c r="AT22" t="e">
        <f t="shared" si="26"/>
        <v>#DIV/0!</v>
      </c>
      <c r="AU22">
        <v>-1</v>
      </c>
      <c r="AV22" t="s">
        <v>422</v>
      </c>
      <c r="AW22">
        <v>10278.700000000001</v>
      </c>
      <c r="AX22">
        <v>721.01730769230767</v>
      </c>
      <c r="AY22">
        <v>860.64400000000001</v>
      </c>
      <c r="AZ22">
        <f t="shared" si="27"/>
        <v>0.16223513125948985</v>
      </c>
      <c r="BA22">
        <v>0.5</v>
      </c>
      <c r="BB22">
        <f t="shared" si="28"/>
        <v>1513.1595001513808</v>
      </c>
      <c r="BC22">
        <f t="shared" si="29"/>
        <v>16.736430696527876</v>
      </c>
      <c r="BD22">
        <f t="shared" si="30"/>
        <v>122.74381506180166</v>
      </c>
      <c r="BE22">
        <f t="shared" si="31"/>
        <v>1.1721454806815456E-2</v>
      </c>
      <c r="BF22">
        <f t="shared" si="32"/>
        <v>-1</v>
      </c>
      <c r="BG22" t="e">
        <f t="shared" si="33"/>
        <v>#DIV/0!</v>
      </c>
      <c r="BH22" t="s">
        <v>423</v>
      </c>
      <c r="BI22">
        <v>576.19000000000005</v>
      </c>
      <c r="BJ22">
        <f t="shared" si="34"/>
        <v>576.19000000000005</v>
      </c>
      <c r="BK22">
        <f t="shared" si="35"/>
        <v>0.33051296471014724</v>
      </c>
      <c r="BL22">
        <f t="shared" si="36"/>
        <v>0.49085860036312501</v>
      </c>
      <c r="BM22">
        <f t="shared" si="37"/>
        <v>1.4936809038685155</v>
      </c>
      <c r="BN22">
        <f t="shared" si="38"/>
        <v>0.1622351312594898</v>
      </c>
      <c r="BO22" t="e">
        <f t="shared" si="39"/>
        <v>#DIV/0!</v>
      </c>
      <c r="BP22">
        <f t="shared" si="40"/>
        <v>0.3922621744663099</v>
      </c>
      <c r="BQ22">
        <f t="shared" si="41"/>
        <v>0.60773782553369005</v>
      </c>
      <c r="BR22">
        <v>1029</v>
      </c>
      <c r="BS22">
        <v>300</v>
      </c>
      <c r="BT22">
        <v>300</v>
      </c>
      <c r="BU22">
        <v>300</v>
      </c>
      <c r="BV22">
        <v>10278.700000000001</v>
      </c>
      <c r="BW22">
        <v>821.43</v>
      </c>
      <c r="BX22">
        <v>-6.9880100000000002E-3</v>
      </c>
      <c r="BY22">
        <v>2.13</v>
      </c>
      <c r="BZ22" t="s">
        <v>401</v>
      </c>
      <c r="CA22" t="s">
        <v>401</v>
      </c>
      <c r="CB22" t="s">
        <v>401</v>
      </c>
      <c r="CC22" t="s">
        <v>401</v>
      </c>
      <c r="CD22" t="s">
        <v>401</v>
      </c>
      <c r="CE22" t="s">
        <v>401</v>
      </c>
      <c r="CF22" t="s">
        <v>401</v>
      </c>
      <c r="CG22" t="s">
        <v>401</v>
      </c>
      <c r="CH22" t="s">
        <v>401</v>
      </c>
      <c r="CI22" t="s">
        <v>401</v>
      </c>
      <c r="CJ22">
        <f t="shared" si="42"/>
        <v>1799.97</v>
      </c>
      <c r="CK22">
        <f t="shared" si="43"/>
        <v>1513.1595001513808</v>
      </c>
      <c r="CL22">
        <f t="shared" si="44"/>
        <v>0.84065817772039575</v>
      </c>
      <c r="CM22">
        <f t="shared" si="45"/>
        <v>0.16087028300036393</v>
      </c>
      <c r="CN22">
        <v>6</v>
      </c>
      <c r="CO22">
        <v>0.5</v>
      </c>
      <c r="CP22" t="s">
        <v>404</v>
      </c>
      <c r="CQ22">
        <v>1691868306</v>
      </c>
      <c r="CR22">
        <v>99.070999999999998</v>
      </c>
      <c r="CS22">
        <v>120.00700000000001</v>
      </c>
      <c r="CT22">
        <v>30.290700000000001</v>
      </c>
      <c r="CU22">
        <v>21.8444</v>
      </c>
      <c r="CV22">
        <v>102.822</v>
      </c>
      <c r="CW22">
        <v>29.988600000000002</v>
      </c>
      <c r="CX22">
        <v>500.26499999999999</v>
      </c>
      <c r="CY22">
        <v>98.532899999999998</v>
      </c>
      <c r="CZ22">
        <v>0.100864</v>
      </c>
      <c r="DA22">
        <v>32.606900000000003</v>
      </c>
      <c r="DB22">
        <v>31.9907</v>
      </c>
      <c r="DC22">
        <v>999.9</v>
      </c>
      <c r="DD22">
        <v>0</v>
      </c>
      <c r="DE22">
        <v>0</v>
      </c>
      <c r="DF22">
        <v>9958.75</v>
      </c>
      <c r="DG22">
        <v>0</v>
      </c>
      <c r="DH22">
        <v>1550.66</v>
      </c>
      <c r="DI22">
        <v>-20.9358</v>
      </c>
      <c r="DJ22">
        <v>102.166</v>
      </c>
      <c r="DK22">
        <v>122.687</v>
      </c>
      <c r="DL22">
        <v>8.4462799999999998</v>
      </c>
      <c r="DM22">
        <v>120.00700000000001</v>
      </c>
      <c r="DN22">
        <v>21.8444</v>
      </c>
      <c r="DO22">
        <v>2.9846300000000001</v>
      </c>
      <c r="DP22">
        <v>2.15239</v>
      </c>
      <c r="DQ22">
        <v>23.942399999999999</v>
      </c>
      <c r="DR22">
        <v>18.612300000000001</v>
      </c>
      <c r="DS22">
        <v>1799.97</v>
      </c>
      <c r="DT22">
        <v>0.97799800000000003</v>
      </c>
      <c r="DU22">
        <v>2.20021E-2</v>
      </c>
      <c r="DV22">
        <v>0</v>
      </c>
      <c r="DW22">
        <v>720.89800000000002</v>
      </c>
      <c r="DX22">
        <v>4.9997699999999998</v>
      </c>
      <c r="DY22">
        <v>14844.8</v>
      </c>
      <c r="DZ22">
        <v>15784.2</v>
      </c>
      <c r="EA22">
        <v>44.936999999999998</v>
      </c>
      <c r="EB22">
        <v>46.125</v>
      </c>
      <c r="EC22">
        <v>44.686999999999998</v>
      </c>
      <c r="ED22">
        <v>44.811999999999998</v>
      </c>
      <c r="EE22">
        <v>45.811999999999998</v>
      </c>
      <c r="EF22">
        <v>1755.48</v>
      </c>
      <c r="EG22">
        <v>39.49</v>
      </c>
      <c r="EH22">
        <v>0</v>
      </c>
      <c r="EI22">
        <v>156.4000000953674</v>
      </c>
      <c r="EJ22">
        <v>0</v>
      </c>
      <c r="EK22">
        <v>721.01730769230767</v>
      </c>
      <c r="EL22">
        <v>-0.62926495144333472</v>
      </c>
      <c r="EM22">
        <v>17.8529912696285</v>
      </c>
      <c r="EN22">
        <v>14841.9</v>
      </c>
      <c r="EO22">
        <v>15</v>
      </c>
      <c r="EP22">
        <v>1691868266.5</v>
      </c>
      <c r="EQ22" t="s">
        <v>424</v>
      </c>
      <c r="ER22">
        <v>1691868260.5</v>
      </c>
      <c r="ES22">
        <v>1691868266.5</v>
      </c>
      <c r="ET22">
        <v>5</v>
      </c>
      <c r="EU22">
        <v>0.38800000000000001</v>
      </c>
      <c r="EV22">
        <v>7.0000000000000001E-3</v>
      </c>
      <c r="EW22">
        <v>-3.7229999999999999</v>
      </c>
      <c r="EX22">
        <v>0.14699999999999999</v>
      </c>
      <c r="EY22">
        <v>120</v>
      </c>
      <c r="EZ22">
        <v>22</v>
      </c>
      <c r="FA22">
        <v>0.1</v>
      </c>
      <c r="FB22">
        <v>0.01</v>
      </c>
      <c r="FC22">
        <v>16.59433538324922</v>
      </c>
      <c r="FD22">
        <v>0.41482987072862559</v>
      </c>
      <c r="FE22">
        <v>8.2262506475306599E-2</v>
      </c>
      <c r="FF22">
        <v>1</v>
      </c>
      <c r="FG22">
        <v>0.41830450609843312</v>
      </c>
      <c r="FH22">
        <v>4.2603370783065447E-2</v>
      </c>
      <c r="FI22">
        <v>1.635961513464284E-2</v>
      </c>
      <c r="FJ22">
        <v>1</v>
      </c>
      <c r="FK22">
        <v>2</v>
      </c>
      <c r="FL22">
        <v>2</v>
      </c>
      <c r="FM22" t="s">
        <v>406</v>
      </c>
      <c r="FN22">
        <v>2.9630700000000001</v>
      </c>
      <c r="FO22">
        <v>2.6997399999999998</v>
      </c>
      <c r="FP22">
        <v>2.8921800000000001E-2</v>
      </c>
      <c r="FQ22">
        <v>3.3366800000000002E-2</v>
      </c>
      <c r="FR22">
        <v>0.13320699999999999</v>
      </c>
      <c r="FS22">
        <v>0.102839</v>
      </c>
      <c r="FT22">
        <v>33180.5</v>
      </c>
      <c r="FU22">
        <v>21100.2</v>
      </c>
      <c r="FV22">
        <v>32078.3</v>
      </c>
      <c r="FW22">
        <v>24957.599999999999</v>
      </c>
      <c r="FX22">
        <v>38459.800000000003</v>
      </c>
      <c r="FY22">
        <v>38762.6</v>
      </c>
      <c r="FZ22">
        <v>46079.1</v>
      </c>
      <c r="GA22">
        <v>45214.6</v>
      </c>
      <c r="GB22">
        <v>1.927</v>
      </c>
      <c r="GC22">
        <v>1.8086500000000001</v>
      </c>
      <c r="GD22">
        <v>3.3788400000000003E-2</v>
      </c>
      <c r="GE22">
        <v>0</v>
      </c>
      <c r="GF22">
        <v>31.442399999999999</v>
      </c>
      <c r="GG22">
        <v>999.9</v>
      </c>
      <c r="GH22">
        <v>49.9</v>
      </c>
      <c r="GI22">
        <v>36.6</v>
      </c>
      <c r="GJ22">
        <v>31.2395</v>
      </c>
      <c r="GK22">
        <v>64.294399999999996</v>
      </c>
      <c r="GL22">
        <v>13.3454</v>
      </c>
      <c r="GM22">
        <v>1</v>
      </c>
      <c r="GN22">
        <v>0.50524400000000003</v>
      </c>
      <c r="GO22">
        <v>1.0856600000000001</v>
      </c>
      <c r="GP22">
        <v>20.229700000000001</v>
      </c>
      <c r="GQ22">
        <v>5.2319699999999996</v>
      </c>
      <c r="GR22">
        <v>11.9506</v>
      </c>
      <c r="GS22">
        <v>4.9854500000000002</v>
      </c>
      <c r="GT22">
        <v>3.2898499999999999</v>
      </c>
      <c r="GU22">
        <v>9999</v>
      </c>
      <c r="GV22">
        <v>9999</v>
      </c>
      <c r="GW22">
        <v>9999</v>
      </c>
      <c r="GX22">
        <v>283.89999999999998</v>
      </c>
      <c r="GY22">
        <v>1.86677</v>
      </c>
      <c r="GZ22">
        <v>1.8690500000000001</v>
      </c>
      <c r="HA22">
        <v>1.8668</v>
      </c>
      <c r="HB22">
        <v>1.8672200000000001</v>
      </c>
      <c r="HC22">
        <v>1.8623400000000001</v>
      </c>
      <c r="HD22">
        <v>1.8651</v>
      </c>
      <c r="HE22">
        <v>1.86852</v>
      </c>
      <c r="HF22">
        <v>1.8688800000000001</v>
      </c>
      <c r="HG22">
        <v>5</v>
      </c>
      <c r="HH22">
        <v>0</v>
      </c>
      <c r="HI22">
        <v>0</v>
      </c>
      <c r="HJ22">
        <v>0</v>
      </c>
      <c r="HK22" t="s">
        <v>407</v>
      </c>
      <c r="HL22" t="s">
        <v>408</v>
      </c>
      <c r="HM22" t="s">
        <v>409</v>
      </c>
      <c r="HN22" t="s">
        <v>409</v>
      </c>
      <c r="HO22" t="s">
        <v>409</v>
      </c>
      <c r="HP22" t="s">
        <v>409</v>
      </c>
      <c r="HQ22">
        <v>0</v>
      </c>
      <c r="HR22">
        <v>100</v>
      </c>
      <c r="HS22">
        <v>100</v>
      </c>
      <c r="HT22">
        <v>-3.7509999999999999</v>
      </c>
      <c r="HU22">
        <v>0.30209999999999998</v>
      </c>
      <c r="HV22">
        <v>-3.9022743839590919</v>
      </c>
      <c r="HW22">
        <v>1.6145137170229321E-3</v>
      </c>
      <c r="HX22">
        <v>-1.407043735234338E-6</v>
      </c>
      <c r="HY22">
        <v>4.3622850327847239E-10</v>
      </c>
      <c r="HZ22">
        <v>0.3021124474267497</v>
      </c>
      <c r="IA22">
        <v>0</v>
      </c>
      <c r="IB22">
        <v>0</v>
      </c>
      <c r="IC22">
        <v>0</v>
      </c>
      <c r="ID22">
        <v>2</v>
      </c>
      <c r="IE22">
        <v>2094</v>
      </c>
      <c r="IF22">
        <v>1</v>
      </c>
      <c r="IG22">
        <v>26</v>
      </c>
      <c r="IH22">
        <v>0.8</v>
      </c>
      <c r="II22">
        <v>0.7</v>
      </c>
      <c r="IJ22">
        <v>0.44189499999999998</v>
      </c>
      <c r="IK22">
        <v>2.5927699999999998</v>
      </c>
      <c r="IL22">
        <v>1.4978</v>
      </c>
      <c r="IM22">
        <v>2.2912599999999999</v>
      </c>
      <c r="IN22">
        <v>1.49902</v>
      </c>
      <c r="IO22">
        <v>2.2912599999999999</v>
      </c>
      <c r="IP22">
        <v>40.527500000000003</v>
      </c>
      <c r="IQ22">
        <v>23.737300000000001</v>
      </c>
      <c r="IR22">
        <v>18</v>
      </c>
      <c r="IS22">
        <v>508.28100000000001</v>
      </c>
      <c r="IT22">
        <v>469.63600000000002</v>
      </c>
      <c r="IU22">
        <v>29.706299999999999</v>
      </c>
      <c r="IV22">
        <v>33.587899999999998</v>
      </c>
      <c r="IW22">
        <v>30.000299999999999</v>
      </c>
      <c r="IX22">
        <v>33.519100000000002</v>
      </c>
      <c r="IY22">
        <v>33.438400000000001</v>
      </c>
      <c r="IZ22">
        <v>8.8451799999999992</v>
      </c>
      <c r="JA22">
        <v>37.383499999999998</v>
      </c>
      <c r="JB22">
        <v>34.945</v>
      </c>
      <c r="JC22">
        <v>29.707799999999999</v>
      </c>
      <c r="JD22">
        <v>120</v>
      </c>
      <c r="JE22">
        <v>21.769400000000001</v>
      </c>
      <c r="JF22">
        <v>100.133</v>
      </c>
      <c r="JG22">
        <v>100.176</v>
      </c>
    </row>
    <row r="23" spans="1:267" x14ac:dyDescent="0.3">
      <c r="A23">
        <v>5</v>
      </c>
      <c r="B23">
        <v>1691868424</v>
      </c>
      <c r="C23">
        <v>517.40000009536743</v>
      </c>
      <c r="D23" t="s">
        <v>425</v>
      </c>
      <c r="E23" t="s">
        <v>426</v>
      </c>
      <c r="F23" t="s">
        <v>395</v>
      </c>
      <c r="G23" t="s">
        <v>396</v>
      </c>
      <c r="H23" t="s">
        <v>397</v>
      </c>
      <c r="I23" t="s">
        <v>398</v>
      </c>
      <c r="J23" t="s">
        <v>399</v>
      </c>
      <c r="K23" t="s">
        <v>398</v>
      </c>
      <c r="L23" t="s">
        <v>400</v>
      </c>
      <c r="M23">
        <v>1691868424</v>
      </c>
      <c r="N23">
        <f t="shared" si="0"/>
        <v>7.5756311632768714E-3</v>
      </c>
      <c r="O23">
        <f t="shared" si="1"/>
        <v>7.5756311632768716</v>
      </c>
      <c r="P23">
        <f t="shared" si="2"/>
        <v>10.496818884372635</v>
      </c>
      <c r="Q23">
        <f t="shared" si="3"/>
        <v>56.849200000000003</v>
      </c>
      <c r="R23">
        <f t="shared" si="4"/>
        <v>14.499961700721894</v>
      </c>
      <c r="S23">
        <f t="shared" si="5"/>
        <v>1.4301888743899227</v>
      </c>
      <c r="T23">
        <f t="shared" si="6"/>
        <v>5.6072626284191998</v>
      </c>
      <c r="U23">
        <f t="shared" si="7"/>
        <v>0.43565725534925143</v>
      </c>
      <c r="V23">
        <f t="shared" si="8"/>
        <v>2.904793554550297</v>
      </c>
      <c r="W23">
        <f t="shared" si="9"/>
        <v>0.40234292787653242</v>
      </c>
      <c r="X23">
        <f t="shared" si="10"/>
        <v>0.25424486444619254</v>
      </c>
      <c r="Y23">
        <f t="shared" si="11"/>
        <v>289.56008729216671</v>
      </c>
      <c r="Z23">
        <f t="shared" si="12"/>
        <v>32.378791904577746</v>
      </c>
      <c r="AA23">
        <f t="shared" si="13"/>
        <v>31.992899999999999</v>
      </c>
      <c r="AB23">
        <f t="shared" si="14"/>
        <v>4.7731646292922818</v>
      </c>
      <c r="AC23">
        <f t="shared" si="15"/>
        <v>60.367481033739345</v>
      </c>
      <c r="AD23">
        <f t="shared" si="16"/>
        <v>2.9890829158848002</v>
      </c>
      <c r="AE23">
        <f t="shared" si="17"/>
        <v>4.9514786184538719</v>
      </c>
      <c r="AF23">
        <f t="shared" si="18"/>
        <v>1.7840817134074816</v>
      </c>
      <c r="AG23">
        <f t="shared" si="19"/>
        <v>-334.08533430051006</v>
      </c>
      <c r="AH23">
        <f t="shared" si="20"/>
        <v>101.7137979583392</v>
      </c>
      <c r="AI23">
        <f t="shared" si="21"/>
        <v>7.965848288699874</v>
      </c>
      <c r="AJ23">
        <f t="shared" si="22"/>
        <v>65.154399238695731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51170.764087847383</v>
      </c>
      <c r="AP23" t="s">
        <v>401</v>
      </c>
      <c r="AQ23">
        <v>0</v>
      </c>
      <c r="AR23">
        <v>0</v>
      </c>
      <c r="AS23">
        <v>0</v>
      </c>
      <c r="AT23" t="e">
        <f t="shared" si="26"/>
        <v>#DIV/0!</v>
      </c>
      <c r="AU23">
        <v>-1</v>
      </c>
      <c r="AV23" t="s">
        <v>427</v>
      </c>
      <c r="AW23">
        <v>10278.4</v>
      </c>
      <c r="AX23">
        <v>727.63057692307689</v>
      </c>
      <c r="AY23">
        <v>821.07100000000003</v>
      </c>
      <c r="AZ23">
        <f t="shared" si="27"/>
        <v>0.11380309751157103</v>
      </c>
      <c r="BA23">
        <v>0.5</v>
      </c>
      <c r="BB23">
        <f t="shared" si="28"/>
        <v>1513.1511001513818</v>
      </c>
      <c r="BC23">
        <f t="shared" si="29"/>
        <v>10.496818884372635</v>
      </c>
      <c r="BD23">
        <f t="shared" si="30"/>
        <v>86.100641100134339</v>
      </c>
      <c r="BE23">
        <f t="shared" si="31"/>
        <v>7.5979318147556089E-3</v>
      </c>
      <c r="BF23">
        <f t="shared" si="32"/>
        <v>-1</v>
      </c>
      <c r="BG23" t="e">
        <f t="shared" si="33"/>
        <v>#DIV/0!</v>
      </c>
      <c r="BH23" t="s">
        <v>428</v>
      </c>
      <c r="BI23">
        <v>587.39</v>
      </c>
      <c r="BJ23">
        <f t="shared" si="34"/>
        <v>587.39</v>
      </c>
      <c r="BK23">
        <f t="shared" si="35"/>
        <v>0.28460510723189592</v>
      </c>
      <c r="BL23">
        <f t="shared" si="36"/>
        <v>0.39986315993565213</v>
      </c>
      <c r="BM23">
        <f t="shared" si="37"/>
        <v>1.3978293808202387</v>
      </c>
      <c r="BN23">
        <f t="shared" si="38"/>
        <v>0.11380309751157103</v>
      </c>
      <c r="BO23" t="e">
        <f t="shared" si="39"/>
        <v>#DIV/0!</v>
      </c>
      <c r="BP23">
        <f t="shared" si="40"/>
        <v>0.32279515040148332</v>
      </c>
      <c r="BQ23">
        <f t="shared" si="41"/>
        <v>0.67720484959851668</v>
      </c>
      <c r="BR23">
        <v>1031</v>
      </c>
      <c r="BS23">
        <v>300</v>
      </c>
      <c r="BT23">
        <v>300</v>
      </c>
      <c r="BU23">
        <v>300</v>
      </c>
      <c r="BV23">
        <v>10278.4</v>
      </c>
      <c r="BW23">
        <v>796.28</v>
      </c>
      <c r="BX23">
        <v>-6.9873899999999996E-3</v>
      </c>
      <c r="BY23">
        <v>1.61</v>
      </c>
      <c r="BZ23" t="s">
        <v>401</v>
      </c>
      <c r="CA23" t="s">
        <v>401</v>
      </c>
      <c r="CB23" t="s">
        <v>401</v>
      </c>
      <c r="CC23" t="s">
        <v>401</v>
      </c>
      <c r="CD23" t="s">
        <v>401</v>
      </c>
      <c r="CE23" t="s">
        <v>401</v>
      </c>
      <c r="CF23" t="s">
        <v>401</v>
      </c>
      <c r="CG23" t="s">
        <v>401</v>
      </c>
      <c r="CH23" t="s">
        <v>401</v>
      </c>
      <c r="CI23" t="s">
        <v>401</v>
      </c>
      <c r="CJ23">
        <f t="shared" si="42"/>
        <v>1799.96</v>
      </c>
      <c r="CK23">
        <f t="shared" si="43"/>
        <v>1513.1511001513818</v>
      </c>
      <c r="CL23">
        <f t="shared" si="44"/>
        <v>0.84065818137702042</v>
      </c>
      <c r="CM23">
        <f t="shared" si="45"/>
        <v>0.16087029005764944</v>
      </c>
      <c r="CN23">
        <v>6</v>
      </c>
      <c r="CO23">
        <v>0.5</v>
      </c>
      <c r="CP23" t="s">
        <v>404</v>
      </c>
      <c r="CQ23">
        <v>1691868424</v>
      </c>
      <c r="CR23">
        <v>56.849200000000003</v>
      </c>
      <c r="CS23">
        <v>69.960899999999995</v>
      </c>
      <c r="CT23">
        <v>30.3048</v>
      </c>
      <c r="CU23">
        <v>21.490400000000001</v>
      </c>
      <c r="CV23">
        <v>60.424599999999998</v>
      </c>
      <c r="CW23">
        <v>29.992999999999999</v>
      </c>
      <c r="CX23">
        <v>500.04899999999998</v>
      </c>
      <c r="CY23">
        <v>98.534400000000005</v>
      </c>
      <c r="CZ23">
        <v>9.9575999999999998E-2</v>
      </c>
      <c r="DA23">
        <v>32.642400000000002</v>
      </c>
      <c r="DB23">
        <v>31.992899999999999</v>
      </c>
      <c r="DC23">
        <v>999.9</v>
      </c>
      <c r="DD23">
        <v>0</v>
      </c>
      <c r="DE23">
        <v>0</v>
      </c>
      <c r="DF23">
        <v>10006.200000000001</v>
      </c>
      <c r="DG23">
        <v>0</v>
      </c>
      <c r="DH23">
        <v>1549.79</v>
      </c>
      <c r="DI23">
        <v>-13.111700000000001</v>
      </c>
      <c r="DJ23">
        <v>58.625900000000001</v>
      </c>
      <c r="DK23">
        <v>71.497399999999999</v>
      </c>
      <c r="DL23">
        <v>8.8144100000000005</v>
      </c>
      <c r="DM23">
        <v>69.960899999999995</v>
      </c>
      <c r="DN23">
        <v>21.490400000000001</v>
      </c>
      <c r="DO23">
        <v>2.9860699999999998</v>
      </c>
      <c r="DP23">
        <v>2.11755</v>
      </c>
      <c r="DQ23">
        <v>23.950399999999998</v>
      </c>
      <c r="DR23">
        <v>18.351800000000001</v>
      </c>
      <c r="DS23">
        <v>1799.96</v>
      </c>
      <c r="DT23">
        <v>0.97799800000000003</v>
      </c>
      <c r="DU23">
        <v>2.20021E-2</v>
      </c>
      <c r="DV23">
        <v>0</v>
      </c>
      <c r="DW23">
        <v>727.54399999999998</v>
      </c>
      <c r="DX23">
        <v>4.9997699999999998</v>
      </c>
      <c r="DY23">
        <v>14982.2</v>
      </c>
      <c r="DZ23">
        <v>15784.1</v>
      </c>
      <c r="EA23">
        <v>45.061999999999998</v>
      </c>
      <c r="EB23">
        <v>46.25</v>
      </c>
      <c r="EC23">
        <v>44.811999999999998</v>
      </c>
      <c r="ED23">
        <v>44.936999999999998</v>
      </c>
      <c r="EE23">
        <v>45.936999999999998</v>
      </c>
      <c r="EF23">
        <v>1755.47</v>
      </c>
      <c r="EG23">
        <v>39.49</v>
      </c>
      <c r="EH23">
        <v>0</v>
      </c>
      <c r="EI23">
        <v>117.4000000953674</v>
      </c>
      <c r="EJ23">
        <v>0</v>
      </c>
      <c r="EK23">
        <v>727.63057692307689</v>
      </c>
      <c r="EL23">
        <v>-1.125504266852456</v>
      </c>
      <c r="EM23">
        <v>20.167520964775331</v>
      </c>
      <c r="EN23">
        <v>14979.35</v>
      </c>
      <c r="EO23">
        <v>15</v>
      </c>
      <c r="EP23">
        <v>1691868385</v>
      </c>
      <c r="EQ23" t="s">
        <v>429</v>
      </c>
      <c r="ER23">
        <v>1691868375.5</v>
      </c>
      <c r="ES23">
        <v>1691868385</v>
      </c>
      <c r="ET23">
        <v>6</v>
      </c>
      <c r="EU23">
        <v>0.23400000000000001</v>
      </c>
      <c r="EV23">
        <v>0.01</v>
      </c>
      <c r="EW23">
        <v>-3.5569999999999999</v>
      </c>
      <c r="EX23">
        <v>0.129</v>
      </c>
      <c r="EY23">
        <v>70</v>
      </c>
      <c r="EZ23">
        <v>22</v>
      </c>
      <c r="FA23">
        <v>0.27</v>
      </c>
      <c r="FB23">
        <v>0.01</v>
      </c>
      <c r="FC23">
        <v>10.46888484095455</v>
      </c>
      <c r="FD23">
        <v>3.7485883617772192E-2</v>
      </c>
      <c r="FE23">
        <v>3.9459327777587663E-2</v>
      </c>
      <c r="FF23">
        <v>1</v>
      </c>
      <c r="FG23">
        <v>0.43334993528868909</v>
      </c>
      <c r="FH23">
        <v>6.0681000634768757E-2</v>
      </c>
      <c r="FI23">
        <v>1.824215899327088E-2</v>
      </c>
      <c r="FJ23">
        <v>1</v>
      </c>
      <c r="FK23">
        <v>2</v>
      </c>
      <c r="FL23">
        <v>2</v>
      </c>
      <c r="FM23" t="s">
        <v>406</v>
      </c>
      <c r="FN23">
        <v>2.9624299999999999</v>
      </c>
      <c r="FO23">
        <v>2.6988799999999999</v>
      </c>
      <c r="FP23">
        <v>1.7189200000000002E-2</v>
      </c>
      <c r="FQ23">
        <v>1.97764E-2</v>
      </c>
      <c r="FR23">
        <v>0.13320499999999999</v>
      </c>
      <c r="FS23">
        <v>0.101658</v>
      </c>
      <c r="FT23">
        <v>33575.4</v>
      </c>
      <c r="FU23">
        <v>21394</v>
      </c>
      <c r="FV23">
        <v>32073.200000000001</v>
      </c>
      <c r="FW23">
        <v>24955.1</v>
      </c>
      <c r="FX23">
        <v>38454.199999999997</v>
      </c>
      <c r="FY23">
        <v>38810</v>
      </c>
      <c r="FZ23">
        <v>46072.1</v>
      </c>
      <c r="GA23">
        <v>45210.5</v>
      </c>
      <c r="GB23">
        <v>1.92605</v>
      </c>
      <c r="GC23">
        <v>1.80735</v>
      </c>
      <c r="GD23">
        <v>2.77162E-2</v>
      </c>
      <c r="GE23">
        <v>0</v>
      </c>
      <c r="GF23">
        <v>31.543099999999999</v>
      </c>
      <c r="GG23">
        <v>999.9</v>
      </c>
      <c r="GH23">
        <v>49.2</v>
      </c>
      <c r="GI23">
        <v>36.6</v>
      </c>
      <c r="GJ23">
        <v>30.798200000000001</v>
      </c>
      <c r="GK23">
        <v>63.7744</v>
      </c>
      <c r="GL23">
        <v>13.7019</v>
      </c>
      <c r="GM23">
        <v>1</v>
      </c>
      <c r="GN23">
        <v>0.51292700000000002</v>
      </c>
      <c r="GO23">
        <v>1.0310299999999999</v>
      </c>
      <c r="GP23">
        <v>20.227900000000002</v>
      </c>
      <c r="GQ23">
        <v>5.2307699999999997</v>
      </c>
      <c r="GR23">
        <v>11.951499999999999</v>
      </c>
      <c r="GS23">
        <v>4.9843500000000001</v>
      </c>
      <c r="GT23">
        <v>3.28925</v>
      </c>
      <c r="GU23">
        <v>9999</v>
      </c>
      <c r="GV23">
        <v>9999</v>
      </c>
      <c r="GW23">
        <v>9999</v>
      </c>
      <c r="GX23">
        <v>283.89999999999998</v>
      </c>
      <c r="GY23">
        <v>1.86676</v>
      </c>
      <c r="GZ23">
        <v>1.8690500000000001</v>
      </c>
      <c r="HA23">
        <v>1.86676</v>
      </c>
      <c r="HB23">
        <v>1.8671899999999999</v>
      </c>
      <c r="HC23">
        <v>1.8623400000000001</v>
      </c>
      <c r="HD23">
        <v>1.8650800000000001</v>
      </c>
      <c r="HE23">
        <v>1.8684799999999999</v>
      </c>
      <c r="HF23">
        <v>1.86886</v>
      </c>
      <c r="HG23">
        <v>5</v>
      </c>
      <c r="HH23">
        <v>0</v>
      </c>
      <c r="HI23">
        <v>0</v>
      </c>
      <c r="HJ23">
        <v>0</v>
      </c>
      <c r="HK23" t="s">
        <v>407</v>
      </c>
      <c r="HL23" t="s">
        <v>408</v>
      </c>
      <c r="HM23" t="s">
        <v>409</v>
      </c>
      <c r="HN23" t="s">
        <v>409</v>
      </c>
      <c r="HO23" t="s">
        <v>409</v>
      </c>
      <c r="HP23" t="s">
        <v>409</v>
      </c>
      <c r="HQ23">
        <v>0</v>
      </c>
      <c r="HR23">
        <v>100</v>
      </c>
      <c r="HS23">
        <v>100</v>
      </c>
      <c r="HT23">
        <v>-3.5750000000000002</v>
      </c>
      <c r="HU23">
        <v>0.31180000000000002</v>
      </c>
      <c r="HV23">
        <v>-3.6678532754403799</v>
      </c>
      <c r="HW23">
        <v>1.6145137170229321E-3</v>
      </c>
      <c r="HX23">
        <v>-1.407043735234338E-6</v>
      </c>
      <c r="HY23">
        <v>4.3622850327847239E-10</v>
      </c>
      <c r="HZ23">
        <v>0.31188374756627968</v>
      </c>
      <c r="IA23">
        <v>0</v>
      </c>
      <c r="IB23">
        <v>0</v>
      </c>
      <c r="IC23">
        <v>0</v>
      </c>
      <c r="ID23">
        <v>2</v>
      </c>
      <c r="IE23">
        <v>2094</v>
      </c>
      <c r="IF23">
        <v>1</v>
      </c>
      <c r="IG23">
        <v>26</v>
      </c>
      <c r="IH23">
        <v>0.8</v>
      </c>
      <c r="II23">
        <v>0.7</v>
      </c>
      <c r="IJ23">
        <v>0.32470700000000002</v>
      </c>
      <c r="IK23">
        <v>2.5988799999999999</v>
      </c>
      <c r="IL23">
        <v>1.4978</v>
      </c>
      <c r="IM23">
        <v>2.2924799999999999</v>
      </c>
      <c r="IN23">
        <v>1.49902</v>
      </c>
      <c r="IO23">
        <v>2.3645</v>
      </c>
      <c r="IP23">
        <v>40.553100000000001</v>
      </c>
      <c r="IQ23">
        <v>23.737300000000001</v>
      </c>
      <c r="IR23">
        <v>18</v>
      </c>
      <c r="IS23">
        <v>508.09199999999998</v>
      </c>
      <c r="IT23">
        <v>469.149</v>
      </c>
      <c r="IU23">
        <v>29.346499999999999</v>
      </c>
      <c r="IV23">
        <v>33.655000000000001</v>
      </c>
      <c r="IW23">
        <v>30.0001</v>
      </c>
      <c r="IX23">
        <v>33.576099999999997</v>
      </c>
      <c r="IY23">
        <v>33.491199999999999</v>
      </c>
      <c r="IZ23">
        <v>6.4952500000000004</v>
      </c>
      <c r="JA23">
        <v>37.383099999999999</v>
      </c>
      <c r="JB23">
        <v>31.658899999999999</v>
      </c>
      <c r="JC23">
        <v>29.663699999999999</v>
      </c>
      <c r="JD23">
        <v>70</v>
      </c>
      <c r="JE23">
        <v>21.559200000000001</v>
      </c>
      <c r="JF23">
        <v>100.117</v>
      </c>
      <c r="JG23">
        <v>100.166</v>
      </c>
    </row>
    <row r="24" spans="1:267" x14ac:dyDescent="0.3">
      <c r="A24">
        <v>6</v>
      </c>
      <c r="B24">
        <v>1691868561</v>
      </c>
      <c r="C24">
        <v>654.40000009536743</v>
      </c>
      <c r="D24" t="s">
        <v>430</v>
      </c>
      <c r="E24" t="s">
        <v>431</v>
      </c>
      <c r="F24" t="s">
        <v>395</v>
      </c>
      <c r="G24" t="s">
        <v>396</v>
      </c>
      <c r="H24" t="s">
        <v>397</v>
      </c>
      <c r="I24" t="s">
        <v>398</v>
      </c>
      <c r="J24" t="s">
        <v>399</v>
      </c>
      <c r="K24" t="s">
        <v>398</v>
      </c>
      <c r="L24" t="s">
        <v>400</v>
      </c>
      <c r="M24">
        <v>1691868561</v>
      </c>
      <c r="N24">
        <f t="shared" si="0"/>
        <v>7.9747252878970623E-3</v>
      </c>
      <c r="O24">
        <f t="shared" si="1"/>
        <v>7.9747252878970629</v>
      </c>
      <c r="P24">
        <f t="shared" si="2"/>
        <v>5.1268087616056555</v>
      </c>
      <c r="Q24">
        <f t="shared" si="3"/>
        <v>23.542000000000002</v>
      </c>
      <c r="R24">
        <f t="shared" si="4"/>
        <v>3.9641156163270743</v>
      </c>
      <c r="S24">
        <f t="shared" si="5"/>
        <v>0.39098911527109909</v>
      </c>
      <c r="T24">
        <f t="shared" si="6"/>
        <v>2.3219972984139998</v>
      </c>
      <c r="U24">
        <f t="shared" si="7"/>
        <v>0.46004764467956255</v>
      </c>
      <c r="V24">
        <f t="shared" si="8"/>
        <v>2.901269131666941</v>
      </c>
      <c r="W24">
        <f t="shared" si="9"/>
        <v>0.42302717445458154</v>
      </c>
      <c r="X24">
        <f t="shared" si="10"/>
        <v>0.26746943218549807</v>
      </c>
      <c r="Y24">
        <f t="shared" si="11"/>
        <v>289.55689529217</v>
      </c>
      <c r="Z24">
        <f t="shared" si="12"/>
        <v>32.295864814440939</v>
      </c>
      <c r="AA24">
        <f t="shared" si="13"/>
        <v>31.993099999999998</v>
      </c>
      <c r="AB24">
        <f t="shared" si="14"/>
        <v>4.773218665138808</v>
      </c>
      <c r="AC24">
        <f t="shared" si="15"/>
        <v>60.251613528274675</v>
      </c>
      <c r="AD24">
        <f t="shared" si="16"/>
        <v>2.9869947576513995</v>
      </c>
      <c r="AE24">
        <f t="shared" si="17"/>
        <v>4.9575348820321183</v>
      </c>
      <c r="AF24">
        <f t="shared" si="18"/>
        <v>1.7862239074874084</v>
      </c>
      <c r="AG24">
        <f t="shared" si="19"/>
        <v>-351.68538519626043</v>
      </c>
      <c r="AH24">
        <f t="shared" si="20"/>
        <v>104.95327157713318</v>
      </c>
      <c r="AI24">
        <f t="shared" si="21"/>
        <v>8.2304229743017085</v>
      </c>
      <c r="AJ24">
        <f t="shared" si="22"/>
        <v>51.055204647344439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51068.080450801928</v>
      </c>
      <c r="AP24" t="s">
        <v>401</v>
      </c>
      <c r="AQ24">
        <v>0</v>
      </c>
      <c r="AR24">
        <v>0</v>
      </c>
      <c r="AS24">
        <v>0</v>
      </c>
      <c r="AT24" t="e">
        <f t="shared" si="26"/>
        <v>#DIV/0!</v>
      </c>
      <c r="AU24">
        <v>-1</v>
      </c>
      <c r="AV24" t="s">
        <v>432</v>
      </c>
      <c r="AW24">
        <v>10278.200000000001</v>
      </c>
      <c r="AX24">
        <v>736.18403846153865</v>
      </c>
      <c r="AY24">
        <v>798.08</v>
      </c>
      <c r="AZ24">
        <f t="shared" si="27"/>
        <v>7.7556086530750523E-2</v>
      </c>
      <c r="BA24">
        <v>0.5</v>
      </c>
      <c r="BB24">
        <f t="shared" si="28"/>
        <v>1513.1343001513835</v>
      </c>
      <c r="BC24">
        <f t="shared" si="29"/>
        <v>5.1268087616056555</v>
      </c>
      <c r="BD24">
        <f t="shared" si="30"/>
        <v>58.676387357593669</v>
      </c>
      <c r="BE24">
        <f t="shared" si="31"/>
        <v>4.0490845795992407E-3</v>
      </c>
      <c r="BF24">
        <f t="shared" si="32"/>
        <v>-1</v>
      </c>
      <c r="BG24" t="e">
        <f t="shared" si="33"/>
        <v>#DIV/0!</v>
      </c>
      <c r="BH24" t="s">
        <v>433</v>
      </c>
      <c r="BI24">
        <v>603.08000000000004</v>
      </c>
      <c r="BJ24">
        <f t="shared" si="34"/>
        <v>603.08000000000004</v>
      </c>
      <c r="BK24">
        <f t="shared" si="35"/>
        <v>0.24433640737770645</v>
      </c>
      <c r="BL24">
        <f t="shared" si="36"/>
        <v>0.31741518737672508</v>
      </c>
      <c r="BM24">
        <f t="shared" si="37"/>
        <v>1.323340187039862</v>
      </c>
      <c r="BN24">
        <f t="shared" si="38"/>
        <v>7.7556086530750537E-2</v>
      </c>
      <c r="BO24" t="e">
        <f t="shared" si="39"/>
        <v>#DIV/0!</v>
      </c>
      <c r="BP24">
        <f t="shared" si="40"/>
        <v>0.26002567456256565</v>
      </c>
      <c r="BQ24">
        <f t="shared" si="41"/>
        <v>0.73997432543743435</v>
      </c>
      <c r="BR24">
        <v>1033</v>
      </c>
      <c r="BS24">
        <v>300</v>
      </c>
      <c r="BT24">
        <v>300</v>
      </c>
      <c r="BU24">
        <v>300</v>
      </c>
      <c r="BV24">
        <v>10278.200000000001</v>
      </c>
      <c r="BW24">
        <v>782.98</v>
      </c>
      <c r="BX24">
        <v>-6.9874200000000003E-3</v>
      </c>
      <c r="BY24">
        <v>0.44</v>
      </c>
      <c r="BZ24" t="s">
        <v>401</v>
      </c>
      <c r="CA24" t="s">
        <v>401</v>
      </c>
      <c r="CB24" t="s">
        <v>401</v>
      </c>
      <c r="CC24" t="s">
        <v>401</v>
      </c>
      <c r="CD24" t="s">
        <v>401</v>
      </c>
      <c r="CE24" t="s">
        <v>401</v>
      </c>
      <c r="CF24" t="s">
        <v>401</v>
      </c>
      <c r="CG24" t="s">
        <v>401</v>
      </c>
      <c r="CH24" t="s">
        <v>401</v>
      </c>
      <c r="CI24" t="s">
        <v>401</v>
      </c>
      <c r="CJ24">
        <f t="shared" si="42"/>
        <v>1799.94</v>
      </c>
      <c r="CK24">
        <f t="shared" si="43"/>
        <v>1513.1343001513835</v>
      </c>
      <c r="CL24">
        <f t="shared" si="44"/>
        <v>0.84065818869039155</v>
      </c>
      <c r="CM24">
        <f t="shared" si="45"/>
        <v>0.16087030417245574</v>
      </c>
      <c r="CN24">
        <v>6</v>
      </c>
      <c r="CO24">
        <v>0.5</v>
      </c>
      <c r="CP24" t="s">
        <v>404</v>
      </c>
      <c r="CQ24">
        <v>1691868561</v>
      </c>
      <c r="CR24">
        <v>23.542000000000002</v>
      </c>
      <c r="CS24">
        <v>29.9177</v>
      </c>
      <c r="CT24">
        <v>30.284199999999998</v>
      </c>
      <c r="CU24">
        <v>21.006900000000002</v>
      </c>
      <c r="CV24">
        <v>27.058599999999998</v>
      </c>
      <c r="CW24">
        <v>29.968800000000002</v>
      </c>
      <c r="CX24">
        <v>500.13799999999998</v>
      </c>
      <c r="CY24">
        <v>98.5321</v>
      </c>
      <c r="CZ24">
        <v>0.10001699999999999</v>
      </c>
      <c r="DA24">
        <v>32.664099999999998</v>
      </c>
      <c r="DB24">
        <v>31.993099999999998</v>
      </c>
      <c r="DC24">
        <v>999.9</v>
      </c>
      <c r="DD24">
        <v>0</v>
      </c>
      <c r="DE24">
        <v>0</v>
      </c>
      <c r="DF24">
        <v>9986.25</v>
      </c>
      <c r="DG24">
        <v>0</v>
      </c>
      <c r="DH24">
        <v>1572.6</v>
      </c>
      <c r="DI24">
        <v>-6.3756700000000004</v>
      </c>
      <c r="DJ24">
        <v>24.2773</v>
      </c>
      <c r="DK24">
        <v>30.559699999999999</v>
      </c>
      <c r="DL24">
        <v>9.2773500000000002</v>
      </c>
      <c r="DM24">
        <v>29.9177</v>
      </c>
      <c r="DN24">
        <v>21.006900000000002</v>
      </c>
      <c r="DO24">
        <v>2.9839699999999998</v>
      </c>
      <c r="DP24">
        <v>2.0698500000000002</v>
      </c>
      <c r="DQ24">
        <v>23.938700000000001</v>
      </c>
      <c r="DR24">
        <v>17.989100000000001</v>
      </c>
      <c r="DS24">
        <v>1799.94</v>
      </c>
      <c r="DT24">
        <v>0.97799800000000003</v>
      </c>
      <c r="DU24">
        <v>2.20021E-2</v>
      </c>
      <c r="DV24">
        <v>0</v>
      </c>
      <c r="DW24">
        <v>736.38400000000001</v>
      </c>
      <c r="DX24">
        <v>4.9997699999999998</v>
      </c>
      <c r="DY24">
        <v>15194.3</v>
      </c>
      <c r="DZ24">
        <v>15783.9</v>
      </c>
      <c r="EA24">
        <v>45.186999999999998</v>
      </c>
      <c r="EB24">
        <v>46.311999999999998</v>
      </c>
      <c r="EC24">
        <v>44.875</v>
      </c>
      <c r="ED24">
        <v>45</v>
      </c>
      <c r="EE24">
        <v>46</v>
      </c>
      <c r="EF24">
        <v>1755.45</v>
      </c>
      <c r="EG24">
        <v>39.49</v>
      </c>
      <c r="EH24">
        <v>0</v>
      </c>
      <c r="EI24">
        <v>136.60000014305109</v>
      </c>
      <c r="EJ24">
        <v>0</v>
      </c>
      <c r="EK24">
        <v>736.18403846153865</v>
      </c>
      <c r="EL24">
        <v>-0.94095725794812113</v>
      </c>
      <c r="EM24">
        <v>15.1418802993899</v>
      </c>
      <c r="EN24">
        <v>15193.61153846154</v>
      </c>
      <c r="EO24">
        <v>15</v>
      </c>
      <c r="EP24">
        <v>1691868522</v>
      </c>
      <c r="EQ24" t="s">
        <v>434</v>
      </c>
      <c r="ER24">
        <v>1691868508</v>
      </c>
      <c r="ES24">
        <v>1691868522</v>
      </c>
      <c r="ET24">
        <v>7</v>
      </c>
      <c r="EU24">
        <v>0.109</v>
      </c>
      <c r="EV24">
        <v>4.0000000000000001E-3</v>
      </c>
      <c r="EW24">
        <v>-3.5070000000000001</v>
      </c>
      <c r="EX24">
        <v>0.11600000000000001</v>
      </c>
      <c r="EY24">
        <v>30</v>
      </c>
      <c r="EZ24">
        <v>21</v>
      </c>
      <c r="FA24">
        <v>0.21</v>
      </c>
      <c r="FB24">
        <v>0.01</v>
      </c>
      <c r="FC24">
        <v>5.226771119089932</v>
      </c>
      <c r="FD24">
        <v>7.7400586719854087E-4</v>
      </c>
      <c r="FE24">
        <v>4.063013612676631E-2</v>
      </c>
      <c r="FF24">
        <v>1</v>
      </c>
      <c r="FG24">
        <v>0.45879819118721471</v>
      </c>
      <c r="FH24">
        <v>5.9596162927776662E-2</v>
      </c>
      <c r="FI24">
        <v>1.8715192622744219E-2</v>
      </c>
      <c r="FJ24">
        <v>1</v>
      </c>
      <c r="FK24">
        <v>2</v>
      </c>
      <c r="FL24">
        <v>2</v>
      </c>
      <c r="FM24" t="s">
        <v>406</v>
      </c>
      <c r="FN24">
        <v>2.96258</v>
      </c>
      <c r="FO24">
        <v>2.6991299999999998</v>
      </c>
      <c r="FP24">
        <v>7.7223200000000004E-3</v>
      </c>
      <c r="FQ24">
        <v>8.5049800000000005E-3</v>
      </c>
      <c r="FR24">
        <v>0.133108</v>
      </c>
      <c r="FS24">
        <v>0.10002800000000001</v>
      </c>
      <c r="FT24">
        <v>33891.1</v>
      </c>
      <c r="FU24">
        <v>21636.6</v>
      </c>
      <c r="FV24">
        <v>32066.6</v>
      </c>
      <c r="FW24">
        <v>24952</v>
      </c>
      <c r="FX24">
        <v>38451.199999999997</v>
      </c>
      <c r="FY24">
        <v>38876.5</v>
      </c>
      <c r="FZ24">
        <v>46063.1</v>
      </c>
      <c r="GA24">
        <v>45206.1</v>
      </c>
      <c r="GB24">
        <v>1.92563</v>
      </c>
      <c r="GC24">
        <v>1.80497</v>
      </c>
      <c r="GD24">
        <v>2.6673100000000002E-2</v>
      </c>
      <c r="GE24">
        <v>0</v>
      </c>
      <c r="GF24">
        <v>31.560300000000002</v>
      </c>
      <c r="GG24">
        <v>999.9</v>
      </c>
      <c r="GH24">
        <v>48.3</v>
      </c>
      <c r="GI24">
        <v>36.6</v>
      </c>
      <c r="GJ24">
        <v>30.238299999999999</v>
      </c>
      <c r="GK24">
        <v>63.724400000000003</v>
      </c>
      <c r="GL24">
        <v>14.1266</v>
      </c>
      <c r="GM24">
        <v>1</v>
      </c>
      <c r="GN24">
        <v>0.51932199999999995</v>
      </c>
      <c r="GO24">
        <v>1.30053</v>
      </c>
      <c r="GP24">
        <v>20.227399999999999</v>
      </c>
      <c r="GQ24">
        <v>5.2292699999999996</v>
      </c>
      <c r="GR24">
        <v>11.9512</v>
      </c>
      <c r="GS24">
        <v>4.9847999999999999</v>
      </c>
      <c r="GT24">
        <v>3.28925</v>
      </c>
      <c r="GU24">
        <v>9999</v>
      </c>
      <c r="GV24">
        <v>9999</v>
      </c>
      <c r="GW24">
        <v>9999</v>
      </c>
      <c r="GX24">
        <v>283.89999999999998</v>
      </c>
      <c r="GY24">
        <v>1.8668400000000001</v>
      </c>
      <c r="GZ24">
        <v>1.8691</v>
      </c>
      <c r="HA24">
        <v>1.86687</v>
      </c>
      <c r="HB24">
        <v>1.8672299999999999</v>
      </c>
      <c r="HC24">
        <v>1.86239</v>
      </c>
      <c r="HD24">
        <v>1.86521</v>
      </c>
      <c r="HE24">
        <v>1.8685799999999999</v>
      </c>
      <c r="HF24">
        <v>1.8689</v>
      </c>
      <c r="HG24">
        <v>5</v>
      </c>
      <c r="HH24">
        <v>0</v>
      </c>
      <c r="HI24">
        <v>0</v>
      </c>
      <c r="HJ24">
        <v>0</v>
      </c>
      <c r="HK24" t="s">
        <v>407</v>
      </c>
      <c r="HL24" t="s">
        <v>408</v>
      </c>
      <c r="HM24" t="s">
        <v>409</v>
      </c>
      <c r="HN24" t="s">
        <v>409</v>
      </c>
      <c r="HO24" t="s">
        <v>409</v>
      </c>
      <c r="HP24" t="s">
        <v>409</v>
      </c>
      <c r="HQ24">
        <v>0</v>
      </c>
      <c r="HR24">
        <v>100</v>
      </c>
      <c r="HS24">
        <v>100</v>
      </c>
      <c r="HT24">
        <v>-3.5169999999999999</v>
      </c>
      <c r="HU24">
        <v>0.31540000000000001</v>
      </c>
      <c r="HV24">
        <v>-3.5592286201815448</v>
      </c>
      <c r="HW24">
        <v>1.6145137170229321E-3</v>
      </c>
      <c r="HX24">
        <v>-1.407043735234338E-6</v>
      </c>
      <c r="HY24">
        <v>4.3622850327847239E-10</v>
      </c>
      <c r="HZ24">
        <v>0.31541527056572211</v>
      </c>
      <c r="IA24">
        <v>0</v>
      </c>
      <c r="IB24">
        <v>0</v>
      </c>
      <c r="IC24">
        <v>0</v>
      </c>
      <c r="ID24">
        <v>2</v>
      </c>
      <c r="IE24">
        <v>2094</v>
      </c>
      <c r="IF24">
        <v>1</v>
      </c>
      <c r="IG24">
        <v>26</v>
      </c>
      <c r="IH24">
        <v>0.9</v>
      </c>
      <c r="II24">
        <v>0.7</v>
      </c>
      <c r="IJ24">
        <v>0.231934</v>
      </c>
      <c r="IK24">
        <v>2.6098599999999998</v>
      </c>
      <c r="IL24">
        <v>1.4978</v>
      </c>
      <c r="IM24">
        <v>2.2924799999999999</v>
      </c>
      <c r="IN24">
        <v>1.49902</v>
      </c>
      <c r="IO24">
        <v>2.4450699999999999</v>
      </c>
      <c r="IP24">
        <v>40.604199999999999</v>
      </c>
      <c r="IQ24">
        <v>23.7285</v>
      </c>
      <c r="IR24">
        <v>18</v>
      </c>
      <c r="IS24">
        <v>508.34199999999998</v>
      </c>
      <c r="IT24">
        <v>468.03399999999999</v>
      </c>
      <c r="IU24">
        <v>29.537299999999998</v>
      </c>
      <c r="IV24">
        <v>33.732300000000002</v>
      </c>
      <c r="IW24">
        <v>30.0002</v>
      </c>
      <c r="IX24">
        <v>33.645299999999999</v>
      </c>
      <c r="IY24">
        <v>33.556199999999997</v>
      </c>
      <c r="IZ24">
        <v>4.6497900000000003</v>
      </c>
      <c r="JA24">
        <v>37.7761</v>
      </c>
      <c r="JB24">
        <v>27.8276</v>
      </c>
      <c r="JC24">
        <v>29.625399999999999</v>
      </c>
      <c r="JD24">
        <v>30</v>
      </c>
      <c r="JE24">
        <v>21.064299999999999</v>
      </c>
      <c r="JF24">
        <v>100.09699999999999</v>
      </c>
      <c r="JG24">
        <v>100.15600000000001</v>
      </c>
    </row>
    <row r="25" spans="1:267" x14ac:dyDescent="0.3">
      <c r="A25">
        <v>7</v>
      </c>
      <c r="B25">
        <v>1691868659.5</v>
      </c>
      <c r="C25">
        <v>752.90000009536743</v>
      </c>
      <c r="D25" t="s">
        <v>435</v>
      </c>
      <c r="E25" t="s">
        <v>436</v>
      </c>
      <c r="F25" t="s">
        <v>395</v>
      </c>
      <c r="G25" t="s">
        <v>396</v>
      </c>
      <c r="H25" t="s">
        <v>397</v>
      </c>
      <c r="I25" t="s">
        <v>398</v>
      </c>
      <c r="J25" t="s">
        <v>399</v>
      </c>
      <c r="K25" t="s">
        <v>398</v>
      </c>
      <c r="L25" t="s">
        <v>400</v>
      </c>
      <c r="M25">
        <v>1691868659.5</v>
      </c>
      <c r="N25">
        <f t="shared" si="0"/>
        <v>7.9078428784629794E-3</v>
      </c>
      <c r="O25">
        <f t="shared" si="1"/>
        <v>7.9078428784629802</v>
      </c>
      <c r="P25">
        <f t="shared" si="2"/>
        <v>2.3914314575016822</v>
      </c>
      <c r="Q25">
        <f t="shared" si="3"/>
        <v>7.0907</v>
      </c>
      <c r="R25">
        <f t="shared" si="4"/>
        <v>-2.0560326930484294</v>
      </c>
      <c r="S25">
        <f t="shared" si="5"/>
        <v>-0.20277707267099052</v>
      </c>
      <c r="T25">
        <f t="shared" si="6"/>
        <v>0.69932321312281998</v>
      </c>
      <c r="U25">
        <f t="shared" si="7"/>
        <v>0.45287986625719795</v>
      </c>
      <c r="V25">
        <f t="shared" si="8"/>
        <v>2.907919705525817</v>
      </c>
      <c r="W25">
        <f t="shared" si="9"/>
        <v>0.41703097077033335</v>
      </c>
      <c r="X25">
        <f t="shared" si="10"/>
        <v>0.263628359702549</v>
      </c>
      <c r="Y25">
        <f t="shared" si="11"/>
        <v>289.56806729215856</v>
      </c>
      <c r="Z25">
        <f t="shared" si="12"/>
        <v>32.312756098564009</v>
      </c>
      <c r="AA25">
        <f t="shared" si="13"/>
        <v>31.9131</v>
      </c>
      <c r="AB25">
        <f t="shared" si="14"/>
        <v>4.7516467763235903</v>
      </c>
      <c r="AC25">
        <f t="shared" si="15"/>
        <v>59.601881570903927</v>
      </c>
      <c r="AD25">
        <f t="shared" si="16"/>
        <v>2.9545510728819799</v>
      </c>
      <c r="AE25">
        <f t="shared" si="17"/>
        <v>4.9571439609119894</v>
      </c>
      <c r="AF25">
        <f t="shared" si="18"/>
        <v>1.7970957034416104</v>
      </c>
      <c r="AG25">
        <f t="shared" si="19"/>
        <v>-348.73587094021741</v>
      </c>
      <c r="AH25">
        <f t="shared" si="20"/>
        <v>117.51611666636533</v>
      </c>
      <c r="AI25">
        <f t="shared" si="21"/>
        <v>9.1908495748839503</v>
      </c>
      <c r="AJ25">
        <f t="shared" si="22"/>
        <v>67.539162593190426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51255.05790037191</v>
      </c>
      <c r="AP25" t="s">
        <v>401</v>
      </c>
      <c r="AQ25">
        <v>0</v>
      </c>
      <c r="AR25">
        <v>0</v>
      </c>
      <c r="AS25">
        <v>0</v>
      </c>
      <c r="AT25" t="e">
        <f t="shared" si="26"/>
        <v>#DIV/0!</v>
      </c>
      <c r="AU25">
        <v>-1</v>
      </c>
      <c r="AV25" t="s">
        <v>437</v>
      </c>
      <c r="AW25">
        <v>10278.5</v>
      </c>
      <c r="AX25">
        <v>740.8985769230768</v>
      </c>
      <c r="AY25">
        <v>793.99300000000005</v>
      </c>
      <c r="AZ25">
        <f t="shared" si="27"/>
        <v>6.6870140009953838E-2</v>
      </c>
      <c r="BA25">
        <v>0.5</v>
      </c>
      <c r="BB25">
        <f t="shared" si="28"/>
        <v>1513.1931001513774</v>
      </c>
      <c r="BC25">
        <f t="shared" si="29"/>
        <v>2.3914314575016822</v>
      </c>
      <c r="BD25">
        <f t="shared" si="30"/>
        <v>50.59371723460935</v>
      </c>
      <c r="BE25">
        <f t="shared" si="31"/>
        <v>2.2412416876355099E-3</v>
      </c>
      <c r="BF25">
        <f t="shared" si="32"/>
        <v>-1</v>
      </c>
      <c r="BG25" t="e">
        <f t="shared" si="33"/>
        <v>#DIV/0!</v>
      </c>
      <c r="BH25" t="s">
        <v>438</v>
      </c>
      <c r="BI25">
        <v>613.55999999999995</v>
      </c>
      <c r="BJ25">
        <f t="shared" si="34"/>
        <v>613.55999999999995</v>
      </c>
      <c r="BK25">
        <f t="shared" si="35"/>
        <v>0.22724759538182338</v>
      </c>
      <c r="BL25">
        <f t="shared" si="36"/>
        <v>0.29426115553653276</v>
      </c>
      <c r="BM25">
        <f t="shared" si="37"/>
        <v>1.2940755590325317</v>
      </c>
      <c r="BN25">
        <f t="shared" si="38"/>
        <v>6.6870140009953796E-2</v>
      </c>
      <c r="BO25" t="e">
        <f t="shared" si="39"/>
        <v>#DIV/0!</v>
      </c>
      <c r="BP25">
        <f t="shared" si="40"/>
        <v>0.24368635629022159</v>
      </c>
      <c r="BQ25">
        <f t="shared" si="41"/>
        <v>0.75631364370977838</v>
      </c>
      <c r="BR25">
        <v>1035</v>
      </c>
      <c r="BS25">
        <v>300</v>
      </c>
      <c r="BT25">
        <v>300</v>
      </c>
      <c r="BU25">
        <v>300</v>
      </c>
      <c r="BV25">
        <v>10278.5</v>
      </c>
      <c r="BW25">
        <v>779.31</v>
      </c>
      <c r="BX25">
        <v>-6.9880300000000001E-3</v>
      </c>
      <c r="BY25">
        <v>0.65</v>
      </c>
      <c r="BZ25" t="s">
        <v>401</v>
      </c>
      <c r="CA25" t="s">
        <v>401</v>
      </c>
      <c r="CB25" t="s">
        <v>401</v>
      </c>
      <c r="CC25" t="s">
        <v>401</v>
      </c>
      <c r="CD25" t="s">
        <v>401</v>
      </c>
      <c r="CE25" t="s">
        <v>401</v>
      </c>
      <c r="CF25" t="s">
        <v>401</v>
      </c>
      <c r="CG25" t="s">
        <v>401</v>
      </c>
      <c r="CH25" t="s">
        <v>401</v>
      </c>
      <c r="CI25" t="s">
        <v>401</v>
      </c>
      <c r="CJ25">
        <f t="shared" si="42"/>
        <v>1800.01</v>
      </c>
      <c r="CK25">
        <f t="shared" si="43"/>
        <v>1513.1931001513774</v>
      </c>
      <c r="CL25">
        <f t="shared" si="44"/>
        <v>0.84065816309430363</v>
      </c>
      <c r="CM25">
        <f t="shared" si="45"/>
        <v>0.16087025477200603</v>
      </c>
      <c r="CN25">
        <v>6</v>
      </c>
      <c r="CO25">
        <v>0.5</v>
      </c>
      <c r="CP25" t="s">
        <v>404</v>
      </c>
      <c r="CQ25">
        <v>1691868659.5</v>
      </c>
      <c r="CR25">
        <v>7.0907</v>
      </c>
      <c r="CS25">
        <v>10.0268</v>
      </c>
      <c r="CT25">
        <v>29.9573</v>
      </c>
      <c r="CU25">
        <v>20.754999999999999</v>
      </c>
      <c r="CV25">
        <v>10.620699999999999</v>
      </c>
      <c r="CW25">
        <v>29.8523</v>
      </c>
      <c r="CX25">
        <v>500.154</v>
      </c>
      <c r="CY25">
        <v>98.525800000000004</v>
      </c>
      <c r="CZ25">
        <v>9.9612599999999996E-2</v>
      </c>
      <c r="DA25">
        <v>32.662700000000001</v>
      </c>
      <c r="DB25">
        <v>31.9131</v>
      </c>
      <c r="DC25">
        <v>999.9</v>
      </c>
      <c r="DD25">
        <v>0</v>
      </c>
      <c r="DE25">
        <v>0</v>
      </c>
      <c r="DF25">
        <v>10025</v>
      </c>
      <c r="DG25">
        <v>0</v>
      </c>
      <c r="DH25">
        <v>1557.71</v>
      </c>
      <c r="DI25">
        <v>-2.94835</v>
      </c>
      <c r="DJ25">
        <v>7.29861</v>
      </c>
      <c r="DK25">
        <v>10.2393</v>
      </c>
      <c r="DL25">
        <v>9.4126899999999996</v>
      </c>
      <c r="DM25">
        <v>10.0268</v>
      </c>
      <c r="DN25">
        <v>20.754999999999999</v>
      </c>
      <c r="DO25">
        <v>2.9723000000000002</v>
      </c>
      <c r="DP25">
        <v>2.0449000000000002</v>
      </c>
      <c r="DQ25">
        <v>23.8735</v>
      </c>
      <c r="DR25">
        <v>17.796399999999998</v>
      </c>
      <c r="DS25">
        <v>1800.01</v>
      </c>
      <c r="DT25">
        <v>0.97799800000000003</v>
      </c>
      <c r="DU25">
        <v>2.20021E-2</v>
      </c>
      <c r="DV25">
        <v>0</v>
      </c>
      <c r="DW25">
        <v>740.90899999999999</v>
      </c>
      <c r="DX25">
        <v>4.9997699999999998</v>
      </c>
      <c r="DY25">
        <v>15229.4</v>
      </c>
      <c r="DZ25">
        <v>15784.5</v>
      </c>
      <c r="EA25">
        <v>45.186999999999998</v>
      </c>
      <c r="EB25">
        <v>46.311999999999998</v>
      </c>
      <c r="EC25">
        <v>44.936999999999998</v>
      </c>
      <c r="ED25">
        <v>45</v>
      </c>
      <c r="EE25">
        <v>46.061999999999998</v>
      </c>
      <c r="EF25">
        <v>1755.52</v>
      </c>
      <c r="EG25">
        <v>39.49</v>
      </c>
      <c r="EH25">
        <v>0</v>
      </c>
      <c r="EI25">
        <v>98.200000047683716</v>
      </c>
      <c r="EJ25">
        <v>0</v>
      </c>
      <c r="EK25">
        <v>740.8985769230768</v>
      </c>
      <c r="EL25">
        <v>-1.777948725505704</v>
      </c>
      <c r="EM25">
        <v>-151.82564097498519</v>
      </c>
      <c r="EN25">
        <v>15242.79615384616</v>
      </c>
      <c r="EO25">
        <v>15</v>
      </c>
      <c r="EP25">
        <v>1691868689.5</v>
      </c>
      <c r="EQ25" t="s">
        <v>439</v>
      </c>
      <c r="ER25">
        <v>1691868675.5</v>
      </c>
      <c r="ES25">
        <v>1691868689.5</v>
      </c>
      <c r="ET25">
        <v>8</v>
      </c>
      <c r="EU25">
        <v>8.0000000000000002E-3</v>
      </c>
      <c r="EV25">
        <v>0</v>
      </c>
      <c r="EW25">
        <v>-3.53</v>
      </c>
      <c r="EX25">
        <v>0.105</v>
      </c>
      <c r="EY25">
        <v>10</v>
      </c>
      <c r="EZ25">
        <v>21</v>
      </c>
      <c r="FA25">
        <v>0.41</v>
      </c>
      <c r="FB25">
        <v>0.01</v>
      </c>
      <c r="FC25">
        <v>2.3894115663459661</v>
      </c>
      <c r="FD25">
        <v>0.1180613795857309</v>
      </c>
      <c r="FE25">
        <v>4.1575698522426138E-2</v>
      </c>
      <c r="FF25">
        <v>1</v>
      </c>
      <c r="FG25">
        <v>0.46919714090724712</v>
      </c>
      <c r="FH25">
        <v>1.1426951106653189E-2</v>
      </c>
      <c r="FI25">
        <v>1.8673906853498309E-3</v>
      </c>
      <c r="FJ25">
        <v>1</v>
      </c>
      <c r="FK25">
        <v>2</v>
      </c>
      <c r="FL25">
        <v>2</v>
      </c>
      <c r="FM25" t="s">
        <v>406</v>
      </c>
      <c r="FN25">
        <v>2.96258</v>
      </c>
      <c r="FO25">
        <v>2.6990599999999998</v>
      </c>
      <c r="FP25">
        <v>3.0292700000000001E-3</v>
      </c>
      <c r="FQ25">
        <v>2.8494499999999999E-3</v>
      </c>
      <c r="FR25">
        <v>0.13273399999999999</v>
      </c>
      <c r="FS25">
        <v>9.9166199999999996E-2</v>
      </c>
      <c r="FT25">
        <v>34047.699999999997</v>
      </c>
      <c r="FU25">
        <v>21758.3</v>
      </c>
      <c r="FV25">
        <v>32063.5</v>
      </c>
      <c r="FW25">
        <v>24950.5</v>
      </c>
      <c r="FX25">
        <v>38464.5</v>
      </c>
      <c r="FY25">
        <v>38912.199999999997</v>
      </c>
      <c r="FZ25">
        <v>46059.1</v>
      </c>
      <c r="GA25">
        <v>45204.4</v>
      </c>
      <c r="GB25">
        <v>1.9258200000000001</v>
      </c>
      <c r="GC25">
        <v>1.80362</v>
      </c>
      <c r="GD25">
        <v>2.6021200000000001E-2</v>
      </c>
      <c r="GE25">
        <v>0</v>
      </c>
      <c r="GF25">
        <v>31.4908</v>
      </c>
      <c r="GG25">
        <v>999.9</v>
      </c>
      <c r="GH25">
        <v>47.7</v>
      </c>
      <c r="GI25">
        <v>36.6</v>
      </c>
      <c r="GJ25">
        <v>29.863800000000001</v>
      </c>
      <c r="GK25">
        <v>63.164400000000001</v>
      </c>
      <c r="GL25">
        <v>13.7821</v>
      </c>
      <c r="GM25">
        <v>1</v>
      </c>
      <c r="GN25">
        <v>0.52160099999999998</v>
      </c>
      <c r="GO25">
        <v>0.66138300000000005</v>
      </c>
      <c r="GP25">
        <v>20.232099999999999</v>
      </c>
      <c r="GQ25">
        <v>5.23346</v>
      </c>
      <c r="GR25">
        <v>11.952</v>
      </c>
      <c r="GS25">
        <v>4.9855499999999999</v>
      </c>
      <c r="GT25">
        <v>3.29</v>
      </c>
      <c r="GU25">
        <v>9999</v>
      </c>
      <c r="GV25">
        <v>9999</v>
      </c>
      <c r="GW25">
        <v>9999</v>
      </c>
      <c r="GX25">
        <v>284</v>
      </c>
      <c r="GY25">
        <v>1.86676</v>
      </c>
      <c r="GZ25">
        <v>1.8690500000000001</v>
      </c>
      <c r="HA25">
        <v>1.86676</v>
      </c>
      <c r="HB25">
        <v>1.86721</v>
      </c>
      <c r="HC25">
        <v>1.8623400000000001</v>
      </c>
      <c r="HD25">
        <v>1.8650800000000001</v>
      </c>
      <c r="HE25">
        <v>1.8684400000000001</v>
      </c>
      <c r="HF25">
        <v>1.8688</v>
      </c>
      <c r="HG25">
        <v>5</v>
      </c>
      <c r="HH25">
        <v>0</v>
      </c>
      <c r="HI25">
        <v>0</v>
      </c>
      <c r="HJ25">
        <v>0</v>
      </c>
      <c r="HK25" t="s">
        <v>407</v>
      </c>
      <c r="HL25" t="s">
        <v>408</v>
      </c>
      <c r="HM25" t="s">
        <v>409</v>
      </c>
      <c r="HN25" t="s">
        <v>409</v>
      </c>
      <c r="HO25" t="s">
        <v>409</v>
      </c>
      <c r="HP25" t="s">
        <v>409</v>
      </c>
      <c r="HQ25">
        <v>0</v>
      </c>
      <c r="HR25">
        <v>100</v>
      </c>
      <c r="HS25">
        <v>100</v>
      </c>
      <c r="HT25">
        <v>-3.53</v>
      </c>
      <c r="HU25">
        <v>0.105</v>
      </c>
      <c r="HV25">
        <v>-3.5592286201815448</v>
      </c>
      <c r="HW25">
        <v>1.6145137170229321E-3</v>
      </c>
      <c r="HX25">
        <v>-1.407043735234338E-6</v>
      </c>
      <c r="HY25">
        <v>4.3622850327847239E-10</v>
      </c>
      <c r="HZ25">
        <v>0.31541527056572211</v>
      </c>
      <c r="IA25">
        <v>0</v>
      </c>
      <c r="IB25">
        <v>0</v>
      </c>
      <c r="IC25">
        <v>0</v>
      </c>
      <c r="ID25">
        <v>2</v>
      </c>
      <c r="IE25">
        <v>2094</v>
      </c>
      <c r="IF25">
        <v>1</v>
      </c>
      <c r="IG25">
        <v>26</v>
      </c>
      <c r="IH25">
        <v>2.5</v>
      </c>
      <c r="II25">
        <v>2.2999999999999998</v>
      </c>
      <c r="IJ25">
        <v>0.18798799999999999</v>
      </c>
      <c r="IK25">
        <v>2.6293899999999999</v>
      </c>
      <c r="IL25">
        <v>1.4978</v>
      </c>
      <c r="IM25">
        <v>2.2924799999999999</v>
      </c>
      <c r="IN25">
        <v>1.49902</v>
      </c>
      <c r="IO25">
        <v>2.3999000000000001</v>
      </c>
      <c r="IP25">
        <v>40.629800000000003</v>
      </c>
      <c r="IQ25">
        <v>23.7285</v>
      </c>
      <c r="IR25">
        <v>18</v>
      </c>
      <c r="IS25">
        <v>508.786</v>
      </c>
      <c r="IT25">
        <v>467.43799999999999</v>
      </c>
      <c r="IU25">
        <v>29.9785</v>
      </c>
      <c r="IV25">
        <v>33.777799999999999</v>
      </c>
      <c r="IW25">
        <v>30.0001</v>
      </c>
      <c r="IX25">
        <v>33.686300000000003</v>
      </c>
      <c r="IY25">
        <v>33.598500000000001</v>
      </c>
      <c r="IZ25">
        <v>3.75041</v>
      </c>
      <c r="JA25">
        <v>37.218499999999999</v>
      </c>
      <c r="JB25">
        <v>24.000299999999999</v>
      </c>
      <c r="JC25">
        <v>30.032900000000001</v>
      </c>
      <c r="JD25">
        <v>10</v>
      </c>
      <c r="JE25">
        <v>20.8323</v>
      </c>
      <c r="JF25">
        <v>100.08799999999999</v>
      </c>
      <c r="JG25">
        <v>100.151</v>
      </c>
    </row>
    <row r="26" spans="1:267" x14ac:dyDescent="0.3">
      <c r="A26">
        <v>8</v>
      </c>
      <c r="B26">
        <v>1691868870.5</v>
      </c>
      <c r="C26">
        <v>963.90000009536743</v>
      </c>
      <c r="D26" t="s">
        <v>440</v>
      </c>
      <c r="E26" t="s">
        <v>441</v>
      </c>
      <c r="F26" t="s">
        <v>395</v>
      </c>
      <c r="G26" t="s">
        <v>396</v>
      </c>
      <c r="H26" t="s">
        <v>397</v>
      </c>
      <c r="I26" t="s">
        <v>398</v>
      </c>
      <c r="J26" t="s">
        <v>399</v>
      </c>
      <c r="K26" t="s">
        <v>398</v>
      </c>
      <c r="L26" t="s">
        <v>400</v>
      </c>
      <c r="M26">
        <v>1691868870.5</v>
      </c>
      <c r="N26">
        <f t="shared" si="0"/>
        <v>7.7521019954879715E-3</v>
      </c>
      <c r="O26">
        <f t="shared" si="1"/>
        <v>7.7521019954879717</v>
      </c>
      <c r="P26">
        <f t="shared" si="2"/>
        <v>40.389473450170343</v>
      </c>
      <c r="Q26">
        <f t="shared" si="3"/>
        <v>348.334</v>
      </c>
      <c r="R26">
        <f t="shared" si="4"/>
        <v>183.59756850454835</v>
      </c>
      <c r="S26">
        <f t="shared" si="5"/>
        <v>18.106085230784018</v>
      </c>
      <c r="T26">
        <f t="shared" si="6"/>
        <v>34.352116665551996</v>
      </c>
      <c r="U26">
        <f t="shared" si="7"/>
        <v>0.44203287238143124</v>
      </c>
      <c r="V26">
        <f t="shared" si="8"/>
        <v>2.9005861043787924</v>
      </c>
      <c r="W26">
        <f t="shared" si="9"/>
        <v>0.40773183694413739</v>
      </c>
      <c r="X26">
        <f t="shared" si="10"/>
        <v>0.25769204147278124</v>
      </c>
      <c r="Y26">
        <f t="shared" si="11"/>
        <v>289.56487529216184</v>
      </c>
      <c r="Z26">
        <f t="shared" si="12"/>
        <v>32.446854420480115</v>
      </c>
      <c r="AA26">
        <f t="shared" si="13"/>
        <v>32.039900000000003</v>
      </c>
      <c r="AB26">
        <f t="shared" si="14"/>
        <v>4.7858777048730117</v>
      </c>
      <c r="AC26">
        <f t="shared" si="15"/>
        <v>59.892415254793988</v>
      </c>
      <c r="AD26">
        <f t="shared" si="16"/>
        <v>2.9847428679167995</v>
      </c>
      <c r="AE26">
        <f t="shared" si="17"/>
        <v>4.9835072691911364</v>
      </c>
      <c r="AF26">
        <f t="shared" si="18"/>
        <v>1.8011348369562121</v>
      </c>
      <c r="AG26">
        <f t="shared" si="19"/>
        <v>-341.86769800101956</v>
      </c>
      <c r="AH26">
        <f t="shared" si="20"/>
        <v>112.121877408496</v>
      </c>
      <c r="AI26">
        <f t="shared" si="21"/>
        <v>8.8006890706555492</v>
      </c>
      <c r="AJ26">
        <f t="shared" si="22"/>
        <v>68.619743770293837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51033.117508182571</v>
      </c>
      <c r="AP26" t="s">
        <v>401</v>
      </c>
      <c r="AQ26">
        <v>0</v>
      </c>
      <c r="AR26">
        <v>0</v>
      </c>
      <c r="AS26">
        <v>0</v>
      </c>
      <c r="AT26" t="e">
        <f t="shared" si="26"/>
        <v>#DIV/0!</v>
      </c>
      <c r="AU26">
        <v>-1</v>
      </c>
      <c r="AV26" t="s">
        <v>442</v>
      </c>
      <c r="AW26">
        <v>10279.200000000001</v>
      </c>
      <c r="AX26">
        <v>727.79511538461531</v>
      </c>
      <c r="AY26">
        <v>1075.08</v>
      </c>
      <c r="AZ26">
        <f t="shared" si="27"/>
        <v>0.3230316670530422</v>
      </c>
      <c r="BA26">
        <v>0.5</v>
      </c>
      <c r="BB26">
        <f t="shared" si="28"/>
        <v>1513.1763001513793</v>
      </c>
      <c r="BC26">
        <f t="shared" si="29"/>
        <v>40.389473450170343</v>
      </c>
      <c r="BD26">
        <f t="shared" si="30"/>
        <v>244.40193139152731</v>
      </c>
      <c r="BE26">
        <f t="shared" si="31"/>
        <v>2.7352710616753453E-2</v>
      </c>
      <c r="BF26">
        <f t="shared" si="32"/>
        <v>-1</v>
      </c>
      <c r="BG26" t="e">
        <f t="shared" si="33"/>
        <v>#DIV/0!</v>
      </c>
      <c r="BH26" t="s">
        <v>443</v>
      </c>
      <c r="BI26">
        <v>577.65</v>
      </c>
      <c r="BJ26">
        <f t="shared" si="34"/>
        <v>577.65</v>
      </c>
      <c r="BK26">
        <f t="shared" si="35"/>
        <v>0.46269114856568816</v>
      </c>
      <c r="BL26">
        <f t="shared" si="36"/>
        <v>0.69815830290771497</v>
      </c>
      <c r="BM26">
        <f t="shared" si="37"/>
        <v>1.8611269800051935</v>
      </c>
      <c r="BN26">
        <f t="shared" si="38"/>
        <v>0.3230316670530422</v>
      </c>
      <c r="BO26" t="e">
        <f t="shared" si="39"/>
        <v>#DIV/0!</v>
      </c>
      <c r="BP26">
        <f t="shared" si="40"/>
        <v>0.55412730196947768</v>
      </c>
      <c r="BQ26">
        <f t="shared" si="41"/>
        <v>0.44587269803052232</v>
      </c>
      <c r="BR26">
        <v>1037</v>
      </c>
      <c r="BS26">
        <v>300</v>
      </c>
      <c r="BT26">
        <v>300</v>
      </c>
      <c r="BU26">
        <v>300</v>
      </c>
      <c r="BV26">
        <v>10279.200000000001</v>
      </c>
      <c r="BW26">
        <v>938.22</v>
      </c>
      <c r="BX26">
        <v>-6.9891199999999997E-3</v>
      </c>
      <c r="BY26">
        <v>18.64</v>
      </c>
      <c r="BZ26" t="s">
        <v>401</v>
      </c>
      <c r="CA26" t="s">
        <v>401</v>
      </c>
      <c r="CB26" t="s">
        <v>401</v>
      </c>
      <c r="CC26" t="s">
        <v>401</v>
      </c>
      <c r="CD26" t="s">
        <v>401</v>
      </c>
      <c r="CE26" t="s">
        <v>401</v>
      </c>
      <c r="CF26" t="s">
        <v>401</v>
      </c>
      <c r="CG26" t="s">
        <v>401</v>
      </c>
      <c r="CH26" t="s">
        <v>401</v>
      </c>
      <c r="CI26" t="s">
        <v>401</v>
      </c>
      <c r="CJ26">
        <f t="shared" si="42"/>
        <v>1799.99</v>
      </c>
      <c r="CK26">
        <f t="shared" si="43"/>
        <v>1513.1763001513793</v>
      </c>
      <c r="CL26">
        <f t="shared" si="44"/>
        <v>0.84065817040726853</v>
      </c>
      <c r="CM26">
        <f t="shared" si="45"/>
        <v>0.16087026888602818</v>
      </c>
      <c r="CN26">
        <v>6</v>
      </c>
      <c r="CO26">
        <v>0.5</v>
      </c>
      <c r="CP26" t="s">
        <v>404</v>
      </c>
      <c r="CQ26">
        <v>1691868870.5</v>
      </c>
      <c r="CR26">
        <v>348.334</v>
      </c>
      <c r="CS26">
        <v>400.03100000000001</v>
      </c>
      <c r="CT26">
        <v>30.265599999999999</v>
      </c>
      <c r="CU26">
        <v>21.246500000000001</v>
      </c>
      <c r="CV26">
        <v>352.73899999999998</v>
      </c>
      <c r="CW26">
        <v>29.944700000000001</v>
      </c>
      <c r="CX26">
        <v>500.10399999999998</v>
      </c>
      <c r="CY26">
        <v>98.518199999999993</v>
      </c>
      <c r="CZ26">
        <v>0.10012799999999999</v>
      </c>
      <c r="DA26">
        <v>32.756900000000002</v>
      </c>
      <c r="DB26">
        <v>32.039900000000003</v>
      </c>
      <c r="DC26">
        <v>999.9</v>
      </c>
      <c r="DD26">
        <v>0</v>
      </c>
      <c r="DE26">
        <v>0</v>
      </c>
      <c r="DF26">
        <v>9983.75</v>
      </c>
      <c r="DG26">
        <v>0</v>
      </c>
      <c r="DH26">
        <v>1511.81</v>
      </c>
      <c r="DI26">
        <v>-51.697200000000002</v>
      </c>
      <c r="DJ26">
        <v>359.20499999999998</v>
      </c>
      <c r="DK26">
        <v>408.71499999999997</v>
      </c>
      <c r="DL26">
        <v>9.0191400000000002</v>
      </c>
      <c r="DM26">
        <v>400.03100000000001</v>
      </c>
      <c r="DN26">
        <v>21.246500000000001</v>
      </c>
      <c r="DO26">
        <v>2.9817100000000001</v>
      </c>
      <c r="DP26">
        <v>2.0931600000000001</v>
      </c>
      <c r="DQ26">
        <v>23.926100000000002</v>
      </c>
      <c r="DR26">
        <v>18.167300000000001</v>
      </c>
      <c r="DS26">
        <v>1799.99</v>
      </c>
      <c r="DT26">
        <v>0.97799800000000003</v>
      </c>
      <c r="DU26">
        <v>2.20021E-2</v>
      </c>
      <c r="DV26">
        <v>0</v>
      </c>
      <c r="DW26">
        <v>727.37800000000004</v>
      </c>
      <c r="DX26">
        <v>4.9997699999999998</v>
      </c>
      <c r="DY26">
        <v>14954.6</v>
      </c>
      <c r="DZ26">
        <v>15784.4</v>
      </c>
      <c r="EA26">
        <v>45.311999999999998</v>
      </c>
      <c r="EB26">
        <v>46.436999999999998</v>
      </c>
      <c r="EC26">
        <v>45.061999999999998</v>
      </c>
      <c r="ED26">
        <v>45.125</v>
      </c>
      <c r="EE26">
        <v>46.125</v>
      </c>
      <c r="EF26">
        <v>1755.5</v>
      </c>
      <c r="EG26">
        <v>39.49</v>
      </c>
      <c r="EH26">
        <v>0</v>
      </c>
      <c r="EI26">
        <v>210.5</v>
      </c>
      <c r="EJ26">
        <v>0</v>
      </c>
      <c r="EK26">
        <v>727.79511538461531</v>
      </c>
      <c r="EL26">
        <v>-5.311760688166415</v>
      </c>
      <c r="EM26">
        <v>-64.851282481736021</v>
      </c>
      <c r="EN26">
        <v>14960.303846153851</v>
      </c>
      <c r="EO26">
        <v>15</v>
      </c>
      <c r="EP26">
        <v>1691868779.5</v>
      </c>
      <c r="EQ26" t="s">
        <v>444</v>
      </c>
      <c r="ER26">
        <v>1691868767</v>
      </c>
      <c r="ES26">
        <v>1691868779.5</v>
      </c>
      <c r="ET26">
        <v>9</v>
      </c>
      <c r="EU26">
        <v>-1.268</v>
      </c>
      <c r="EV26">
        <v>6.0000000000000001E-3</v>
      </c>
      <c r="EW26">
        <v>-4.367</v>
      </c>
      <c r="EX26">
        <v>0.113</v>
      </c>
      <c r="EY26">
        <v>400</v>
      </c>
      <c r="EZ26">
        <v>21</v>
      </c>
      <c r="FA26">
        <v>0.08</v>
      </c>
      <c r="FB26">
        <v>0.01</v>
      </c>
      <c r="FC26">
        <v>40.08394501485062</v>
      </c>
      <c r="FD26">
        <v>1.1714739692917659</v>
      </c>
      <c r="FE26">
        <v>0.17543926419246431</v>
      </c>
      <c r="FF26">
        <v>0</v>
      </c>
      <c r="FG26">
        <v>0.44795108304435871</v>
      </c>
      <c r="FH26">
        <v>-1.7700763579371361E-2</v>
      </c>
      <c r="FI26">
        <v>2.6387371622036701E-3</v>
      </c>
      <c r="FJ26">
        <v>1</v>
      </c>
      <c r="FK26">
        <v>1</v>
      </c>
      <c r="FL26">
        <v>2</v>
      </c>
      <c r="FM26" t="s">
        <v>445</v>
      </c>
      <c r="FN26">
        <v>2.96238</v>
      </c>
      <c r="FO26">
        <v>2.69922</v>
      </c>
      <c r="FP26">
        <v>8.6717900000000001E-2</v>
      </c>
      <c r="FQ26">
        <v>9.4921000000000005E-2</v>
      </c>
      <c r="FR26">
        <v>0.13298599999999999</v>
      </c>
      <c r="FS26">
        <v>0.10079</v>
      </c>
      <c r="FT26">
        <v>31186</v>
      </c>
      <c r="FU26">
        <v>19747.8</v>
      </c>
      <c r="FV26">
        <v>32059.200000000001</v>
      </c>
      <c r="FW26">
        <v>24948.5</v>
      </c>
      <c r="FX26">
        <v>38449.300000000003</v>
      </c>
      <c r="FY26">
        <v>38839.699999999997</v>
      </c>
      <c r="FZ26">
        <v>46053.3</v>
      </c>
      <c r="GA26">
        <v>45201.1</v>
      </c>
      <c r="GB26">
        <v>1.92475</v>
      </c>
      <c r="GC26">
        <v>1.80488</v>
      </c>
      <c r="GD26">
        <v>2.65092E-2</v>
      </c>
      <c r="GE26">
        <v>0</v>
      </c>
      <c r="GF26">
        <v>31.6097</v>
      </c>
      <c r="GG26">
        <v>999.9</v>
      </c>
      <c r="GH26">
        <v>46.8</v>
      </c>
      <c r="GI26">
        <v>36.700000000000003</v>
      </c>
      <c r="GJ26">
        <v>29.462700000000002</v>
      </c>
      <c r="GK26">
        <v>63.8444</v>
      </c>
      <c r="GL26">
        <v>13.8141</v>
      </c>
      <c r="GM26">
        <v>1</v>
      </c>
      <c r="GN26">
        <v>0.52849100000000004</v>
      </c>
      <c r="GO26">
        <v>1.4307000000000001</v>
      </c>
      <c r="GP26">
        <v>20.226900000000001</v>
      </c>
      <c r="GQ26">
        <v>5.2346599999999999</v>
      </c>
      <c r="GR26">
        <v>11.9527</v>
      </c>
      <c r="GS26">
        <v>4.9855999999999998</v>
      </c>
      <c r="GT26">
        <v>3.29</v>
      </c>
      <c r="GU26">
        <v>9999</v>
      </c>
      <c r="GV26">
        <v>9999</v>
      </c>
      <c r="GW26">
        <v>9999</v>
      </c>
      <c r="GX26">
        <v>284</v>
      </c>
      <c r="GY26">
        <v>1.86676</v>
      </c>
      <c r="GZ26">
        <v>1.86904</v>
      </c>
      <c r="HA26">
        <v>1.86676</v>
      </c>
      <c r="HB26">
        <v>1.8671599999999999</v>
      </c>
      <c r="HC26">
        <v>1.8623400000000001</v>
      </c>
      <c r="HD26">
        <v>1.8650800000000001</v>
      </c>
      <c r="HE26">
        <v>1.8684499999999999</v>
      </c>
      <c r="HF26">
        <v>1.86876</v>
      </c>
      <c r="HG26">
        <v>5</v>
      </c>
      <c r="HH26">
        <v>0</v>
      </c>
      <c r="HI26">
        <v>0</v>
      </c>
      <c r="HJ26">
        <v>0</v>
      </c>
      <c r="HK26" t="s">
        <v>407</v>
      </c>
      <c r="HL26" t="s">
        <v>408</v>
      </c>
      <c r="HM26" t="s">
        <v>409</v>
      </c>
      <c r="HN26" t="s">
        <v>409</v>
      </c>
      <c r="HO26" t="s">
        <v>409</v>
      </c>
      <c r="HP26" t="s">
        <v>409</v>
      </c>
      <c r="HQ26">
        <v>0</v>
      </c>
      <c r="HR26">
        <v>100</v>
      </c>
      <c r="HS26">
        <v>100</v>
      </c>
      <c r="HT26">
        <v>-4.4050000000000002</v>
      </c>
      <c r="HU26">
        <v>0.32090000000000002</v>
      </c>
      <c r="HV26">
        <v>-4.8187926632871854</v>
      </c>
      <c r="HW26">
        <v>1.6145137170229321E-3</v>
      </c>
      <c r="HX26">
        <v>-1.407043735234338E-6</v>
      </c>
      <c r="HY26">
        <v>4.3622850327847239E-10</v>
      </c>
      <c r="HZ26">
        <v>0.32094692261636498</v>
      </c>
      <c r="IA26">
        <v>0</v>
      </c>
      <c r="IB26">
        <v>0</v>
      </c>
      <c r="IC26">
        <v>0</v>
      </c>
      <c r="ID26">
        <v>2</v>
      </c>
      <c r="IE26">
        <v>2094</v>
      </c>
      <c r="IF26">
        <v>1</v>
      </c>
      <c r="IG26">
        <v>26</v>
      </c>
      <c r="IH26">
        <v>1.7</v>
      </c>
      <c r="II26">
        <v>1.5</v>
      </c>
      <c r="IJ26">
        <v>1.0668899999999999</v>
      </c>
      <c r="IK26">
        <v>2.5781200000000002</v>
      </c>
      <c r="IL26">
        <v>1.4978</v>
      </c>
      <c r="IM26">
        <v>2.2924799999999999</v>
      </c>
      <c r="IN26">
        <v>1.49902</v>
      </c>
      <c r="IO26">
        <v>2.3962400000000001</v>
      </c>
      <c r="IP26">
        <v>40.680999999999997</v>
      </c>
      <c r="IQ26">
        <v>23.7285</v>
      </c>
      <c r="IR26">
        <v>18</v>
      </c>
      <c r="IS26">
        <v>508.55099999999999</v>
      </c>
      <c r="IT26">
        <v>468.74299999999999</v>
      </c>
      <c r="IU26">
        <v>29.673500000000001</v>
      </c>
      <c r="IV26">
        <v>33.832599999999999</v>
      </c>
      <c r="IW26">
        <v>30.000299999999999</v>
      </c>
      <c r="IX26">
        <v>33.748100000000001</v>
      </c>
      <c r="IY26">
        <v>33.664499999999997</v>
      </c>
      <c r="IZ26">
        <v>21.360199999999999</v>
      </c>
      <c r="JA26">
        <v>34.4161</v>
      </c>
      <c r="JB26">
        <v>20.003399999999999</v>
      </c>
      <c r="JC26">
        <v>29.668500000000002</v>
      </c>
      <c r="JD26">
        <v>400</v>
      </c>
      <c r="JE26">
        <v>21.3093</v>
      </c>
      <c r="JF26">
        <v>100.075</v>
      </c>
      <c r="JG26">
        <v>100.14400000000001</v>
      </c>
    </row>
    <row r="27" spans="1:267" x14ac:dyDescent="0.3">
      <c r="A27">
        <v>9</v>
      </c>
      <c r="B27">
        <v>1691869059</v>
      </c>
      <c r="C27">
        <v>1152.400000095367</v>
      </c>
      <c r="D27" t="s">
        <v>446</v>
      </c>
      <c r="E27" t="s">
        <v>447</v>
      </c>
      <c r="F27" t="s">
        <v>395</v>
      </c>
      <c r="G27" t="s">
        <v>396</v>
      </c>
      <c r="H27" t="s">
        <v>397</v>
      </c>
      <c r="I27" t="s">
        <v>398</v>
      </c>
      <c r="J27" t="s">
        <v>399</v>
      </c>
      <c r="K27" t="s">
        <v>398</v>
      </c>
      <c r="L27" t="s">
        <v>400</v>
      </c>
      <c r="M27">
        <v>1691869059</v>
      </c>
      <c r="N27">
        <f t="shared" si="0"/>
        <v>7.3335207019562801E-3</v>
      </c>
      <c r="O27">
        <f t="shared" si="1"/>
        <v>7.3335207019562798</v>
      </c>
      <c r="P27">
        <f t="shared" si="2"/>
        <v>47.650595662723632</v>
      </c>
      <c r="Q27">
        <f t="shared" si="3"/>
        <v>339.78800000000001</v>
      </c>
      <c r="R27">
        <f t="shared" si="4"/>
        <v>137.68184396842508</v>
      </c>
      <c r="S27">
        <f t="shared" si="5"/>
        <v>13.577788360346631</v>
      </c>
      <c r="T27">
        <f t="shared" si="6"/>
        <v>33.508917504355203</v>
      </c>
      <c r="U27">
        <f t="shared" si="7"/>
        <v>0.41770574378844477</v>
      </c>
      <c r="V27">
        <f t="shared" si="8"/>
        <v>2.9048202542348323</v>
      </c>
      <c r="W27">
        <f t="shared" si="9"/>
        <v>0.38697684832209467</v>
      </c>
      <c r="X27">
        <f t="shared" si="10"/>
        <v>0.24443274824175482</v>
      </c>
      <c r="Y27">
        <f t="shared" si="11"/>
        <v>289.56327929216349</v>
      </c>
      <c r="Z27">
        <f t="shared" si="12"/>
        <v>32.4694291664117</v>
      </c>
      <c r="AA27">
        <f t="shared" si="13"/>
        <v>32.003500000000003</v>
      </c>
      <c r="AB27">
        <f t="shared" si="14"/>
        <v>4.7760292631036165</v>
      </c>
      <c r="AC27">
        <f t="shared" si="15"/>
        <v>60.104401402889977</v>
      </c>
      <c r="AD27">
        <f t="shared" si="16"/>
        <v>2.9806534577748001</v>
      </c>
      <c r="AE27">
        <f t="shared" si="17"/>
        <v>4.9591267664325871</v>
      </c>
      <c r="AF27">
        <f t="shared" si="18"/>
        <v>1.7953758053288165</v>
      </c>
      <c r="AG27">
        <f t="shared" si="19"/>
        <v>-323.40826295627193</v>
      </c>
      <c r="AH27">
        <f t="shared" si="20"/>
        <v>104.34569131870516</v>
      </c>
      <c r="AI27">
        <f t="shared" si="21"/>
        <v>8.1734195209477019</v>
      </c>
      <c r="AJ27">
        <f t="shared" si="22"/>
        <v>78.674127175544399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51166.560813201497</v>
      </c>
      <c r="AP27" t="s">
        <v>401</v>
      </c>
      <c r="AQ27">
        <v>0</v>
      </c>
      <c r="AR27">
        <v>0</v>
      </c>
      <c r="AS27">
        <v>0</v>
      </c>
      <c r="AT27" t="e">
        <f t="shared" si="26"/>
        <v>#DIV/0!</v>
      </c>
      <c r="AU27">
        <v>-1</v>
      </c>
      <c r="AV27" t="s">
        <v>448</v>
      </c>
      <c r="AW27">
        <v>10279.5</v>
      </c>
      <c r="AX27">
        <v>756.42384615384606</v>
      </c>
      <c r="AY27">
        <v>1182.26</v>
      </c>
      <c r="AZ27">
        <f t="shared" si="27"/>
        <v>0.36018824441844766</v>
      </c>
      <c r="BA27">
        <v>0.5</v>
      </c>
      <c r="BB27">
        <f t="shared" si="28"/>
        <v>1513.1679001513801</v>
      </c>
      <c r="BC27">
        <f t="shared" si="29"/>
        <v>47.650595662723632</v>
      </c>
      <c r="BD27">
        <f t="shared" si="30"/>
        <v>272.51264473293725</v>
      </c>
      <c r="BE27">
        <f t="shared" si="31"/>
        <v>3.2151485408761671E-2</v>
      </c>
      <c r="BF27">
        <f t="shared" si="32"/>
        <v>-1</v>
      </c>
      <c r="BG27" t="e">
        <f t="shared" si="33"/>
        <v>#DIV/0!</v>
      </c>
      <c r="BH27" t="s">
        <v>449</v>
      </c>
      <c r="BI27">
        <v>589.24</v>
      </c>
      <c r="BJ27">
        <f t="shared" si="34"/>
        <v>589.24</v>
      </c>
      <c r="BK27">
        <f t="shared" si="35"/>
        <v>0.50159863312638509</v>
      </c>
      <c r="BL27">
        <f t="shared" si="36"/>
        <v>0.71808059398697166</v>
      </c>
      <c r="BM27">
        <f t="shared" si="37"/>
        <v>2.0064150431063741</v>
      </c>
      <c r="BN27">
        <f t="shared" si="38"/>
        <v>0.36018824441844766</v>
      </c>
      <c r="BO27" t="e">
        <f t="shared" si="39"/>
        <v>#DIV/0!</v>
      </c>
      <c r="BP27">
        <f t="shared" si="40"/>
        <v>0.55937132515363108</v>
      </c>
      <c r="BQ27">
        <f t="shared" si="41"/>
        <v>0.44062867484636892</v>
      </c>
      <c r="BR27">
        <v>1039</v>
      </c>
      <c r="BS27">
        <v>300</v>
      </c>
      <c r="BT27">
        <v>300</v>
      </c>
      <c r="BU27">
        <v>300</v>
      </c>
      <c r="BV27">
        <v>10279.5</v>
      </c>
      <c r="BW27">
        <v>1031.19</v>
      </c>
      <c r="BX27">
        <v>-6.9897500000000003E-3</v>
      </c>
      <c r="BY27">
        <v>18.239999999999998</v>
      </c>
      <c r="BZ27" t="s">
        <v>401</v>
      </c>
      <c r="CA27" t="s">
        <v>401</v>
      </c>
      <c r="CB27" t="s">
        <v>401</v>
      </c>
      <c r="CC27" t="s">
        <v>401</v>
      </c>
      <c r="CD27" t="s">
        <v>401</v>
      </c>
      <c r="CE27" t="s">
        <v>401</v>
      </c>
      <c r="CF27" t="s">
        <v>401</v>
      </c>
      <c r="CG27" t="s">
        <v>401</v>
      </c>
      <c r="CH27" t="s">
        <v>401</v>
      </c>
      <c r="CI27" t="s">
        <v>401</v>
      </c>
      <c r="CJ27">
        <f t="shared" si="42"/>
        <v>1799.98</v>
      </c>
      <c r="CK27">
        <f t="shared" si="43"/>
        <v>1513.1679001513801</v>
      </c>
      <c r="CL27">
        <f t="shared" si="44"/>
        <v>0.84065817406381182</v>
      </c>
      <c r="CM27">
        <f t="shared" si="45"/>
        <v>0.16087027594315687</v>
      </c>
      <c r="CN27">
        <v>6</v>
      </c>
      <c r="CO27">
        <v>0.5</v>
      </c>
      <c r="CP27" t="s">
        <v>404</v>
      </c>
      <c r="CQ27">
        <v>1691869059</v>
      </c>
      <c r="CR27">
        <v>339.78800000000001</v>
      </c>
      <c r="CS27">
        <v>399.94099999999997</v>
      </c>
      <c r="CT27">
        <v>30.224499999999999</v>
      </c>
      <c r="CU27">
        <v>21.692799999999998</v>
      </c>
      <c r="CV27">
        <v>344.202</v>
      </c>
      <c r="CW27">
        <v>29.9085</v>
      </c>
      <c r="CX27">
        <v>500.149</v>
      </c>
      <c r="CY27">
        <v>98.517200000000003</v>
      </c>
      <c r="CZ27">
        <v>9.9930400000000003E-2</v>
      </c>
      <c r="DA27">
        <v>32.669800000000002</v>
      </c>
      <c r="DB27">
        <v>32.003500000000003</v>
      </c>
      <c r="DC27">
        <v>999.9</v>
      </c>
      <c r="DD27">
        <v>0</v>
      </c>
      <c r="DE27">
        <v>0</v>
      </c>
      <c r="DF27">
        <v>10008.1</v>
      </c>
      <c r="DG27">
        <v>0</v>
      </c>
      <c r="DH27">
        <v>1523.52</v>
      </c>
      <c r="DI27">
        <v>-60.152999999999999</v>
      </c>
      <c r="DJ27">
        <v>350.37799999999999</v>
      </c>
      <c r="DK27">
        <v>408.81</v>
      </c>
      <c r="DL27">
        <v>8.5316600000000005</v>
      </c>
      <c r="DM27">
        <v>399.94099999999997</v>
      </c>
      <c r="DN27">
        <v>21.692799999999998</v>
      </c>
      <c r="DO27">
        <v>2.97763</v>
      </c>
      <c r="DP27">
        <v>2.1371099999999998</v>
      </c>
      <c r="DQ27">
        <v>23.903300000000002</v>
      </c>
      <c r="DR27">
        <v>18.4985</v>
      </c>
      <c r="DS27">
        <v>1799.98</v>
      </c>
      <c r="DT27">
        <v>0.97799800000000003</v>
      </c>
      <c r="DU27">
        <v>2.20021E-2</v>
      </c>
      <c r="DV27">
        <v>0</v>
      </c>
      <c r="DW27">
        <v>756.88800000000003</v>
      </c>
      <c r="DX27">
        <v>4.9997699999999998</v>
      </c>
      <c r="DY27">
        <v>15478.6</v>
      </c>
      <c r="DZ27">
        <v>15784.3</v>
      </c>
      <c r="EA27">
        <v>45.375</v>
      </c>
      <c r="EB27">
        <v>46.436999999999998</v>
      </c>
      <c r="EC27">
        <v>45.061999999999998</v>
      </c>
      <c r="ED27">
        <v>45.186999999999998</v>
      </c>
      <c r="EE27">
        <v>46.186999999999998</v>
      </c>
      <c r="EF27">
        <v>1755.49</v>
      </c>
      <c r="EG27">
        <v>39.49</v>
      </c>
      <c r="EH27">
        <v>0</v>
      </c>
      <c r="EI27">
        <v>188.20000004768369</v>
      </c>
      <c r="EJ27">
        <v>0</v>
      </c>
      <c r="EK27">
        <v>756.42384615384606</v>
      </c>
      <c r="EL27">
        <v>4.7589743565099916</v>
      </c>
      <c r="EM27">
        <v>11.65811956397828</v>
      </c>
      <c r="EN27">
        <v>15471.23846153846</v>
      </c>
      <c r="EO27">
        <v>15</v>
      </c>
      <c r="EP27">
        <v>1691868940.5</v>
      </c>
      <c r="EQ27" t="s">
        <v>450</v>
      </c>
      <c r="ER27">
        <v>1691868929</v>
      </c>
      <c r="ES27">
        <v>1691868940.5</v>
      </c>
      <c r="ET27">
        <v>10</v>
      </c>
      <c r="EU27">
        <v>-2E-3</v>
      </c>
      <c r="EV27">
        <v>-5.0000000000000001E-3</v>
      </c>
      <c r="EW27">
        <v>-4.3689999999999998</v>
      </c>
      <c r="EX27">
        <v>0.125</v>
      </c>
      <c r="EY27">
        <v>400</v>
      </c>
      <c r="EZ27">
        <v>21</v>
      </c>
      <c r="FA27">
        <v>0.09</v>
      </c>
      <c r="FB27">
        <v>0.01</v>
      </c>
      <c r="FC27">
        <v>47.411079621411652</v>
      </c>
      <c r="FD27">
        <v>1.161785016765396</v>
      </c>
      <c r="FE27">
        <v>0.17527188553087619</v>
      </c>
      <c r="FF27">
        <v>0</v>
      </c>
      <c r="FG27">
        <v>0.42174526511783872</v>
      </c>
      <c r="FH27">
        <v>-1.880730716246241E-2</v>
      </c>
      <c r="FI27">
        <v>2.8401122599098212E-3</v>
      </c>
      <c r="FJ27">
        <v>1</v>
      </c>
      <c r="FK27">
        <v>1</v>
      </c>
      <c r="FL27">
        <v>2</v>
      </c>
      <c r="FM27" t="s">
        <v>445</v>
      </c>
      <c r="FN27">
        <v>2.9624600000000001</v>
      </c>
      <c r="FO27">
        <v>2.6992400000000001</v>
      </c>
      <c r="FP27">
        <v>8.5030400000000006E-2</v>
      </c>
      <c r="FQ27">
        <v>9.4895699999999999E-2</v>
      </c>
      <c r="FR27">
        <v>0.13286100000000001</v>
      </c>
      <c r="FS27">
        <v>0.102258</v>
      </c>
      <c r="FT27">
        <v>31240.1</v>
      </c>
      <c r="FU27">
        <v>19746</v>
      </c>
      <c r="FV27">
        <v>32055.7</v>
      </c>
      <c r="FW27">
        <v>24945.9</v>
      </c>
      <c r="FX27">
        <v>38451.1</v>
      </c>
      <c r="FY27">
        <v>38773.599999999999</v>
      </c>
      <c r="FZ27">
        <v>46048.6</v>
      </c>
      <c r="GA27">
        <v>45197.9</v>
      </c>
      <c r="GB27">
        <v>1.9237500000000001</v>
      </c>
      <c r="GC27">
        <v>1.8049500000000001</v>
      </c>
      <c r="GD27">
        <v>2.9563900000000001E-2</v>
      </c>
      <c r="GE27">
        <v>0</v>
      </c>
      <c r="GF27">
        <v>31.523700000000002</v>
      </c>
      <c r="GG27">
        <v>999.9</v>
      </c>
      <c r="GH27">
        <v>46.3</v>
      </c>
      <c r="GI27">
        <v>36.700000000000003</v>
      </c>
      <c r="GJ27">
        <v>29.149000000000001</v>
      </c>
      <c r="GK27">
        <v>63.4544</v>
      </c>
      <c r="GL27">
        <v>13.866199999999999</v>
      </c>
      <c r="GM27">
        <v>1</v>
      </c>
      <c r="GN27">
        <v>0.53201200000000004</v>
      </c>
      <c r="GO27">
        <v>1.27624</v>
      </c>
      <c r="GP27">
        <v>20.228100000000001</v>
      </c>
      <c r="GQ27">
        <v>5.2321200000000001</v>
      </c>
      <c r="GR27">
        <v>11.9521</v>
      </c>
      <c r="GS27">
        <v>4.9856499999999997</v>
      </c>
      <c r="GT27">
        <v>3.2899799999999999</v>
      </c>
      <c r="GU27">
        <v>9999</v>
      </c>
      <c r="GV27">
        <v>9999</v>
      </c>
      <c r="GW27">
        <v>9999</v>
      </c>
      <c r="GX27">
        <v>284.10000000000002</v>
      </c>
      <c r="GY27">
        <v>1.8668199999999999</v>
      </c>
      <c r="GZ27">
        <v>1.8690500000000001</v>
      </c>
      <c r="HA27">
        <v>1.86683</v>
      </c>
      <c r="HB27">
        <v>1.8672200000000001</v>
      </c>
      <c r="HC27">
        <v>1.8623499999999999</v>
      </c>
      <c r="HD27">
        <v>1.8651500000000001</v>
      </c>
      <c r="HE27">
        <v>1.8685400000000001</v>
      </c>
      <c r="HF27">
        <v>1.8688899999999999</v>
      </c>
      <c r="HG27">
        <v>5</v>
      </c>
      <c r="HH27">
        <v>0</v>
      </c>
      <c r="HI27">
        <v>0</v>
      </c>
      <c r="HJ27">
        <v>0</v>
      </c>
      <c r="HK27" t="s">
        <v>407</v>
      </c>
      <c r="HL27" t="s">
        <v>408</v>
      </c>
      <c r="HM27" t="s">
        <v>409</v>
      </c>
      <c r="HN27" t="s">
        <v>409</v>
      </c>
      <c r="HO27" t="s">
        <v>409</v>
      </c>
      <c r="HP27" t="s">
        <v>409</v>
      </c>
      <c r="HQ27">
        <v>0</v>
      </c>
      <c r="HR27">
        <v>100</v>
      </c>
      <c r="HS27">
        <v>100</v>
      </c>
      <c r="HT27">
        <v>-4.4139999999999997</v>
      </c>
      <c r="HU27">
        <v>0.316</v>
      </c>
      <c r="HV27">
        <v>-4.8206480577053341</v>
      </c>
      <c r="HW27">
        <v>1.6145137170229321E-3</v>
      </c>
      <c r="HX27">
        <v>-1.407043735234338E-6</v>
      </c>
      <c r="HY27">
        <v>4.3622850327847239E-10</v>
      </c>
      <c r="HZ27">
        <v>0.31595298949119022</v>
      </c>
      <c r="IA27">
        <v>0</v>
      </c>
      <c r="IB27">
        <v>0</v>
      </c>
      <c r="IC27">
        <v>0</v>
      </c>
      <c r="ID27">
        <v>2</v>
      </c>
      <c r="IE27">
        <v>2094</v>
      </c>
      <c r="IF27">
        <v>1</v>
      </c>
      <c r="IG27">
        <v>26</v>
      </c>
      <c r="IH27">
        <v>2.2000000000000002</v>
      </c>
      <c r="II27">
        <v>2</v>
      </c>
      <c r="IJ27">
        <v>1.0668899999999999</v>
      </c>
      <c r="IK27">
        <v>2.5769000000000002</v>
      </c>
      <c r="IL27">
        <v>1.4978</v>
      </c>
      <c r="IM27">
        <v>2.2924799999999999</v>
      </c>
      <c r="IN27">
        <v>1.49902</v>
      </c>
      <c r="IO27">
        <v>2.4169900000000002</v>
      </c>
      <c r="IP27">
        <v>40.706699999999998</v>
      </c>
      <c r="IQ27">
        <v>23.719799999999999</v>
      </c>
      <c r="IR27">
        <v>18</v>
      </c>
      <c r="IS27">
        <v>508.26</v>
      </c>
      <c r="IT27">
        <v>469.14800000000002</v>
      </c>
      <c r="IU27">
        <v>29.667200000000001</v>
      </c>
      <c r="IV27">
        <v>33.8752</v>
      </c>
      <c r="IW27">
        <v>30.0001</v>
      </c>
      <c r="IX27">
        <v>33.796300000000002</v>
      </c>
      <c r="IY27">
        <v>33.714100000000002</v>
      </c>
      <c r="IZ27">
        <v>21.3597</v>
      </c>
      <c r="JA27">
        <v>32.3386</v>
      </c>
      <c r="JB27">
        <v>16.0914</v>
      </c>
      <c r="JC27">
        <v>29.663</v>
      </c>
      <c r="JD27">
        <v>400</v>
      </c>
      <c r="JE27">
        <v>21.676500000000001</v>
      </c>
      <c r="JF27">
        <v>100.065</v>
      </c>
      <c r="JG27">
        <v>100.13500000000001</v>
      </c>
    </row>
    <row r="28" spans="1:267" x14ac:dyDescent="0.3">
      <c r="A28">
        <v>10</v>
      </c>
      <c r="B28">
        <v>1691869199</v>
      </c>
      <c r="C28">
        <v>1292.400000095367</v>
      </c>
      <c r="D28" t="s">
        <v>451</v>
      </c>
      <c r="E28" t="s">
        <v>452</v>
      </c>
      <c r="F28" t="s">
        <v>395</v>
      </c>
      <c r="G28" t="s">
        <v>396</v>
      </c>
      <c r="H28" t="s">
        <v>397</v>
      </c>
      <c r="I28" t="s">
        <v>398</v>
      </c>
      <c r="J28" t="s">
        <v>399</v>
      </c>
      <c r="K28" t="s">
        <v>398</v>
      </c>
      <c r="L28" t="s">
        <v>400</v>
      </c>
      <c r="M28">
        <v>1691869199</v>
      </c>
      <c r="N28">
        <f t="shared" si="0"/>
        <v>7.2257862419934761E-3</v>
      </c>
      <c r="O28">
        <f t="shared" si="1"/>
        <v>7.2257862419934762</v>
      </c>
      <c r="P28">
        <f t="shared" si="2"/>
        <v>50.757344617410553</v>
      </c>
      <c r="Q28">
        <f t="shared" si="3"/>
        <v>435.34</v>
      </c>
      <c r="R28">
        <f t="shared" si="4"/>
        <v>215.28347536764855</v>
      </c>
      <c r="S28">
        <f t="shared" si="5"/>
        <v>21.229178252426472</v>
      </c>
      <c r="T28">
        <f t="shared" si="6"/>
        <v>42.929028550048002</v>
      </c>
      <c r="U28">
        <f t="shared" si="7"/>
        <v>0.41203793743117106</v>
      </c>
      <c r="V28">
        <f t="shared" si="8"/>
        <v>2.9075562213466304</v>
      </c>
      <c r="W28">
        <f t="shared" si="9"/>
        <v>0.382131256153731</v>
      </c>
      <c r="X28">
        <f t="shared" si="10"/>
        <v>0.24133789163785468</v>
      </c>
      <c r="Y28">
        <f t="shared" si="11"/>
        <v>289.56806729215856</v>
      </c>
      <c r="Z28">
        <f t="shared" si="12"/>
        <v>32.440428372509459</v>
      </c>
      <c r="AA28">
        <f t="shared" si="13"/>
        <v>31.983599999999999</v>
      </c>
      <c r="AB28">
        <f t="shared" si="14"/>
        <v>4.7706525504754351</v>
      </c>
      <c r="AC28">
        <f t="shared" si="15"/>
        <v>60.271046508623492</v>
      </c>
      <c r="AD28">
        <f t="shared" si="16"/>
        <v>2.9792848368494407</v>
      </c>
      <c r="AE28">
        <f t="shared" si="17"/>
        <v>4.9431443610708978</v>
      </c>
      <c r="AF28">
        <f t="shared" si="18"/>
        <v>1.7913677136259945</v>
      </c>
      <c r="AG28">
        <f t="shared" si="19"/>
        <v>-318.65717327191231</v>
      </c>
      <c r="AH28">
        <f t="shared" si="20"/>
        <v>98.581440345194835</v>
      </c>
      <c r="AI28">
        <f t="shared" si="21"/>
        <v>7.7117119226310518</v>
      </c>
      <c r="AJ28">
        <f t="shared" si="22"/>
        <v>77.204046288072107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51252.940135797522</v>
      </c>
      <c r="AP28" t="s">
        <v>401</v>
      </c>
      <c r="AQ28">
        <v>0</v>
      </c>
      <c r="AR28">
        <v>0</v>
      </c>
      <c r="AS28">
        <v>0</v>
      </c>
      <c r="AT28" t="e">
        <f t="shared" si="26"/>
        <v>#DIV/0!</v>
      </c>
      <c r="AU28">
        <v>-1</v>
      </c>
      <c r="AV28" t="s">
        <v>453</v>
      </c>
      <c r="AW28">
        <v>10279.6</v>
      </c>
      <c r="AX28">
        <v>772.08603846153846</v>
      </c>
      <c r="AY28">
        <v>1231.0999999999999</v>
      </c>
      <c r="AZ28">
        <f t="shared" si="27"/>
        <v>0.37284864067781776</v>
      </c>
      <c r="BA28">
        <v>0.5</v>
      </c>
      <c r="BB28">
        <f t="shared" si="28"/>
        <v>1513.1931001513774</v>
      </c>
      <c r="BC28">
        <f t="shared" si="29"/>
        <v>50.757344617410553</v>
      </c>
      <c r="BD28">
        <f t="shared" si="30"/>
        <v>282.095995237247</v>
      </c>
      <c r="BE28">
        <f t="shared" si="31"/>
        <v>3.4204058036104469E-2</v>
      </c>
      <c r="BF28">
        <f t="shared" si="32"/>
        <v>-1</v>
      </c>
      <c r="BG28" t="e">
        <f t="shared" si="33"/>
        <v>#DIV/0!</v>
      </c>
      <c r="BH28" t="s">
        <v>454</v>
      </c>
      <c r="BI28">
        <v>590.82000000000005</v>
      </c>
      <c r="BJ28">
        <f t="shared" si="34"/>
        <v>590.82000000000005</v>
      </c>
      <c r="BK28">
        <f t="shared" si="35"/>
        <v>0.52008772642352352</v>
      </c>
      <c r="BL28">
        <f t="shared" si="36"/>
        <v>0.71689567304688817</v>
      </c>
      <c r="BM28">
        <f t="shared" si="37"/>
        <v>2.0837141599810431</v>
      </c>
      <c r="BN28">
        <f t="shared" si="38"/>
        <v>0.37284864067781781</v>
      </c>
      <c r="BO28" t="e">
        <f t="shared" si="39"/>
        <v>#DIV/0!</v>
      </c>
      <c r="BP28">
        <f t="shared" si="40"/>
        <v>0.54858691965670348</v>
      </c>
      <c r="BQ28">
        <f t="shared" si="41"/>
        <v>0.45141308034329652</v>
      </c>
      <c r="BR28">
        <v>1041</v>
      </c>
      <c r="BS28">
        <v>300</v>
      </c>
      <c r="BT28">
        <v>300</v>
      </c>
      <c r="BU28">
        <v>300</v>
      </c>
      <c r="BV28">
        <v>10279.6</v>
      </c>
      <c r="BW28">
        <v>1076.7</v>
      </c>
      <c r="BX28">
        <v>-6.9898199999999999E-3</v>
      </c>
      <c r="BY28">
        <v>16.010000000000002</v>
      </c>
      <c r="BZ28" t="s">
        <v>401</v>
      </c>
      <c r="CA28" t="s">
        <v>401</v>
      </c>
      <c r="CB28" t="s">
        <v>401</v>
      </c>
      <c r="CC28" t="s">
        <v>401</v>
      </c>
      <c r="CD28" t="s">
        <v>401</v>
      </c>
      <c r="CE28" t="s">
        <v>401</v>
      </c>
      <c r="CF28" t="s">
        <v>401</v>
      </c>
      <c r="CG28" t="s">
        <v>401</v>
      </c>
      <c r="CH28" t="s">
        <v>401</v>
      </c>
      <c r="CI28" t="s">
        <v>401</v>
      </c>
      <c r="CJ28">
        <f t="shared" si="42"/>
        <v>1800.01</v>
      </c>
      <c r="CK28">
        <f t="shared" si="43"/>
        <v>1513.1931001513774</v>
      </c>
      <c r="CL28">
        <f t="shared" si="44"/>
        <v>0.84065816309430363</v>
      </c>
      <c r="CM28">
        <f t="shared" si="45"/>
        <v>0.16087025477200603</v>
      </c>
      <c r="CN28">
        <v>6</v>
      </c>
      <c r="CO28">
        <v>0.5</v>
      </c>
      <c r="CP28" t="s">
        <v>404</v>
      </c>
      <c r="CQ28">
        <v>1691869199</v>
      </c>
      <c r="CR28">
        <v>435.34</v>
      </c>
      <c r="CS28">
        <v>500.02</v>
      </c>
      <c r="CT28">
        <v>30.212700000000002</v>
      </c>
      <c r="CU28">
        <v>21.804200000000002</v>
      </c>
      <c r="CV28">
        <v>440.05399999999997</v>
      </c>
      <c r="CW28">
        <v>29.902100000000001</v>
      </c>
      <c r="CX28">
        <v>500.02800000000002</v>
      </c>
      <c r="CY28">
        <v>98.511200000000002</v>
      </c>
      <c r="CZ28">
        <v>9.9147200000000005E-2</v>
      </c>
      <c r="DA28">
        <v>32.612499999999997</v>
      </c>
      <c r="DB28">
        <v>31.983599999999999</v>
      </c>
      <c r="DC28">
        <v>999.9</v>
      </c>
      <c r="DD28">
        <v>0</v>
      </c>
      <c r="DE28">
        <v>0</v>
      </c>
      <c r="DF28">
        <v>10024.4</v>
      </c>
      <c r="DG28">
        <v>0</v>
      </c>
      <c r="DH28">
        <v>1517.83</v>
      </c>
      <c r="DI28">
        <v>-64.680099999999996</v>
      </c>
      <c r="DJ28">
        <v>448.90199999999999</v>
      </c>
      <c r="DK28">
        <v>511.16500000000002</v>
      </c>
      <c r="DL28">
        <v>8.4084800000000008</v>
      </c>
      <c r="DM28">
        <v>500.02</v>
      </c>
      <c r="DN28">
        <v>21.804200000000002</v>
      </c>
      <c r="DO28">
        <v>2.97628</v>
      </c>
      <c r="DP28">
        <v>2.1479599999999999</v>
      </c>
      <c r="DQ28">
        <v>23.895800000000001</v>
      </c>
      <c r="DR28">
        <v>18.5793</v>
      </c>
      <c r="DS28">
        <v>1800.01</v>
      </c>
      <c r="DT28">
        <v>0.97799800000000003</v>
      </c>
      <c r="DU28">
        <v>2.20021E-2</v>
      </c>
      <c r="DV28">
        <v>0</v>
      </c>
      <c r="DW28">
        <v>772.02800000000002</v>
      </c>
      <c r="DX28">
        <v>4.9997699999999998</v>
      </c>
      <c r="DY28">
        <v>15811.5</v>
      </c>
      <c r="DZ28">
        <v>15784.6</v>
      </c>
      <c r="EA28">
        <v>45.436999999999998</v>
      </c>
      <c r="EB28">
        <v>46.561999999999998</v>
      </c>
      <c r="EC28">
        <v>45.125</v>
      </c>
      <c r="ED28">
        <v>45.25</v>
      </c>
      <c r="EE28">
        <v>46.25</v>
      </c>
      <c r="EF28">
        <v>1755.52</v>
      </c>
      <c r="EG28">
        <v>39.49</v>
      </c>
      <c r="EH28">
        <v>0</v>
      </c>
      <c r="EI28">
        <v>139.60000014305109</v>
      </c>
      <c r="EJ28">
        <v>0</v>
      </c>
      <c r="EK28">
        <v>772.08603846153846</v>
      </c>
      <c r="EL28">
        <v>1.3184615179058019</v>
      </c>
      <c r="EM28">
        <v>198.1059830270909</v>
      </c>
      <c r="EN28">
        <v>15799.707692307689</v>
      </c>
      <c r="EO28">
        <v>15</v>
      </c>
      <c r="EP28">
        <v>1691869160.5</v>
      </c>
      <c r="EQ28" t="s">
        <v>455</v>
      </c>
      <c r="ER28">
        <v>1691869153.5</v>
      </c>
      <c r="ES28">
        <v>1691869160.5</v>
      </c>
      <c r="ET28">
        <v>11</v>
      </c>
      <c r="EU28">
        <v>-0.36899999999999999</v>
      </c>
      <c r="EV28">
        <v>-5.0000000000000001E-3</v>
      </c>
      <c r="EW28">
        <v>-4.6769999999999996</v>
      </c>
      <c r="EX28">
        <v>0.13400000000000001</v>
      </c>
      <c r="EY28">
        <v>500</v>
      </c>
      <c r="EZ28">
        <v>22</v>
      </c>
      <c r="FA28">
        <v>0.04</v>
      </c>
      <c r="FB28">
        <v>0.01</v>
      </c>
      <c r="FC28">
        <v>50.839238550305232</v>
      </c>
      <c r="FD28">
        <v>-0.64652492202706491</v>
      </c>
      <c r="FE28">
        <v>0.19480032449876289</v>
      </c>
      <c r="FF28">
        <v>1</v>
      </c>
      <c r="FG28">
        <v>0.41223926009255729</v>
      </c>
      <c r="FH28">
        <v>6.1329760590887558E-2</v>
      </c>
      <c r="FI28">
        <v>1.8890685283238728E-2</v>
      </c>
      <c r="FJ28">
        <v>1</v>
      </c>
      <c r="FK28">
        <v>2</v>
      </c>
      <c r="FL28">
        <v>2</v>
      </c>
      <c r="FM28" t="s">
        <v>406</v>
      </c>
      <c r="FN28">
        <v>2.96211</v>
      </c>
      <c r="FO28">
        <v>2.6985899999999998</v>
      </c>
      <c r="FP28">
        <v>0.10290199999999999</v>
      </c>
      <c r="FQ28">
        <v>0.112208</v>
      </c>
      <c r="FR28">
        <v>0.132823</v>
      </c>
      <c r="FS28">
        <v>0.10261199999999999</v>
      </c>
      <c r="FT28">
        <v>30626.9</v>
      </c>
      <c r="FU28">
        <v>19368</v>
      </c>
      <c r="FV28">
        <v>32053.3</v>
      </c>
      <c r="FW28">
        <v>24946.2</v>
      </c>
      <c r="FX28">
        <v>38449.9</v>
      </c>
      <c r="FY28">
        <v>38758.699999999997</v>
      </c>
      <c r="FZ28">
        <v>46044.9</v>
      </c>
      <c r="GA28">
        <v>45198.3</v>
      </c>
      <c r="GB28">
        <v>1.92265</v>
      </c>
      <c r="GC28">
        <v>1.8049200000000001</v>
      </c>
      <c r="GD28">
        <v>2.4627900000000001E-2</v>
      </c>
      <c r="GE28">
        <v>0</v>
      </c>
      <c r="GF28">
        <v>31.584</v>
      </c>
      <c r="GG28">
        <v>999.9</v>
      </c>
      <c r="GH28">
        <v>45.9</v>
      </c>
      <c r="GI28">
        <v>36.700000000000003</v>
      </c>
      <c r="GJ28">
        <v>28.900400000000001</v>
      </c>
      <c r="GK28">
        <v>62.984400000000001</v>
      </c>
      <c r="GL28">
        <v>13.8742</v>
      </c>
      <c r="GM28">
        <v>1</v>
      </c>
      <c r="GN28">
        <v>0.53415100000000004</v>
      </c>
      <c r="GO28">
        <v>1.19432</v>
      </c>
      <c r="GP28">
        <v>20.2285</v>
      </c>
      <c r="GQ28">
        <v>5.2292699999999996</v>
      </c>
      <c r="GR28">
        <v>11.9541</v>
      </c>
      <c r="GS28">
        <v>4.9844999999999997</v>
      </c>
      <c r="GT28">
        <v>3.2893300000000001</v>
      </c>
      <c r="GU28">
        <v>9999</v>
      </c>
      <c r="GV28">
        <v>9999</v>
      </c>
      <c r="GW28">
        <v>9999</v>
      </c>
      <c r="GX28">
        <v>284.10000000000002</v>
      </c>
      <c r="GY28">
        <v>1.8667899999999999</v>
      </c>
      <c r="GZ28">
        <v>1.8690500000000001</v>
      </c>
      <c r="HA28">
        <v>1.8667800000000001</v>
      </c>
      <c r="HB28">
        <v>1.8672200000000001</v>
      </c>
      <c r="HC28">
        <v>1.86236</v>
      </c>
      <c r="HD28">
        <v>1.86514</v>
      </c>
      <c r="HE28">
        <v>1.8685099999999999</v>
      </c>
      <c r="HF28">
        <v>1.8689</v>
      </c>
      <c r="HG28">
        <v>5</v>
      </c>
      <c r="HH28">
        <v>0</v>
      </c>
      <c r="HI28">
        <v>0</v>
      </c>
      <c r="HJ28">
        <v>0</v>
      </c>
      <c r="HK28" t="s">
        <v>407</v>
      </c>
      <c r="HL28" t="s">
        <v>408</v>
      </c>
      <c r="HM28" t="s">
        <v>409</v>
      </c>
      <c r="HN28" t="s">
        <v>409</v>
      </c>
      <c r="HO28" t="s">
        <v>409</v>
      </c>
      <c r="HP28" t="s">
        <v>409</v>
      </c>
      <c r="HQ28">
        <v>0</v>
      </c>
      <c r="HR28">
        <v>100</v>
      </c>
      <c r="HS28">
        <v>100</v>
      </c>
      <c r="HT28">
        <v>-4.7140000000000004</v>
      </c>
      <c r="HU28">
        <v>0.31059999999999999</v>
      </c>
      <c r="HV28">
        <v>-5.1894720918686081</v>
      </c>
      <c r="HW28">
        <v>1.6145137170229321E-3</v>
      </c>
      <c r="HX28">
        <v>-1.407043735234338E-6</v>
      </c>
      <c r="HY28">
        <v>4.3622850327847239E-10</v>
      </c>
      <c r="HZ28">
        <v>0.31055680980577188</v>
      </c>
      <c r="IA28">
        <v>0</v>
      </c>
      <c r="IB28">
        <v>0</v>
      </c>
      <c r="IC28">
        <v>0</v>
      </c>
      <c r="ID28">
        <v>2</v>
      </c>
      <c r="IE28">
        <v>2094</v>
      </c>
      <c r="IF28">
        <v>1</v>
      </c>
      <c r="IG28">
        <v>26</v>
      </c>
      <c r="IH28">
        <v>0.8</v>
      </c>
      <c r="II28">
        <v>0.6</v>
      </c>
      <c r="IJ28">
        <v>1.27319</v>
      </c>
      <c r="IK28">
        <v>2.5683600000000002</v>
      </c>
      <c r="IL28">
        <v>1.4978</v>
      </c>
      <c r="IM28">
        <v>2.2924799999999999</v>
      </c>
      <c r="IN28">
        <v>1.49902</v>
      </c>
      <c r="IO28">
        <v>2.4267599999999998</v>
      </c>
      <c r="IP28">
        <v>40.758000000000003</v>
      </c>
      <c r="IQ28">
        <v>23.719799999999999</v>
      </c>
      <c r="IR28">
        <v>18</v>
      </c>
      <c r="IS28">
        <v>507.81299999999999</v>
      </c>
      <c r="IT28">
        <v>469.38299999999998</v>
      </c>
      <c r="IU28">
        <v>29.523299999999999</v>
      </c>
      <c r="IV28">
        <v>33.911900000000003</v>
      </c>
      <c r="IW28">
        <v>30.000499999999999</v>
      </c>
      <c r="IX28">
        <v>33.832700000000003</v>
      </c>
      <c r="IY28">
        <v>33.749299999999998</v>
      </c>
      <c r="IZ28">
        <v>25.489699999999999</v>
      </c>
      <c r="JA28">
        <v>31.5166</v>
      </c>
      <c r="JB28">
        <v>14.1608</v>
      </c>
      <c r="JC28">
        <v>29.481400000000001</v>
      </c>
      <c r="JD28">
        <v>500</v>
      </c>
      <c r="JE28">
        <v>21.849</v>
      </c>
      <c r="JF28">
        <v>100.057</v>
      </c>
      <c r="JG28">
        <v>100.136</v>
      </c>
    </row>
    <row r="29" spans="1:267" x14ac:dyDescent="0.3">
      <c r="A29">
        <v>11</v>
      </c>
      <c r="B29">
        <v>1691869319</v>
      </c>
      <c r="C29">
        <v>1412.400000095367</v>
      </c>
      <c r="D29" t="s">
        <v>456</v>
      </c>
      <c r="E29" t="s">
        <v>457</v>
      </c>
      <c r="F29" t="s">
        <v>395</v>
      </c>
      <c r="G29" t="s">
        <v>396</v>
      </c>
      <c r="H29" t="s">
        <v>397</v>
      </c>
      <c r="I29" t="s">
        <v>398</v>
      </c>
      <c r="J29" t="s">
        <v>399</v>
      </c>
      <c r="K29" t="s">
        <v>398</v>
      </c>
      <c r="L29" t="s">
        <v>400</v>
      </c>
      <c r="M29">
        <v>1691869319</v>
      </c>
      <c r="N29">
        <f t="shared" si="0"/>
        <v>6.9303365811121441E-3</v>
      </c>
      <c r="O29">
        <f t="shared" si="1"/>
        <v>6.9303365811121438</v>
      </c>
      <c r="P29">
        <f t="shared" si="2"/>
        <v>51.702965789852065</v>
      </c>
      <c r="Q29">
        <f t="shared" si="3"/>
        <v>533.64099999999996</v>
      </c>
      <c r="R29">
        <f t="shared" si="4"/>
        <v>294.1813221167954</v>
      </c>
      <c r="S29">
        <f t="shared" si="5"/>
        <v>29.009512295990053</v>
      </c>
      <c r="T29">
        <f t="shared" si="6"/>
        <v>52.622868915512989</v>
      </c>
      <c r="U29">
        <f t="shared" si="7"/>
        <v>0.38766937774402671</v>
      </c>
      <c r="V29">
        <f t="shared" si="8"/>
        <v>2.904600360286262</v>
      </c>
      <c r="W29">
        <f t="shared" si="9"/>
        <v>0.36104809927077558</v>
      </c>
      <c r="X29">
        <f t="shared" si="10"/>
        <v>0.22789435755143164</v>
      </c>
      <c r="Y29">
        <f t="shared" si="11"/>
        <v>289.56008729216671</v>
      </c>
      <c r="Z29">
        <f t="shared" si="12"/>
        <v>32.567567675374001</v>
      </c>
      <c r="AA29">
        <f t="shared" si="13"/>
        <v>32.041200000000003</v>
      </c>
      <c r="AB29">
        <f t="shared" si="14"/>
        <v>4.7862297616588121</v>
      </c>
      <c r="AC29">
        <f t="shared" si="15"/>
        <v>59.869278153489368</v>
      </c>
      <c r="AD29">
        <f t="shared" si="16"/>
        <v>2.9678063064272995</v>
      </c>
      <c r="AE29">
        <f t="shared" si="17"/>
        <v>4.9571439609119894</v>
      </c>
      <c r="AF29">
        <f t="shared" si="18"/>
        <v>1.8184234552315126</v>
      </c>
      <c r="AG29">
        <f t="shared" si="19"/>
        <v>-305.62784322704556</v>
      </c>
      <c r="AH29">
        <f t="shared" si="20"/>
        <v>97.322434288662095</v>
      </c>
      <c r="AI29">
        <f t="shared" si="21"/>
        <v>7.6250084142840588</v>
      </c>
      <c r="AJ29">
        <f t="shared" si="22"/>
        <v>88.87968676806733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51161.431925208977</v>
      </c>
      <c r="AP29" t="s">
        <v>401</v>
      </c>
      <c r="AQ29">
        <v>0</v>
      </c>
      <c r="AR29">
        <v>0</v>
      </c>
      <c r="AS29">
        <v>0</v>
      </c>
      <c r="AT29" t="e">
        <f t="shared" si="26"/>
        <v>#DIV/0!</v>
      </c>
      <c r="AU29">
        <v>-1</v>
      </c>
      <c r="AV29" t="s">
        <v>458</v>
      </c>
      <c r="AW29">
        <v>10279.5</v>
      </c>
      <c r="AX29">
        <v>772.9972307692309</v>
      </c>
      <c r="AY29">
        <v>1246.1099999999999</v>
      </c>
      <c r="AZ29">
        <f t="shared" si="27"/>
        <v>0.37967175388269814</v>
      </c>
      <c r="BA29">
        <v>0.5</v>
      </c>
      <c r="BB29">
        <f t="shared" si="28"/>
        <v>1513.1511001513818</v>
      </c>
      <c r="BC29">
        <f t="shared" si="29"/>
        <v>51.702965789852065</v>
      </c>
      <c r="BD29">
        <f t="shared" si="30"/>
        <v>287.25036604200466</v>
      </c>
      <c r="BE29">
        <f t="shared" si="31"/>
        <v>3.4829942485307283E-2</v>
      </c>
      <c r="BF29">
        <f t="shared" si="32"/>
        <v>-1</v>
      </c>
      <c r="BG29" t="e">
        <f t="shared" si="33"/>
        <v>#DIV/0!</v>
      </c>
      <c r="BH29" t="s">
        <v>459</v>
      </c>
      <c r="BI29">
        <v>596.88</v>
      </c>
      <c r="BJ29">
        <f t="shared" si="34"/>
        <v>596.88</v>
      </c>
      <c r="BK29">
        <f t="shared" si="35"/>
        <v>0.52100536870741743</v>
      </c>
      <c r="BL29">
        <f t="shared" si="36"/>
        <v>0.72872906247519231</v>
      </c>
      <c r="BM29">
        <f t="shared" si="37"/>
        <v>2.0877060715721751</v>
      </c>
      <c r="BN29">
        <f t="shared" si="38"/>
        <v>0.37967175388269819</v>
      </c>
      <c r="BO29" t="e">
        <f t="shared" si="39"/>
        <v>#DIV/0!</v>
      </c>
      <c r="BP29">
        <f t="shared" si="40"/>
        <v>0.56269775038824943</v>
      </c>
      <c r="BQ29">
        <f t="shared" si="41"/>
        <v>0.43730224961175057</v>
      </c>
      <c r="BR29">
        <v>1043</v>
      </c>
      <c r="BS29">
        <v>300</v>
      </c>
      <c r="BT29">
        <v>300</v>
      </c>
      <c r="BU29">
        <v>300</v>
      </c>
      <c r="BV29">
        <v>10279.5</v>
      </c>
      <c r="BW29">
        <v>1087.3900000000001</v>
      </c>
      <c r="BX29">
        <v>-6.9895900000000004E-3</v>
      </c>
      <c r="BY29">
        <v>17.100000000000001</v>
      </c>
      <c r="BZ29" t="s">
        <v>401</v>
      </c>
      <c r="CA29" t="s">
        <v>401</v>
      </c>
      <c r="CB29" t="s">
        <v>401</v>
      </c>
      <c r="CC29" t="s">
        <v>401</v>
      </c>
      <c r="CD29" t="s">
        <v>401</v>
      </c>
      <c r="CE29" t="s">
        <v>401</v>
      </c>
      <c r="CF29" t="s">
        <v>401</v>
      </c>
      <c r="CG29" t="s">
        <v>401</v>
      </c>
      <c r="CH29" t="s">
        <v>401</v>
      </c>
      <c r="CI29" t="s">
        <v>401</v>
      </c>
      <c r="CJ29">
        <f t="shared" si="42"/>
        <v>1799.96</v>
      </c>
      <c r="CK29">
        <f t="shared" si="43"/>
        <v>1513.1511001513818</v>
      </c>
      <c r="CL29">
        <f t="shared" si="44"/>
        <v>0.84065818137702042</v>
      </c>
      <c r="CM29">
        <f t="shared" si="45"/>
        <v>0.16087029005764944</v>
      </c>
      <c r="CN29">
        <v>6</v>
      </c>
      <c r="CO29">
        <v>0.5</v>
      </c>
      <c r="CP29" t="s">
        <v>404</v>
      </c>
      <c r="CQ29">
        <v>1691869319</v>
      </c>
      <c r="CR29">
        <v>533.64099999999996</v>
      </c>
      <c r="CS29">
        <v>600.101</v>
      </c>
      <c r="CT29">
        <v>30.0961</v>
      </c>
      <c r="CU29">
        <v>22.032599999999999</v>
      </c>
      <c r="CV29">
        <v>538.60799999999995</v>
      </c>
      <c r="CW29">
        <v>29.787700000000001</v>
      </c>
      <c r="CX29">
        <v>500.16199999999998</v>
      </c>
      <c r="CY29">
        <v>98.5107</v>
      </c>
      <c r="CZ29">
        <v>0.10029299999999999</v>
      </c>
      <c r="DA29">
        <v>32.662700000000001</v>
      </c>
      <c r="DB29">
        <v>32.041200000000003</v>
      </c>
      <c r="DC29">
        <v>999.9</v>
      </c>
      <c r="DD29">
        <v>0</v>
      </c>
      <c r="DE29">
        <v>0</v>
      </c>
      <c r="DF29">
        <v>10007.5</v>
      </c>
      <c r="DG29">
        <v>0</v>
      </c>
      <c r="DH29">
        <v>1503</v>
      </c>
      <c r="DI29">
        <v>-66.459400000000002</v>
      </c>
      <c r="DJ29">
        <v>550.20000000000005</v>
      </c>
      <c r="DK29">
        <v>613.62099999999998</v>
      </c>
      <c r="DL29">
        <v>8.0634700000000006</v>
      </c>
      <c r="DM29">
        <v>600.101</v>
      </c>
      <c r="DN29">
        <v>22.032599999999999</v>
      </c>
      <c r="DO29">
        <v>2.9647800000000002</v>
      </c>
      <c r="DP29">
        <v>2.1704500000000002</v>
      </c>
      <c r="DQ29">
        <v>23.831399999999999</v>
      </c>
      <c r="DR29">
        <v>18.745799999999999</v>
      </c>
      <c r="DS29">
        <v>1799.96</v>
      </c>
      <c r="DT29">
        <v>0.97799800000000003</v>
      </c>
      <c r="DU29">
        <v>2.20021E-2</v>
      </c>
      <c r="DV29">
        <v>0</v>
      </c>
      <c r="DW29">
        <v>772.79200000000003</v>
      </c>
      <c r="DX29">
        <v>4.9997699999999998</v>
      </c>
      <c r="DY29">
        <v>15811.5</v>
      </c>
      <c r="DZ29">
        <v>15784.1</v>
      </c>
      <c r="EA29">
        <v>45.375</v>
      </c>
      <c r="EB29">
        <v>46.5</v>
      </c>
      <c r="EC29">
        <v>45.125</v>
      </c>
      <c r="ED29">
        <v>45.186999999999998</v>
      </c>
      <c r="EE29">
        <v>46.186999999999998</v>
      </c>
      <c r="EF29">
        <v>1755.47</v>
      </c>
      <c r="EG29">
        <v>39.49</v>
      </c>
      <c r="EH29">
        <v>0</v>
      </c>
      <c r="EI29">
        <v>119.7999999523163</v>
      </c>
      <c r="EJ29">
        <v>0</v>
      </c>
      <c r="EK29">
        <v>772.9972307692309</v>
      </c>
      <c r="EL29">
        <v>-0.97305983528097539</v>
      </c>
      <c r="EM29">
        <v>-53.124786662296053</v>
      </c>
      <c r="EN29">
        <v>15815.95</v>
      </c>
      <c r="EO29">
        <v>15</v>
      </c>
      <c r="EP29">
        <v>1691869278.5</v>
      </c>
      <c r="EQ29" t="s">
        <v>460</v>
      </c>
      <c r="ER29">
        <v>1691869278.5</v>
      </c>
      <c r="ES29">
        <v>1691869270.5</v>
      </c>
      <c r="ET29">
        <v>12</v>
      </c>
      <c r="EU29">
        <v>-0.30599999999999999</v>
      </c>
      <c r="EV29">
        <v>-2E-3</v>
      </c>
      <c r="EW29">
        <v>-4.9370000000000003</v>
      </c>
      <c r="EX29">
        <v>0.13100000000000001</v>
      </c>
      <c r="EY29">
        <v>600</v>
      </c>
      <c r="EZ29">
        <v>22</v>
      </c>
      <c r="FA29">
        <v>0.04</v>
      </c>
      <c r="FB29">
        <v>0.01</v>
      </c>
      <c r="FC29">
        <v>51.689986908785578</v>
      </c>
      <c r="FD29">
        <v>-0.49319729353431663</v>
      </c>
      <c r="FE29">
        <v>0.17854011842375581</v>
      </c>
      <c r="FF29">
        <v>1</v>
      </c>
      <c r="FG29">
        <v>0.39298134814417102</v>
      </c>
      <c r="FH29">
        <v>1.02504148015368E-2</v>
      </c>
      <c r="FI29">
        <v>1.028347724104354E-2</v>
      </c>
      <c r="FJ29">
        <v>1</v>
      </c>
      <c r="FK29">
        <v>2</v>
      </c>
      <c r="FL29">
        <v>2</v>
      </c>
      <c r="FM29" t="s">
        <v>406</v>
      </c>
      <c r="FN29">
        <v>2.96245</v>
      </c>
      <c r="FO29">
        <v>2.6995900000000002</v>
      </c>
      <c r="FP29">
        <v>0.11948400000000001</v>
      </c>
      <c r="FQ29">
        <v>0.12793299999999999</v>
      </c>
      <c r="FR29">
        <v>0.13247300000000001</v>
      </c>
      <c r="FS29">
        <v>0.10335999999999999</v>
      </c>
      <c r="FT29">
        <v>30059.4</v>
      </c>
      <c r="FU29">
        <v>19025.099999999999</v>
      </c>
      <c r="FV29">
        <v>32052.400000000001</v>
      </c>
      <c r="FW29">
        <v>24946.9</v>
      </c>
      <c r="FX29">
        <v>38465.1</v>
      </c>
      <c r="FY29">
        <v>38727.4</v>
      </c>
      <c r="FZ29">
        <v>46044.4</v>
      </c>
      <c r="GA29">
        <v>45199.3</v>
      </c>
      <c r="GB29">
        <v>1.9226700000000001</v>
      </c>
      <c r="GC29">
        <v>1.8051200000000001</v>
      </c>
      <c r="GD29">
        <v>3.33935E-2</v>
      </c>
      <c r="GE29">
        <v>0</v>
      </c>
      <c r="GF29">
        <v>31.499300000000002</v>
      </c>
      <c r="GG29">
        <v>999.9</v>
      </c>
      <c r="GH29">
        <v>45.7</v>
      </c>
      <c r="GI29">
        <v>36.700000000000003</v>
      </c>
      <c r="GJ29">
        <v>28.770800000000001</v>
      </c>
      <c r="GK29">
        <v>63.494399999999999</v>
      </c>
      <c r="GL29">
        <v>13.9864</v>
      </c>
      <c r="GM29">
        <v>1</v>
      </c>
      <c r="GN29">
        <v>0.53577699999999995</v>
      </c>
      <c r="GO29">
        <v>1.53843</v>
      </c>
      <c r="GP29">
        <v>20.2257</v>
      </c>
      <c r="GQ29">
        <v>5.2319699999999996</v>
      </c>
      <c r="GR29">
        <v>11.953900000000001</v>
      </c>
      <c r="GS29">
        <v>4.9851000000000001</v>
      </c>
      <c r="GT29">
        <v>3.2897799999999999</v>
      </c>
      <c r="GU29">
        <v>9999</v>
      </c>
      <c r="GV29">
        <v>9999</v>
      </c>
      <c r="GW29">
        <v>9999</v>
      </c>
      <c r="GX29">
        <v>284.2</v>
      </c>
      <c r="GY29">
        <v>1.86687</v>
      </c>
      <c r="GZ29">
        <v>1.8691500000000001</v>
      </c>
      <c r="HA29">
        <v>1.8668899999999999</v>
      </c>
      <c r="HB29">
        <v>1.86724</v>
      </c>
      <c r="HC29">
        <v>1.8624099999999999</v>
      </c>
      <c r="HD29">
        <v>1.86521</v>
      </c>
      <c r="HE29">
        <v>1.86859</v>
      </c>
      <c r="HF29">
        <v>1.8689100000000001</v>
      </c>
      <c r="HG29">
        <v>5</v>
      </c>
      <c r="HH29">
        <v>0</v>
      </c>
      <c r="HI29">
        <v>0</v>
      </c>
      <c r="HJ29">
        <v>0</v>
      </c>
      <c r="HK29" t="s">
        <v>407</v>
      </c>
      <c r="HL29" t="s">
        <v>408</v>
      </c>
      <c r="HM29" t="s">
        <v>409</v>
      </c>
      <c r="HN29" t="s">
        <v>409</v>
      </c>
      <c r="HO29" t="s">
        <v>409</v>
      </c>
      <c r="HP29" t="s">
        <v>409</v>
      </c>
      <c r="HQ29">
        <v>0</v>
      </c>
      <c r="HR29">
        <v>100</v>
      </c>
      <c r="HS29">
        <v>100</v>
      </c>
      <c r="HT29">
        <v>-4.9669999999999996</v>
      </c>
      <c r="HU29">
        <v>0.30840000000000001</v>
      </c>
      <c r="HV29">
        <v>-5.4956293115319106</v>
      </c>
      <c r="HW29">
        <v>1.6145137170229321E-3</v>
      </c>
      <c r="HX29">
        <v>-1.407043735234338E-6</v>
      </c>
      <c r="HY29">
        <v>4.3622850327847239E-10</v>
      </c>
      <c r="HZ29">
        <v>0.30838957711076592</v>
      </c>
      <c r="IA29">
        <v>0</v>
      </c>
      <c r="IB29">
        <v>0</v>
      </c>
      <c r="IC29">
        <v>0</v>
      </c>
      <c r="ID29">
        <v>2</v>
      </c>
      <c r="IE29">
        <v>2094</v>
      </c>
      <c r="IF29">
        <v>1</v>
      </c>
      <c r="IG29">
        <v>26</v>
      </c>
      <c r="IH29">
        <v>0.7</v>
      </c>
      <c r="II29">
        <v>0.8</v>
      </c>
      <c r="IJ29">
        <v>1.47217</v>
      </c>
      <c r="IK29">
        <v>2.5573700000000001</v>
      </c>
      <c r="IL29">
        <v>1.4978</v>
      </c>
      <c r="IM29">
        <v>2.2936999999999999</v>
      </c>
      <c r="IN29">
        <v>1.49902</v>
      </c>
      <c r="IO29">
        <v>2.4475099999999999</v>
      </c>
      <c r="IP29">
        <v>40.758000000000003</v>
      </c>
      <c r="IQ29">
        <v>23.719799999999999</v>
      </c>
      <c r="IR29">
        <v>18</v>
      </c>
      <c r="IS29">
        <v>507.89800000000002</v>
      </c>
      <c r="IT29">
        <v>469.59</v>
      </c>
      <c r="IU29">
        <v>29.497399999999999</v>
      </c>
      <c r="IV29">
        <v>33.911900000000003</v>
      </c>
      <c r="IW29">
        <v>30.0002</v>
      </c>
      <c r="IX29">
        <v>33.841799999999999</v>
      </c>
      <c r="IY29">
        <v>33.759300000000003</v>
      </c>
      <c r="IZ29">
        <v>29.477</v>
      </c>
      <c r="JA29">
        <v>30.2624</v>
      </c>
      <c r="JB29">
        <v>12.776199999999999</v>
      </c>
      <c r="JC29">
        <v>29.478100000000001</v>
      </c>
      <c r="JD29">
        <v>600</v>
      </c>
      <c r="JE29">
        <v>22.1403</v>
      </c>
      <c r="JF29">
        <v>100.05500000000001</v>
      </c>
      <c r="JG29">
        <v>100.139</v>
      </c>
    </row>
    <row r="30" spans="1:267" x14ac:dyDescent="0.3">
      <c r="A30">
        <v>12</v>
      </c>
      <c r="B30">
        <v>1691869443</v>
      </c>
      <c r="C30">
        <v>1536.400000095367</v>
      </c>
      <c r="D30" t="s">
        <v>461</v>
      </c>
      <c r="E30" t="s">
        <v>462</v>
      </c>
      <c r="F30" t="s">
        <v>395</v>
      </c>
      <c r="G30" t="s">
        <v>396</v>
      </c>
      <c r="H30" t="s">
        <v>397</v>
      </c>
      <c r="I30" t="s">
        <v>398</v>
      </c>
      <c r="J30" t="s">
        <v>399</v>
      </c>
      <c r="K30" t="s">
        <v>398</v>
      </c>
      <c r="L30" t="s">
        <v>400</v>
      </c>
      <c r="M30">
        <v>1691869443</v>
      </c>
      <c r="N30">
        <f t="shared" si="0"/>
        <v>6.4064850002106457E-3</v>
      </c>
      <c r="O30">
        <f t="shared" si="1"/>
        <v>6.4064850002106457</v>
      </c>
      <c r="P30">
        <f t="shared" si="2"/>
        <v>51.971319848519116</v>
      </c>
      <c r="Q30">
        <f t="shared" si="3"/>
        <v>731.95600000000002</v>
      </c>
      <c r="R30">
        <f t="shared" si="4"/>
        <v>466.71664651317951</v>
      </c>
      <c r="S30">
        <f t="shared" si="5"/>
        <v>46.024224584792002</v>
      </c>
      <c r="T30">
        <f t="shared" si="6"/>
        <v>72.180213801812002</v>
      </c>
      <c r="U30">
        <f t="shared" si="7"/>
        <v>0.35625815080487744</v>
      </c>
      <c r="V30">
        <f t="shared" si="8"/>
        <v>2.8993891853561897</v>
      </c>
      <c r="W30">
        <f t="shared" si="9"/>
        <v>0.33360329075299139</v>
      </c>
      <c r="X30">
        <f t="shared" si="10"/>
        <v>0.21041733920648026</v>
      </c>
      <c r="Y30">
        <f t="shared" si="11"/>
        <v>289.56168329216507</v>
      </c>
      <c r="Z30">
        <f t="shared" si="12"/>
        <v>32.609028478114141</v>
      </c>
      <c r="AA30">
        <f t="shared" si="13"/>
        <v>31.998999999999999</v>
      </c>
      <c r="AB30">
        <f t="shared" si="14"/>
        <v>4.7748129622072844</v>
      </c>
      <c r="AC30">
        <f t="shared" si="15"/>
        <v>59.938054050733825</v>
      </c>
      <c r="AD30">
        <f t="shared" si="16"/>
        <v>2.9552868688021996</v>
      </c>
      <c r="AE30">
        <f t="shared" si="17"/>
        <v>4.93056859386982</v>
      </c>
      <c r="AF30">
        <f t="shared" si="18"/>
        <v>1.8195260934050848</v>
      </c>
      <c r="AG30">
        <f t="shared" si="19"/>
        <v>-282.52598850928945</v>
      </c>
      <c r="AH30">
        <f t="shared" si="20"/>
        <v>88.832035585133156</v>
      </c>
      <c r="AI30">
        <f t="shared" si="21"/>
        <v>6.9675996093281691</v>
      </c>
      <c r="AJ30">
        <f t="shared" si="22"/>
        <v>102.83532997733693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51031.050344405834</v>
      </c>
      <c r="AP30" t="s">
        <v>401</v>
      </c>
      <c r="AQ30">
        <v>0</v>
      </c>
      <c r="AR30">
        <v>0</v>
      </c>
      <c r="AS30">
        <v>0</v>
      </c>
      <c r="AT30" t="e">
        <f t="shared" si="26"/>
        <v>#DIV/0!</v>
      </c>
      <c r="AU30">
        <v>-1</v>
      </c>
      <c r="AV30" t="s">
        <v>463</v>
      </c>
      <c r="AW30">
        <v>10279.4</v>
      </c>
      <c r="AX30">
        <v>770.51619999999991</v>
      </c>
      <c r="AY30">
        <v>1250.0999999999999</v>
      </c>
      <c r="AZ30">
        <f t="shared" si="27"/>
        <v>0.38363634909207267</v>
      </c>
      <c r="BA30">
        <v>0.5</v>
      </c>
      <c r="BB30">
        <f t="shared" si="28"/>
        <v>1513.1595001513808</v>
      </c>
      <c r="BC30">
        <f t="shared" si="29"/>
        <v>51.971319848519116</v>
      </c>
      <c r="BD30">
        <f t="shared" si="30"/>
        <v>290.25149311603064</v>
      </c>
      <c r="BE30">
        <f t="shared" si="31"/>
        <v>3.5007095975817297E-2</v>
      </c>
      <c r="BF30">
        <f t="shared" si="32"/>
        <v>-1</v>
      </c>
      <c r="BG30" t="e">
        <f t="shared" si="33"/>
        <v>#DIV/0!</v>
      </c>
      <c r="BH30" t="s">
        <v>464</v>
      </c>
      <c r="BI30">
        <v>596.79</v>
      </c>
      <c r="BJ30">
        <f t="shared" si="34"/>
        <v>596.79</v>
      </c>
      <c r="BK30">
        <f t="shared" si="35"/>
        <v>0.52260619150467957</v>
      </c>
      <c r="BL30">
        <f t="shared" si="36"/>
        <v>0.73408305398662199</v>
      </c>
      <c r="BM30">
        <f t="shared" si="37"/>
        <v>2.0947066807419694</v>
      </c>
      <c r="BN30">
        <f t="shared" si="38"/>
        <v>0.38363634909207267</v>
      </c>
      <c r="BO30" t="e">
        <f t="shared" si="39"/>
        <v>#DIV/0!</v>
      </c>
      <c r="BP30">
        <f t="shared" si="40"/>
        <v>0.56857133670736082</v>
      </c>
      <c r="BQ30">
        <f t="shared" si="41"/>
        <v>0.43142866329263918</v>
      </c>
      <c r="BR30">
        <v>1045</v>
      </c>
      <c r="BS30">
        <v>300</v>
      </c>
      <c r="BT30">
        <v>300</v>
      </c>
      <c r="BU30">
        <v>300</v>
      </c>
      <c r="BV30">
        <v>10279.4</v>
      </c>
      <c r="BW30">
        <v>1089.31</v>
      </c>
      <c r="BX30">
        <v>-6.9898599999999996E-3</v>
      </c>
      <c r="BY30">
        <v>17.28</v>
      </c>
      <c r="BZ30" t="s">
        <v>401</v>
      </c>
      <c r="CA30" t="s">
        <v>401</v>
      </c>
      <c r="CB30" t="s">
        <v>401</v>
      </c>
      <c r="CC30" t="s">
        <v>401</v>
      </c>
      <c r="CD30" t="s">
        <v>401</v>
      </c>
      <c r="CE30" t="s">
        <v>401</v>
      </c>
      <c r="CF30" t="s">
        <v>401</v>
      </c>
      <c r="CG30" t="s">
        <v>401</v>
      </c>
      <c r="CH30" t="s">
        <v>401</v>
      </c>
      <c r="CI30" t="s">
        <v>401</v>
      </c>
      <c r="CJ30">
        <f t="shared" si="42"/>
        <v>1799.97</v>
      </c>
      <c r="CK30">
        <f t="shared" si="43"/>
        <v>1513.1595001513808</v>
      </c>
      <c r="CL30">
        <f t="shared" si="44"/>
        <v>0.84065817772039575</v>
      </c>
      <c r="CM30">
        <f t="shared" si="45"/>
        <v>0.16087028300036393</v>
      </c>
      <c r="CN30">
        <v>6</v>
      </c>
      <c r="CO30">
        <v>0.5</v>
      </c>
      <c r="CP30" t="s">
        <v>404</v>
      </c>
      <c r="CQ30">
        <v>1691869443</v>
      </c>
      <c r="CR30">
        <v>731.95600000000002</v>
      </c>
      <c r="CS30">
        <v>799.92600000000004</v>
      </c>
      <c r="CT30">
        <v>29.968599999999999</v>
      </c>
      <c r="CU30">
        <v>22.5137</v>
      </c>
      <c r="CV30">
        <v>737.38699999999994</v>
      </c>
      <c r="CW30">
        <v>29.660799999999998</v>
      </c>
      <c r="CX30">
        <v>500.16699999999997</v>
      </c>
      <c r="CY30">
        <v>98.512299999999996</v>
      </c>
      <c r="CZ30">
        <v>0.100477</v>
      </c>
      <c r="DA30">
        <v>32.567300000000003</v>
      </c>
      <c r="DB30">
        <v>31.998999999999999</v>
      </c>
      <c r="DC30">
        <v>999.9</v>
      </c>
      <c r="DD30">
        <v>0</v>
      </c>
      <c r="DE30">
        <v>0</v>
      </c>
      <c r="DF30">
        <v>9977.5</v>
      </c>
      <c r="DG30">
        <v>0</v>
      </c>
      <c r="DH30">
        <v>1499.97</v>
      </c>
      <c r="DI30">
        <v>-67.969399999999993</v>
      </c>
      <c r="DJ30">
        <v>754.57</v>
      </c>
      <c r="DK30">
        <v>818.35</v>
      </c>
      <c r="DL30">
        <v>7.4549000000000003</v>
      </c>
      <c r="DM30">
        <v>799.92600000000004</v>
      </c>
      <c r="DN30">
        <v>22.5137</v>
      </c>
      <c r="DO30">
        <v>2.9522699999999999</v>
      </c>
      <c r="DP30">
        <v>2.21787</v>
      </c>
      <c r="DQ30">
        <v>23.761099999999999</v>
      </c>
      <c r="DR30">
        <v>19.091999999999999</v>
      </c>
      <c r="DS30">
        <v>1799.97</v>
      </c>
      <c r="DT30">
        <v>0.97799800000000003</v>
      </c>
      <c r="DU30">
        <v>2.20021E-2</v>
      </c>
      <c r="DV30">
        <v>0</v>
      </c>
      <c r="DW30">
        <v>770.02300000000002</v>
      </c>
      <c r="DX30">
        <v>4.9997699999999998</v>
      </c>
      <c r="DY30">
        <v>15779.9</v>
      </c>
      <c r="DZ30">
        <v>15784.2</v>
      </c>
      <c r="EA30">
        <v>45.375</v>
      </c>
      <c r="EB30">
        <v>46.5</v>
      </c>
      <c r="EC30">
        <v>45.186999999999998</v>
      </c>
      <c r="ED30">
        <v>45.186999999999998</v>
      </c>
      <c r="EE30">
        <v>46.25</v>
      </c>
      <c r="EF30">
        <v>1755.48</v>
      </c>
      <c r="EG30">
        <v>39.49</v>
      </c>
      <c r="EH30">
        <v>0</v>
      </c>
      <c r="EI30">
        <v>123.4000000953674</v>
      </c>
      <c r="EJ30">
        <v>0</v>
      </c>
      <c r="EK30">
        <v>770.51619999999991</v>
      </c>
      <c r="EL30">
        <v>-2.579461522435639</v>
      </c>
      <c r="EM30">
        <v>6.8461536810897368</v>
      </c>
      <c r="EN30">
        <v>15777.492</v>
      </c>
      <c r="EO30">
        <v>15</v>
      </c>
      <c r="EP30">
        <v>1691869402</v>
      </c>
      <c r="EQ30" t="s">
        <v>465</v>
      </c>
      <c r="ER30">
        <v>1691869386.5</v>
      </c>
      <c r="ES30">
        <v>1691869402</v>
      </c>
      <c r="ET30">
        <v>13</v>
      </c>
      <c r="EU30">
        <v>-0.53600000000000003</v>
      </c>
      <c r="EV30">
        <v>-1E-3</v>
      </c>
      <c r="EW30">
        <v>-5.4160000000000004</v>
      </c>
      <c r="EX30">
        <v>0.151</v>
      </c>
      <c r="EY30">
        <v>800</v>
      </c>
      <c r="EZ30">
        <v>22</v>
      </c>
      <c r="FA30">
        <v>0.05</v>
      </c>
      <c r="FB30">
        <v>0.01</v>
      </c>
      <c r="FC30">
        <v>52.060316313620497</v>
      </c>
      <c r="FD30">
        <v>-0.50442275355750199</v>
      </c>
      <c r="FE30">
        <v>0.16989051938393429</v>
      </c>
      <c r="FF30">
        <v>1</v>
      </c>
      <c r="FG30">
        <v>0.36379534802547359</v>
      </c>
      <c r="FH30">
        <v>-8.2712117305157856E-3</v>
      </c>
      <c r="FI30">
        <v>7.2491481480685084E-3</v>
      </c>
      <c r="FJ30">
        <v>1</v>
      </c>
      <c r="FK30">
        <v>2</v>
      </c>
      <c r="FL30">
        <v>2</v>
      </c>
      <c r="FM30" t="s">
        <v>406</v>
      </c>
      <c r="FN30">
        <v>2.96245</v>
      </c>
      <c r="FO30">
        <v>2.6995100000000001</v>
      </c>
      <c r="FP30">
        <v>0.14891799999999999</v>
      </c>
      <c r="FQ30">
        <v>0.15583900000000001</v>
      </c>
      <c r="FR30">
        <v>0.13208700000000001</v>
      </c>
      <c r="FS30">
        <v>0.104934</v>
      </c>
      <c r="FT30">
        <v>29052.799999999999</v>
      </c>
      <c r="FU30">
        <v>18415.3</v>
      </c>
      <c r="FV30">
        <v>32052.400000000001</v>
      </c>
      <c r="FW30">
        <v>24947</v>
      </c>
      <c r="FX30">
        <v>38481.9</v>
      </c>
      <c r="FY30">
        <v>38660</v>
      </c>
      <c r="FZ30">
        <v>46043.8</v>
      </c>
      <c r="GA30">
        <v>45199.9</v>
      </c>
      <c r="GB30">
        <v>1.92232</v>
      </c>
      <c r="GC30">
        <v>1.80623</v>
      </c>
      <c r="GD30">
        <v>3.3360000000000001E-2</v>
      </c>
      <c r="GE30">
        <v>0</v>
      </c>
      <c r="GF30">
        <v>31.457599999999999</v>
      </c>
      <c r="GG30">
        <v>999.9</v>
      </c>
      <c r="GH30">
        <v>45.7</v>
      </c>
      <c r="GI30">
        <v>36.700000000000003</v>
      </c>
      <c r="GJ30">
        <v>28.771000000000001</v>
      </c>
      <c r="GK30">
        <v>64.084400000000002</v>
      </c>
      <c r="GL30">
        <v>13.2011</v>
      </c>
      <c r="GM30">
        <v>1</v>
      </c>
      <c r="GN30">
        <v>0.534779</v>
      </c>
      <c r="GO30">
        <v>1.32622</v>
      </c>
      <c r="GP30">
        <v>20.227799999999998</v>
      </c>
      <c r="GQ30">
        <v>5.23346</v>
      </c>
      <c r="GR30">
        <v>11.953900000000001</v>
      </c>
      <c r="GS30">
        <v>4.9856499999999997</v>
      </c>
      <c r="GT30">
        <v>3.29</v>
      </c>
      <c r="GU30">
        <v>9999</v>
      </c>
      <c r="GV30">
        <v>9999</v>
      </c>
      <c r="GW30">
        <v>9999</v>
      </c>
      <c r="GX30">
        <v>284.2</v>
      </c>
      <c r="GY30">
        <v>1.8668199999999999</v>
      </c>
      <c r="GZ30">
        <v>1.8690899999999999</v>
      </c>
      <c r="HA30">
        <v>1.8667899999999999</v>
      </c>
      <c r="HB30">
        <v>1.8672200000000001</v>
      </c>
      <c r="HC30">
        <v>1.8623700000000001</v>
      </c>
      <c r="HD30">
        <v>1.8651500000000001</v>
      </c>
      <c r="HE30">
        <v>1.8685700000000001</v>
      </c>
      <c r="HF30">
        <v>1.8688899999999999</v>
      </c>
      <c r="HG30">
        <v>5</v>
      </c>
      <c r="HH30">
        <v>0</v>
      </c>
      <c r="HI30">
        <v>0</v>
      </c>
      <c r="HJ30">
        <v>0</v>
      </c>
      <c r="HK30" t="s">
        <v>407</v>
      </c>
      <c r="HL30" t="s">
        <v>408</v>
      </c>
      <c r="HM30" t="s">
        <v>409</v>
      </c>
      <c r="HN30" t="s">
        <v>409</v>
      </c>
      <c r="HO30" t="s">
        <v>409</v>
      </c>
      <c r="HP30" t="s">
        <v>409</v>
      </c>
      <c r="HQ30">
        <v>0</v>
      </c>
      <c r="HR30">
        <v>100</v>
      </c>
      <c r="HS30">
        <v>100</v>
      </c>
      <c r="HT30">
        <v>-5.431</v>
      </c>
      <c r="HU30">
        <v>0.30780000000000002</v>
      </c>
      <c r="HV30">
        <v>-6.0312850009567356</v>
      </c>
      <c r="HW30">
        <v>1.6145137170229321E-3</v>
      </c>
      <c r="HX30">
        <v>-1.407043735234338E-6</v>
      </c>
      <c r="HY30">
        <v>4.3622850327847239E-10</v>
      </c>
      <c r="HZ30">
        <v>0.30776868430180909</v>
      </c>
      <c r="IA30">
        <v>0</v>
      </c>
      <c r="IB30">
        <v>0</v>
      </c>
      <c r="IC30">
        <v>0</v>
      </c>
      <c r="ID30">
        <v>2</v>
      </c>
      <c r="IE30">
        <v>2094</v>
      </c>
      <c r="IF30">
        <v>1</v>
      </c>
      <c r="IG30">
        <v>26</v>
      </c>
      <c r="IH30">
        <v>0.9</v>
      </c>
      <c r="II30">
        <v>0.7</v>
      </c>
      <c r="IJ30">
        <v>1.85669</v>
      </c>
      <c r="IK30">
        <v>2.5622600000000002</v>
      </c>
      <c r="IL30">
        <v>1.4978</v>
      </c>
      <c r="IM30">
        <v>2.2924799999999999</v>
      </c>
      <c r="IN30">
        <v>1.49902</v>
      </c>
      <c r="IO30">
        <v>2.35229</v>
      </c>
      <c r="IP30">
        <v>40.783700000000003</v>
      </c>
      <c r="IQ30">
        <v>23.719799999999999</v>
      </c>
      <c r="IR30">
        <v>18</v>
      </c>
      <c r="IS30">
        <v>507.71499999999997</v>
      </c>
      <c r="IT30">
        <v>470.346</v>
      </c>
      <c r="IU30">
        <v>29.345199999999998</v>
      </c>
      <c r="IV30">
        <v>33.909700000000001</v>
      </c>
      <c r="IW30">
        <v>29.9999</v>
      </c>
      <c r="IX30">
        <v>33.847900000000003</v>
      </c>
      <c r="IY30">
        <v>33.762300000000003</v>
      </c>
      <c r="IZ30">
        <v>37.148400000000002</v>
      </c>
      <c r="JA30">
        <v>28.9635</v>
      </c>
      <c r="JB30">
        <v>12.125500000000001</v>
      </c>
      <c r="JC30">
        <v>29.3414</v>
      </c>
      <c r="JD30">
        <v>800</v>
      </c>
      <c r="JE30">
        <v>22.606300000000001</v>
      </c>
      <c r="JF30">
        <v>100.054</v>
      </c>
      <c r="JG30">
        <v>100.14</v>
      </c>
    </row>
    <row r="31" spans="1:267" x14ac:dyDescent="0.3">
      <c r="A31">
        <v>13</v>
      </c>
      <c r="B31">
        <v>1691869562</v>
      </c>
      <c r="C31">
        <v>1655.400000095367</v>
      </c>
      <c r="D31" t="s">
        <v>466</v>
      </c>
      <c r="E31" t="s">
        <v>467</v>
      </c>
      <c r="F31" t="s">
        <v>395</v>
      </c>
      <c r="G31" t="s">
        <v>396</v>
      </c>
      <c r="H31" t="s">
        <v>397</v>
      </c>
      <c r="I31" t="s">
        <v>398</v>
      </c>
      <c r="J31" t="s">
        <v>399</v>
      </c>
      <c r="K31" t="s">
        <v>398</v>
      </c>
      <c r="L31" t="s">
        <v>400</v>
      </c>
      <c r="M31">
        <v>1691869562</v>
      </c>
      <c r="N31">
        <f t="shared" si="0"/>
        <v>5.7224251800677374E-3</v>
      </c>
      <c r="O31">
        <f t="shared" si="1"/>
        <v>5.722425180067737</v>
      </c>
      <c r="P31">
        <f t="shared" si="2"/>
        <v>50.954356840899536</v>
      </c>
      <c r="Q31">
        <f t="shared" si="3"/>
        <v>1131.1500000000001</v>
      </c>
      <c r="R31">
        <f t="shared" si="4"/>
        <v>825.10869362964729</v>
      </c>
      <c r="S31">
        <f t="shared" si="5"/>
        <v>81.365980058836328</v>
      </c>
      <c r="T31">
        <f t="shared" si="6"/>
        <v>111.54545946993001</v>
      </c>
      <c r="U31">
        <f t="shared" si="7"/>
        <v>0.31061117573902053</v>
      </c>
      <c r="V31">
        <f t="shared" si="8"/>
        <v>2.9094260080425647</v>
      </c>
      <c r="W31">
        <f t="shared" si="9"/>
        <v>0.29329431762669844</v>
      </c>
      <c r="X31">
        <f t="shared" si="10"/>
        <v>0.18478430090100489</v>
      </c>
      <c r="Y31">
        <f t="shared" si="11"/>
        <v>289.55051129217645</v>
      </c>
      <c r="Z31">
        <f t="shared" si="12"/>
        <v>32.76957906148084</v>
      </c>
      <c r="AA31">
        <f t="shared" si="13"/>
        <v>32.07</v>
      </c>
      <c r="AB31">
        <f t="shared" si="14"/>
        <v>4.7940349578432482</v>
      </c>
      <c r="AC31">
        <f t="shared" si="15"/>
        <v>59.79934386428102</v>
      </c>
      <c r="AD31">
        <f t="shared" si="16"/>
        <v>2.9455239453025404</v>
      </c>
      <c r="AE31">
        <f t="shared" si="17"/>
        <v>4.925679371980439</v>
      </c>
      <c r="AF31">
        <f t="shared" si="18"/>
        <v>1.8485110125407078</v>
      </c>
      <c r="AG31">
        <f t="shared" si="19"/>
        <v>-252.35895044098723</v>
      </c>
      <c r="AH31">
        <f t="shared" si="20"/>
        <v>75.242372081400077</v>
      </c>
      <c r="AI31">
        <f t="shared" si="21"/>
        <v>5.8828677492158334</v>
      </c>
      <c r="AJ31">
        <f t="shared" si="22"/>
        <v>118.31680068180515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51316.102992256456</v>
      </c>
      <c r="AP31" t="s">
        <v>401</v>
      </c>
      <c r="AQ31">
        <v>0</v>
      </c>
      <c r="AR31">
        <v>0</v>
      </c>
      <c r="AS31">
        <v>0</v>
      </c>
      <c r="AT31" t="e">
        <f t="shared" si="26"/>
        <v>#DIV/0!</v>
      </c>
      <c r="AU31">
        <v>-1</v>
      </c>
      <c r="AV31" t="s">
        <v>468</v>
      </c>
      <c r="AW31">
        <v>10279.299999999999</v>
      </c>
      <c r="AX31">
        <v>766.49403846153837</v>
      </c>
      <c r="AY31">
        <v>1250.82</v>
      </c>
      <c r="AZ31">
        <f t="shared" si="27"/>
        <v>0.38720676159516287</v>
      </c>
      <c r="BA31">
        <v>0.5</v>
      </c>
      <c r="BB31">
        <f t="shared" si="28"/>
        <v>1513.1007001513869</v>
      </c>
      <c r="BC31">
        <f t="shared" si="29"/>
        <v>50.954356840899536</v>
      </c>
      <c r="BD31">
        <f t="shared" si="30"/>
        <v>292.94141103649605</v>
      </c>
      <c r="BE31">
        <f t="shared" si="31"/>
        <v>3.4336351067514183E-2</v>
      </c>
      <c r="BF31">
        <f t="shared" si="32"/>
        <v>-1</v>
      </c>
      <c r="BG31" t="e">
        <f t="shared" si="33"/>
        <v>#DIV/0!</v>
      </c>
      <c r="BH31" t="s">
        <v>469</v>
      </c>
      <c r="BI31">
        <v>596.39</v>
      </c>
      <c r="BJ31">
        <f t="shared" si="34"/>
        <v>596.39</v>
      </c>
      <c r="BK31">
        <f t="shared" si="35"/>
        <v>0.523200780288131</v>
      </c>
      <c r="BL31">
        <f t="shared" si="36"/>
        <v>0.74007298189028869</v>
      </c>
      <c r="BM31">
        <f t="shared" si="37"/>
        <v>2.0973188685256292</v>
      </c>
      <c r="BN31">
        <f t="shared" si="38"/>
        <v>0.38720676159516287</v>
      </c>
      <c r="BO31" t="e">
        <f t="shared" si="39"/>
        <v>#DIV/0!</v>
      </c>
      <c r="BP31">
        <f t="shared" si="40"/>
        <v>0.57583243120252492</v>
      </c>
      <c r="BQ31">
        <f t="shared" si="41"/>
        <v>0.42416756879747508</v>
      </c>
      <c r="BR31">
        <v>1047</v>
      </c>
      <c r="BS31">
        <v>300</v>
      </c>
      <c r="BT31">
        <v>300</v>
      </c>
      <c r="BU31">
        <v>300</v>
      </c>
      <c r="BV31">
        <v>10279.299999999999</v>
      </c>
      <c r="BW31">
        <v>1088.01</v>
      </c>
      <c r="BX31">
        <v>-6.9895900000000004E-3</v>
      </c>
      <c r="BY31">
        <v>16.04</v>
      </c>
      <c r="BZ31" t="s">
        <v>401</v>
      </c>
      <c r="CA31" t="s">
        <v>401</v>
      </c>
      <c r="CB31" t="s">
        <v>401</v>
      </c>
      <c r="CC31" t="s">
        <v>401</v>
      </c>
      <c r="CD31" t="s">
        <v>401</v>
      </c>
      <c r="CE31" t="s">
        <v>401</v>
      </c>
      <c r="CF31" t="s">
        <v>401</v>
      </c>
      <c r="CG31" t="s">
        <v>401</v>
      </c>
      <c r="CH31" t="s">
        <v>401</v>
      </c>
      <c r="CI31" t="s">
        <v>401</v>
      </c>
      <c r="CJ31">
        <f t="shared" si="42"/>
        <v>1799.9</v>
      </c>
      <c r="CK31">
        <f t="shared" si="43"/>
        <v>1513.1007001513869</v>
      </c>
      <c r="CL31">
        <f t="shared" si="44"/>
        <v>0.84065820331762142</v>
      </c>
      <c r="CM31">
        <f t="shared" si="45"/>
        <v>0.1608703324030093</v>
      </c>
      <c r="CN31">
        <v>6</v>
      </c>
      <c r="CO31">
        <v>0.5</v>
      </c>
      <c r="CP31" t="s">
        <v>404</v>
      </c>
      <c r="CQ31">
        <v>1691869562</v>
      </c>
      <c r="CR31">
        <v>1131.1500000000001</v>
      </c>
      <c r="CS31">
        <v>1200.04</v>
      </c>
      <c r="CT31">
        <v>29.869700000000002</v>
      </c>
      <c r="CU31">
        <v>23.210100000000001</v>
      </c>
      <c r="CV31">
        <v>1137.3</v>
      </c>
      <c r="CW31">
        <v>29.568200000000001</v>
      </c>
      <c r="CX31">
        <v>500.16500000000002</v>
      </c>
      <c r="CY31">
        <v>98.512500000000003</v>
      </c>
      <c r="CZ31">
        <v>9.9938200000000005E-2</v>
      </c>
      <c r="DA31">
        <v>32.549700000000001</v>
      </c>
      <c r="DB31">
        <v>32.07</v>
      </c>
      <c r="DC31">
        <v>999.9</v>
      </c>
      <c r="DD31">
        <v>0</v>
      </c>
      <c r="DE31">
        <v>0</v>
      </c>
      <c r="DF31">
        <v>10035</v>
      </c>
      <c r="DG31">
        <v>0</v>
      </c>
      <c r="DH31">
        <v>1495.82</v>
      </c>
      <c r="DI31">
        <v>-68.892600000000002</v>
      </c>
      <c r="DJ31">
        <v>1165.98</v>
      </c>
      <c r="DK31">
        <v>1228.56</v>
      </c>
      <c r="DL31">
        <v>6.6596399999999996</v>
      </c>
      <c r="DM31">
        <v>1200.04</v>
      </c>
      <c r="DN31">
        <v>23.210100000000001</v>
      </c>
      <c r="DO31">
        <v>2.9425400000000002</v>
      </c>
      <c r="DP31">
        <v>2.2864900000000001</v>
      </c>
      <c r="DQ31">
        <v>23.706299999999999</v>
      </c>
      <c r="DR31">
        <v>19.581499999999998</v>
      </c>
      <c r="DS31">
        <v>1799.9</v>
      </c>
      <c r="DT31">
        <v>0.97799800000000003</v>
      </c>
      <c r="DU31">
        <v>2.20021E-2</v>
      </c>
      <c r="DV31">
        <v>0</v>
      </c>
      <c r="DW31">
        <v>766.35299999999995</v>
      </c>
      <c r="DX31">
        <v>4.9997699999999998</v>
      </c>
      <c r="DY31">
        <v>15700.4</v>
      </c>
      <c r="DZ31">
        <v>15783.6</v>
      </c>
      <c r="EA31">
        <v>45.436999999999998</v>
      </c>
      <c r="EB31">
        <v>46.5</v>
      </c>
      <c r="EC31">
        <v>45.186999999999998</v>
      </c>
      <c r="ED31">
        <v>45.186999999999998</v>
      </c>
      <c r="EE31">
        <v>46.25</v>
      </c>
      <c r="EF31">
        <v>1755.41</v>
      </c>
      <c r="EG31">
        <v>39.49</v>
      </c>
      <c r="EH31">
        <v>0</v>
      </c>
      <c r="EI31">
        <v>118.6000001430511</v>
      </c>
      <c r="EJ31">
        <v>0</v>
      </c>
      <c r="EK31">
        <v>766.49403846153837</v>
      </c>
      <c r="EL31">
        <v>-0.90266666112319871</v>
      </c>
      <c r="EM31">
        <v>-20.198290250758031</v>
      </c>
      <c r="EN31">
        <v>15698.823076923079</v>
      </c>
      <c r="EO31">
        <v>15</v>
      </c>
      <c r="EP31">
        <v>1691869520.5</v>
      </c>
      <c r="EQ31" t="s">
        <v>470</v>
      </c>
      <c r="ER31">
        <v>1691869514</v>
      </c>
      <c r="ES31">
        <v>1691869520.5</v>
      </c>
      <c r="ET31">
        <v>14</v>
      </c>
      <c r="EU31">
        <v>-0.77300000000000002</v>
      </c>
      <c r="EV31">
        <v>-6.0000000000000001E-3</v>
      </c>
      <c r="EW31">
        <v>-6.1379999999999999</v>
      </c>
      <c r="EX31">
        <v>0.16200000000000001</v>
      </c>
      <c r="EY31">
        <v>1201</v>
      </c>
      <c r="EZ31">
        <v>23</v>
      </c>
      <c r="FA31">
        <v>0.03</v>
      </c>
      <c r="FB31">
        <v>0.02</v>
      </c>
      <c r="FC31">
        <v>50.949307151141163</v>
      </c>
      <c r="FD31">
        <v>-0.18886959662181479</v>
      </c>
      <c r="FE31">
        <v>0.19916058768357131</v>
      </c>
      <c r="FF31">
        <v>1</v>
      </c>
      <c r="FG31">
        <v>0.31665851469188272</v>
      </c>
      <c r="FH31">
        <v>-7.3107689713154877E-3</v>
      </c>
      <c r="FI31">
        <v>5.3539979708458058E-3</v>
      </c>
      <c r="FJ31">
        <v>1</v>
      </c>
      <c r="FK31">
        <v>2</v>
      </c>
      <c r="FL31">
        <v>2</v>
      </c>
      <c r="FM31" t="s">
        <v>406</v>
      </c>
      <c r="FN31">
        <v>2.9624600000000001</v>
      </c>
      <c r="FO31">
        <v>2.6994799999999999</v>
      </c>
      <c r="FP31">
        <v>0.19785900000000001</v>
      </c>
      <c r="FQ31">
        <v>0.202596</v>
      </c>
      <c r="FR31">
        <v>0.13181200000000001</v>
      </c>
      <c r="FS31">
        <v>0.10718999999999999</v>
      </c>
      <c r="FT31">
        <v>27379.9</v>
      </c>
      <c r="FU31">
        <v>17393.8</v>
      </c>
      <c r="FV31">
        <v>32054.5</v>
      </c>
      <c r="FW31">
        <v>24948.400000000001</v>
      </c>
      <c r="FX31">
        <v>38497</v>
      </c>
      <c r="FY31">
        <v>38565.1</v>
      </c>
      <c r="FZ31">
        <v>46046.8</v>
      </c>
      <c r="GA31">
        <v>45202.5</v>
      </c>
      <c r="GB31">
        <v>1.92218</v>
      </c>
      <c r="GC31">
        <v>1.8089</v>
      </c>
      <c r="GD31">
        <v>3.6597299999999999E-2</v>
      </c>
      <c r="GE31">
        <v>0</v>
      </c>
      <c r="GF31">
        <v>31.476099999999999</v>
      </c>
      <c r="GG31">
        <v>999.9</v>
      </c>
      <c r="GH31">
        <v>45.6</v>
      </c>
      <c r="GI31">
        <v>36.799999999999997</v>
      </c>
      <c r="GJ31">
        <v>28.867000000000001</v>
      </c>
      <c r="GK31">
        <v>63.314399999999999</v>
      </c>
      <c r="GL31">
        <v>13.962300000000001</v>
      </c>
      <c r="GM31">
        <v>1</v>
      </c>
      <c r="GN31">
        <v>0.534883</v>
      </c>
      <c r="GO31">
        <v>2.0644100000000001</v>
      </c>
      <c r="GP31">
        <v>20.220099999999999</v>
      </c>
      <c r="GQ31">
        <v>5.2336099999999997</v>
      </c>
      <c r="GR31">
        <v>11.9557</v>
      </c>
      <c r="GS31">
        <v>4.9855499999999999</v>
      </c>
      <c r="GT31">
        <v>3.29</v>
      </c>
      <c r="GU31">
        <v>9999</v>
      </c>
      <c r="GV31">
        <v>9999</v>
      </c>
      <c r="GW31">
        <v>9999</v>
      </c>
      <c r="GX31">
        <v>284.2</v>
      </c>
      <c r="GY31">
        <v>1.8668199999999999</v>
      </c>
      <c r="GZ31">
        <v>1.86907</v>
      </c>
      <c r="HA31">
        <v>1.8667899999999999</v>
      </c>
      <c r="HB31">
        <v>1.8672200000000001</v>
      </c>
      <c r="HC31">
        <v>1.86236</v>
      </c>
      <c r="HD31">
        <v>1.86514</v>
      </c>
      <c r="HE31">
        <v>1.86852</v>
      </c>
      <c r="HF31">
        <v>1.8689</v>
      </c>
      <c r="HG31">
        <v>5</v>
      </c>
      <c r="HH31">
        <v>0</v>
      </c>
      <c r="HI31">
        <v>0</v>
      </c>
      <c r="HJ31">
        <v>0</v>
      </c>
      <c r="HK31" t="s">
        <v>407</v>
      </c>
      <c r="HL31" t="s">
        <v>408</v>
      </c>
      <c r="HM31" t="s">
        <v>409</v>
      </c>
      <c r="HN31" t="s">
        <v>409</v>
      </c>
      <c r="HO31" t="s">
        <v>409</v>
      </c>
      <c r="HP31" t="s">
        <v>409</v>
      </c>
      <c r="HQ31">
        <v>0</v>
      </c>
      <c r="HR31">
        <v>100</v>
      </c>
      <c r="HS31">
        <v>100</v>
      </c>
      <c r="HT31">
        <v>-6.15</v>
      </c>
      <c r="HU31">
        <v>0.30149999999999999</v>
      </c>
      <c r="HV31">
        <v>-6.803519248101833</v>
      </c>
      <c r="HW31">
        <v>1.6145137170229321E-3</v>
      </c>
      <c r="HX31">
        <v>-1.407043735234338E-6</v>
      </c>
      <c r="HY31">
        <v>4.3622850327847239E-10</v>
      </c>
      <c r="HZ31">
        <v>0.30151262472527218</v>
      </c>
      <c r="IA31">
        <v>0</v>
      </c>
      <c r="IB31">
        <v>0</v>
      </c>
      <c r="IC31">
        <v>0</v>
      </c>
      <c r="ID31">
        <v>2</v>
      </c>
      <c r="IE31">
        <v>2094</v>
      </c>
      <c r="IF31">
        <v>1</v>
      </c>
      <c r="IG31">
        <v>26</v>
      </c>
      <c r="IH31">
        <v>0.8</v>
      </c>
      <c r="II31">
        <v>0.7</v>
      </c>
      <c r="IJ31">
        <v>2.5781200000000002</v>
      </c>
      <c r="IK31">
        <v>2.5366200000000001</v>
      </c>
      <c r="IL31">
        <v>1.4978</v>
      </c>
      <c r="IM31">
        <v>2.2924799999999999</v>
      </c>
      <c r="IN31">
        <v>1.49902</v>
      </c>
      <c r="IO31">
        <v>2.4426299999999999</v>
      </c>
      <c r="IP31">
        <v>40.783700000000003</v>
      </c>
      <c r="IQ31">
        <v>23.7285</v>
      </c>
      <c r="IR31">
        <v>18</v>
      </c>
      <c r="IS31">
        <v>507.45400000000001</v>
      </c>
      <c r="IT31">
        <v>472.029</v>
      </c>
      <c r="IU31">
        <v>28.813400000000001</v>
      </c>
      <c r="IV31">
        <v>33.878300000000003</v>
      </c>
      <c r="IW31">
        <v>30.0001</v>
      </c>
      <c r="IX31">
        <v>33.826599999999999</v>
      </c>
      <c r="IY31">
        <v>33.747199999999999</v>
      </c>
      <c r="IZ31">
        <v>51.581200000000003</v>
      </c>
      <c r="JA31">
        <v>26.5273</v>
      </c>
      <c r="JB31">
        <v>11.4679</v>
      </c>
      <c r="JC31">
        <v>28.7637</v>
      </c>
      <c r="JD31">
        <v>1200</v>
      </c>
      <c r="JE31">
        <v>23.308800000000002</v>
      </c>
      <c r="JF31">
        <v>100.06100000000001</v>
      </c>
      <c r="JG31">
        <v>100.146</v>
      </c>
    </row>
    <row r="32" spans="1:267" x14ac:dyDescent="0.3">
      <c r="A32">
        <v>14</v>
      </c>
      <c r="B32">
        <v>1691869676</v>
      </c>
      <c r="C32">
        <v>1769.400000095367</v>
      </c>
      <c r="D32" t="s">
        <v>471</v>
      </c>
      <c r="E32" t="s">
        <v>472</v>
      </c>
      <c r="F32" t="s">
        <v>395</v>
      </c>
      <c r="G32" t="s">
        <v>396</v>
      </c>
      <c r="H32" t="s">
        <v>397</v>
      </c>
      <c r="I32" t="s">
        <v>398</v>
      </c>
      <c r="J32" t="s">
        <v>399</v>
      </c>
      <c r="K32" t="s">
        <v>398</v>
      </c>
      <c r="L32" t="s">
        <v>400</v>
      </c>
      <c r="M32">
        <v>1691869676</v>
      </c>
      <c r="N32">
        <f t="shared" si="0"/>
        <v>4.933906862689531E-3</v>
      </c>
      <c r="O32">
        <f t="shared" si="1"/>
        <v>4.9339068626895308</v>
      </c>
      <c r="P32">
        <f t="shared" si="2"/>
        <v>50.185434652775754</v>
      </c>
      <c r="Q32">
        <f t="shared" si="3"/>
        <v>1431.25</v>
      </c>
      <c r="R32">
        <f t="shared" si="4"/>
        <v>1075.3971972963197</v>
      </c>
      <c r="S32">
        <f t="shared" si="5"/>
        <v>106.0476909672222</v>
      </c>
      <c r="T32">
        <f t="shared" si="6"/>
        <v>141.139253550625</v>
      </c>
      <c r="U32">
        <f t="shared" si="7"/>
        <v>0.26438263047056898</v>
      </c>
      <c r="V32">
        <f t="shared" si="8"/>
        <v>2.9057330146315929</v>
      </c>
      <c r="W32">
        <f t="shared" si="9"/>
        <v>0.25170868993693868</v>
      </c>
      <c r="X32">
        <f t="shared" si="10"/>
        <v>0.15840599295280944</v>
      </c>
      <c r="Y32">
        <f t="shared" si="11"/>
        <v>289.5584912921683</v>
      </c>
      <c r="Z32">
        <f t="shared" si="12"/>
        <v>32.809462529256876</v>
      </c>
      <c r="AA32">
        <f t="shared" si="13"/>
        <v>32.0184</v>
      </c>
      <c r="AB32">
        <f t="shared" si="14"/>
        <v>4.780058495826192</v>
      </c>
      <c r="AC32">
        <f t="shared" si="15"/>
        <v>59.89276362703999</v>
      </c>
      <c r="AD32">
        <f t="shared" si="16"/>
        <v>2.9225810008593003</v>
      </c>
      <c r="AE32">
        <f t="shared" si="17"/>
        <v>4.8796896717917235</v>
      </c>
      <c r="AF32">
        <f t="shared" si="18"/>
        <v>1.8574774949668917</v>
      </c>
      <c r="AG32">
        <f t="shared" si="19"/>
        <v>-217.58529264460833</v>
      </c>
      <c r="AH32">
        <f t="shared" si="20"/>
        <v>57.178665573959037</v>
      </c>
      <c r="AI32">
        <f t="shared" si="21"/>
        <v>4.4714368419210091</v>
      </c>
      <c r="AJ32">
        <f t="shared" si="22"/>
        <v>133.62330106344001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51240.122548105835</v>
      </c>
      <c r="AP32" t="s">
        <v>401</v>
      </c>
      <c r="AQ32">
        <v>0</v>
      </c>
      <c r="AR32">
        <v>0</v>
      </c>
      <c r="AS32">
        <v>0</v>
      </c>
      <c r="AT32" t="e">
        <f t="shared" si="26"/>
        <v>#DIV/0!</v>
      </c>
      <c r="AU32">
        <v>-1</v>
      </c>
      <c r="AV32" t="s">
        <v>473</v>
      </c>
      <c r="AW32">
        <v>10279.299999999999</v>
      </c>
      <c r="AX32">
        <v>763.08553846153859</v>
      </c>
      <c r="AY32">
        <v>1246.99</v>
      </c>
      <c r="AZ32">
        <f t="shared" si="27"/>
        <v>0.3880580129258947</v>
      </c>
      <c r="BA32">
        <v>0.5</v>
      </c>
      <c r="BB32">
        <f t="shared" si="28"/>
        <v>1513.1427001513825</v>
      </c>
      <c r="BC32">
        <f t="shared" si="29"/>
        <v>50.185434652775754</v>
      </c>
      <c r="BD32">
        <f t="shared" si="30"/>
        <v>293.59357474703421</v>
      </c>
      <c r="BE32">
        <f t="shared" si="31"/>
        <v>3.3827235625334545E-2</v>
      </c>
      <c r="BF32">
        <f t="shared" si="32"/>
        <v>-1</v>
      </c>
      <c r="BG32" t="e">
        <f t="shared" si="33"/>
        <v>#DIV/0!</v>
      </c>
      <c r="BH32" t="s">
        <v>474</v>
      </c>
      <c r="BI32">
        <v>596.41</v>
      </c>
      <c r="BJ32">
        <f t="shared" si="34"/>
        <v>596.41</v>
      </c>
      <c r="BK32">
        <f t="shared" si="35"/>
        <v>0.52172030248839207</v>
      </c>
      <c r="BL32">
        <f t="shared" si="36"/>
        <v>0.74380469971173624</v>
      </c>
      <c r="BM32">
        <f t="shared" si="37"/>
        <v>2.0908267802350733</v>
      </c>
      <c r="BN32">
        <f t="shared" si="38"/>
        <v>0.3880580129258947</v>
      </c>
      <c r="BO32" t="e">
        <f t="shared" si="39"/>
        <v>#DIV/0!</v>
      </c>
      <c r="BP32">
        <f t="shared" si="40"/>
        <v>0.58134054256806722</v>
      </c>
      <c r="BQ32">
        <f t="shared" si="41"/>
        <v>0.41865945743193278</v>
      </c>
      <c r="BR32">
        <v>1049</v>
      </c>
      <c r="BS32">
        <v>300</v>
      </c>
      <c r="BT32">
        <v>300</v>
      </c>
      <c r="BU32">
        <v>300</v>
      </c>
      <c r="BV32">
        <v>10279.299999999999</v>
      </c>
      <c r="BW32">
        <v>1083.18</v>
      </c>
      <c r="BX32">
        <v>-6.98966E-3</v>
      </c>
      <c r="BY32">
        <v>16.86</v>
      </c>
      <c r="BZ32" t="s">
        <v>401</v>
      </c>
      <c r="CA32" t="s">
        <v>401</v>
      </c>
      <c r="CB32" t="s">
        <v>401</v>
      </c>
      <c r="CC32" t="s">
        <v>401</v>
      </c>
      <c r="CD32" t="s">
        <v>401</v>
      </c>
      <c r="CE32" t="s">
        <v>401</v>
      </c>
      <c r="CF32" t="s">
        <v>401</v>
      </c>
      <c r="CG32" t="s">
        <v>401</v>
      </c>
      <c r="CH32" t="s">
        <v>401</v>
      </c>
      <c r="CI32" t="s">
        <v>401</v>
      </c>
      <c r="CJ32">
        <f t="shared" si="42"/>
        <v>1799.95</v>
      </c>
      <c r="CK32">
        <f t="shared" si="43"/>
        <v>1513.1427001513825</v>
      </c>
      <c r="CL32">
        <f t="shared" si="44"/>
        <v>0.84065818503368561</v>
      </c>
      <c r="CM32">
        <f t="shared" si="45"/>
        <v>0.16087029711501336</v>
      </c>
      <c r="CN32">
        <v>6</v>
      </c>
      <c r="CO32">
        <v>0.5</v>
      </c>
      <c r="CP32" t="s">
        <v>404</v>
      </c>
      <c r="CQ32">
        <v>1691869676</v>
      </c>
      <c r="CR32">
        <v>1431.25</v>
      </c>
      <c r="CS32">
        <v>1499.92</v>
      </c>
      <c r="CT32">
        <v>29.637</v>
      </c>
      <c r="CU32">
        <v>23.893999999999998</v>
      </c>
      <c r="CV32">
        <v>1437.84</v>
      </c>
      <c r="CW32">
        <v>29.344899999999999</v>
      </c>
      <c r="CX32">
        <v>500.19299999999998</v>
      </c>
      <c r="CY32">
        <v>98.512600000000006</v>
      </c>
      <c r="CZ32">
        <v>9.9978899999999996E-2</v>
      </c>
      <c r="DA32">
        <v>32.383400000000002</v>
      </c>
      <c r="DB32">
        <v>32.0184</v>
      </c>
      <c r="DC32">
        <v>999.9</v>
      </c>
      <c r="DD32">
        <v>0</v>
      </c>
      <c r="DE32">
        <v>0</v>
      </c>
      <c r="DF32">
        <v>10013.799999999999</v>
      </c>
      <c r="DG32">
        <v>0</v>
      </c>
      <c r="DH32">
        <v>1480.49</v>
      </c>
      <c r="DI32">
        <v>-68.663200000000003</v>
      </c>
      <c r="DJ32">
        <v>1474.97</v>
      </c>
      <c r="DK32">
        <v>1536.63</v>
      </c>
      <c r="DL32">
        <v>5.7430300000000001</v>
      </c>
      <c r="DM32">
        <v>1499.92</v>
      </c>
      <c r="DN32">
        <v>23.893999999999998</v>
      </c>
      <c r="DO32">
        <v>2.9196200000000001</v>
      </c>
      <c r="DP32">
        <v>2.3538600000000001</v>
      </c>
      <c r="DQ32">
        <v>23.576499999999999</v>
      </c>
      <c r="DR32">
        <v>20.049800000000001</v>
      </c>
      <c r="DS32">
        <v>1799.95</v>
      </c>
      <c r="DT32">
        <v>0.97799800000000003</v>
      </c>
      <c r="DU32">
        <v>2.20021E-2</v>
      </c>
      <c r="DV32">
        <v>0</v>
      </c>
      <c r="DW32">
        <v>762.73800000000006</v>
      </c>
      <c r="DX32">
        <v>4.9997699999999998</v>
      </c>
      <c r="DY32">
        <v>15642</v>
      </c>
      <c r="DZ32">
        <v>15784</v>
      </c>
      <c r="EA32">
        <v>45.436999999999998</v>
      </c>
      <c r="EB32">
        <v>46.561999999999998</v>
      </c>
      <c r="EC32">
        <v>45.186999999999998</v>
      </c>
      <c r="ED32">
        <v>45.25</v>
      </c>
      <c r="EE32">
        <v>46.311999999999998</v>
      </c>
      <c r="EF32">
        <v>1755.46</v>
      </c>
      <c r="EG32">
        <v>39.49</v>
      </c>
      <c r="EH32">
        <v>0</v>
      </c>
      <c r="EI32">
        <v>113.7999999523163</v>
      </c>
      <c r="EJ32">
        <v>0</v>
      </c>
      <c r="EK32">
        <v>763.08553846153859</v>
      </c>
      <c r="EL32">
        <v>-0.41948718335686602</v>
      </c>
      <c r="EM32">
        <v>-33.247863139165787</v>
      </c>
      <c r="EN32">
        <v>15643.55</v>
      </c>
      <c r="EO32">
        <v>15</v>
      </c>
      <c r="EP32">
        <v>1691869634.5</v>
      </c>
      <c r="EQ32" t="s">
        <v>475</v>
      </c>
      <c r="ER32">
        <v>1691869628.5</v>
      </c>
      <c r="ES32">
        <v>1691869634.5</v>
      </c>
      <c r="ET32">
        <v>15</v>
      </c>
      <c r="EU32">
        <v>-0.49099999999999999</v>
      </c>
      <c r="EV32">
        <v>-8.9999999999999993E-3</v>
      </c>
      <c r="EW32">
        <v>-6.5650000000000004</v>
      </c>
      <c r="EX32">
        <v>0.18099999999999999</v>
      </c>
      <c r="EY32">
        <v>1501</v>
      </c>
      <c r="EZ32">
        <v>23</v>
      </c>
      <c r="FA32">
        <v>0.04</v>
      </c>
      <c r="FB32">
        <v>0.01</v>
      </c>
      <c r="FC32">
        <v>50.294159565309457</v>
      </c>
      <c r="FD32">
        <v>-0.26771703817787212</v>
      </c>
      <c r="FE32">
        <v>0.15091119448800691</v>
      </c>
      <c r="FF32">
        <v>1</v>
      </c>
      <c r="FG32">
        <v>0.27070928515084558</v>
      </c>
      <c r="FH32">
        <v>-1.460082517440334E-2</v>
      </c>
      <c r="FI32">
        <v>4.9134619686834946E-3</v>
      </c>
      <c r="FJ32">
        <v>1</v>
      </c>
      <c r="FK32">
        <v>2</v>
      </c>
      <c r="FL32">
        <v>2</v>
      </c>
      <c r="FM32" t="s">
        <v>406</v>
      </c>
      <c r="FN32">
        <v>2.9625300000000001</v>
      </c>
      <c r="FO32">
        <v>2.6993299999999998</v>
      </c>
      <c r="FP32">
        <v>0.228906</v>
      </c>
      <c r="FQ32">
        <v>0.232402</v>
      </c>
      <c r="FR32">
        <v>0.131133</v>
      </c>
      <c r="FS32">
        <v>0.109376</v>
      </c>
      <c r="FT32">
        <v>26316.5</v>
      </c>
      <c r="FU32">
        <v>16741.7</v>
      </c>
      <c r="FV32">
        <v>32054.5</v>
      </c>
      <c r="FW32">
        <v>24949</v>
      </c>
      <c r="FX32">
        <v>38527.4</v>
      </c>
      <c r="FY32">
        <v>38471.5</v>
      </c>
      <c r="FZ32">
        <v>46046.9</v>
      </c>
      <c r="GA32">
        <v>45203.3</v>
      </c>
      <c r="GB32">
        <v>1.9216</v>
      </c>
      <c r="GC32">
        <v>1.8106</v>
      </c>
      <c r="GD32">
        <v>3.5267300000000001E-2</v>
      </c>
      <c r="GE32">
        <v>0</v>
      </c>
      <c r="GF32">
        <v>31.446100000000001</v>
      </c>
      <c r="GG32">
        <v>999.9</v>
      </c>
      <c r="GH32">
        <v>45.6</v>
      </c>
      <c r="GI32">
        <v>36.799999999999997</v>
      </c>
      <c r="GJ32">
        <v>28.863800000000001</v>
      </c>
      <c r="GK32">
        <v>63.494500000000002</v>
      </c>
      <c r="GL32">
        <v>13.385400000000001</v>
      </c>
      <c r="GM32">
        <v>1</v>
      </c>
      <c r="GN32">
        <v>0.53433399999999998</v>
      </c>
      <c r="GO32">
        <v>2.0458599999999998</v>
      </c>
      <c r="GP32">
        <v>20.220600000000001</v>
      </c>
      <c r="GQ32">
        <v>5.2352600000000002</v>
      </c>
      <c r="GR32">
        <v>11.9542</v>
      </c>
      <c r="GS32">
        <v>4.9858000000000002</v>
      </c>
      <c r="GT32">
        <v>3.29</v>
      </c>
      <c r="GU32">
        <v>9999</v>
      </c>
      <c r="GV32">
        <v>9999</v>
      </c>
      <c r="GW32">
        <v>9999</v>
      </c>
      <c r="GX32">
        <v>284.2</v>
      </c>
      <c r="GY32">
        <v>1.8667800000000001</v>
      </c>
      <c r="GZ32">
        <v>1.8690500000000001</v>
      </c>
      <c r="HA32">
        <v>1.86676</v>
      </c>
      <c r="HB32">
        <v>1.8672200000000001</v>
      </c>
      <c r="HC32">
        <v>1.8623499999999999</v>
      </c>
      <c r="HD32">
        <v>1.8651500000000001</v>
      </c>
      <c r="HE32">
        <v>1.8684700000000001</v>
      </c>
      <c r="HF32">
        <v>1.86887</v>
      </c>
      <c r="HG32">
        <v>5</v>
      </c>
      <c r="HH32">
        <v>0</v>
      </c>
      <c r="HI32">
        <v>0</v>
      </c>
      <c r="HJ32">
        <v>0</v>
      </c>
      <c r="HK32" t="s">
        <v>407</v>
      </c>
      <c r="HL32" t="s">
        <v>408</v>
      </c>
      <c r="HM32" t="s">
        <v>409</v>
      </c>
      <c r="HN32" t="s">
        <v>409</v>
      </c>
      <c r="HO32" t="s">
        <v>409</v>
      </c>
      <c r="HP32" t="s">
        <v>409</v>
      </c>
      <c r="HQ32">
        <v>0</v>
      </c>
      <c r="HR32">
        <v>100</v>
      </c>
      <c r="HS32">
        <v>100</v>
      </c>
      <c r="HT32">
        <v>-6.59</v>
      </c>
      <c r="HU32">
        <v>0.29210000000000003</v>
      </c>
      <c r="HV32">
        <v>-7.2951562792232787</v>
      </c>
      <c r="HW32">
        <v>1.6145137170229321E-3</v>
      </c>
      <c r="HX32">
        <v>-1.407043735234338E-6</v>
      </c>
      <c r="HY32">
        <v>4.3622850327847239E-10</v>
      </c>
      <c r="HZ32">
        <v>0.29211769430405993</v>
      </c>
      <c r="IA32">
        <v>0</v>
      </c>
      <c r="IB32">
        <v>0</v>
      </c>
      <c r="IC32">
        <v>0</v>
      </c>
      <c r="ID32">
        <v>2</v>
      </c>
      <c r="IE32">
        <v>2094</v>
      </c>
      <c r="IF32">
        <v>1</v>
      </c>
      <c r="IG32">
        <v>26</v>
      </c>
      <c r="IH32">
        <v>0.8</v>
      </c>
      <c r="II32">
        <v>0.7</v>
      </c>
      <c r="IJ32">
        <v>3.0871599999999999</v>
      </c>
      <c r="IK32">
        <v>2.5402800000000001</v>
      </c>
      <c r="IL32">
        <v>1.4978</v>
      </c>
      <c r="IM32">
        <v>2.2924799999999999</v>
      </c>
      <c r="IN32">
        <v>1.49902</v>
      </c>
      <c r="IO32">
        <v>2.4011200000000001</v>
      </c>
      <c r="IP32">
        <v>40.758000000000003</v>
      </c>
      <c r="IQ32">
        <v>23.772300000000001</v>
      </c>
      <c r="IR32">
        <v>18</v>
      </c>
      <c r="IS32">
        <v>507.00700000000001</v>
      </c>
      <c r="IT32">
        <v>473.12700000000001</v>
      </c>
      <c r="IU32">
        <v>28.4543</v>
      </c>
      <c r="IV32">
        <v>33.8752</v>
      </c>
      <c r="IW32">
        <v>30.0001</v>
      </c>
      <c r="IX32">
        <v>33.817500000000003</v>
      </c>
      <c r="IY32">
        <v>33.741199999999999</v>
      </c>
      <c r="IZ32">
        <v>61.776600000000002</v>
      </c>
      <c r="JA32">
        <v>23.904499999999999</v>
      </c>
      <c r="JB32">
        <v>11.609299999999999</v>
      </c>
      <c r="JC32">
        <v>28.433599999999998</v>
      </c>
      <c r="JD32">
        <v>1500</v>
      </c>
      <c r="JE32">
        <v>23.952999999999999</v>
      </c>
      <c r="JF32">
        <v>100.06100000000001</v>
      </c>
      <c r="JG32">
        <v>100.14700000000001</v>
      </c>
    </row>
    <row r="33" spans="1:267" x14ac:dyDescent="0.3">
      <c r="A33">
        <v>15</v>
      </c>
      <c r="B33">
        <v>1691871165.0999999</v>
      </c>
      <c r="C33">
        <v>3258.5</v>
      </c>
      <c r="D33" t="s">
        <v>476</v>
      </c>
      <c r="E33" t="s">
        <v>477</v>
      </c>
      <c r="F33" t="s">
        <v>395</v>
      </c>
      <c r="G33" t="s">
        <v>478</v>
      </c>
      <c r="H33" t="s">
        <v>479</v>
      </c>
      <c r="I33" t="s">
        <v>480</v>
      </c>
      <c r="J33" t="s">
        <v>399</v>
      </c>
      <c r="K33" t="s">
        <v>398</v>
      </c>
      <c r="L33" t="s">
        <v>400</v>
      </c>
      <c r="M33">
        <v>1691871165.0999999</v>
      </c>
      <c r="N33">
        <f t="shared" si="0"/>
        <v>3.7581808206588597E-3</v>
      </c>
      <c r="O33">
        <f t="shared" si="1"/>
        <v>3.7581808206588598</v>
      </c>
      <c r="P33">
        <f t="shared" si="2"/>
        <v>27.346004290202824</v>
      </c>
      <c r="Q33">
        <f t="shared" si="3"/>
        <v>365.654</v>
      </c>
      <c r="R33">
        <f t="shared" si="4"/>
        <v>128.60675910691555</v>
      </c>
      <c r="S33">
        <f t="shared" si="5"/>
        <v>12.680506149179406</v>
      </c>
      <c r="T33">
        <f t="shared" si="6"/>
        <v>36.053142367248398</v>
      </c>
      <c r="U33">
        <f t="shared" si="7"/>
        <v>0.19700169000670462</v>
      </c>
      <c r="V33">
        <f t="shared" si="8"/>
        <v>2.8982812175371655</v>
      </c>
      <c r="W33">
        <f t="shared" si="9"/>
        <v>0.18985343569595689</v>
      </c>
      <c r="X33">
        <f t="shared" si="10"/>
        <v>0.11927902993646551</v>
      </c>
      <c r="Y33">
        <f t="shared" si="11"/>
        <v>289.56327929216349</v>
      </c>
      <c r="Z33">
        <f t="shared" si="12"/>
        <v>32.979946587748486</v>
      </c>
      <c r="AA33">
        <f t="shared" si="13"/>
        <v>32.003399999999999</v>
      </c>
      <c r="AB33">
        <f t="shared" si="14"/>
        <v>4.7760022312647576</v>
      </c>
      <c r="AC33">
        <f t="shared" si="15"/>
        <v>59.899950252569234</v>
      </c>
      <c r="AD33">
        <f t="shared" si="16"/>
        <v>2.9001928861444002</v>
      </c>
      <c r="AE33">
        <f t="shared" si="17"/>
        <v>4.8417283719196496</v>
      </c>
      <c r="AF33">
        <f t="shared" si="18"/>
        <v>1.8758093451203575</v>
      </c>
      <c r="AG33">
        <f t="shared" si="19"/>
        <v>-165.73577419105573</v>
      </c>
      <c r="AH33">
        <f t="shared" si="20"/>
        <v>37.7661415128673</v>
      </c>
      <c r="AI33">
        <f t="shared" si="21"/>
        <v>2.9587177999034902</v>
      </c>
      <c r="AJ33">
        <f t="shared" si="22"/>
        <v>164.55236441387854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51053.504778501185</v>
      </c>
      <c r="AP33" t="s">
        <v>401</v>
      </c>
      <c r="AQ33">
        <v>0</v>
      </c>
      <c r="AR33">
        <v>0</v>
      </c>
      <c r="AS33">
        <v>0</v>
      </c>
      <c r="AT33" t="e">
        <f t="shared" si="26"/>
        <v>#DIV/0!</v>
      </c>
      <c r="AU33">
        <v>-1</v>
      </c>
      <c r="AV33" t="s">
        <v>481</v>
      </c>
      <c r="AW33">
        <v>10257</v>
      </c>
      <c r="AX33">
        <v>1147.355384615385</v>
      </c>
      <c r="AY33">
        <v>1398.86</v>
      </c>
      <c r="AZ33">
        <f t="shared" si="27"/>
        <v>0.1797925563563294</v>
      </c>
      <c r="BA33">
        <v>0.5</v>
      </c>
      <c r="BB33">
        <f t="shared" si="28"/>
        <v>1513.1679001513801</v>
      </c>
      <c r="BC33">
        <f t="shared" si="29"/>
        <v>27.346004290202824</v>
      </c>
      <c r="BD33">
        <f t="shared" si="30"/>
        <v>136.02816248227782</v>
      </c>
      <c r="BE33">
        <f t="shared" si="31"/>
        <v>1.8732887663931438E-2</v>
      </c>
      <c r="BF33">
        <f t="shared" si="32"/>
        <v>-1</v>
      </c>
      <c r="BG33" t="e">
        <f t="shared" si="33"/>
        <v>#DIV/0!</v>
      </c>
      <c r="BH33" t="s">
        <v>482</v>
      </c>
      <c r="BI33">
        <v>710.81</v>
      </c>
      <c r="BJ33">
        <f t="shared" si="34"/>
        <v>710.81</v>
      </c>
      <c r="BK33">
        <f t="shared" si="35"/>
        <v>0.49186480419770384</v>
      </c>
      <c r="BL33">
        <f t="shared" si="36"/>
        <v>0.36553246912959075</v>
      </c>
      <c r="BM33">
        <f t="shared" si="37"/>
        <v>1.9679801916123858</v>
      </c>
      <c r="BN33">
        <f t="shared" si="38"/>
        <v>0.17979255635632937</v>
      </c>
      <c r="BO33" t="e">
        <f t="shared" si="39"/>
        <v>#DIV/0!</v>
      </c>
      <c r="BP33">
        <f t="shared" si="40"/>
        <v>0.22645480020046474</v>
      </c>
      <c r="BQ33">
        <f t="shared" si="41"/>
        <v>0.77354519979953529</v>
      </c>
      <c r="BR33">
        <v>1051</v>
      </c>
      <c r="BS33">
        <v>300</v>
      </c>
      <c r="BT33">
        <v>300</v>
      </c>
      <c r="BU33">
        <v>300</v>
      </c>
      <c r="BV33">
        <v>10257</v>
      </c>
      <c r="BW33">
        <v>1334.23</v>
      </c>
      <c r="BX33">
        <v>-6.9740699999999997E-3</v>
      </c>
      <c r="BY33">
        <v>0.68</v>
      </c>
      <c r="BZ33" t="s">
        <v>401</v>
      </c>
      <c r="CA33" t="s">
        <v>401</v>
      </c>
      <c r="CB33" t="s">
        <v>401</v>
      </c>
      <c r="CC33" t="s">
        <v>401</v>
      </c>
      <c r="CD33" t="s">
        <v>401</v>
      </c>
      <c r="CE33" t="s">
        <v>401</v>
      </c>
      <c r="CF33" t="s">
        <v>401</v>
      </c>
      <c r="CG33" t="s">
        <v>401</v>
      </c>
      <c r="CH33" t="s">
        <v>401</v>
      </c>
      <c r="CI33" t="s">
        <v>401</v>
      </c>
      <c r="CJ33">
        <f t="shared" si="42"/>
        <v>1799.98</v>
      </c>
      <c r="CK33">
        <f t="shared" si="43"/>
        <v>1513.1679001513801</v>
      </c>
      <c r="CL33">
        <f t="shared" si="44"/>
        <v>0.84065817406381182</v>
      </c>
      <c r="CM33">
        <f t="shared" si="45"/>
        <v>0.16087027594315687</v>
      </c>
      <c r="CN33">
        <v>6</v>
      </c>
      <c r="CO33">
        <v>0.5</v>
      </c>
      <c r="CP33" t="s">
        <v>404</v>
      </c>
      <c r="CQ33">
        <v>1691871165.0999999</v>
      </c>
      <c r="CR33">
        <v>365.654</v>
      </c>
      <c r="CS33">
        <v>400.113</v>
      </c>
      <c r="CT33">
        <v>29.414000000000001</v>
      </c>
      <c r="CU33">
        <v>25.037500000000001</v>
      </c>
      <c r="CV33">
        <v>370.26900000000001</v>
      </c>
      <c r="CW33">
        <v>29.153600000000001</v>
      </c>
      <c r="CX33">
        <v>500.07600000000002</v>
      </c>
      <c r="CY33">
        <v>98.499099999999999</v>
      </c>
      <c r="CZ33">
        <v>9.9964600000000001E-2</v>
      </c>
      <c r="DA33">
        <v>32.245100000000001</v>
      </c>
      <c r="DB33">
        <v>32.003399999999999</v>
      </c>
      <c r="DC33">
        <v>999.9</v>
      </c>
      <c r="DD33">
        <v>0</v>
      </c>
      <c r="DE33">
        <v>0</v>
      </c>
      <c r="DF33">
        <v>9972.5</v>
      </c>
      <c r="DG33">
        <v>0</v>
      </c>
      <c r="DH33">
        <v>669.00900000000001</v>
      </c>
      <c r="DI33">
        <v>-34.459000000000003</v>
      </c>
      <c r="DJ33">
        <v>376.73500000000001</v>
      </c>
      <c r="DK33">
        <v>410.38799999999998</v>
      </c>
      <c r="DL33">
        <v>4.3764799999999999</v>
      </c>
      <c r="DM33">
        <v>400.113</v>
      </c>
      <c r="DN33">
        <v>25.037500000000001</v>
      </c>
      <c r="DO33">
        <v>2.8972500000000001</v>
      </c>
      <c r="DP33">
        <v>2.46617</v>
      </c>
      <c r="DQ33">
        <v>23.448899999999998</v>
      </c>
      <c r="DR33">
        <v>20.805</v>
      </c>
      <c r="DS33">
        <v>1799.98</v>
      </c>
      <c r="DT33">
        <v>0.97799800000000003</v>
      </c>
      <c r="DU33">
        <v>2.2002399999999998E-2</v>
      </c>
      <c r="DV33">
        <v>0</v>
      </c>
      <c r="DW33">
        <v>1145.79</v>
      </c>
      <c r="DX33">
        <v>4.9997699999999998</v>
      </c>
      <c r="DY33">
        <v>22192.1</v>
      </c>
      <c r="DZ33">
        <v>15784.3</v>
      </c>
      <c r="EA33">
        <v>44.311999999999998</v>
      </c>
      <c r="EB33">
        <v>45.311999999999998</v>
      </c>
      <c r="EC33">
        <v>44.061999999999998</v>
      </c>
      <c r="ED33">
        <v>44.125</v>
      </c>
      <c r="EE33">
        <v>45.186999999999998</v>
      </c>
      <c r="EF33">
        <v>1755.49</v>
      </c>
      <c r="EG33">
        <v>39.49</v>
      </c>
      <c r="EH33">
        <v>0</v>
      </c>
      <c r="EI33">
        <v>1488.400000095367</v>
      </c>
      <c r="EJ33">
        <v>0</v>
      </c>
      <c r="EK33">
        <v>1147.355384615385</v>
      </c>
      <c r="EL33">
        <v>-11.233504296021421</v>
      </c>
      <c r="EM33">
        <v>-221.90085544342341</v>
      </c>
      <c r="EN33">
        <v>22229.26923076923</v>
      </c>
      <c r="EO33">
        <v>15</v>
      </c>
      <c r="EP33">
        <v>1691871128.5999999</v>
      </c>
      <c r="EQ33" t="s">
        <v>483</v>
      </c>
      <c r="ER33">
        <v>1691871123.5999999</v>
      </c>
      <c r="ES33">
        <v>1691871128.5999999</v>
      </c>
      <c r="ET33">
        <v>17</v>
      </c>
      <c r="EU33">
        <v>-6.0000000000000001E-3</v>
      </c>
      <c r="EV33">
        <v>-0.03</v>
      </c>
      <c r="EW33">
        <v>-4.59</v>
      </c>
      <c r="EX33">
        <v>0.221</v>
      </c>
      <c r="EY33">
        <v>400</v>
      </c>
      <c r="EZ33">
        <v>25</v>
      </c>
      <c r="FA33">
        <v>0.09</v>
      </c>
      <c r="FB33">
        <v>0.03</v>
      </c>
      <c r="FC33">
        <v>27.36152033942086</v>
      </c>
      <c r="FD33">
        <v>-0.33822743327042021</v>
      </c>
      <c r="FE33">
        <v>0.1159420649586035</v>
      </c>
      <c r="FF33">
        <v>1</v>
      </c>
      <c r="FG33">
        <v>0.1918993130053086</v>
      </c>
      <c r="FH33">
        <v>5.2448010600573448E-2</v>
      </c>
      <c r="FI33">
        <v>1.0194757810484571E-2</v>
      </c>
      <c r="FJ33">
        <v>1</v>
      </c>
      <c r="FK33">
        <v>2</v>
      </c>
      <c r="FL33">
        <v>2</v>
      </c>
      <c r="FM33" t="s">
        <v>406</v>
      </c>
      <c r="FN33">
        <v>2.96231</v>
      </c>
      <c r="FO33">
        <v>2.69896</v>
      </c>
      <c r="FP33">
        <v>9.0074199999999993E-2</v>
      </c>
      <c r="FQ33">
        <v>9.4940099999999999E-2</v>
      </c>
      <c r="FR33">
        <v>0.13054099999999999</v>
      </c>
      <c r="FS33">
        <v>0.11296299999999999</v>
      </c>
      <c r="FT33">
        <v>31069.1</v>
      </c>
      <c r="FU33">
        <v>19759.599999999999</v>
      </c>
      <c r="FV33">
        <v>32056.799999999999</v>
      </c>
      <c r="FW33">
        <v>24963.599999999999</v>
      </c>
      <c r="FX33">
        <v>38555.4</v>
      </c>
      <c r="FY33">
        <v>38336.1</v>
      </c>
      <c r="FZ33">
        <v>46050.3</v>
      </c>
      <c r="GA33">
        <v>45227.3</v>
      </c>
      <c r="GB33">
        <v>1.9213800000000001</v>
      </c>
      <c r="GC33">
        <v>1.81297</v>
      </c>
      <c r="GD33">
        <v>7.5619699999999998E-2</v>
      </c>
      <c r="GE33">
        <v>0</v>
      </c>
      <c r="GF33">
        <v>30.775500000000001</v>
      </c>
      <c r="GG33">
        <v>999.9</v>
      </c>
      <c r="GH33">
        <v>50.3</v>
      </c>
      <c r="GI33">
        <v>36.5</v>
      </c>
      <c r="GJ33">
        <v>31.328900000000001</v>
      </c>
      <c r="GK33">
        <v>64.204400000000007</v>
      </c>
      <c r="GL33">
        <v>13.8902</v>
      </c>
      <c r="GM33">
        <v>1</v>
      </c>
      <c r="GN33">
        <v>0.52273599999999998</v>
      </c>
      <c r="GO33">
        <v>1.2037599999999999</v>
      </c>
      <c r="GP33">
        <v>20.228899999999999</v>
      </c>
      <c r="GQ33">
        <v>5.2258300000000002</v>
      </c>
      <c r="GR33">
        <v>11.9518</v>
      </c>
      <c r="GS33">
        <v>4.9843000000000002</v>
      </c>
      <c r="GT33">
        <v>3.2892299999999999</v>
      </c>
      <c r="GU33">
        <v>9999</v>
      </c>
      <c r="GV33">
        <v>9999</v>
      </c>
      <c r="GW33">
        <v>9999</v>
      </c>
      <c r="GX33">
        <v>284.7</v>
      </c>
      <c r="GY33">
        <v>1.86646</v>
      </c>
      <c r="GZ33">
        <v>1.8687400000000001</v>
      </c>
      <c r="HA33">
        <v>1.86646</v>
      </c>
      <c r="HB33">
        <v>1.8668800000000001</v>
      </c>
      <c r="HC33">
        <v>1.8620300000000001</v>
      </c>
      <c r="HD33">
        <v>1.8647899999999999</v>
      </c>
      <c r="HE33">
        <v>1.8681399999999999</v>
      </c>
      <c r="HF33">
        <v>1.86856</v>
      </c>
      <c r="HG33">
        <v>5</v>
      </c>
      <c r="HH33">
        <v>0</v>
      </c>
      <c r="HI33">
        <v>0</v>
      </c>
      <c r="HJ33">
        <v>0</v>
      </c>
      <c r="HK33" t="s">
        <v>407</v>
      </c>
      <c r="HL33" t="s">
        <v>408</v>
      </c>
      <c r="HM33" t="s">
        <v>409</v>
      </c>
      <c r="HN33" t="s">
        <v>409</v>
      </c>
      <c r="HO33" t="s">
        <v>409</v>
      </c>
      <c r="HP33" t="s">
        <v>409</v>
      </c>
      <c r="HQ33">
        <v>0</v>
      </c>
      <c r="HR33">
        <v>100</v>
      </c>
      <c r="HS33">
        <v>100</v>
      </c>
      <c r="HT33">
        <v>-4.6150000000000002</v>
      </c>
      <c r="HU33">
        <v>0.26040000000000002</v>
      </c>
      <c r="HV33">
        <v>-5.0417932548538227</v>
      </c>
      <c r="HW33">
        <v>1.6145137170229321E-3</v>
      </c>
      <c r="HX33">
        <v>-1.407043735234338E-6</v>
      </c>
      <c r="HY33">
        <v>4.3622850327847239E-10</v>
      </c>
      <c r="HZ33">
        <v>0.2604109230807865</v>
      </c>
      <c r="IA33">
        <v>0</v>
      </c>
      <c r="IB33">
        <v>0</v>
      </c>
      <c r="IC33">
        <v>0</v>
      </c>
      <c r="ID33">
        <v>2</v>
      </c>
      <c r="IE33">
        <v>2094</v>
      </c>
      <c r="IF33">
        <v>1</v>
      </c>
      <c r="IG33">
        <v>26</v>
      </c>
      <c r="IH33">
        <v>0.7</v>
      </c>
      <c r="II33">
        <v>0.6</v>
      </c>
      <c r="IJ33">
        <v>1.06934</v>
      </c>
      <c r="IK33">
        <v>2.5647000000000002</v>
      </c>
      <c r="IL33">
        <v>1.4978</v>
      </c>
      <c r="IM33">
        <v>2.2912599999999999</v>
      </c>
      <c r="IN33">
        <v>1.49902</v>
      </c>
      <c r="IO33">
        <v>2.2692899999999998</v>
      </c>
      <c r="IP33">
        <v>39.591700000000003</v>
      </c>
      <c r="IQ33">
        <v>23.903600000000001</v>
      </c>
      <c r="IR33">
        <v>18</v>
      </c>
      <c r="IS33">
        <v>506.58300000000003</v>
      </c>
      <c r="IT33">
        <v>474.53</v>
      </c>
      <c r="IU33">
        <v>29.300999999999998</v>
      </c>
      <c r="IV33">
        <v>33.802900000000001</v>
      </c>
      <c r="IW33">
        <v>29.9999</v>
      </c>
      <c r="IX33">
        <v>33.781199999999998</v>
      </c>
      <c r="IY33">
        <v>33.714300000000001</v>
      </c>
      <c r="IZ33">
        <v>21.405200000000001</v>
      </c>
      <c r="JA33">
        <v>27.901800000000001</v>
      </c>
      <c r="JB33">
        <v>34.368000000000002</v>
      </c>
      <c r="JC33">
        <v>29.302900000000001</v>
      </c>
      <c r="JD33">
        <v>400</v>
      </c>
      <c r="JE33">
        <v>25.1876</v>
      </c>
      <c r="JF33">
        <v>100.068</v>
      </c>
      <c r="JG33">
        <v>100.203</v>
      </c>
    </row>
    <row r="34" spans="1:267" x14ac:dyDescent="0.3">
      <c r="A34">
        <v>16</v>
      </c>
      <c r="B34">
        <v>1691871273.0999999</v>
      </c>
      <c r="C34">
        <v>3366.5</v>
      </c>
      <c r="D34" t="s">
        <v>484</v>
      </c>
      <c r="E34" t="s">
        <v>485</v>
      </c>
      <c r="F34" t="s">
        <v>395</v>
      </c>
      <c r="G34" t="s">
        <v>478</v>
      </c>
      <c r="H34" t="s">
        <v>479</v>
      </c>
      <c r="I34" t="s">
        <v>480</v>
      </c>
      <c r="J34" t="s">
        <v>399</v>
      </c>
      <c r="K34" t="s">
        <v>398</v>
      </c>
      <c r="L34" t="s">
        <v>400</v>
      </c>
      <c r="M34">
        <v>1691871273.0999999</v>
      </c>
      <c r="N34">
        <f t="shared" si="0"/>
        <v>3.7240269866703067E-3</v>
      </c>
      <c r="O34">
        <f t="shared" si="1"/>
        <v>3.7240269866703066</v>
      </c>
      <c r="P34">
        <f t="shared" si="2"/>
        <v>22.402552066938533</v>
      </c>
      <c r="Q34">
        <f t="shared" si="3"/>
        <v>271.93900000000002</v>
      </c>
      <c r="R34">
        <f t="shared" si="4"/>
        <v>78.230855138899116</v>
      </c>
      <c r="S34">
        <f t="shared" si="5"/>
        <v>7.7134303568890035</v>
      </c>
      <c r="T34">
        <f t="shared" si="6"/>
        <v>26.812726693294799</v>
      </c>
      <c r="U34">
        <f t="shared" si="7"/>
        <v>0.19654235622470131</v>
      </c>
      <c r="V34">
        <f t="shared" si="8"/>
        <v>2.9041590631631551</v>
      </c>
      <c r="W34">
        <f t="shared" si="9"/>
        <v>0.18944059120023313</v>
      </c>
      <c r="X34">
        <f t="shared" si="10"/>
        <v>0.1190170556777452</v>
      </c>
      <c r="Y34">
        <f t="shared" si="11"/>
        <v>289.55689529217</v>
      </c>
      <c r="Z34">
        <f t="shared" si="12"/>
        <v>32.968561044685373</v>
      </c>
      <c r="AA34">
        <f t="shared" si="13"/>
        <v>32.014200000000002</v>
      </c>
      <c r="AB34">
        <f t="shared" si="14"/>
        <v>4.7789224395616481</v>
      </c>
      <c r="AC34">
        <f t="shared" si="15"/>
        <v>60.297214435452418</v>
      </c>
      <c r="AD34">
        <f t="shared" si="16"/>
        <v>2.9163113283356399</v>
      </c>
      <c r="AE34">
        <f t="shared" si="17"/>
        <v>4.836560619989374</v>
      </c>
      <c r="AF34">
        <f t="shared" si="18"/>
        <v>1.8626111112260082</v>
      </c>
      <c r="AG34">
        <f t="shared" si="19"/>
        <v>-164.22959011216054</v>
      </c>
      <c r="AH34">
        <f t="shared" si="20"/>
        <v>33.192632963608837</v>
      </c>
      <c r="AI34">
        <f t="shared" si="21"/>
        <v>2.5950483007596068</v>
      </c>
      <c r="AJ34">
        <f t="shared" si="22"/>
        <v>161.11498644437793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51221.922497698848</v>
      </c>
      <c r="AP34" t="s">
        <v>401</v>
      </c>
      <c r="AQ34">
        <v>0</v>
      </c>
      <c r="AR34">
        <v>0</v>
      </c>
      <c r="AS34">
        <v>0</v>
      </c>
      <c r="AT34" t="e">
        <f t="shared" si="26"/>
        <v>#DIV/0!</v>
      </c>
      <c r="AU34">
        <v>-1</v>
      </c>
      <c r="AV34" t="s">
        <v>486</v>
      </c>
      <c r="AW34">
        <v>10256.799999999999</v>
      </c>
      <c r="AX34">
        <v>1120.504615384616</v>
      </c>
      <c r="AY34">
        <v>1341.43</v>
      </c>
      <c r="AZ34">
        <f t="shared" si="27"/>
        <v>0.16469393454401948</v>
      </c>
      <c r="BA34">
        <v>0.5</v>
      </c>
      <c r="BB34">
        <f t="shared" si="28"/>
        <v>1513.1343001513835</v>
      </c>
      <c r="BC34">
        <f t="shared" si="29"/>
        <v>22.402552066938533</v>
      </c>
      <c r="BD34">
        <f t="shared" si="30"/>
        <v>124.60202069272134</v>
      </c>
      <c r="BE34">
        <f t="shared" si="31"/>
        <v>1.5466275574215186E-2</v>
      </c>
      <c r="BF34">
        <f t="shared" si="32"/>
        <v>-1</v>
      </c>
      <c r="BG34" t="e">
        <f t="shared" si="33"/>
        <v>#DIV/0!</v>
      </c>
      <c r="BH34" t="s">
        <v>487</v>
      </c>
      <c r="BI34">
        <v>701.51</v>
      </c>
      <c r="BJ34">
        <f t="shared" si="34"/>
        <v>701.51</v>
      </c>
      <c r="BK34">
        <f t="shared" si="35"/>
        <v>0.4770431554385991</v>
      </c>
      <c r="BL34">
        <f t="shared" si="36"/>
        <v>0.34523906834508061</v>
      </c>
      <c r="BM34">
        <f t="shared" si="37"/>
        <v>1.9122036749297944</v>
      </c>
      <c r="BN34">
        <f t="shared" si="38"/>
        <v>0.16469393454401945</v>
      </c>
      <c r="BO34" t="e">
        <f t="shared" si="39"/>
        <v>#DIV/0!</v>
      </c>
      <c r="BP34">
        <f t="shared" si="40"/>
        <v>0.21614249107900874</v>
      </c>
      <c r="BQ34">
        <f t="shared" si="41"/>
        <v>0.78385750892099126</v>
      </c>
      <c r="BR34">
        <v>1053</v>
      </c>
      <c r="BS34">
        <v>300</v>
      </c>
      <c r="BT34">
        <v>300</v>
      </c>
      <c r="BU34">
        <v>300</v>
      </c>
      <c r="BV34">
        <v>10256.799999999999</v>
      </c>
      <c r="BW34">
        <v>1278.47</v>
      </c>
      <c r="BX34">
        <v>-6.9735200000000004E-3</v>
      </c>
      <c r="BY34">
        <v>1.04</v>
      </c>
      <c r="BZ34" t="s">
        <v>401</v>
      </c>
      <c r="CA34" t="s">
        <v>401</v>
      </c>
      <c r="CB34" t="s">
        <v>401</v>
      </c>
      <c r="CC34" t="s">
        <v>401</v>
      </c>
      <c r="CD34" t="s">
        <v>401</v>
      </c>
      <c r="CE34" t="s">
        <v>401</v>
      </c>
      <c r="CF34" t="s">
        <v>401</v>
      </c>
      <c r="CG34" t="s">
        <v>401</v>
      </c>
      <c r="CH34" t="s">
        <v>401</v>
      </c>
      <c r="CI34" t="s">
        <v>401</v>
      </c>
      <c r="CJ34">
        <f t="shared" si="42"/>
        <v>1799.94</v>
      </c>
      <c r="CK34">
        <f t="shared" si="43"/>
        <v>1513.1343001513835</v>
      </c>
      <c r="CL34">
        <f t="shared" si="44"/>
        <v>0.84065818869039155</v>
      </c>
      <c r="CM34">
        <f t="shared" si="45"/>
        <v>0.16087030417245574</v>
      </c>
      <c r="CN34">
        <v>6</v>
      </c>
      <c r="CO34">
        <v>0.5</v>
      </c>
      <c r="CP34" t="s">
        <v>404</v>
      </c>
      <c r="CQ34">
        <v>1691871273.0999999</v>
      </c>
      <c r="CR34">
        <v>271.93900000000002</v>
      </c>
      <c r="CS34">
        <v>300.024</v>
      </c>
      <c r="CT34">
        <v>29.5777</v>
      </c>
      <c r="CU34">
        <v>25.243099999999998</v>
      </c>
      <c r="CV34">
        <v>276.267</v>
      </c>
      <c r="CW34">
        <v>29.319199999999999</v>
      </c>
      <c r="CX34">
        <v>500.23700000000002</v>
      </c>
      <c r="CY34">
        <v>98.498599999999996</v>
      </c>
      <c r="CZ34">
        <v>9.9713200000000002E-2</v>
      </c>
      <c r="DA34">
        <v>32.226199999999999</v>
      </c>
      <c r="DB34">
        <v>32.014200000000002</v>
      </c>
      <c r="DC34">
        <v>999.9</v>
      </c>
      <c r="DD34">
        <v>0</v>
      </c>
      <c r="DE34">
        <v>0</v>
      </c>
      <c r="DF34">
        <v>10006.200000000001</v>
      </c>
      <c r="DG34">
        <v>0</v>
      </c>
      <c r="DH34">
        <v>996.79399999999998</v>
      </c>
      <c r="DI34">
        <v>-28.084499999999998</v>
      </c>
      <c r="DJ34">
        <v>280.22800000000001</v>
      </c>
      <c r="DK34">
        <v>307.79300000000001</v>
      </c>
      <c r="DL34">
        <v>4.3345599999999997</v>
      </c>
      <c r="DM34">
        <v>300.024</v>
      </c>
      <c r="DN34">
        <v>25.243099999999998</v>
      </c>
      <c r="DO34">
        <v>2.9133599999999999</v>
      </c>
      <c r="DP34">
        <v>2.4864099999999998</v>
      </c>
      <c r="DQ34">
        <v>23.540900000000001</v>
      </c>
      <c r="DR34">
        <v>20.937799999999999</v>
      </c>
      <c r="DS34">
        <v>1799.94</v>
      </c>
      <c r="DT34">
        <v>0.97799800000000003</v>
      </c>
      <c r="DU34">
        <v>2.2002399999999998E-2</v>
      </c>
      <c r="DV34">
        <v>0</v>
      </c>
      <c r="DW34">
        <v>1119.5</v>
      </c>
      <c r="DX34">
        <v>4.9997699999999998</v>
      </c>
      <c r="DY34">
        <v>21691.1</v>
      </c>
      <c r="DZ34">
        <v>15783.9</v>
      </c>
      <c r="EA34">
        <v>44.311999999999998</v>
      </c>
      <c r="EB34">
        <v>45.25</v>
      </c>
      <c r="EC34">
        <v>44.061999999999998</v>
      </c>
      <c r="ED34">
        <v>44.125</v>
      </c>
      <c r="EE34">
        <v>45.186999999999998</v>
      </c>
      <c r="EF34">
        <v>1755.45</v>
      </c>
      <c r="EG34">
        <v>39.49</v>
      </c>
      <c r="EH34">
        <v>0</v>
      </c>
      <c r="EI34">
        <v>107.3999998569489</v>
      </c>
      <c r="EJ34">
        <v>0</v>
      </c>
      <c r="EK34">
        <v>1120.504615384616</v>
      </c>
      <c r="EL34">
        <v>-12.647521391095401</v>
      </c>
      <c r="EM34">
        <v>-238.73162396238669</v>
      </c>
      <c r="EN34">
        <v>21730.034615384611</v>
      </c>
      <c r="EO34">
        <v>15</v>
      </c>
      <c r="EP34">
        <v>1691871236.5999999</v>
      </c>
      <c r="EQ34" t="s">
        <v>488</v>
      </c>
      <c r="ER34">
        <v>1691871234.5999999</v>
      </c>
      <c r="ES34">
        <v>1691871236.5999999</v>
      </c>
      <c r="ET34">
        <v>18</v>
      </c>
      <c r="EU34">
        <v>0.36599999999999999</v>
      </c>
      <c r="EV34">
        <v>-2E-3</v>
      </c>
      <c r="EW34">
        <v>-4.3019999999999996</v>
      </c>
      <c r="EX34">
        <v>0.223</v>
      </c>
      <c r="EY34">
        <v>300</v>
      </c>
      <c r="EZ34">
        <v>25</v>
      </c>
      <c r="FA34">
        <v>0.06</v>
      </c>
      <c r="FB34">
        <v>0.02</v>
      </c>
      <c r="FC34">
        <v>22.314449518978879</v>
      </c>
      <c r="FD34">
        <v>0.18438253177583999</v>
      </c>
      <c r="FE34">
        <v>8.2312118456962111E-2</v>
      </c>
      <c r="FF34">
        <v>1</v>
      </c>
      <c r="FG34">
        <v>0.1907716912992676</v>
      </c>
      <c r="FH34">
        <v>5.9027675991207021E-2</v>
      </c>
      <c r="FI34">
        <v>1.11753766533034E-2</v>
      </c>
      <c r="FJ34">
        <v>1</v>
      </c>
      <c r="FK34">
        <v>2</v>
      </c>
      <c r="FL34">
        <v>2</v>
      </c>
      <c r="FM34" t="s">
        <v>406</v>
      </c>
      <c r="FN34">
        <v>2.9627500000000002</v>
      </c>
      <c r="FO34">
        <v>2.6989999999999998</v>
      </c>
      <c r="FP34">
        <v>7.1022799999999997E-2</v>
      </c>
      <c r="FQ34">
        <v>7.5520599999999993E-2</v>
      </c>
      <c r="FR34">
        <v>0.131054</v>
      </c>
      <c r="FS34">
        <v>0.113607</v>
      </c>
      <c r="FT34">
        <v>31721.7</v>
      </c>
      <c r="FU34">
        <v>20185</v>
      </c>
      <c r="FV34">
        <v>32058.5</v>
      </c>
      <c r="FW34">
        <v>24964.9</v>
      </c>
      <c r="FX34">
        <v>38534.300000000003</v>
      </c>
      <c r="FY34">
        <v>38310.199999999997</v>
      </c>
      <c r="FZ34">
        <v>46052.6</v>
      </c>
      <c r="GA34">
        <v>45229.7</v>
      </c>
      <c r="GB34">
        <v>1.92157</v>
      </c>
      <c r="GC34">
        <v>1.81362</v>
      </c>
      <c r="GD34">
        <v>7.3976799999999995E-2</v>
      </c>
      <c r="GE34">
        <v>0</v>
      </c>
      <c r="GF34">
        <v>30.813099999999999</v>
      </c>
      <c r="GG34">
        <v>999.9</v>
      </c>
      <c r="GH34">
        <v>50.2</v>
      </c>
      <c r="GI34">
        <v>36.5</v>
      </c>
      <c r="GJ34">
        <v>31.267600000000002</v>
      </c>
      <c r="GK34">
        <v>63.424399999999999</v>
      </c>
      <c r="GL34">
        <v>12.916700000000001</v>
      </c>
      <c r="GM34">
        <v>1</v>
      </c>
      <c r="GN34">
        <v>0.52165399999999995</v>
      </c>
      <c r="GO34">
        <v>1.52321</v>
      </c>
      <c r="GP34">
        <v>20.226299999999998</v>
      </c>
      <c r="GQ34">
        <v>5.2300199999999997</v>
      </c>
      <c r="GR34">
        <v>11.9512</v>
      </c>
      <c r="GS34">
        <v>4.9845499999999996</v>
      </c>
      <c r="GT34">
        <v>3.2892299999999999</v>
      </c>
      <c r="GU34">
        <v>9999</v>
      </c>
      <c r="GV34">
        <v>9999</v>
      </c>
      <c r="GW34">
        <v>9999</v>
      </c>
      <c r="GX34">
        <v>284.7</v>
      </c>
      <c r="GY34">
        <v>1.86652</v>
      </c>
      <c r="GZ34">
        <v>1.8687800000000001</v>
      </c>
      <c r="HA34">
        <v>1.8665099999999999</v>
      </c>
      <c r="HB34">
        <v>1.8669100000000001</v>
      </c>
      <c r="HC34">
        <v>1.8621000000000001</v>
      </c>
      <c r="HD34">
        <v>1.86487</v>
      </c>
      <c r="HE34">
        <v>1.86829</v>
      </c>
      <c r="HF34">
        <v>1.86859</v>
      </c>
      <c r="HG34">
        <v>5</v>
      </c>
      <c r="HH34">
        <v>0</v>
      </c>
      <c r="HI34">
        <v>0</v>
      </c>
      <c r="HJ34">
        <v>0</v>
      </c>
      <c r="HK34" t="s">
        <v>407</v>
      </c>
      <c r="HL34" t="s">
        <v>408</v>
      </c>
      <c r="HM34" t="s">
        <v>409</v>
      </c>
      <c r="HN34" t="s">
        <v>409</v>
      </c>
      <c r="HO34" t="s">
        <v>409</v>
      </c>
      <c r="HP34" t="s">
        <v>409</v>
      </c>
      <c r="HQ34">
        <v>0</v>
      </c>
      <c r="HR34">
        <v>100</v>
      </c>
      <c r="HS34">
        <v>100</v>
      </c>
      <c r="HT34">
        <v>-4.3280000000000003</v>
      </c>
      <c r="HU34">
        <v>0.25850000000000001</v>
      </c>
      <c r="HV34">
        <v>-4.6752083096798529</v>
      </c>
      <c r="HW34">
        <v>1.6145137170229321E-3</v>
      </c>
      <c r="HX34">
        <v>-1.407043735234338E-6</v>
      </c>
      <c r="HY34">
        <v>4.3622850327847239E-10</v>
      </c>
      <c r="HZ34">
        <v>0.2584427136418348</v>
      </c>
      <c r="IA34">
        <v>0</v>
      </c>
      <c r="IB34">
        <v>0</v>
      </c>
      <c r="IC34">
        <v>0</v>
      </c>
      <c r="ID34">
        <v>2</v>
      </c>
      <c r="IE34">
        <v>2094</v>
      </c>
      <c r="IF34">
        <v>1</v>
      </c>
      <c r="IG34">
        <v>26</v>
      </c>
      <c r="IH34">
        <v>0.6</v>
      </c>
      <c r="II34">
        <v>0.6</v>
      </c>
      <c r="IJ34">
        <v>0.85449200000000003</v>
      </c>
      <c r="IK34">
        <v>2.5500500000000001</v>
      </c>
      <c r="IL34">
        <v>1.4978</v>
      </c>
      <c r="IM34">
        <v>2.2912599999999999</v>
      </c>
      <c r="IN34">
        <v>1.49902</v>
      </c>
      <c r="IO34">
        <v>2.4230999999999998</v>
      </c>
      <c r="IP34">
        <v>39.491599999999998</v>
      </c>
      <c r="IQ34">
        <v>23.912400000000002</v>
      </c>
      <c r="IR34">
        <v>18</v>
      </c>
      <c r="IS34">
        <v>506.53</v>
      </c>
      <c r="IT34">
        <v>474.81200000000001</v>
      </c>
      <c r="IU34">
        <v>28.9285</v>
      </c>
      <c r="IV34">
        <v>33.777799999999999</v>
      </c>
      <c r="IW34">
        <v>30.0002</v>
      </c>
      <c r="IX34">
        <v>33.756900000000002</v>
      </c>
      <c r="IY34">
        <v>33.692999999999998</v>
      </c>
      <c r="IZ34">
        <v>17.1036</v>
      </c>
      <c r="JA34">
        <v>27.352599999999999</v>
      </c>
      <c r="JB34">
        <v>33.878999999999998</v>
      </c>
      <c r="JC34">
        <v>28.905899999999999</v>
      </c>
      <c r="JD34">
        <v>300</v>
      </c>
      <c r="JE34">
        <v>25.177199999999999</v>
      </c>
      <c r="JF34">
        <v>100.07299999999999</v>
      </c>
      <c r="JG34">
        <v>100.208</v>
      </c>
    </row>
    <row r="35" spans="1:267" x14ac:dyDescent="0.3">
      <c r="A35">
        <v>17</v>
      </c>
      <c r="B35">
        <v>1691871390.0999999</v>
      </c>
      <c r="C35">
        <v>3483.5</v>
      </c>
      <c r="D35" t="s">
        <v>489</v>
      </c>
      <c r="E35" t="s">
        <v>490</v>
      </c>
      <c r="F35" t="s">
        <v>395</v>
      </c>
      <c r="G35" t="s">
        <v>478</v>
      </c>
      <c r="H35" t="s">
        <v>479</v>
      </c>
      <c r="I35" t="s">
        <v>480</v>
      </c>
      <c r="J35" t="s">
        <v>399</v>
      </c>
      <c r="K35" t="s">
        <v>398</v>
      </c>
      <c r="L35" t="s">
        <v>400</v>
      </c>
      <c r="M35">
        <v>1691871390.0999999</v>
      </c>
      <c r="N35">
        <f t="shared" si="0"/>
        <v>4.2172534308181527E-3</v>
      </c>
      <c r="O35">
        <f t="shared" si="1"/>
        <v>4.2172534308181531</v>
      </c>
      <c r="P35">
        <f t="shared" si="2"/>
        <v>16.703028971638997</v>
      </c>
      <c r="Q35">
        <f t="shared" si="3"/>
        <v>179.047</v>
      </c>
      <c r="R35">
        <f t="shared" si="4"/>
        <v>52.192461999597825</v>
      </c>
      <c r="S35">
        <f t="shared" si="5"/>
        <v>5.1459399246447761</v>
      </c>
      <c r="T35">
        <f t="shared" si="6"/>
        <v>17.653221756332801</v>
      </c>
      <c r="U35">
        <f t="shared" si="7"/>
        <v>0.22477316714614742</v>
      </c>
      <c r="V35">
        <f t="shared" si="8"/>
        <v>2.9078250539473705</v>
      </c>
      <c r="W35">
        <f t="shared" si="9"/>
        <v>0.21554741813649511</v>
      </c>
      <c r="X35">
        <f t="shared" si="10"/>
        <v>0.13551447941747002</v>
      </c>
      <c r="Y35">
        <f t="shared" si="11"/>
        <v>289.55529929217158</v>
      </c>
      <c r="Z35">
        <f t="shared" si="12"/>
        <v>32.845290344608109</v>
      </c>
      <c r="AA35">
        <f t="shared" si="13"/>
        <v>31.986799999999999</v>
      </c>
      <c r="AB35">
        <f t="shared" si="14"/>
        <v>4.7715167917698187</v>
      </c>
      <c r="AC35">
        <f t="shared" si="15"/>
        <v>60.304170300220846</v>
      </c>
      <c r="AD35">
        <f t="shared" si="16"/>
        <v>2.917686221072</v>
      </c>
      <c r="AE35">
        <f t="shared" si="17"/>
        <v>4.8382826702472927</v>
      </c>
      <c r="AF35">
        <f t="shared" si="18"/>
        <v>1.8538305706978186</v>
      </c>
      <c r="AG35">
        <f t="shared" si="19"/>
        <v>-185.98087629908053</v>
      </c>
      <c r="AH35">
        <f t="shared" si="20"/>
        <v>38.517569420576955</v>
      </c>
      <c r="AI35">
        <f t="shared" si="21"/>
        <v>3.0072512162609861</v>
      </c>
      <c r="AJ35">
        <f t="shared" si="22"/>
        <v>145.09924362992902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51323.985978180979</v>
      </c>
      <c r="AP35" t="s">
        <v>401</v>
      </c>
      <c r="AQ35">
        <v>0</v>
      </c>
      <c r="AR35">
        <v>0</v>
      </c>
      <c r="AS35">
        <v>0</v>
      </c>
      <c r="AT35" t="e">
        <f t="shared" si="26"/>
        <v>#DIV/0!</v>
      </c>
      <c r="AU35">
        <v>-1</v>
      </c>
      <c r="AV35" t="s">
        <v>491</v>
      </c>
      <c r="AW35">
        <v>10256.4</v>
      </c>
      <c r="AX35">
        <v>1103.2811999999999</v>
      </c>
      <c r="AY35">
        <v>1275.55</v>
      </c>
      <c r="AZ35">
        <f t="shared" si="27"/>
        <v>0.13505452549880448</v>
      </c>
      <c r="BA35">
        <v>0.5</v>
      </c>
      <c r="BB35">
        <f t="shared" si="28"/>
        <v>1513.1259001513843</v>
      </c>
      <c r="BC35">
        <f t="shared" si="29"/>
        <v>16.703028971638997</v>
      </c>
      <c r="BD35">
        <f t="shared" si="30"/>
        <v>102.1772502324483</v>
      </c>
      <c r="BE35">
        <f t="shared" si="31"/>
        <v>1.1699640439614347E-2</v>
      </c>
      <c r="BF35">
        <f t="shared" si="32"/>
        <v>-1</v>
      </c>
      <c r="BG35" t="e">
        <f t="shared" si="33"/>
        <v>#DIV/0!</v>
      </c>
      <c r="BH35" t="s">
        <v>492</v>
      </c>
      <c r="BI35">
        <v>697.56</v>
      </c>
      <c r="BJ35">
        <f t="shared" si="34"/>
        <v>697.56</v>
      </c>
      <c r="BK35">
        <f t="shared" si="35"/>
        <v>0.45313002234330291</v>
      </c>
      <c r="BL35">
        <f t="shared" si="36"/>
        <v>0.29804806311527893</v>
      </c>
      <c r="BM35">
        <f t="shared" si="37"/>
        <v>1.8285882218017089</v>
      </c>
      <c r="BN35">
        <f t="shared" si="38"/>
        <v>0.13505452549880448</v>
      </c>
      <c r="BO35" t="e">
        <f t="shared" si="39"/>
        <v>#DIV/0!</v>
      </c>
      <c r="BP35">
        <f t="shared" si="40"/>
        <v>0.18844371399303639</v>
      </c>
      <c r="BQ35">
        <f t="shared" si="41"/>
        <v>0.81155628600696361</v>
      </c>
      <c r="BR35">
        <v>1055</v>
      </c>
      <c r="BS35">
        <v>300</v>
      </c>
      <c r="BT35">
        <v>300</v>
      </c>
      <c r="BU35">
        <v>300</v>
      </c>
      <c r="BV35">
        <v>10256.4</v>
      </c>
      <c r="BW35">
        <v>1226.5999999999999</v>
      </c>
      <c r="BX35">
        <v>-6.9732400000000003E-3</v>
      </c>
      <c r="BY35">
        <v>1.43</v>
      </c>
      <c r="BZ35" t="s">
        <v>401</v>
      </c>
      <c r="CA35" t="s">
        <v>401</v>
      </c>
      <c r="CB35" t="s">
        <v>401</v>
      </c>
      <c r="CC35" t="s">
        <v>401</v>
      </c>
      <c r="CD35" t="s">
        <v>401</v>
      </c>
      <c r="CE35" t="s">
        <v>401</v>
      </c>
      <c r="CF35" t="s">
        <v>401</v>
      </c>
      <c r="CG35" t="s">
        <v>401</v>
      </c>
      <c r="CH35" t="s">
        <v>401</v>
      </c>
      <c r="CI35" t="s">
        <v>401</v>
      </c>
      <c r="CJ35">
        <f t="shared" si="42"/>
        <v>1799.93</v>
      </c>
      <c r="CK35">
        <f t="shared" si="43"/>
        <v>1513.1259001513843</v>
      </c>
      <c r="CL35">
        <f t="shared" si="44"/>
        <v>0.84065819234713801</v>
      </c>
      <c r="CM35">
        <f t="shared" si="45"/>
        <v>0.16087031122997647</v>
      </c>
      <c r="CN35">
        <v>6</v>
      </c>
      <c r="CO35">
        <v>0.5</v>
      </c>
      <c r="CP35" t="s">
        <v>404</v>
      </c>
      <c r="CQ35">
        <v>1691871390.0999999</v>
      </c>
      <c r="CR35">
        <v>179.047</v>
      </c>
      <c r="CS35">
        <v>199.99100000000001</v>
      </c>
      <c r="CT35">
        <v>29.592500000000001</v>
      </c>
      <c r="CU35">
        <v>24.6829</v>
      </c>
      <c r="CV35">
        <v>183.06399999999999</v>
      </c>
      <c r="CW35">
        <v>29.326699999999999</v>
      </c>
      <c r="CX35">
        <v>500.137</v>
      </c>
      <c r="CY35">
        <v>98.495900000000006</v>
      </c>
      <c r="CZ35">
        <v>9.9562399999999995E-2</v>
      </c>
      <c r="DA35">
        <v>32.232500000000002</v>
      </c>
      <c r="DB35">
        <v>31.986799999999999</v>
      </c>
      <c r="DC35">
        <v>999.9</v>
      </c>
      <c r="DD35">
        <v>0</v>
      </c>
      <c r="DE35">
        <v>0</v>
      </c>
      <c r="DF35">
        <v>10027.5</v>
      </c>
      <c r="DG35">
        <v>0</v>
      </c>
      <c r="DH35">
        <v>1025.32</v>
      </c>
      <c r="DI35">
        <v>-20.944199999999999</v>
      </c>
      <c r="DJ35">
        <v>184.50700000000001</v>
      </c>
      <c r="DK35">
        <v>205.05199999999999</v>
      </c>
      <c r="DL35">
        <v>4.9095500000000003</v>
      </c>
      <c r="DM35">
        <v>199.99100000000001</v>
      </c>
      <c r="DN35">
        <v>24.6829</v>
      </c>
      <c r="DO35">
        <v>2.9147400000000001</v>
      </c>
      <c r="DP35">
        <v>2.4311699999999998</v>
      </c>
      <c r="DQ35">
        <v>23.5487</v>
      </c>
      <c r="DR35">
        <v>20.572900000000001</v>
      </c>
      <c r="DS35">
        <v>1799.93</v>
      </c>
      <c r="DT35">
        <v>0.97799800000000003</v>
      </c>
      <c r="DU35">
        <v>2.2002399999999998E-2</v>
      </c>
      <c r="DV35">
        <v>0</v>
      </c>
      <c r="DW35">
        <v>1101.81</v>
      </c>
      <c r="DX35">
        <v>4.9997699999999998</v>
      </c>
      <c r="DY35">
        <v>21371.1</v>
      </c>
      <c r="DZ35">
        <v>15783.8</v>
      </c>
      <c r="EA35">
        <v>44.375</v>
      </c>
      <c r="EB35">
        <v>45.311999999999998</v>
      </c>
      <c r="EC35">
        <v>44.125</v>
      </c>
      <c r="ED35">
        <v>44.25</v>
      </c>
      <c r="EE35">
        <v>45.25</v>
      </c>
      <c r="EF35">
        <v>1755.44</v>
      </c>
      <c r="EG35">
        <v>39.49</v>
      </c>
      <c r="EH35">
        <v>0</v>
      </c>
      <c r="EI35">
        <v>116.7999999523163</v>
      </c>
      <c r="EJ35">
        <v>0</v>
      </c>
      <c r="EK35">
        <v>1103.2811999999999</v>
      </c>
      <c r="EL35">
        <v>-13.114615379232671</v>
      </c>
      <c r="EM35">
        <v>-241.676923409495</v>
      </c>
      <c r="EN35">
        <v>21413.124</v>
      </c>
      <c r="EO35">
        <v>15</v>
      </c>
      <c r="EP35">
        <v>1691871353.5999999</v>
      </c>
      <c r="EQ35" t="s">
        <v>493</v>
      </c>
      <c r="ER35">
        <v>1691871346.5999999</v>
      </c>
      <c r="ES35">
        <v>1691871353.5999999</v>
      </c>
      <c r="ET35">
        <v>19</v>
      </c>
      <c r="EU35">
        <v>0.40699999999999997</v>
      </c>
      <c r="EV35">
        <v>7.0000000000000001E-3</v>
      </c>
      <c r="EW35">
        <v>-3.9940000000000002</v>
      </c>
      <c r="EX35">
        <v>0.217</v>
      </c>
      <c r="EY35">
        <v>200</v>
      </c>
      <c r="EZ35">
        <v>25</v>
      </c>
      <c r="FA35">
        <v>0.08</v>
      </c>
      <c r="FB35">
        <v>0.02</v>
      </c>
      <c r="FC35">
        <v>16.422555813971211</v>
      </c>
      <c r="FD35">
        <v>0.72276854904170629</v>
      </c>
      <c r="FE35">
        <v>0.1232174277557191</v>
      </c>
      <c r="FF35">
        <v>1</v>
      </c>
      <c r="FG35">
        <v>0.21807869015988629</v>
      </c>
      <c r="FH35">
        <v>7.981130128856552E-2</v>
      </c>
      <c r="FI35">
        <v>1.543248813308272E-2</v>
      </c>
      <c r="FJ35">
        <v>1</v>
      </c>
      <c r="FK35">
        <v>2</v>
      </c>
      <c r="FL35">
        <v>2</v>
      </c>
      <c r="FM35" t="s">
        <v>406</v>
      </c>
      <c r="FN35">
        <v>2.9624799999999998</v>
      </c>
      <c r="FO35">
        <v>2.69903</v>
      </c>
      <c r="FP35">
        <v>4.9609500000000001E-2</v>
      </c>
      <c r="FQ35">
        <v>5.3377300000000003E-2</v>
      </c>
      <c r="FR35">
        <v>0.13107199999999999</v>
      </c>
      <c r="FS35">
        <v>0.111857</v>
      </c>
      <c r="FT35">
        <v>32450.3</v>
      </c>
      <c r="FU35">
        <v>20667.5</v>
      </c>
      <c r="FV35">
        <v>32056</v>
      </c>
      <c r="FW35">
        <v>24963.8</v>
      </c>
      <c r="FX35">
        <v>38530.5</v>
      </c>
      <c r="FY35">
        <v>38384.199999999997</v>
      </c>
      <c r="FZ35">
        <v>46049.2</v>
      </c>
      <c r="GA35">
        <v>45227.8</v>
      </c>
      <c r="GB35">
        <v>1.92208</v>
      </c>
      <c r="GC35">
        <v>1.8121</v>
      </c>
      <c r="GD35">
        <v>6.4898300000000006E-2</v>
      </c>
      <c r="GE35">
        <v>0</v>
      </c>
      <c r="GF35">
        <v>30.933199999999999</v>
      </c>
      <c r="GG35">
        <v>999.9</v>
      </c>
      <c r="GH35">
        <v>50.1</v>
      </c>
      <c r="GI35">
        <v>36.4</v>
      </c>
      <c r="GJ35">
        <v>31.032499999999999</v>
      </c>
      <c r="GK35">
        <v>63.334400000000002</v>
      </c>
      <c r="GL35">
        <v>13.333299999999999</v>
      </c>
      <c r="GM35">
        <v>1</v>
      </c>
      <c r="GN35">
        <v>0.52256899999999995</v>
      </c>
      <c r="GO35">
        <v>1.19618</v>
      </c>
      <c r="GP35">
        <v>20.228899999999999</v>
      </c>
      <c r="GQ35">
        <v>5.2279200000000001</v>
      </c>
      <c r="GR35">
        <v>11.951700000000001</v>
      </c>
      <c r="GS35">
        <v>4.9844499999999998</v>
      </c>
      <c r="GT35">
        <v>3.2892299999999999</v>
      </c>
      <c r="GU35">
        <v>9999</v>
      </c>
      <c r="GV35">
        <v>9999</v>
      </c>
      <c r="GW35">
        <v>9999</v>
      </c>
      <c r="GX35">
        <v>284.7</v>
      </c>
      <c r="GY35">
        <v>1.86646</v>
      </c>
      <c r="GZ35">
        <v>1.8687400000000001</v>
      </c>
      <c r="HA35">
        <v>1.86646</v>
      </c>
      <c r="HB35">
        <v>1.8669100000000001</v>
      </c>
      <c r="HC35">
        <v>1.8621099999999999</v>
      </c>
      <c r="HD35">
        <v>1.86483</v>
      </c>
      <c r="HE35">
        <v>1.8682700000000001</v>
      </c>
      <c r="HF35">
        <v>1.86859</v>
      </c>
      <c r="HG35">
        <v>5</v>
      </c>
      <c r="HH35">
        <v>0</v>
      </c>
      <c r="HI35">
        <v>0</v>
      </c>
      <c r="HJ35">
        <v>0</v>
      </c>
      <c r="HK35" t="s">
        <v>407</v>
      </c>
      <c r="HL35" t="s">
        <v>408</v>
      </c>
      <c r="HM35" t="s">
        <v>409</v>
      </c>
      <c r="HN35" t="s">
        <v>409</v>
      </c>
      <c r="HO35" t="s">
        <v>409</v>
      </c>
      <c r="HP35" t="s">
        <v>409</v>
      </c>
      <c r="HQ35">
        <v>0</v>
      </c>
      <c r="HR35">
        <v>100</v>
      </c>
      <c r="HS35">
        <v>100</v>
      </c>
      <c r="HT35">
        <v>-4.0170000000000003</v>
      </c>
      <c r="HU35">
        <v>0.26579999999999998</v>
      </c>
      <c r="HV35">
        <v>-4.2680633687049907</v>
      </c>
      <c r="HW35">
        <v>1.6145137170229321E-3</v>
      </c>
      <c r="HX35">
        <v>-1.407043735234338E-6</v>
      </c>
      <c r="HY35">
        <v>4.3622850327847239E-10</v>
      </c>
      <c r="HZ35">
        <v>0.26575201728418102</v>
      </c>
      <c r="IA35">
        <v>0</v>
      </c>
      <c r="IB35">
        <v>0</v>
      </c>
      <c r="IC35">
        <v>0</v>
      </c>
      <c r="ID35">
        <v>2</v>
      </c>
      <c r="IE35">
        <v>2094</v>
      </c>
      <c r="IF35">
        <v>1</v>
      </c>
      <c r="IG35">
        <v>26</v>
      </c>
      <c r="IH35">
        <v>0.7</v>
      </c>
      <c r="II35">
        <v>0.6</v>
      </c>
      <c r="IJ35">
        <v>0.62866200000000005</v>
      </c>
      <c r="IK35">
        <v>2.5634800000000002</v>
      </c>
      <c r="IL35">
        <v>1.4978</v>
      </c>
      <c r="IM35">
        <v>2.2912599999999999</v>
      </c>
      <c r="IN35">
        <v>1.49902</v>
      </c>
      <c r="IO35">
        <v>2.3559600000000001</v>
      </c>
      <c r="IP35">
        <v>39.416600000000003</v>
      </c>
      <c r="IQ35">
        <v>23.903600000000001</v>
      </c>
      <c r="IR35">
        <v>18</v>
      </c>
      <c r="IS35">
        <v>506.90499999999997</v>
      </c>
      <c r="IT35">
        <v>473.81599999999997</v>
      </c>
      <c r="IU35">
        <v>29.106100000000001</v>
      </c>
      <c r="IV35">
        <v>33.796700000000001</v>
      </c>
      <c r="IW35">
        <v>30.000299999999999</v>
      </c>
      <c r="IX35">
        <v>33.762999999999998</v>
      </c>
      <c r="IY35">
        <v>33.697299999999998</v>
      </c>
      <c r="IZ35">
        <v>12.5915</v>
      </c>
      <c r="JA35">
        <v>28.860900000000001</v>
      </c>
      <c r="JB35">
        <v>33.347900000000003</v>
      </c>
      <c r="JC35">
        <v>29.110600000000002</v>
      </c>
      <c r="JD35">
        <v>200</v>
      </c>
      <c r="JE35">
        <v>24.642499999999998</v>
      </c>
      <c r="JF35">
        <v>100.066</v>
      </c>
      <c r="JG35">
        <v>100.20399999999999</v>
      </c>
    </row>
    <row r="36" spans="1:267" x14ac:dyDescent="0.3">
      <c r="A36">
        <v>18</v>
      </c>
      <c r="B36">
        <v>1691871514.0999999</v>
      </c>
      <c r="C36">
        <v>3607.5</v>
      </c>
      <c r="D36" t="s">
        <v>494</v>
      </c>
      <c r="E36" t="s">
        <v>495</v>
      </c>
      <c r="F36" t="s">
        <v>395</v>
      </c>
      <c r="G36" t="s">
        <v>478</v>
      </c>
      <c r="H36" t="s">
        <v>479</v>
      </c>
      <c r="I36" t="s">
        <v>480</v>
      </c>
      <c r="J36" t="s">
        <v>399</v>
      </c>
      <c r="K36" t="s">
        <v>398</v>
      </c>
      <c r="L36" t="s">
        <v>400</v>
      </c>
      <c r="M36">
        <v>1691871514.0999999</v>
      </c>
      <c r="N36">
        <f t="shared" si="0"/>
        <v>5.1996008853260976E-3</v>
      </c>
      <c r="O36">
        <f t="shared" si="1"/>
        <v>5.199600885326098</v>
      </c>
      <c r="P36">
        <f t="shared" si="2"/>
        <v>11.866453130777012</v>
      </c>
      <c r="Q36">
        <f t="shared" si="3"/>
        <v>105.072</v>
      </c>
      <c r="R36">
        <f t="shared" si="4"/>
        <v>33.169864409296245</v>
      </c>
      <c r="S36">
        <f t="shared" si="5"/>
        <v>3.2706153021840723</v>
      </c>
      <c r="T36">
        <f t="shared" si="6"/>
        <v>10.360310394719999</v>
      </c>
      <c r="U36">
        <f t="shared" si="7"/>
        <v>0.28472197018345868</v>
      </c>
      <c r="V36">
        <f t="shared" si="8"/>
        <v>2.8985511489456997</v>
      </c>
      <c r="W36">
        <f t="shared" si="9"/>
        <v>0.27004670761732108</v>
      </c>
      <c r="X36">
        <f t="shared" si="10"/>
        <v>0.17003464904933296</v>
      </c>
      <c r="Y36">
        <f t="shared" si="11"/>
        <v>289.5584912921683</v>
      </c>
      <c r="Z36">
        <f t="shared" si="12"/>
        <v>32.686333738247548</v>
      </c>
      <c r="AA36">
        <f t="shared" si="13"/>
        <v>31.971800000000002</v>
      </c>
      <c r="AB36">
        <f t="shared" si="14"/>
        <v>4.7674668383470742</v>
      </c>
      <c r="AC36">
        <f t="shared" si="15"/>
        <v>60.500922337494401</v>
      </c>
      <c r="AD36">
        <f t="shared" si="16"/>
        <v>2.9431713964899999</v>
      </c>
      <c r="AE36">
        <f t="shared" si="17"/>
        <v>4.8646719467713311</v>
      </c>
      <c r="AF36">
        <f t="shared" si="18"/>
        <v>1.8242954418570743</v>
      </c>
      <c r="AG36">
        <f t="shared" si="19"/>
        <v>-229.30239904288089</v>
      </c>
      <c r="AH36">
        <f t="shared" si="20"/>
        <v>55.787208166479822</v>
      </c>
      <c r="AI36">
        <f t="shared" si="21"/>
        <v>4.3712577939290433</v>
      </c>
      <c r="AJ36">
        <f t="shared" si="22"/>
        <v>120.41455820969625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51047.152504167861</v>
      </c>
      <c r="AP36" t="s">
        <v>401</v>
      </c>
      <c r="AQ36">
        <v>0</v>
      </c>
      <c r="AR36">
        <v>0</v>
      </c>
      <c r="AS36">
        <v>0</v>
      </c>
      <c r="AT36" t="e">
        <f t="shared" si="26"/>
        <v>#DIV/0!</v>
      </c>
      <c r="AU36">
        <v>-1</v>
      </c>
      <c r="AV36" t="s">
        <v>496</v>
      </c>
      <c r="AW36">
        <v>10256.4</v>
      </c>
      <c r="AX36">
        <v>1084.9584</v>
      </c>
      <c r="AY36">
        <v>1211.1099999999999</v>
      </c>
      <c r="AZ36">
        <f t="shared" si="27"/>
        <v>0.10416196712107073</v>
      </c>
      <c r="BA36">
        <v>0.5</v>
      </c>
      <c r="BB36">
        <f t="shared" si="28"/>
        <v>1513.1427001513825</v>
      </c>
      <c r="BC36">
        <f t="shared" si="29"/>
        <v>11.866453130777012</v>
      </c>
      <c r="BD36">
        <f t="shared" si="30"/>
        <v>78.805960091328245</v>
      </c>
      <c r="BE36">
        <f t="shared" si="31"/>
        <v>8.5031326718159415E-3</v>
      </c>
      <c r="BF36">
        <f t="shared" si="32"/>
        <v>-1</v>
      </c>
      <c r="BG36" t="e">
        <f t="shared" si="33"/>
        <v>#DIV/0!</v>
      </c>
      <c r="BH36" t="s">
        <v>497</v>
      </c>
      <c r="BI36">
        <v>694.79</v>
      </c>
      <c r="BJ36">
        <f t="shared" si="34"/>
        <v>694.79</v>
      </c>
      <c r="BK36">
        <f t="shared" si="35"/>
        <v>0.42631965717399734</v>
      </c>
      <c r="BL36">
        <f t="shared" si="36"/>
        <v>0.24432832352029735</v>
      </c>
      <c r="BM36">
        <f t="shared" si="37"/>
        <v>1.7431310180054405</v>
      </c>
      <c r="BN36">
        <f t="shared" si="38"/>
        <v>0.10416196712107069</v>
      </c>
      <c r="BO36" t="e">
        <f t="shared" si="39"/>
        <v>#DIV/0!</v>
      </c>
      <c r="BP36">
        <f t="shared" si="40"/>
        <v>0.15646394912345707</v>
      </c>
      <c r="BQ36">
        <f t="shared" si="41"/>
        <v>0.84353605087654293</v>
      </c>
      <c r="BR36">
        <v>1057</v>
      </c>
      <c r="BS36">
        <v>300</v>
      </c>
      <c r="BT36">
        <v>300</v>
      </c>
      <c r="BU36">
        <v>300</v>
      </c>
      <c r="BV36">
        <v>10256.4</v>
      </c>
      <c r="BW36">
        <v>1178.51</v>
      </c>
      <c r="BX36">
        <v>-6.9730199999999999E-3</v>
      </c>
      <c r="BY36">
        <v>0.78</v>
      </c>
      <c r="BZ36" t="s">
        <v>401</v>
      </c>
      <c r="CA36" t="s">
        <v>401</v>
      </c>
      <c r="CB36" t="s">
        <v>401</v>
      </c>
      <c r="CC36" t="s">
        <v>401</v>
      </c>
      <c r="CD36" t="s">
        <v>401</v>
      </c>
      <c r="CE36" t="s">
        <v>401</v>
      </c>
      <c r="CF36" t="s">
        <v>401</v>
      </c>
      <c r="CG36" t="s">
        <v>401</v>
      </c>
      <c r="CH36" t="s">
        <v>401</v>
      </c>
      <c r="CI36" t="s">
        <v>401</v>
      </c>
      <c r="CJ36">
        <f t="shared" si="42"/>
        <v>1799.95</v>
      </c>
      <c r="CK36">
        <f t="shared" si="43"/>
        <v>1513.1427001513825</v>
      </c>
      <c r="CL36">
        <f t="shared" si="44"/>
        <v>0.84065818503368561</v>
      </c>
      <c r="CM36">
        <f t="shared" si="45"/>
        <v>0.16087029711501336</v>
      </c>
      <c r="CN36">
        <v>6</v>
      </c>
      <c r="CO36">
        <v>0.5</v>
      </c>
      <c r="CP36" t="s">
        <v>404</v>
      </c>
      <c r="CQ36">
        <v>1691871514.0999999</v>
      </c>
      <c r="CR36">
        <v>105.072</v>
      </c>
      <c r="CS36">
        <v>119.961</v>
      </c>
      <c r="CT36">
        <v>29.849</v>
      </c>
      <c r="CU36">
        <v>23.798300000000001</v>
      </c>
      <c r="CV36">
        <v>108.762</v>
      </c>
      <c r="CW36">
        <v>29.5746</v>
      </c>
      <c r="CX36">
        <v>500.21300000000002</v>
      </c>
      <c r="CY36">
        <v>98.501999999999995</v>
      </c>
      <c r="CZ36">
        <v>0.10001</v>
      </c>
      <c r="DA36">
        <v>32.328800000000001</v>
      </c>
      <c r="DB36">
        <v>31.971800000000002</v>
      </c>
      <c r="DC36">
        <v>999.9</v>
      </c>
      <c r="DD36">
        <v>0</v>
      </c>
      <c r="DE36">
        <v>0</v>
      </c>
      <c r="DF36">
        <v>9973.75</v>
      </c>
      <c r="DG36">
        <v>0</v>
      </c>
      <c r="DH36">
        <v>1368.52</v>
      </c>
      <c r="DI36">
        <v>-14.8886</v>
      </c>
      <c r="DJ36">
        <v>108.30500000000001</v>
      </c>
      <c r="DK36">
        <v>122.88500000000001</v>
      </c>
      <c r="DL36">
        <v>6.0507200000000001</v>
      </c>
      <c r="DM36">
        <v>119.961</v>
      </c>
      <c r="DN36">
        <v>23.798300000000001</v>
      </c>
      <c r="DO36">
        <v>2.9401799999999998</v>
      </c>
      <c r="DP36">
        <v>2.3441800000000002</v>
      </c>
      <c r="DQ36">
        <v>23.693000000000001</v>
      </c>
      <c r="DR36">
        <v>19.9832</v>
      </c>
      <c r="DS36">
        <v>1799.95</v>
      </c>
      <c r="DT36">
        <v>0.97799800000000003</v>
      </c>
      <c r="DU36">
        <v>2.2002399999999998E-2</v>
      </c>
      <c r="DV36">
        <v>0</v>
      </c>
      <c r="DW36">
        <v>1083.33</v>
      </c>
      <c r="DX36">
        <v>4.9997699999999998</v>
      </c>
      <c r="DY36">
        <v>21031.9</v>
      </c>
      <c r="DZ36">
        <v>15784.1</v>
      </c>
      <c r="EA36">
        <v>44.5</v>
      </c>
      <c r="EB36">
        <v>45.436999999999998</v>
      </c>
      <c r="EC36">
        <v>44.186999999999998</v>
      </c>
      <c r="ED36">
        <v>44.375</v>
      </c>
      <c r="EE36">
        <v>45.375</v>
      </c>
      <c r="EF36">
        <v>1755.46</v>
      </c>
      <c r="EG36">
        <v>39.49</v>
      </c>
      <c r="EH36">
        <v>0</v>
      </c>
      <c r="EI36">
        <v>123.5</v>
      </c>
      <c r="EJ36">
        <v>0</v>
      </c>
      <c r="EK36">
        <v>1084.9584</v>
      </c>
      <c r="EL36">
        <v>-15.19153843686267</v>
      </c>
      <c r="EM36">
        <v>-368.39230666838438</v>
      </c>
      <c r="EN36">
        <v>21068.844000000001</v>
      </c>
      <c r="EO36">
        <v>15</v>
      </c>
      <c r="EP36">
        <v>1691871476.5999999</v>
      </c>
      <c r="EQ36" t="s">
        <v>498</v>
      </c>
      <c r="ER36">
        <v>1691871471.5999999</v>
      </c>
      <c r="ES36">
        <v>1691871476.5999999</v>
      </c>
      <c r="ET36">
        <v>20</v>
      </c>
      <c r="EU36">
        <v>0.41899999999999998</v>
      </c>
      <c r="EV36">
        <v>8.9999999999999993E-3</v>
      </c>
      <c r="EW36">
        <v>-3.6709999999999998</v>
      </c>
      <c r="EX36">
        <v>0.19600000000000001</v>
      </c>
      <c r="EY36">
        <v>120</v>
      </c>
      <c r="EZ36">
        <v>24</v>
      </c>
      <c r="FA36">
        <v>0.11</v>
      </c>
      <c r="FB36">
        <v>0.02</v>
      </c>
      <c r="FC36">
        <v>11.653430330223889</v>
      </c>
      <c r="FD36">
        <v>0.8151497335811122</v>
      </c>
      <c r="FE36">
        <v>0.1269765902419534</v>
      </c>
      <c r="FF36">
        <v>1</v>
      </c>
      <c r="FG36">
        <v>0.26987931123932241</v>
      </c>
      <c r="FH36">
        <v>0.1046213503016826</v>
      </c>
      <c r="FI36">
        <v>1.8874857384352021E-2</v>
      </c>
      <c r="FJ36">
        <v>1</v>
      </c>
      <c r="FK36">
        <v>2</v>
      </c>
      <c r="FL36">
        <v>2</v>
      </c>
      <c r="FM36" t="s">
        <v>406</v>
      </c>
      <c r="FN36">
        <v>2.96265</v>
      </c>
      <c r="FO36">
        <v>2.6990099999999999</v>
      </c>
      <c r="FP36">
        <v>3.0492200000000001E-2</v>
      </c>
      <c r="FQ36">
        <v>3.3316400000000003E-2</v>
      </c>
      <c r="FR36">
        <v>0.131827</v>
      </c>
      <c r="FS36">
        <v>0.10906399999999999</v>
      </c>
      <c r="FT36">
        <v>33098.300000000003</v>
      </c>
      <c r="FU36">
        <v>21102.400000000001</v>
      </c>
      <c r="FV36">
        <v>32051.9</v>
      </c>
      <c r="FW36">
        <v>24960.7</v>
      </c>
      <c r="FX36">
        <v>38492.199999999997</v>
      </c>
      <c r="FY36">
        <v>38500.800000000003</v>
      </c>
      <c r="FZ36">
        <v>46043.6</v>
      </c>
      <c r="GA36">
        <v>45223.3</v>
      </c>
      <c r="GB36">
        <v>1.9221299999999999</v>
      </c>
      <c r="GC36">
        <v>1.81027</v>
      </c>
      <c r="GD36">
        <v>5.7645099999999998E-2</v>
      </c>
      <c r="GE36">
        <v>0</v>
      </c>
      <c r="GF36">
        <v>31.036000000000001</v>
      </c>
      <c r="GG36">
        <v>999.9</v>
      </c>
      <c r="GH36">
        <v>49.9</v>
      </c>
      <c r="GI36">
        <v>36.4</v>
      </c>
      <c r="GJ36">
        <v>30.9099</v>
      </c>
      <c r="GK36">
        <v>63.744399999999999</v>
      </c>
      <c r="GL36">
        <v>13.125</v>
      </c>
      <c r="GM36">
        <v>1</v>
      </c>
      <c r="GN36">
        <v>0.52758400000000005</v>
      </c>
      <c r="GO36">
        <v>1.1195999999999999</v>
      </c>
      <c r="GP36">
        <v>20.229199999999999</v>
      </c>
      <c r="GQ36">
        <v>5.2294200000000002</v>
      </c>
      <c r="GR36">
        <v>11.9536</v>
      </c>
      <c r="GS36">
        <v>4.9848499999999998</v>
      </c>
      <c r="GT36">
        <v>3.28925</v>
      </c>
      <c r="GU36">
        <v>9999</v>
      </c>
      <c r="GV36">
        <v>9999</v>
      </c>
      <c r="GW36">
        <v>9999</v>
      </c>
      <c r="GX36">
        <v>284.8</v>
      </c>
      <c r="GY36">
        <v>1.86646</v>
      </c>
      <c r="GZ36">
        <v>1.8687400000000001</v>
      </c>
      <c r="HA36">
        <v>1.86646</v>
      </c>
      <c r="HB36">
        <v>1.8669</v>
      </c>
      <c r="HC36">
        <v>1.8620300000000001</v>
      </c>
      <c r="HD36">
        <v>1.8647899999999999</v>
      </c>
      <c r="HE36">
        <v>1.8681700000000001</v>
      </c>
      <c r="HF36">
        <v>1.8685700000000001</v>
      </c>
      <c r="HG36">
        <v>5</v>
      </c>
      <c r="HH36">
        <v>0</v>
      </c>
      <c r="HI36">
        <v>0</v>
      </c>
      <c r="HJ36">
        <v>0</v>
      </c>
      <c r="HK36" t="s">
        <v>407</v>
      </c>
      <c r="HL36" t="s">
        <v>408</v>
      </c>
      <c r="HM36" t="s">
        <v>409</v>
      </c>
      <c r="HN36" t="s">
        <v>409</v>
      </c>
      <c r="HO36" t="s">
        <v>409</v>
      </c>
      <c r="HP36" t="s">
        <v>409</v>
      </c>
      <c r="HQ36">
        <v>0</v>
      </c>
      <c r="HR36">
        <v>100</v>
      </c>
      <c r="HS36">
        <v>100</v>
      </c>
      <c r="HT36">
        <v>-3.69</v>
      </c>
      <c r="HU36">
        <v>0.27439999999999998</v>
      </c>
      <c r="HV36">
        <v>-3.849646107184292</v>
      </c>
      <c r="HW36">
        <v>1.6145137170229321E-3</v>
      </c>
      <c r="HX36">
        <v>-1.407043735234338E-6</v>
      </c>
      <c r="HY36">
        <v>4.3622850327847239E-10</v>
      </c>
      <c r="HZ36">
        <v>0.27435335463456362</v>
      </c>
      <c r="IA36">
        <v>0</v>
      </c>
      <c r="IB36">
        <v>0</v>
      </c>
      <c r="IC36">
        <v>0</v>
      </c>
      <c r="ID36">
        <v>2</v>
      </c>
      <c r="IE36">
        <v>2094</v>
      </c>
      <c r="IF36">
        <v>1</v>
      </c>
      <c r="IG36">
        <v>26</v>
      </c>
      <c r="IH36">
        <v>0.7</v>
      </c>
      <c r="II36">
        <v>0.6</v>
      </c>
      <c r="IJ36">
        <v>0.44189499999999998</v>
      </c>
      <c r="IK36">
        <v>2.5830099999999998</v>
      </c>
      <c r="IL36">
        <v>1.4978</v>
      </c>
      <c r="IM36">
        <v>2.2912599999999999</v>
      </c>
      <c r="IN36">
        <v>1.49902</v>
      </c>
      <c r="IO36">
        <v>2.4194300000000002</v>
      </c>
      <c r="IP36">
        <v>39.3917</v>
      </c>
      <c r="IQ36">
        <v>23.903600000000001</v>
      </c>
      <c r="IR36">
        <v>18</v>
      </c>
      <c r="IS36">
        <v>507.16800000000001</v>
      </c>
      <c r="IT36">
        <v>472.77699999999999</v>
      </c>
      <c r="IU36">
        <v>29.4054</v>
      </c>
      <c r="IV36">
        <v>33.836300000000001</v>
      </c>
      <c r="IW36">
        <v>30.0001</v>
      </c>
      <c r="IX36">
        <v>33.793300000000002</v>
      </c>
      <c r="IY36">
        <v>33.723100000000002</v>
      </c>
      <c r="IZ36">
        <v>8.8418399999999995</v>
      </c>
      <c r="JA36">
        <v>31.718699999999998</v>
      </c>
      <c r="JB36">
        <v>31.9511</v>
      </c>
      <c r="JC36">
        <v>29.431799999999999</v>
      </c>
      <c r="JD36">
        <v>120</v>
      </c>
      <c r="JE36">
        <v>23.764399999999998</v>
      </c>
      <c r="JF36">
        <v>100.053</v>
      </c>
      <c r="JG36">
        <v>100.193</v>
      </c>
    </row>
    <row r="37" spans="1:267" x14ac:dyDescent="0.3">
      <c r="A37">
        <v>19</v>
      </c>
      <c r="B37">
        <v>1691871647.5</v>
      </c>
      <c r="C37">
        <v>3740.900000095367</v>
      </c>
      <c r="D37" t="s">
        <v>499</v>
      </c>
      <c r="E37" t="s">
        <v>500</v>
      </c>
      <c r="F37" t="s">
        <v>395</v>
      </c>
      <c r="G37" t="s">
        <v>478</v>
      </c>
      <c r="H37" t="s">
        <v>479</v>
      </c>
      <c r="I37" t="s">
        <v>480</v>
      </c>
      <c r="J37" t="s">
        <v>399</v>
      </c>
      <c r="K37" t="s">
        <v>398</v>
      </c>
      <c r="L37" t="s">
        <v>400</v>
      </c>
      <c r="M37">
        <v>1691871647.5</v>
      </c>
      <c r="N37">
        <f t="shared" si="0"/>
        <v>6.1726216125851836E-3</v>
      </c>
      <c r="O37">
        <f t="shared" si="1"/>
        <v>6.1726216125851838</v>
      </c>
      <c r="P37">
        <f t="shared" si="2"/>
        <v>8.4323104798647694</v>
      </c>
      <c r="Q37">
        <f t="shared" si="3"/>
        <v>59.5077</v>
      </c>
      <c r="R37">
        <f t="shared" si="4"/>
        <v>17.324078695955997</v>
      </c>
      <c r="S37">
        <f t="shared" si="5"/>
        <v>1.7081491579597416</v>
      </c>
      <c r="T37">
        <f t="shared" si="6"/>
        <v>5.8674420401270098</v>
      </c>
      <c r="U37">
        <f t="shared" si="7"/>
        <v>0.34745506789596647</v>
      </c>
      <c r="V37">
        <f t="shared" si="8"/>
        <v>2.9048468378969687</v>
      </c>
      <c r="W37">
        <f t="shared" si="9"/>
        <v>0.32590744225116752</v>
      </c>
      <c r="X37">
        <f t="shared" si="10"/>
        <v>0.20551666643872679</v>
      </c>
      <c r="Y37">
        <f t="shared" si="11"/>
        <v>289.56168329216507</v>
      </c>
      <c r="Z37">
        <f t="shared" si="12"/>
        <v>32.589923401744549</v>
      </c>
      <c r="AA37">
        <f t="shared" si="13"/>
        <v>31.935099999999998</v>
      </c>
      <c r="AB37">
        <f t="shared" si="14"/>
        <v>4.7575705678764422</v>
      </c>
      <c r="AC37">
        <f t="shared" si="15"/>
        <v>60.371128478988226</v>
      </c>
      <c r="AD37">
        <f t="shared" si="16"/>
        <v>2.9632269836700296</v>
      </c>
      <c r="AE37">
        <f t="shared" si="17"/>
        <v>4.9083511577911967</v>
      </c>
      <c r="AF37">
        <f t="shared" si="18"/>
        <v>1.7943435842064126</v>
      </c>
      <c r="AG37">
        <f t="shared" si="19"/>
        <v>-272.2126131150066</v>
      </c>
      <c r="AH37">
        <f t="shared" si="20"/>
        <v>86.462229314308104</v>
      </c>
      <c r="AI37">
        <f t="shared" si="21"/>
        <v>6.7641922009938815</v>
      </c>
      <c r="AJ37">
        <f t="shared" si="22"/>
        <v>110.57549169246045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51197.524882127298</v>
      </c>
      <c r="AP37" t="s">
        <v>401</v>
      </c>
      <c r="AQ37">
        <v>0</v>
      </c>
      <c r="AR37">
        <v>0</v>
      </c>
      <c r="AS37">
        <v>0</v>
      </c>
      <c r="AT37" t="e">
        <f t="shared" si="26"/>
        <v>#DIV/0!</v>
      </c>
      <c r="AU37">
        <v>-1</v>
      </c>
      <c r="AV37" t="s">
        <v>501</v>
      </c>
      <c r="AW37">
        <v>10256.4</v>
      </c>
      <c r="AX37">
        <v>1061.043461538462</v>
      </c>
      <c r="AY37">
        <v>1160.01</v>
      </c>
      <c r="AZ37">
        <f t="shared" si="27"/>
        <v>8.531524595610207E-2</v>
      </c>
      <c r="BA37">
        <v>0.5</v>
      </c>
      <c r="BB37">
        <f t="shared" si="28"/>
        <v>1513.1595001513808</v>
      </c>
      <c r="BC37">
        <f t="shared" si="29"/>
        <v>8.4323104798647694</v>
      </c>
      <c r="BD37">
        <f t="shared" si="30"/>
        <v>64.547787463113764</v>
      </c>
      <c r="BE37">
        <f t="shared" si="31"/>
        <v>6.2335203122480705E-3</v>
      </c>
      <c r="BF37">
        <f t="shared" si="32"/>
        <v>-1</v>
      </c>
      <c r="BG37" t="e">
        <f t="shared" si="33"/>
        <v>#DIV/0!</v>
      </c>
      <c r="BH37" t="s">
        <v>502</v>
      </c>
      <c r="BI37">
        <v>694.43</v>
      </c>
      <c r="BJ37">
        <f t="shared" si="34"/>
        <v>694.43</v>
      </c>
      <c r="BK37">
        <f t="shared" si="35"/>
        <v>0.40135860897750886</v>
      </c>
      <c r="BL37">
        <f t="shared" si="36"/>
        <v>0.21256612926143301</v>
      </c>
      <c r="BM37">
        <f t="shared" si="37"/>
        <v>1.6704491453422232</v>
      </c>
      <c r="BN37">
        <f t="shared" si="38"/>
        <v>8.5315245956102098E-2</v>
      </c>
      <c r="BO37" t="e">
        <f t="shared" si="39"/>
        <v>#DIV/0!</v>
      </c>
      <c r="BP37">
        <f t="shared" si="40"/>
        <v>0.1391199347564766</v>
      </c>
      <c r="BQ37">
        <f t="shared" si="41"/>
        <v>0.86088006524352334</v>
      </c>
      <c r="BR37">
        <v>1059</v>
      </c>
      <c r="BS37">
        <v>300</v>
      </c>
      <c r="BT37">
        <v>300</v>
      </c>
      <c r="BU37">
        <v>300</v>
      </c>
      <c r="BV37">
        <v>10256.4</v>
      </c>
      <c r="BW37">
        <v>1133.77</v>
      </c>
      <c r="BX37">
        <v>-6.9731599999999999E-3</v>
      </c>
      <c r="BY37">
        <v>1.84</v>
      </c>
      <c r="BZ37" t="s">
        <v>401</v>
      </c>
      <c r="CA37" t="s">
        <v>401</v>
      </c>
      <c r="CB37" t="s">
        <v>401</v>
      </c>
      <c r="CC37" t="s">
        <v>401</v>
      </c>
      <c r="CD37" t="s">
        <v>401</v>
      </c>
      <c r="CE37" t="s">
        <v>401</v>
      </c>
      <c r="CF37" t="s">
        <v>401</v>
      </c>
      <c r="CG37" t="s">
        <v>401</v>
      </c>
      <c r="CH37" t="s">
        <v>401</v>
      </c>
      <c r="CI37" t="s">
        <v>401</v>
      </c>
      <c r="CJ37">
        <f t="shared" si="42"/>
        <v>1799.97</v>
      </c>
      <c r="CK37">
        <f t="shared" si="43"/>
        <v>1513.1595001513808</v>
      </c>
      <c r="CL37">
        <f t="shared" si="44"/>
        <v>0.84065817772039575</v>
      </c>
      <c r="CM37">
        <f t="shared" si="45"/>
        <v>0.16087028300036393</v>
      </c>
      <c r="CN37">
        <v>6</v>
      </c>
      <c r="CO37">
        <v>0.5</v>
      </c>
      <c r="CP37" t="s">
        <v>404</v>
      </c>
      <c r="CQ37">
        <v>1691871647.5</v>
      </c>
      <c r="CR37">
        <v>59.5077</v>
      </c>
      <c r="CS37">
        <v>70.064700000000002</v>
      </c>
      <c r="CT37">
        <v>30.053100000000001</v>
      </c>
      <c r="CU37">
        <v>22.8703</v>
      </c>
      <c r="CV37">
        <v>63.148299999999999</v>
      </c>
      <c r="CW37">
        <v>29.765699999999999</v>
      </c>
      <c r="CX37">
        <v>500.12099999999998</v>
      </c>
      <c r="CY37">
        <v>98.5</v>
      </c>
      <c r="CZ37">
        <v>9.9711300000000003E-2</v>
      </c>
      <c r="DA37">
        <v>32.487200000000001</v>
      </c>
      <c r="DB37">
        <v>31.935099999999998</v>
      </c>
      <c r="DC37">
        <v>999.9</v>
      </c>
      <c r="DD37">
        <v>0</v>
      </c>
      <c r="DE37">
        <v>0</v>
      </c>
      <c r="DF37">
        <v>10010</v>
      </c>
      <c r="DG37">
        <v>0</v>
      </c>
      <c r="DH37">
        <v>1355.36</v>
      </c>
      <c r="DI37">
        <v>-10.557</v>
      </c>
      <c r="DJ37">
        <v>61.351500000000001</v>
      </c>
      <c r="DK37">
        <v>71.704599999999999</v>
      </c>
      <c r="DL37">
        <v>7.1827899999999998</v>
      </c>
      <c r="DM37">
        <v>70.064700000000002</v>
      </c>
      <c r="DN37">
        <v>22.8703</v>
      </c>
      <c r="DO37">
        <v>2.9602300000000001</v>
      </c>
      <c r="DP37">
        <v>2.2527300000000001</v>
      </c>
      <c r="DQ37">
        <v>23.805900000000001</v>
      </c>
      <c r="DR37">
        <v>19.342300000000002</v>
      </c>
      <c r="DS37">
        <v>1799.97</v>
      </c>
      <c r="DT37">
        <v>0.97799800000000003</v>
      </c>
      <c r="DU37">
        <v>2.2002399999999998E-2</v>
      </c>
      <c r="DV37">
        <v>0</v>
      </c>
      <c r="DW37">
        <v>1059.1400000000001</v>
      </c>
      <c r="DX37">
        <v>4.9997699999999998</v>
      </c>
      <c r="DY37">
        <v>20584.099999999999</v>
      </c>
      <c r="DZ37">
        <v>15784.2</v>
      </c>
      <c r="EA37">
        <v>44.561999999999998</v>
      </c>
      <c r="EB37">
        <v>45.5</v>
      </c>
      <c r="EC37">
        <v>44.25</v>
      </c>
      <c r="ED37">
        <v>44.436999999999998</v>
      </c>
      <c r="EE37">
        <v>45.436999999999998</v>
      </c>
      <c r="EF37">
        <v>1755.48</v>
      </c>
      <c r="EG37">
        <v>39.49</v>
      </c>
      <c r="EH37">
        <v>0</v>
      </c>
      <c r="EI37">
        <v>133</v>
      </c>
      <c r="EJ37">
        <v>0</v>
      </c>
      <c r="EK37">
        <v>1061.043461538462</v>
      </c>
      <c r="EL37">
        <v>-14.45435897836124</v>
      </c>
      <c r="EM37">
        <v>-280.42051311316919</v>
      </c>
      <c r="EN37">
        <v>20631.426923076921</v>
      </c>
      <c r="EO37">
        <v>15</v>
      </c>
      <c r="EP37">
        <v>1691871609.5</v>
      </c>
      <c r="EQ37" t="s">
        <v>503</v>
      </c>
      <c r="ER37">
        <v>1691871595.5</v>
      </c>
      <c r="ES37">
        <v>1691871609.5</v>
      </c>
      <c r="ET37">
        <v>21</v>
      </c>
      <c r="EU37">
        <v>0.113</v>
      </c>
      <c r="EV37">
        <v>1.2999999999999999E-2</v>
      </c>
      <c r="EW37">
        <v>-3.6259999999999999</v>
      </c>
      <c r="EX37">
        <v>0.17199999999999999</v>
      </c>
      <c r="EY37">
        <v>70</v>
      </c>
      <c r="EZ37">
        <v>23</v>
      </c>
      <c r="FA37">
        <v>0.17</v>
      </c>
      <c r="FB37">
        <v>0.02</v>
      </c>
      <c r="FC37">
        <v>8.2601268883449332</v>
      </c>
      <c r="FD37">
        <v>0.32724765891827401</v>
      </c>
      <c r="FE37">
        <v>7.3756296303515809E-2</v>
      </c>
      <c r="FF37">
        <v>1</v>
      </c>
      <c r="FG37">
        <v>0.33877381042431981</v>
      </c>
      <c r="FH37">
        <v>9.0642927673017584E-2</v>
      </c>
      <c r="FI37">
        <v>1.8601720948743392E-2</v>
      </c>
      <c r="FJ37">
        <v>1</v>
      </c>
      <c r="FK37">
        <v>2</v>
      </c>
      <c r="FL37">
        <v>2</v>
      </c>
      <c r="FM37" t="s">
        <v>406</v>
      </c>
      <c r="FN37">
        <v>2.9624000000000001</v>
      </c>
      <c r="FO37">
        <v>2.69903</v>
      </c>
      <c r="FP37">
        <v>1.7934700000000001E-2</v>
      </c>
      <c r="FQ37">
        <v>1.9782600000000001E-2</v>
      </c>
      <c r="FR37">
        <v>0.13239799999999999</v>
      </c>
      <c r="FS37">
        <v>0.106082</v>
      </c>
      <c r="FT37">
        <v>33522.400000000001</v>
      </c>
      <c r="FU37">
        <v>21397.599999999999</v>
      </c>
      <c r="FV37">
        <v>32048</v>
      </c>
      <c r="FW37">
        <v>24960.9</v>
      </c>
      <c r="FX37">
        <v>38462.199999999997</v>
      </c>
      <c r="FY37">
        <v>38630.6</v>
      </c>
      <c r="FZ37">
        <v>46038.1</v>
      </c>
      <c r="GA37">
        <v>45224.4</v>
      </c>
      <c r="GB37">
        <v>1.92275</v>
      </c>
      <c r="GC37">
        <v>1.8087500000000001</v>
      </c>
      <c r="GD37">
        <v>5.1610200000000002E-2</v>
      </c>
      <c r="GE37">
        <v>0</v>
      </c>
      <c r="GF37">
        <v>31.097300000000001</v>
      </c>
      <c r="GG37">
        <v>999.9</v>
      </c>
      <c r="GH37">
        <v>49.6</v>
      </c>
      <c r="GI37">
        <v>36.4</v>
      </c>
      <c r="GJ37">
        <v>30.724900000000002</v>
      </c>
      <c r="GK37">
        <v>63.644500000000001</v>
      </c>
      <c r="GL37">
        <v>13.930300000000001</v>
      </c>
      <c r="GM37">
        <v>1</v>
      </c>
      <c r="GN37">
        <v>0.52909300000000004</v>
      </c>
      <c r="GO37">
        <v>0.90954500000000005</v>
      </c>
      <c r="GP37">
        <v>20.230399999999999</v>
      </c>
      <c r="GQ37">
        <v>5.2273199999999997</v>
      </c>
      <c r="GR37">
        <v>11.9518</v>
      </c>
      <c r="GS37">
        <v>4.9844499999999998</v>
      </c>
      <c r="GT37">
        <v>3.2892299999999999</v>
      </c>
      <c r="GU37">
        <v>9999</v>
      </c>
      <c r="GV37">
        <v>9999</v>
      </c>
      <c r="GW37">
        <v>9999</v>
      </c>
      <c r="GX37">
        <v>284.8</v>
      </c>
      <c r="GY37">
        <v>1.86646</v>
      </c>
      <c r="GZ37">
        <v>1.8687400000000001</v>
      </c>
      <c r="HA37">
        <v>1.86646</v>
      </c>
      <c r="HB37">
        <v>1.8669100000000001</v>
      </c>
      <c r="HC37">
        <v>1.8620699999999999</v>
      </c>
      <c r="HD37">
        <v>1.8648199999999999</v>
      </c>
      <c r="HE37">
        <v>1.8682399999999999</v>
      </c>
      <c r="HF37">
        <v>1.86859</v>
      </c>
      <c r="HG37">
        <v>5</v>
      </c>
      <c r="HH37">
        <v>0</v>
      </c>
      <c r="HI37">
        <v>0</v>
      </c>
      <c r="HJ37">
        <v>0</v>
      </c>
      <c r="HK37" t="s">
        <v>407</v>
      </c>
      <c r="HL37" t="s">
        <v>408</v>
      </c>
      <c r="HM37" t="s">
        <v>409</v>
      </c>
      <c r="HN37" t="s">
        <v>409</v>
      </c>
      <c r="HO37" t="s">
        <v>409</v>
      </c>
      <c r="HP37" t="s">
        <v>409</v>
      </c>
      <c r="HQ37">
        <v>0</v>
      </c>
      <c r="HR37">
        <v>100</v>
      </c>
      <c r="HS37">
        <v>100</v>
      </c>
      <c r="HT37">
        <v>-3.641</v>
      </c>
      <c r="HU37">
        <v>0.28739999999999999</v>
      </c>
      <c r="HV37">
        <v>-3.7370137370917522</v>
      </c>
      <c r="HW37">
        <v>1.6145137170229321E-3</v>
      </c>
      <c r="HX37">
        <v>-1.407043735234338E-6</v>
      </c>
      <c r="HY37">
        <v>4.3622850327847239E-10</v>
      </c>
      <c r="HZ37">
        <v>0.2873899413531914</v>
      </c>
      <c r="IA37">
        <v>0</v>
      </c>
      <c r="IB37">
        <v>0</v>
      </c>
      <c r="IC37">
        <v>0</v>
      </c>
      <c r="ID37">
        <v>2</v>
      </c>
      <c r="IE37">
        <v>2094</v>
      </c>
      <c r="IF37">
        <v>1</v>
      </c>
      <c r="IG37">
        <v>26</v>
      </c>
      <c r="IH37">
        <v>0.9</v>
      </c>
      <c r="II37">
        <v>0.6</v>
      </c>
      <c r="IJ37">
        <v>0.32470700000000002</v>
      </c>
      <c r="IK37">
        <v>2.6037599999999999</v>
      </c>
      <c r="IL37">
        <v>1.4978</v>
      </c>
      <c r="IM37">
        <v>2.2912599999999999</v>
      </c>
      <c r="IN37">
        <v>1.49902</v>
      </c>
      <c r="IO37">
        <v>2.323</v>
      </c>
      <c r="IP37">
        <v>39.366700000000002</v>
      </c>
      <c r="IQ37">
        <v>23.903600000000001</v>
      </c>
      <c r="IR37">
        <v>18</v>
      </c>
      <c r="IS37">
        <v>507.76299999999998</v>
      </c>
      <c r="IT37">
        <v>471.90699999999998</v>
      </c>
      <c r="IU37">
        <v>29.801500000000001</v>
      </c>
      <c r="IV37">
        <v>33.860999999999997</v>
      </c>
      <c r="IW37">
        <v>30.0001</v>
      </c>
      <c r="IX37">
        <v>33.817500000000003</v>
      </c>
      <c r="IY37">
        <v>33.744199999999999</v>
      </c>
      <c r="IZ37">
        <v>6.4952300000000003</v>
      </c>
      <c r="JA37">
        <v>34.129199999999997</v>
      </c>
      <c r="JB37">
        <v>29.6325</v>
      </c>
      <c r="JC37">
        <v>29.831</v>
      </c>
      <c r="JD37">
        <v>70</v>
      </c>
      <c r="JE37">
        <v>22.748899999999999</v>
      </c>
      <c r="JF37">
        <v>100.041</v>
      </c>
      <c r="JG37">
        <v>100.19499999999999</v>
      </c>
    </row>
    <row r="38" spans="1:267" x14ac:dyDescent="0.3">
      <c r="A38">
        <v>20</v>
      </c>
      <c r="B38">
        <v>1691871746</v>
      </c>
      <c r="C38">
        <v>3839.400000095367</v>
      </c>
      <c r="D38" t="s">
        <v>504</v>
      </c>
      <c r="E38" t="s">
        <v>505</v>
      </c>
      <c r="F38" t="s">
        <v>395</v>
      </c>
      <c r="G38" t="s">
        <v>478</v>
      </c>
      <c r="H38" t="s">
        <v>479</v>
      </c>
      <c r="I38" t="s">
        <v>480</v>
      </c>
      <c r="J38" t="s">
        <v>399</v>
      </c>
      <c r="K38" t="s">
        <v>398</v>
      </c>
      <c r="L38" t="s">
        <v>400</v>
      </c>
      <c r="M38">
        <v>1691871746</v>
      </c>
      <c r="N38">
        <f t="shared" si="0"/>
        <v>6.634390370857811E-3</v>
      </c>
      <c r="O38">
        <f t="shared" si="1"/>
        <v>6.6343903708578109</v>
      </c>
      <c r="P38">
        <f t="shared" si="2"/>
        <v>4.3134930274645376</v>
      </c>
      <c r="Q38">
        <f t="shared" si="3"/>
        <v>24.582100000000001</v>
      </c>
      <c r="R38">
        <f t="shared" si="4"/>
        <v>4.4431711514212049</v>
      </c>
      <c r="S38">
        <f t="shared" si="5"/>
        <v>0.43809838970556103</v>
      </c>
      <c r="T38">
        <f t="shared" si="6"/>
        <v>2.42380454377418</v>
      </c>
      <c r="U38">
        <f t="shared" si="7"/>
        <v>0.37155622784948628</v>
      </c>
      <c r="V38">
        <f t="shared" si="8"/>
        <v>2.9062718420041107</v>
      </c>
      <c r="W38">
        <f t="shared" si="9"/>
        <v>0.3470399798935167</v>
      </c>
      <c r="X38">
        <f t="shared" si="10"/>
        <v>0.21896772913495838</v>
      </c>
      <c r="Y38">
        <f t="shared" si="11"/>
        <v>289.57125929215533</v>
      </c>
      <c r="Z38">
        <f t="shared" si="12"/>
        <v>32.58611493664916</v>
      </c>
      <c r="AA38">
        <f t="shared" si="13"/>
        <v>31.978899999999999</v>
      </c>
      <c r="AB38">
        <f t="shared" si="14"/>
        <v>4.7693834431377651</v>
      </c>
      <c r="AC38">
        <f t="shared" si="15"/>
        <v>59.875480995702816</v>
      </c>
      <c r="AD38">
        <f t="shared" si="16"/>
        <v>2.9582975151188196</v>
      </c>
      <c r="AE38">
        <f t="shared" si="17"/>
        <v>4.9407494786240349</v>
      </c>
      <c r="AF38">
        <f t="shared" si="18"/>
        <v>1.8110859280189455</v>
      </c>
      <c r="AG38">
        <f t="shared" si="19"/>
        <v>-292.57661535482947</v>
      </c>
      <c r="AH38">
        <f t="shared" si="20"/>
        <v>97.926829716329067</v>
      </c>
      <c r="AI38">
        <f t="shared" si="21"/>
        <v>7.6633883600823385</v>
      </c>
      <c r="AJ38">
        <f t="shared" si="22"/>
        <v>102.58486201373729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51218.043663999837</v>
      </c>
      <c r="AP38" t="s">
        <v>401</v>
      </c>
      <c r="AQ38">
        <v>0</v>
      </c>
      <c r="AR38">
        <v>0</v>
      </c>
      <c r="AS38">
        <v>0</v>
      </c>
      <c r="AT38" t="e">
        <f t="shared" si="26"/>
        <v>#DIV/0!</v>
      </c>
      <c r="AU38">
        <v>-1</v>
      </c>
      <c r="AV38" t="s">
        <v>506</v>
      </c>
      <c r="AW38">
        <v>10256.6</v>
      </c>
      <c r="AX38">
        <v>1046.3376923076919</v>
      </c>
      <c r="AY38">
        <v>1121.1500000000001</v>
      </c>
      <c r="AZ38">
        <f t="shared" si="27"/>
        <v>6.6728187746785128E-2</v>
      </c>
      <c r="BA38">
        <v>0.5</v>
      </c>
      <c r="BB38">
        <f t="shared" si="28"/>
        <v>1513.2099001513757</v>
      </c>
      <c r="BC38">
        <f t="shared" si="29"/>
        <v>4.3134930274645376</v>
      </c>
      <c r="BD38">
        <f t="shared" si="30"/>
        <v>50.486877158797483</v>
      </c>
      <c r="BE38">
        <f t="shared" si="31"/>
        <v>3.5114051440801415E-3</v>
      </c>
      <c r="BF38">
        <f t="shared" si="32"/>
        <v>-1</v>
      </c>
      <c r="BG38" t="e">
        <f t="shared" si="33"/>
        <v>#DIV/0!</v>
      </c>
      <c r="BH38" t="s">
        <v>507</v>
      </c>
      <c r="BI38">
        <v>696.63</v>
      </c>
      <c r="BJ38">
        <f t="shared" si="34"/>
        <v>696.63</v>
      </c>
      <c r="BK38">
        <f t="shared" si="35"/>
        <v>0.37864692503233288</v>
      </c>
      <c r="BL38">
        <f t="shared" si="36"/>
        <v>0.17622799324486049</v>
      </c>
      <c r="BM38">
        <f t="shared" si="37"/>
        <v>1.6093909248812139</v>
      </c>
      <c r="BN38">
        <f t="shared" si="38"/>
        <v>6.672818774678517E-2</v>
      </c>
      <c r="BO38" t="e">
        <f t="shared" si="39"/>
        <v>#DIV/0!</v>
      </c>
      <c r="BP38">
        <f t="shared" si="40"/>
        <v>0.11732895396648485</v>
      </c>
      <c r="BQ38">
        <f t="shared" si="41"/>
        <v>0.88267104603351521</v>
      </c>
      <c r="BR38">
        <v>1061</v>
      </c>
      <c r="BS38">
        <v>300</v>
      </c>
      <c r="BT38">
        <v>300</v>
      </c>
      <c r="BU38">
        <v>300</v>
      </c>
      <c r="BV38">
        <v>10256.6</v>
      </c>
      <c r="BW38">
        <v>1098.22</v>
      </c>
      <c r="BX38">
        <v>-6.9730199999999999E-3</v>
      </c>
      <c r="BY38">
        <v>2.4700000000000002</v>
      </c>
      <c r="BZ38" t="s">
        <v>401</v>
      </c>
      <c r="CA38" t="s">
        <v>401</v>
      </c>
      <c r="CB38" t="s">
        <v>401</v>
      </c>
      <c r="CC38" t="s">
        <v>401</v>
      </c>
      <c r="CD38" t="s">
        <v>401</v>
      </c>
      <c r="CE38" t="s">
        <v>401</v>
      </c>
      <c r="CF38" t="s">
        <v>401</v>
      </c>
      <c r="CG38" t="s">
        <v>401</v>
      </c>
      <c r="CH38" t="s">
        <v>401</v>
      </c>
      <c r="CI38" t="s">
        <v>401</v>
      </c>
      <c r="CJ38">
        <f t="shared" si="42"/>
        <v>1800.03</v>
      </c>
      <c r="CK38">
        <f t="shared" si="43"/>
        <v>1513.2099001513757</v>
      </c>
      <c r="CL38">
        <f t="shared" si="44"/>
        <v>0.84065815578150127</v>
      </c>
      <c r="CM38">
        <f t="shared" si="45"/>
        <v>0.16087024065829755</v>
      </c>
      <c r="CN38">
        <v>6</v>
      </c>
      <c r="CO38">
        <v>0.5</v>
      </c>
      <c r="CP38" t="s">
        <v>404</v>
      </c>
      <c r="CQ38">
        <v>1691871746</v>
      </c>
      <c r="CR38">
        <v>24.582100000000001</v>
      </c>
      <c r="CS38">
        <v>29.9526</v>
      </c>
      <c r="CT38">
        <v>30.0029</v>
      </c>
      <c r="CU38">
        <v>22.282499999999999</v>
      </c>
      <c r="CV38">
        <v>28.084099999999999</v>
      </c>
      <c r="CW38">
        <v>29.8629</v>
      </c>
      <c r="CX38">
        <v>500.13</v>
      </c>
      <c r="CY38">
        <v>98.500699999999995</v>
      </c>
      <c r="CZ38">
        <v>9.9685800000000005E-2</v>
      </c>
      <c r="DA38">
        <v>32.603900000000003</v>
      </c>
      <c r="DB38">
        <v>31.978899999999999</v>
      </c>
      <c r="DC38">
        <v>999.9</v>
      </c>
      <c r="DD38">
        <v>0</v>
      </c>
      <c r="DE38">
        <v>0</v>
      </c>
      <c r="DF38">
        <v>10018.1</v>
      </c>
      <c r="DG38">
        <v>0</v>
      </c>
      <c r="DH38">
        <v>1357.42</v>
      </c>
      <c r="DI38">
        <v>-5.5613000000000001</v>
      </c>
      <c r="DJ38">
        <v>25.1496</v>
      </c>
      <c r="DK38">
        <v>30.635300000000001</v>
      </c>
      <c r="DL38">
        <v>7.8678499999999998</v>
      </c>
      <c r="DM38">
        <v>29.9526</v>
      </c>
      <c r="DN38">
        <v>22.282499999999999</v>
      </c>
      <c r="DO38">
        <v>2.96983</v>
      </c>
      <c r="DP38">
        <v>2.1948400000000001</v>
      </c>
      <c r="DQ38">
        <v>23.8597</v>
      </c>
      <c r="DR38">
        <v>18.924700000000001</v>
      </c>
      <c r="DS38">
        <v>1800.03</v>
      </c>
      <c r="DT38">
        <v>0.97799800000000003</v>
      </c>
      <c r="DU38">
        <v>2.2002399999999998E-2</v>
      </c>
      <c r="DV38">
        <v>0</v>
      </c>
      <c r="DW38">
        <v>1044.23</v>
      </c>
      <c r="DX38">
        <v>4.9997699999999998</v>
      </c>
      <c r="DY38">
        <v>20304.7</v>
      </c>
      <c r="DZ38">
        <v>15784.7</v>
      </c>
      <c r="EA38">
        <v>44.561999999999998</v>
      </c>
      <c r="EB38">
        <v>45.561999999999998</v>
      </c>
      <c r="EC38">
        <v>44.25</v>
      </c>
      <c r="ED38">
        <v>44.436999999999998</v>
      </c>
      <c r="EE38">
        <v>45.436999999999998</v>
      </c>
      <c r="EF38">
        <v>1755.54</v>
      </c>
      <c r="EG38">
        <v>39.49</v>
      </c>
      <c r="EH38">
        <v>0</v>
      </c>
      <c r="EI38">
        <v>98.199999809265137</v>
      </c>
      <c r="EJ38">
        <v>0</v>
      </c>
      <c r="EK38">
        <v>1046.3376923076919</v>
      </c>
      <c r="EL38">
        <v>-16.137435885562638</v>
      </c>
      <c r="EM38">
        <v>-273.07350412554092</v>
      </c>
      <c r="EN38">
        <v>20346.923076923082</v>
      </c>
      <c r="EO38">
        <v>15</v>
      </c>
      <c r="EP38">
        <v>1691871780</v>
      </c>
      <c r="EQ38" t="s">
        <v>508</v>
      </c>
      <c r="ER38">
        <v>1691871775</v>
      </c>
      <c r="ES38">
        <v>1691871780</v>
      </c>
      <c r="ET38">
        <v>22</v>
      </c>
      <c r="EU38">
        <v>0.182</v>
      </c>
      <c r="EV38">
        <v>0.01</v>
      </c>
      <c r="EW38">
        <v>-3.5019999999999998</v>
      </c>
      <c r="EX38">
        <v>0.14000000000000001</v>
      </c>
      <c r="EY38">
        <v>30</v>
      </c>
      <c r="EZ38">
        <v>22</v>
      </c>
      <c r="FA38">
        <v>0.19</v>
      </c>
      <c r="FB38">
        <v>0.01</v>
      </c>
      <c r="FC38">
        <v>4.447376133492619</v>
      </c>
      <c r="FD38">
        <v>0.25031484388467701</v>
      </c>
      <c r="FE38">
        <v>4.8378387167276347E-2</v>
      </c>
      <c r="FF38">
        <v>1</v>
      </c>
      <c r="FG38">
        <v>0.37587786867525341</v>
      </c>
      <c r="FH38">
        <v>3.1007701264278809E-2</v>
      </c>
      <c r="FI38">
        <v>4.6482440399146906E-3</v>
      </c>
      <c r="FJ38">
        <v>1</v>
      </c>
      <c r="FK38">
        <v>2</v>
      </c>
      <c r="FL38">
        <v>2</v>
      </c>
      <c r="FM38" t="s">
        <v>406</v>
      </c>
      <c r="FN38">
        <v>2.9624199999999998</v>
      </c>
      <c r="FO38">
        <v>2.6990799999999999</v>
      </c>
      <c r="FP38">
        <v>8.0076699999999997E-3</v>
      </c>
      <c r="FQ38">
        <v>8.50682E-3</v>
      </c>
      <c r="FR38">
        <v>0.13269300000000001</v>
      </c>
      <c r="FS38">
        <v>0.10417</v>
      </c>
      <c r="FT38">
        <v>33861.9</v>
      </c>
      <c r="FU38">
        <v>21644</v>
      </c>
      <c r="FV38">
        <v>32048.9</v>
      </c>
      <c r="FW38">
        <v>24961.5</v>
      </c>
      <c r="FX38">
        <v>38450.6</v>
      </c>
      <c r="FY38">
        <v>38713.599999999999</v>
      </c>
      <c r="FZ38">
        <v>46039.9</v>
      </c>
      <c r="GA38">
        <v>45224.9</v>
      </c>
      <c r="GB38">
        <v>1.9238299999999999</v>
      </c>
      <c r="GC38">
        <v>1.80772</v>
      </c>
      <c r="GD38">
        <v>5.1558E-2</v>
      </c>
      <c r="GE38">
        <v>0</v>
      </c>
      <c r="GF38">
        <v>31.141999999999999</v>
      </c>
      <c r="GG38">
        <v>999.9</v>
      </c>
      <c r="GH38">
        <v>49.1</v>
      </c>
      <c r="GI38">
        <v>36.299999999999997</v>
      </c>
      <c r="GJ38">
        <v>30.246200000000002</v>
      </c>
      <c r="GK38">
        <v>63.404499999999999</v>
      </c>
      <c r="GL38">
        <v>13.557700000000001</v>
      </c>
      <c r="GM38">
        <v>1</v>
      </c>
      <c r="GN38">
        <v>0.52934400000000004</v>
      </c>
      <c r="GO38">
        <v>0.77994799999999997</v>
      </c>
      <c r="GP38">
        <v>20.2318</v>
      </c>
      <c r="GQ38">
        <v>5.2340600000000004</v>
      </c>
      <c r="GR38">
        <v>11.951499999999999</v>
      </c>
      <c r="GS38">
        <v>4.98515</v>
      </c>
      <c r="GT38">
        <v>3.29</v>
      </c>
      <c r="GU38">
        <v>9999</v>
      </c>
      <c r="GV38">
        <v>9999</v>
      </c>
      <c r="GW38">
        <v>9999</v>
      </c>
      <c r="GX38">
        <v>284.8</v>
      </c>
      <c r="GY38">
        <v>1.8664700000000001</v>
      </c>
      <c r="GZ38">
        <v>1.8687400000000001</v>
      </c>
      <c r="HA38">
        <v>1.8665</v>
      </c>
      <c r="HB38">
        <v>1.8669100000000001</v>
      </c>
      <c r="HC38">
        <v>1.86212</v>
      </c>
      <c r="HD38">
        <v>1.86487</v>
      </c>
      <c r="HE38">
        <v>1.8682700000000001</v>
      </c>
      <c r="HF38">
        <v>1.86859</v>
      </c>
      <c r="HG38">
        <v>5</v>
      </c>
      <c r="HH38">
        <v>0</v>
      </c>
      <c r="HI38">
        <v>0</v>
      </c>
      <c r="HJ38">
        <v>0</v>
      </c>
      <c r="HK38" t="s">
        <v>407</v>
      </c>
      <c r="HL38" t="s">
        <v>408</v>
      </c>
      <c r="HM38" t="s">
        <v>409</v>
      </c>
      <c r="HN38" t="s">
        <v>409</v>
      </c>
      <c r="HO38" t="s">
        <v>409</v>
      </c>
      <c r="HP38" t="s">
        <v>409</v>
      </c>
      <c r="HQ38">
        <v>0</v>
      </c>
      <c r="HR38">
        <v>100</v>
      </c>
      <c r="HS38">
        <v>100</v>
      </c>
      <c r="HT38">
        <v>-3.5019999999999998</v>
      </c>
      <c r="HU38">
        <v>0.14000000000000001</v>
      </c>
      <c r="HV38">
        <v>-3.7370137370917522</v>
      </c>
      <c r="HW38">
        <v>1.6145137170229321E-3</v>
      </c>
      <c r="HX38">
        <v>-1.407043735234338E-6</v>
      </c>
      <c r="HY38">
        <v>4.3622850327847239E-10</v>
      </c>
      <c r="HZ38">
        <v>0.2873899413531914</v>
      </c>
      <c r="IA38">
        <v>0</v>
      </c>
      <c r="IB38">
        <v>0</v>
      </c>
      <c r="IC38">
        <v>0</v>
      </c>
      <c r="ID38">
        <v>2</v>
      </c>
      <c r="IE38">
        <v>2094</v>
      </c>
      <c r="IF38">
        <v>1</v>
      </c>
      <c r="IG38">
        <v>26</v>
      </c>
      <c r="IH38">
        <v>2.5</v>
      </c>
      <c r="II38">
        <v>2.2999999999999998</v>
      </c>
      <c r="IJ38">
        <v>0.231934</v>
      </c>
      <c r="IK38">
        <v>2.6196299999999999</v>
      </c>
      <c r="IL38">
        <v>1.4978</v>
      </c>
      <c r="IM38">
        <v>2.2912599999999999</v>
      </c>
      <c r="IN38">
        <v>1.49902</v>
      </c>
      <c r="IO38">
        <v>2.3010299999999999</v>
      </c>
      <c r="IP38">
        <v>39.341799999999999</v>
      </c>
      <c r="IQ38">
        <v>23.912400000000002</v>
      </c>
      <c r="IR38">
        <v>18</v>
      </c>
      <c r="IS38">
        <v>508.517</v>
      </c>
      <c r="IT38">
        <v>471.28500000000003</v>
      </c>
      <c r="IU38">
        <v>30.1615</v>
      </c>
      <c r="IV38">
        <v>33.863</v>
      </c>
      <c r="IW38">
        <v>30</v>
      </c>
      <c r="IX38">
        <v>33.823599999999999</v>
      </c>
      <c r="IY38">
        <v>33.753300000000003</v>
      </c>
      <c r="IZ38">
        <v>4.6520799999999998</v>
      </c>
      <c r="JA38">
        <v>35.2851</v>
      </c>
      <c r="JB38">
        <v>26.993099999999998</v>
      </c>
      <c r="JC38">
        <v>30.1709</v>
      </c>
      <c r="JD38">
        <v>30</v>
      </c>
      <c r="JE38">
        <v>22.176600000000001</v>
      </c>
      <c r="JF38">
        <v>100.045</v>
      </c>
      <c r="JG38">
        <v>100.196</v>
      </c>
    </row>
    <row r="39" spans="1:267" x14ac:dyDescent="0.3">
      <c r="A39">
        <v>21</v>
      </c>
      <c r="B39">
        <v>1691871930.5</v>
      </c>
      <c r="C39">
        <v>4023.900000095367</v>
      </c>
      <c r="D39" t="s">
        <v>509</v>
      </c>
      <c r="E39" t="s">
        <v>510</v>
      </c>
      <c r="F39" t="s">
        <v>395</v>
      </c>
      <c r="G39" t="s">
        <v>478</v>
      </c>
      <c r="H39" t="s">
        <v>479</v>
      </c>
      <c r="I39" t="s">
        <v>480</v>
      </c>
      <c r="J39" t="s">
        <v>399</v>
      </c>
      <c r="K39" t="s">
        <v>398</v>
      </c>
      <c r="L39" t="s">
        <v>400</v>
      </c>
      <c r="M39">
        <v>1691871930.5</v>
      </c>
      <c r="N39">
        <f t="shared" si="0"/>
        <v>7.3733761165000345E-3</v>
      </c>
      <c r="O39">
        <f t="shared" si="1"/>
        <v>7.3733761165000349</v>
      </c>
      <c r="P39">
        <f t="shared" si="2"/>
        <v>2.0616547645302061</v>
      </c>
      <c r="Q39">
        <f t="shared" si="3"/>
        <v>7.4266699999999997</v>
      </c>
      <c r="R39">
        <f t="shared" si="4"/>
        <v>-0.90777509331413664</v>
      </c>
      <c r="S39">
        <f t="shared" si="5"/>
        <v>-8.9509953919816143E-2</v>
      </c>
      <c r="T39">
        <f t="shared" si="6"/>
        <v>0.73229690302555994</v>
      </c>
      <c r="U39">
        <f t="shared" si="7"/>
        <v>0.42833196209307295</v>
      </c>
      <c r="V39">
        <f t="shared" si="8"/>
        <v>2.9051288431709636</v>
      </c>
      <c r="W39">
        <f t="shared" si="9"/>
        <v>0.39608753639572047</v>
      </c>
      <c r="X39">
        <f t="shared" si="10"/>
        <v>0.25024916154391652</v>
      </c>
      <c r="Y39">
        <f t="shared" si="11"/>
        <v>289.57342158674402</v>
      </c>
      <c r="Z39">
        <f t="shared" si="12"/>
        <v>32.507311649984686</v>
      </c>
      <c r="AA39">
        <f t="shared" si="13"/>
        <v>31.968900000000001</v>
      </c>
      <c r="AB39">
        <f t="shared" si="14"/>
        <v>4.7666841926578458</v>
      </c>
      <c r="AC39">
        <f t="shared" si="15"/>
        <v>60.399881917542075</v>
      </c>
      <c r="AD39">
        <f t="shared" si="16"/>
        <v>3.0034480065464</v>
      </c>
      <c r="AE39">
        <f t="shared" si="17"/>
        <v>4.9726057588104355</v>
      </c>
      <c r="AF39">
        <f t="shared" si="18"/>
        <v>1.7632361861114458</v>
      </c>
      <c r="AG39">
        <f t="shared" si="19"/>
        <v>-325.16588673765153</v>
      </c>
      <c r="AH39">
        <f t="shared" si="20"/>
        <v>117.32502046920135</v>
      </c>
      <c r="AI39">
        <f t="shared" si="21"/>
        <v>9.1897336987141216</v>
      </c>
      <c r="AJ39">
        <f t="shared" si="22"/>
        <v>90.922289017007955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51166.883996812503</v>
      </c>
      <c r="AP39" t="s">
        <v>401</v>
      </c>
      <c r="AQ39">
        <v>0</v>
      </c>
      <c r="AR39">
        <v>0</v>
      </c>
      <c r="AS39">
        <v>0</v>
      </c>
      <c r="AT39" t="e">
        <f t="shared" si="26"/>
        <v>#DIV/0!</v>
      </c>
      <c r="AU39">
        <v>-1</v>
      </c>
      <c r="AV39" t="s">
        <v>511</v>
      </c>
      <c r="AW39">
        <v>10256.700000000001</v>
      </c>
      <c r="AX39">
        <v>1006.2224</v>
      </c>
      <c r="AY39">
        <v>1057.07</v>
      </c>
      <c r="AZ39">
        <f t="shared" si="27"/>
        <v>4.8102396246227697E-2</v>
      </c>
      <c r="BA39">
        <v>0.5</v>
      </c>
      <c r="BB39">
        <f t="shared" si="28"/>
        <v>1513.218593568261</v>
      </c>
      <c r="BC39">
        <f t="shared" si="29"/>
        <v>2.0616547645302061</v>
      </c>
      <c r="BD39">
        <f t="shared" si="30"/>
        <v>36.394720197489939</v>
      </c>
      <c r="BE39">
        <f t="shared" si="31"/>
        <v>2.0232732914751191E-3</v>
      </c>
      <c r="BF39">
        <f t="shared" si="32"/>
        <v>-1</v>
      </c>
      <c r="BG39" t="e">
        <f t="shared" si="33"/>
        <v>#DIV/0!</v>
      </c>
      <c r="BH39" t="s">
        <v>512</v>
      </c>
      <c r="BI39">
        <v>688.99</v>
      </c>
      <c r="BJ39">
        <f t="shared" si="34"/>
        <v>688.99</v>
      </c>
      <c r="BK39">
        <f t="shared" si="35"/>
        <v>0.34820778188767054</v>
      </c>
      <c r="BL39">
        <f t="shared" si="36"/>
        <v>0.1381427950445554</v>
      </c>
      <c r="BM39">
        <f t="shared" si="37"/>
        <v>1.534231266056111</v>
      </c>
      <c r="BN39">
        <f t="shared" si="38"/>
        <v>4.8102396246227731E-2</v>
      </c>
      <c r="BO39" t="e">
        <f t="shared" si="39"/>
        <v>#DIV/0!</v>
      </c>
      <c r="BP39">
        <f t="shared" si="40"/>
        <v>9.4590424897863762E-2</v>
      </c>
      <c r="BQ39">
        <f t="shared" si="41"/>
        <v>0.90540957510213627</v>
      </c>
      <c r="BR39">
        <v>1063</v>
      </c>
      <c r="BS39">
        <v>300</v>
      </c>
      <c r="BT39">
        <v>300</v>
      </c>
      <c r="BU39">
        <v>300</v>
      </c>
      <c r="BV39">
        <v>10256.700000000001</v>
      </c>
      <c r="BW39">
        <v>1042.22</v>
      </c>
      <c r="BX39">
        <v>-6.9729500000000003E-3</v>
      </c>
      <c r="BY39">
        <v>1.79</v>
      </c>
      <c r="BZ39" t="s">
        <v>401</v>
      </c>
      <c r="CA39" t="s">
        <v>401</v>
      </c>
      <c r="CB39" t="s">
        <v>401</v>
      </c>
      <c r="CC39" t="s">
        <v>401</v>
      </c>
      <c r="CD39" t="s">
        <v>401</v>
      </c>
      <c r="CE39" t="s">
        <v>401</v>
      </c>
      <c r="CF39" t="s">
        <v>401</v>
      </c>
      <c r="CG39" t="s">
        <v>401</v>
      </c>
      <c r="CH39" t="s">
        <v>401</v>
      </c>
      <c r="CI39" t="s">
        <v>401</v>
      </c>
      <c r="CJ39">
        <f t="shared" si="42"/>
        <v>1800.04</v>
      </c>
      <c r="CK39">
        <f t="shared" si="43"/>
        <v>1513.218593568261</v>
      </c>
      <c r="CL39">
        <f t="shared" si="44"/>
        <v>0.84065831513091993</v>
      </c>
      <c r="CM39">
        <f t="shared" si="45"/>
        <v>0.16087054820267552</v>
      </c>
      <c r="CN39">
        <v>6</v>
      </c>
      <c r="CO39">
        <v>0.5</v>
      </c>
      <c r="CP39" t="s">
        <v>404</v>
      </c>
      <c r="CQ39">
        <v>1691871930.5</v>
      </c>
      <c r="CR39">
        <v>7.4266699999999997</v>
      </c>
      <c r="CS39">
        <v>9.96523</v>
      </c>
      <c r="CT39">
        <v>30.459800000000001</v>
      </c>
      <c r="CU39">
        <v>21.885100000000001</v>
      </c>
      <c r="CV39">
        <v>10.9285</v>
      </c>
      <c r="CW39">
        <v>30.1602</v>
      </c>
      <c r="CX39">
        <v>500.22399999999999</v>
      </c>
      <c r="CY39">
        <v>98.504099999999994</v>
      </c>
      <c r="CZ39">
        <v>9.9568000000000004E-2</v>
      </c>
      <c r="DA39">
        <v>32.718000000000004</v>
      </c>
      <c r="DB39">
        <v>31.968900000000001</v>
      </c>
      <c r="DC39">
        <v>999.9</v>
      </c>
      <c r="DD39">
        <v>0</v>
      </c>
      <c r="DE39">
        <v>0</v>
      </c>
      <c r="DF39">
        <v>10011.200000000001</v>
      </c>
      <c r="DG39">
        <v>0</v>
      </c>
      <c r="DH39">
        <v>1340.72</v>
      </c>
      <c r="DI39">
        <v>-2.53857</v>
      </c>
      <c r="DJ39">
        <v>7.6599899999999996</v>
      </c>
      <c r="DK39">
        <v>10.1882</v>
      </c>
      <c r="DL39">
        <v>8.5746800000000007</v>
      </c>
      <c r="DM39">
        <v>9.96523</v>
      </c>
      <c r="DN39">
        <v>21.885100000000001</v>
      </c>
      <c r="DO39">
        <v>3.00041</v>
      </c>
      <c r="DP39">
        <v>2.15577</v>
      </c>
      <c r="DQ39">
        <v>24.030200000000001</v>
      </c>
      <c r="DR39">
        <v>18.6374</v>
      </c>
      <c r="DS39">
        <v>1800.04</v>
      </c>
      <c r="DT39">
        <v>0.97799800000000003</v>
      </c>
      <c r="DU39">
        <v>2.2002399999999998E-2</v>
      </c>
      <c r="DV39">
        <v>0</v>
      </c>
      <c r="DW39">
        <v>1004.44</v>
      </c>
      <c r="DX39">
        <v>4.9997699999999998</v>
      </c>
      <c r="DY39">
        <v>19587.3</v>
      </c>
      <c r="DZ39">
        <v>15784.8</v>
      </c>
      <c r="EA39">
        <v>44.686999999999998</v>
      </c>
      <c r="EB39">
        <v>45.686999999999998</v>
      </c>
      <c r="EC39">
        <v>44.375</v>
      </c>
      <c r="ED39">
        <v>44.625</v>
      </c>
      <c r="EE39">
        <v>45.625</v>
      </c>
      <c r="EF39">
        <v>1755.55</v>
      </c>
      <c r="EG39">
        <v>39.5</v>
      </c>
      <c r="EH39">
        <v>0</v>
      </c>
      <c r="EI39">
        <v>184.0999999046326</v>
      </c>
      <c r="EJ39">
        <v>0</v>
      </c>
      <c r="EK39">
        <v>1006.2224</v>
      </c>
      <c r="EL39">
        <v>-12.783846147969919</v>
      </c>
      <c r="EM39">
        <v>-222.7846151903417</v>
      </c>
      <c r="EN39">
        <v>19616.98</v>
      </c>
      <c r="EO39">
        <v>15</v>
      </c>
      <c r="EP39">
        <v>1691871892</v>
      </c>
      <c r="EQ39" t="s">
        <v>513</v>
      </c>
      <c r="ER39">
        <v>1691871887</v>
      </c>
      <c r="ES39">
        <v>1691871892</v>
      </c>
      <c r="ET39">
        <v>23</v>
      </c>
      <c r="EU39">
        <v>3.5000000000000003E-2</v>
      </c>
      <c r="EV39">
        <v>3.0000000000000001E-3</v>
      </c>
      <c r="EW39">
        <v>-3.4980000000000002</v>
      </c>
      <c r="EX39">
        <v>0.129</v>
      </c>
      <c r="EY39">
        <v>10</v>
      </c>
      <c r="EZ39">
        <v>22</v>
      </c>
      <c r="FA39">
        <v>0.19</v>
      </c>
      <c r="FB39">
        <v>0.01</v>
      </c>
      <c r="FC39">
        <v>2.068495268602065</v>
      </c>
      <c r="FD39">
        <v>9.3113256503913368E-3</v>
      </c>
      <c r="FE39">
        <v>2.39122176088181E-2</v>
      </c>
      <c r="FF39">
        <v>1</v>
      </c>
      <c r="FG39">
        <v>0.41962131234317129</v>
      </c>
      <c r="FH39">
        <v>8.3459942940589296E-2</v>
      </c>
      <c r="FI39">
        <v>1.8977489559264669E-2</v>
      </c>
      <c r="FJ39">
        <v>1</v>
      </c>
      <c r="FK39">
        <v>2</v>
      </c>
      <c r="FL39">
        <v>2</v>
      </c>
      <c r="FM39" t="s">
        <v>406</v>
      </c>
      <c r="FN39">
        <v>2.9626299999999999</v>
      </c>
      <c r="FO39">
        <v>2.6989000000000001</v>
      </c>
      <c r="FP39">
        <v>3.1147200000000001E-3</v>
      </c>
      <c r="FQ39">
        <v>2.8296100000000002E-3</v>
      </c>
      <c r="FR39">
        <v>0.13358700000000001</v>
      </c>
      <c r="FS39">
        <v>0.102862</v>
      </c>
      <c r="FT39">
        <v>34024</v>
      </c>
      <c r="FU39">
        <v>21764.6</v>
      </c>
      <c r="FV39">
        <v>32044.6</v>
      </c>
      <c r="FW39">
        <v>24958.2</v>
      </c>
      <c r="FX39">
        <v>38405.699999999997</v>
      </c>
      <c r="FY39">
        <v>38765.9</v>
      </c>
      <c r="FZ39">
        <v>46033.5</v>
      </c>
      <c r="GA39">
        <v>45220.1</v>
      </c>
      <c r="GB39">
        <v>1.9234</v>
      </c>
      <c r="GC39">
        <v>1.8064499999999999</v>
      </c>
      <c r="GD39">
        <v>3.4801699999999998E-2</v>
      </c>
      <c r="GE39">
        <v>0</v>
      </c>
      <c r="GF39">
        <v>31.404199999999999</v>
      </c>
      <c r="GG39">
        <v>999.9</v>
      </c>
      <c r="GH39">
        <v>48.6</v>
      </c>
      <c r="GI39">
        <v>36.299999999999997</v>
      </c>
      <c r="GJ39">
        <v>29.935099999999998</v>
      </c>
      <c r="GK39">
        <v>63.634500000000003</v>
      </c>
      <c r="GL39">
        <v>13.509600000000001</v>
      </c>
      <c r="GM39">
        <v>1</v>
      </c>
      <c r="GN39">
        <v>0.53614300000000004</v>
      </c>
      <c r="GO39">
        <v>1.6492500000000001</v>
      </c>
      <c r="GP39">
        <v>20.2241</v>
      </c>
      <c r="GQ39">
        <v>5.2304700000000004</v>
      </c>
      <c r="GR39">
        <v>11.9529</v>
      </c>
      <c r="GS39">
        <v>4.9846500000000002</v>
      </c>
      <c r="GT39">
        <v>3.28925</v>
      </c>
      <c r="GU39">
        <v>9999</v>
      </c>
      <c r="GV39">
        <v>9999</v>
      </c>
      <c r="GW39">
        <v>9999</v>
      </c>
      <c r="GX39">
        <v>284.89999999999998</v>
      </c>
      <c r="GY39">
        <v>1.86646</v>
      </c>
      <c r="GZ39">
        <v>1.8687400000000001</v>
      </c>
      <c r="HA39">
        <v>1.86646</v>
      </c>
      <c r="HB39">
        <v>1.8668899999999999</v>
      </c>
      <c r="HC39">
        <v>1.8620399999999999</v>
      </c>
      <c r="HD39">
        <v>1.8647899999999999</v>
      </c>
      <c r="HE39">
        <v>1.8681700000000001</v>
      </c>
      <c r="HF39">
        <v>1.86859</v>
      </c>
      <c r="HG39">
        <v>5</v>
      </c>
      <c r="HH39">
        <v>0</v>
      </c>
      <c r="HI39">
        <v>0</v>
      </c>
      <c r="HJ39">
        <v>0</v>
      </c>
      <c r="HK39" t="s">
        <v>407</v>
      </c>
      <c r="HL39" t="s">
        <v>408</v>
      </c>
      <c r="HM39" t="s">
        <v>409</v>
      </c>
      <c r="HN39" t="s">
        <v>409</v>
      </c>
      <c r="HO39" t="s">
        <v>409</v>
      </c>
      <c r="HP39" t="s">
        <v>409</v>
      </c>
      <c r="HQ39">
        <v>0</v>
      </c>
      <c r="HR39">
        <v>100</v>
      </c>
      <c r="HS39">
        <v>100</v>
      </c>
      <c r="HT39">
        <v>-3.5019999999999998</v>
      </c>
      <c r="HU39">
        <v>0.29959999999999998</v>
      </c>
      <c r="HV39">
        <v>-3.5193509438757071</v>
      </c>
      <c r="HW39">
        <v>1.6145137170229321E-3</v>
      </c>
      <c r="HX39">
        <v>-1.407043735234338E-6</v>
      </c>
      <c r="HY39">
        <v>4.3622850327847239E-10</v>
      </c>
      <c r="HZ39">
        <v>0.29951981725722171</v>
      </c>
      <c r="IA39">
        <v>0</v>
      </c>
      <c r="IB39">
        <v>0</v>
      </c>
      <c r="IC39">
        <v>0</v>
      </c>
      <c r="ID39">
        <v>2</v>
      </c>
      <c r="IE39">
        <v>2094</v>
      </c>
      <c r="IF39">
        <v>1</v>
      </c>
      <c r="IG39">
        <v>26</v>
      </c>
      <c r="IH39">
        <v>0.7</v>
      </c>
      <c r="II39">
        <v>0.6</v>
      </c>
      <c r="IJ39">
        <v>0.18798799999999999</v>
      </c>
      <c r="IK39">
        <v>2.6269499999999999</v>
      </c>
      <c r="IL39">
        <v>1.4978</v>
      </c>
      <c r="IM39">
        <v>2.2912599999999999</v>
      </c>
      <c r="IN39">
        <v>1.49902</v>
      </c>
      <c r="IO39">
        <v>2.3962400000000001</v>
      </c>
      <c r="IP39">
        <v>39.341799999999999</v>
      </c>
      <c r="IQ39">
        <v>23.903600000000001</v>
      </c>
      <c r="IR39">
        <v>18</v>
      </c>
      <c r="IS39">
        <v>508.51400000000001</v>
      </c>
      <c r="IT39">
        <v>470.67</v>
      </c>
      <c r="IU39">
        <v>29.3277</v>
      </c>
      <c r="IV39">
        <v>33.902200000000001</v>
      </c>
      <c r="IW39">
        <v>30</v>
      </c>
      <c r="IX39">
        <v>33.86</v>
      </c>
      <c r="IY39">
        <v>33.786499999999997</v>
      </c>
      <c r="IZ39">
        <v>3.7555200000000002</v>
      </c>
      <c r="JA39">
        <v>35.4542</v>
      </c>
      <c r="JB39">
        <v>24.081800000000001</v>
      </c>
      <c r="JC39">
        <v>29.346299999999999</v>
      </c>
      <c r="JD39">
        <v>10</v>
      </c>
      <c r="JE39">
        <v>21.932200000000002</v>
      </c>
      <c r="JF39">
        <v>100.03100000000001</v>
      </c>
      <c r="JG39">
        <v>100.185</v>
      </c>
    </row>
    <row r="40" spans="1:267" x14ac:dyDescent="0.3">
      <c r="A40">
        <v>22</v>
      </c>
      <c r="B40">
        <v>1691872111.5</v>
      </c>
      <c r="C40">
        <v>4204.9000000953674</v>
      </c>
      <c r="D40" t="s">
        <v>514</v>
      </c>
      <c r="E40" t="s">
        <v>515</v>
      </c>
      <c r="F40" t="s">
        <v>395</v>
      </c>
      <c r="G40" t="s">
        <v>478</v>
      </c>
      <c r="H40" t="s">
        <v>479</v>
      </c>
      <c r="I40" t="s">
        <v>480</v>
      </c>
      <c r="J40" t="s">
        <v>399</v>
      </c>
      <c r="K40" t="s">
        <v>398</v>
      </c>
      <c r="L40" t="s">
        <v>400</v>
      </c>
      <c r="M40">
        <v>1691872111.5</v>
      </c>
      <c r="N40">
        <f t="shared" si="0"/>
        <v>6.8243051759304552E-3</v>
      </c>
      <c r="O40">
        <f t="shared" si="1"/>
        <v>6.8243051759304549</v>
      </c>
      <c r="P40">
        <f t="shared" si="2"/>
        <v>26.8320536519978</v>
      </c>
      <c r="Q40">
        <f t="shared" si="3"/>
        <v>364.90100000000001</v>
      </c>
      <c r="R40">
        <f t="shared" si="4"/>
        <v>233.8266042473941</v>
      </c>
      <c r="S40">
        <f t="shared" si="5"/>
        <v>23.05767829590836</v>
      </c>
      <c r="T40">
        <f t="shared" si="6"/>
        <v>35.982945118397595</v>
      </c>
      <c r="U40">
        <f t="shared" si="7"/>
        <v>0.37395167673332302</v>
      </c>
      <c r="V40">
        <f t="shared" si="8"/>
        <v>2.9053590800758711</v>
      </c>
      <c r="W40">
        <f t="shared" si="9"/>
        <v>0.34912237434012611</v>
      </c>
      <c r="X40">
        <f t="shared" si="10"/>
        <v>0.22029476794855032</v>
      </c>
      <c r="Y40">
        <f t="shared" si="11"/>
        <v>289.58301029221792</v>
      </c>
      <c r="Z40">
        <f t="shared" si="12"/>
        <v>32.505800476438253</v>
      </c>
      <c r="AA40">
        <f t="shared" si="13"/>
        <v>32.1417</v>
      </c>
      <c r="AB40">
        <f t="shared" si="14"/>
        <v>4.8135147932617999</v>
      </c>
      <c r="AC40">
        <f t="shared" si="15"/>
        <v>60.054024419998662</v>
      </c>
      <c r="AD40">
        <f t="shared" si="16"/>
        <v>2.9619730258627195</v>
      </c>
      <c r="AE40">
        <f t="shared" si="17"/>
        <v>4.9321807397080111</v>
      </c>
      <c r="AF40">
        <f t="shared" si="18"/>
        <v>1.8515417673990804</v>
      </c>
      <c r="AG40">
        <f t="shared" si="19"/>
        <v>-300.95185825853309</v>
      </c>
      <c r="AH40">
        <f t="shared" si="20"/>
        <v>67.571786257986162</v>
      </c>
      <c r="AI40">
        <f t="shared" si="21"/>
        <v>5.293005630370172</v>
      </c>
      <c r="AJ40">
        <f t="shared" si="22"/>
        <v>61.495943922041135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51197.749237206372</v>
      </c>
      <c r="AP40" t="s">
        <v>401</v>
      </c>
      <c r="AQ40">
        <v>0</v>
      </c>
      <c r="AR40">
        <v>0</v>
      </c>
      <c r="AS40">
        <v>0</v>
      </c>
      <c r="AT40" t="e">
        <f t="shared" si="26"/>
        <v>#DIV/0!</v>
      </c>
      <c r="AU40">
        <v>-1</v>
      </c>
      <c r="AV40" t="s">
        <v>516</v>
      </c>
      <c r="AW40">
        <v>10257.299999999999</v>
      </c>
      <c r="AX40">
        <v>953.24720000000002</v>
      </c>
      <c r="AY40">
        <v>1171.49</v>
      </c>
      <c r="AZ40">
        <f t="shared" si="27"/>
        <v>0.18629506013709041</v>
      </c>
      <c r="BA40">
        <v>0.5</v>
      </c>
      <c r="BB40">
        <f t="shared" si="28"/>
        <v>1513.2690001514081</v>
      </c>
      <c r="BC40">
        <f t="shared" si="29"/>
        <v>26.8320536519978</v>
      </c>
      <c r="BD40">
        <f t="shared" si="30"/>
        <v>140.95726969340063</v>
      </c>
      <c r="BE40">
        <f t="shared" si="31"/>
        <v>1.8392006741176289E-2</v>
      </c>
      <c r="BF40">
        <f t="shared" si="32"/>
        <v>-1</v>
      </c>
      <c r="BG40" t="e">
        <f t="shared" si="33"/>
        <v>#DIV/0!</v>
      </c>
      <c r="BH40" t="s">
        <v>517</v>
      </c>
      <c r="BI40">
        <v>662.36</v>
      </c>
      <c r="BJ40">
        <f t="shared" si="34"/>
        <v>662.36</v>
      </c>
      <c r="BK40">
        <f t="shared" si="35"/>
        <v>0.43460038071174312</v>
      </c>
      <c r="BL40">
        <f t="shared" si="36"/>
        <v>0.42865829945200634</v>
      </c>
      <c r="BM40">
        <f t="shared" si="37"/>
        <v>1.7686605471344887</v>
      </c>
      <c r="BN40">
        <f t="shared" si="38"/>
        <v>0.18629506013709035</v>
      </c>
      <c r="BO40" t="e">
        <f t="shared" si="39"/>
        <v>#DIV/0!</v>
      </c>
      <c r="BP40">
        <f t="shared" si="40"/>
        <v>0.29785150297323815</v>
      </c>
      <c r="BQ40">
        <f t="shared" si="41"/>
        <v>0.70214849702676185</v>
      </c>
      <c r="BR40">
        <v>1065</v>
      </c>
      <c r="BS40">
        <v>300</v>
      </c>
      <c r="BT40">
        <v>300</v>
      </c>
      <c r="BU40">
        <v>300</v>
      </c>
      <c r="BV40">
        <v>10257.299999999999</v>
      </c>
      <c r="BW40">
        <v>1098.77</v>
      </c>
      <c r="BX40">
        <v>-6.9738300000000003E-3</v>
      </c>
      <c r="BY40">
        <v>5.35</v>
      </c>
      <c r="BZ40" t="s">
        <v>401</v>
      </c>
      <c r="CA40" t="s">
        <v>401</v>
      </c>
      <c r="CB40" t="s">
        <v>401</v>
      </c>
      <c r="CC40" t="s">
        <v>401</v>
      </c>
      <c r="CD40" t="s">
        <v>401</v>
      </c>
      <c r="CE40" t="s">
        <v>401</v>
      </c>
      <c r="CF40" t="s">
        <v>401</v>
      </c>
      <c r="CG40" t="s">
        <v>401</v>
      </c>
      <c r="CH40" t="s">
        <v>401</v>
      </c>
      <c r="CI40" t="s">
        <v>401</v>
      </c>
      <c r="CJ40">
        <f t="shared" si="42"/>
        <v>1800.1</v>
      </c>
      <c r="CK40">
        <f t="shared" si="43"/>
        <v>1513.2690001514081</v>
      </c>
      <c r="CL40">
        <f t="shared" si="44"/>
        <v>0.84065829684540205</v>
      </c>
      <c r="CM40">
        <f t="shared" si="45"/>
        <v>0.16087051291162599</v>
      </c>
      <c r="CN40">
        <v>6</v>
      </c>
      <c r="CO40">
        <v>0.5</v>
      </c>
      <c r="CP40" t="s">
        <v>404</v>
      </c>
      <c r="CQ40">
        <v>1691872111.5</v>
      </c>
      <c r="CR40">
        <v>364.90100000000001</v>
      </c>
      <c r="CS40">
        <v>400.08199999999999</v>
      </c>
      <c r="CT40">
        <v>30.037199999999999</v>
      </c>
      <c r="CU40">
        <v>22.095300000000002</v>
      </c>
      <c r="CV40">
        <v>369.24</v>
      </c>
      <c r="CW40">
        <v>29.728200000000001</v>
      </c>
      <c r="CX40">
        <v>500.08100000000002</v>
      </c>
      <c r="CY40">
        <v>98.510199999999998</v>
      </c>
      <c r="CZ40">
        <v>9.9957599999999994E-2</v>
      </c>
      <c r="DA40">
        <v>32.573099999999997</v>
      </c>
      <c r="DB40">
        <v>32.1417</v>
      </c>
      <c r="DC40">
        <v>999.9</v>
      </c>
      <c r="DD40">
        <v>0</v>
      </c>
      <c r="DE40">
        <v>0</v>
      </c>
      <c r="DF40">
        <v>10011.9</v>
      </c>
      <c r="DG40">
        <v>0</v>
      </c>
      <c r="DH40">
        <v>1324.97</v>
      </c>
      <c r="DI40">
        <v>-35.1815</v>
      </c>
      <c r="DJ40">
        <v>376.20100000000002</v>
      </c>
      <c r="DK40">
        <v>409.12200000000001</v>
      </c>
      <c r="DL40">
        <v>7.9418600000000001</v>
      </c>
      <c r="DM40">
        <v>400.08199999999999</v>
      </c>
      <c r="DN40">
        <v>22.095300000000002</v>
      </c>
      <c r="DO40">
        <v>2.9589699999999999</v>
      </c>
      <c r="DP40">
        <v>2.1766200000000002</v>
      </c>
      <c r="DQ40">
        <v>23.7988</v>
      </c>
      <c r="DR40">
        <v>18.7912</v>
      </c>
      <c r="DS40">
        <v>1800.1</v>
      </c>
      <c r="DT40">
        <v>0.97799800000000003</v>
      </c>
      <c r="DU40">
        <v>2.2002399999999998E-2</v>
      </c>
      <c r="DV40">
        <v>0</v>
      </c>
      <c r="DW40">
        <v>950.61400000000003</v>
      </c>
      <c r="DX40">
        <v>4.9997699999999998</v>
      </c>
      <c r="DY40">
        <v>18642.3</v>
      </c>
      <c r="DZ40">
        <v>15785.3</v>
      </c>
      <c r="EA40">
        <v>44.875</v>
      </c>
      <c r="EB40">
        <v>45.811999999999998</v>
      </c>
      <c r="EC40">
        <v>44.561999999999998</v>
      </c>
      <c r="ED40">
        <v>44.75</v>
      </c>
      <c r="EE40">
        <v>45.75</v>
      </c>
      <c r="EF40">
        <v>1755.6</v>
      </c>
      <c r="EG40">
        <v>39.5</v>
      </c>
      <c r="EH40">
        <v>0</v>
      </c>
      <c r="EI40">
        <v>180.29999995231631</v>
      </c>
      <c r="EJ40">
        <v>0</v>
      </c>
      <c r="EK40">
        <v>953.24720000000002</v>
      </c>
      <c r="EL40">
        <v>-19.399846146901108</v>
      </c>
      <c r="EM40">
        <v>-367.73076981153258</v>
      </c>
      <c r="EN40">
        <v>18675.148000000001</v>
      </c>
      <c r="EO40">
        <v>15</v>
      </c>
      <c r="EP40">
        <v>1691872074</v>
      </c>
      <c r="EQ40" t="s">
        <v>518</v>
      </c>
      <c r="ER40">
        <v>1691872060.5</v>
      </c>
      <c r="ES40">
        <v>1691872074</v>
      </c>
      <c r="ET40">
        <v>24</v>
      </c>
      <c r="EU40">
        <v>-1.2470000000000001</v>
      </c>
      <c r="EV40">
        <v>8.9999999999999993E-3</v>
      </c>
      <c r="EW40">
        <v>-4.3140000000000001</v>
      </c>
      <c r="EX40">
        <v>0.128</v>
      </c>
      <c r="EY40">
        <v>400</v>
      </c>
      <c r="EZ40">
        <v>22</v>
      </c>
      <c r="FA40">
        <v>7.0000000000000007E-2</v>
      </c>
      <c r="FB40">
        <v>0.01</v>
      </c>
      <c r="FC40">
        <v>26.507620244720979</v>
      </c>
      <c r="FD40">
        <v>0.94744600036196069</v>
      </c>
      <c r="FE40">
        <v>0.15820177802810631</v>
      </c>
      <c r="FF40">
        <v>1</v>
      </c>
      <c r="FG40">
        <v>0.379580361485442</v>
      </c>
      <c r="FH40">
        <v>4.169409878820686E-2</v>
      </c>
      <c r="FI40">
        <v>1.6955709934427032E-2</v>
      </c>
      <c r="FJ40">
        <v>1</v>
      </c>
      <c r="FK40">
        <v>2</v>
      </c>
      <c r="FL40">
        <v>2</v>
      </c>
      <c r="FM40" t="s">
        <v>406</v>
      </c>
      <c r="FN40">
        <v>2.96217</v>
      </c>
      <c r="FO40">
        <v>2.69929</v>
      </c>
      <c r="FP40">
        <v>8.9858599999999997E-2</v>
      </c>
      <c r="FQ40">
        <v>9.4886499999999999E-2</v>
      </c>
      <c r="FR40">
        <v>0.132267</v>
      </c>
      <c r="FS40">
        <v>0.103545</v>
      </c>
      <c r="FT40">
        <v>31058.6</v>
      </c>
      <c r="FU40">
        <v>19752.099999999999</v>
      </c>
      <c r="FV40">
        <v>32039.3</v>
      </c>
      <c r="FW40">
        <v>24954.1</v>
      </c>
      <c r="FX40">
        <v>38459.5</v>
      </c>
      <c r="FY40">
        <v>38731.1</v>
      </c>
      <c r="FZ40">
        <v>46026.7</v>
      </c>
      <c r="GA40">
        <v>45213.3</v>
      </c>
      <c r="GB40">
        <v>1.9218</v>
      </c>
      <c r="GC40">
        <v>1.8069299999999999</v>
      </c>
      <c r="GD40">
        <v>4.9009900000000002E-2</v>
      </c>
      <c r="GE40">
        <v>0</v>
      </c>
      <c r="GF40">
        <v>31.346399999999999</v>
      </c>
      <c r="GG40">
        <v>999.9</v>
      </c>
      <c r="GH40">
        <v>48</v>
      </c>
      <c r="GI40">
        <v>36.299999999999997</v>
      </c>
      <c r="GJ40">
        <v>29.565300000000001</v>
      </c>
      <c r="GK40">
        <v>63.5045</v>
      </c>
      <c r="GL40">
        <v>13.786099999999999</v>
      </c>
      <c r="GM40">
        <v>1</v>
      </c>
      <c r="GN40">
        <v>0.54726900000000001</v>
      </c>
      <c r="GO40">
        <v>2.7532700000000001</v>
      </c>
      <c r="GP40">
        <v>20.209900000000001</v>
      </c>
      <c r="GQ40">
        <v>5.23062</v>
      </c>
      <c r="GR40">
        <v>11.9544</v>
      </c>
      <c r="GS40">
        <v>4.9846500000000002</v>
      </c>
      <c r="GT40">
        <v>3.2893300000000001</v>
      </c>
      <c r="GU40">
        <v>9999</v>
      </c>
      <c r="GV40">
        <v>9999</v>
      </c>
      <c r="GW40">
        <v>9999</v>
      </c>
      <c r="GX40">
        <v>284.89999999999998</v>
      </c>
      <c r="GY40">
        <v>1.8664700000000001</v>
      </c>
      <c r="GZ40">
        <v>1.8687400000000001</v>
      </c>
      <c r="HA40">
        <v>1.86652</v>
      </c>
      <c r="HB40">
        <v>1.8669100000000001</v>
      </c>
      <c r="HC40">
        <v>1.86208</v>
      </c>
      <c r="HD40">
        <v>1.86486</v>
      </c>
      <c r="HE40">
        <v>1.86826</v>
      </c>
      <c r="HF40">
        <v>1.86859</v>
      </c>
      <c r="HG40">
        <v>5</v>
      </c>
      <c r="HH40">
        <v>0</v>
      </c>
      <c r="HI40">
        <v>0</v>
      </c>
      <c r="HJ40">
        <v>0</v>
      </c>
      <c r="HK40" t="s">
        <v>407</v>
      </c>
      <c r="HL40" t="s">
        <v>408</v>
      </c>
      <c r="HM40" t="s">
        <v>409</v>
      </c>
      <c r="HN40" t="s">
        <v>409</v>
      </c>
      <c r="HO40" t="s">
        <v>409</v>
      </c>
      <c r="HP40" t="s">
        <v>409</v>
      </c>
      <c r="HQ40">
        <v>0</v>
      </c>
      <c r="HR40">
        <v>100</v>
      </c>
      <c r="HS40">
        <v>100</v>
      </c>
      <c r="HT40">
        <v>-4.3390000000000004</v>
      </c>
      <c r="HU40">
        <v>0.309</v>
      </c>
      <c r="HV40">
        <v>-4.7660654687874402</v>
      </c>
      <c r="HW40">
        <v>1.6145137170229321E-3</v>
      </c>
      <c r="HX40">
        <v>-1.407043735234338E-6</v>
      </c>
      <c r="HY40">
        <v>4.3622850327847239E-10</v>
      </c>
      <c r="HZ40">
        <v>0.30898980175535762</v>
      </c>
      <c r="IA40">
        <v>0</v>
      </c>
      <c r="IB40">
        <v>0</v>
      </c>
      <c r="IC40">
        <v>0</v>
      </c>
      <c r="ID40">
        <v>2</v>
      </c>
      <c r="IE40">
        <v>2094</v>
      </c>
      <c r="IF40">
        <v>1</v>
      </c>
      <c r="IG40">
        <v>26</v>
      </c>
      <c r="IH40">
        <v>0.8</v>
      </c>
      <c r="II40">
        <v>0.6</v>
      </c>
      <c r="IJ40">
        <v>1.0656699999999999</v>
      </c>
      <c r="IK40">
        <v>2.5830099999999998</v>
      </c>
      <c r="IL40">
        <v>1.4978</v>
      </c>
      <c r="IM40">
        <v>2.2912599999999999</v>
      </c>
      <c r="IN40">
        <v>1.49902</v>
      </c>
      <c r="IO40">
        <v>2.2460900000000001</v>
      </c>
      <c r="IP40">
        <v>39.366700000000002</v>
      </c>
      <c r="IQ40">
        <v>23.877400000000002</v>
      </c>
      <c r="IR40">
        <v>18</v>
      </c>
      <c r="IS40">
        <v>507.947</v>
      </c>
      <c r="IT40">
        <v>471.423</v>
      </c>
      <c r="IU40">
        <v>28.710899999999999</v>
      </c>
      <c r="IV40">
        <v>33.9803</v>
      </c>
      <c r="IW40">
        <v>30.000699999999998</v>
      </c>
      <c r="IX40">
        <v>33.923999999999999</v>
      </c>
      <c r="IY40">
        <v>33.847000000000001</v>
      </c>
      <c r="IZ40">
        <v>21.348800000000001</v>
      </c>
      <c r="JA40">
        <v>33.242800000000003</v>
      </c>
      <c r="JB40">
        <v>20.138100000000001</v>
      </c>
      <c r="JC40">
        <v>28.6524</v>
      </c>
      <c r="JD40">
        <v>400</v>
      </c>
      <c r="JE40">
        <v>22.233699999999999</v>
      </c>
      <c r="JF40">
        <v>100.01600000000001</v>
      </c>
      <c r="JG40">
        <v>100.169</v>
      </c>
    </row>
    <row r="41" spans="1:267" x14ac:dyDescent="0.3">
      <c r="A41">
        <v>23</v>
      </c>
      <c r="B41">
        <v>1691872286.5</v>
      </c>
      <c r="C41">
        <v>4379.9000000953674</v>
      </c>
      <c r="D41" t="s">
        <v>519</v>
      </c>
      <c r="E41" t="s">
        <v>520</v>
      </c>
      <c r="F41" t="s">
        <v>395</v>
      </c>
      <c r="G41" t="s">
        <v>478</v>
      </c>
      <c r="H41" t="s">
        <v>479</v>
      </c>
      <c r="I41" t="s">
        <v>480</v>
      </c>
      <c r="J41" t="s">
        <v>399</v>
      </c>
      <c r="K41" t="s">
        <v>398</v>
      </c>
      <c r="L41" t="s">
        <v>400</v>
      </c>
      <c r="M41">
        <v>1691872286.5</v>
      </c>
      <c r="N41">
        <f t="shared" si="0"/>
        <v>4.4645171758012662E-3</v>
      </c>
      <c r="O41">
        <f t="shared" si="1"/>
        <v>4.4645171758012658</v>
      </c>
      <c r="P41">
        <f t="shared" si="2"/>
        <v>26.330204690616526</v>
      </c>
      <c r="Q41">
        <f t="shared" si="3"/>
        <v>366.43900000000002</v>
      </c>
      <c r="R41">
        <f t="shared" si="4"/>
        <v>167.62657243602553</v>
      </c>
      <c r="S41">
        <f t="shared" si="5"/>
        <v>16.530041195289446</v>
      </c>
      <c r="T41">
        <f t="shared" si="6"/>
        <v>36.135391170587901</v>
      </c>
      <c r="U41">
        <f t="shared" si="7"/>
        <v>0.22979493998692932</v>
      </c>
      <c r="V41">
        <f t="shared" si="8"/>
        <v>2.908342454889945</v>
      </c>
      <c r="W41">
        <f t="shared" si="9"/>
        <v>0.22016348616525733</v>
      </c>
      <c r="X41">
        <f t="shared" si="10"/>
        <v>0.13843388709859533</v>
      </c>
      <c r="Y41">
        <f t="shared" si="11"/>
        <v>289.58141429221956</v>
      </c>
      <c r="Z41">
        <f t="shared" si="12"/>
        <v>32.541833049490222</v>
      </c>
      <c r="AA41">
        <f t="shared" si="13"/>
        <v>31.990100000000002</v>
      </c>
      <c r="AB41">
        <f t="shared" si="14"/>
        <v>4.7724081833552727</v>
      </c>
      <c r="AC41">
        <f t="shared" si="15"/>
        <v>59.707411209886843</v>
      </c>
      <c r="AD41">
        <f t="shared" si="16"/>
        <v>2.8500136920453198</v>
      </c>
      <c r="AE41">
        <f t="shared" si="17"/>
        <v>4.7732997199071185</v>
      </c>
      <c r="AF41">
        <f t="shared" si="18"/>
        <v>1.9223944913099529</v>
      </c>
      <c r="AG41">
        <f t="shared" si="19"/>
        <v>-196.88520745283583</v>
      </c>
      <c r="AH41">
        <f t="shared" si="20"/>
        <v>0.51742204281239645</v>
      </c>
      <c r="AI41">
        <f t="shared" si="21"/>
        <v>4.0343620203180997E-2</v>
      </c>
      <c r="AJ41">
        <f t="shared" si="22"/>
        <v>93.253972502399336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51379.157260138672</v>
      </c>
      <c r="AP41" t="s">
        <v>401</v>
      </c>
      <c r="AQ41">
        <v>0</v>
      </c>
      <c r="AR41">
        <v>0</v>
      </c>
      <c r="AS41">
        <v>0</v>
      </c>
      <c r="AT41" t="e">
        <f t="shared" si="26"/>
        <v>#DIV/0!</v>
      </c>
      <c r="AU41">
        <v>-1</v>
      </c>
      <c r="AV41" t="s">
        <v>521</v>
      </c>
      <c r="AW41">
        <v>10257.200000000001</v>
      </c>
      <c r="AX41">
        <v>927.66742307692323</v>
      </c>
      <c r="AY41">
        <v>1150.07</v>
      </c>
      <c r="AZ41">
        <f t="shared" si="27"/>
        <v>0.19338177408599189</v>
      </c>
      <c r="BA41">
        <v>0.5</v>
      </c>
      <c r="BB41">
        <f t="shared" si="28"/>
        <v>1513.2606001514089</v>
      </c>
      <c r="BC41">
        <f t="shared" si="29"/>
        <v>26.330204690616526</v>
      </c>
      <c r="BD41">
        <f t="shared" si="30"/>
        <v>146.31850975585613</v>
      </c>
      <c r="BE41">
        <f t="shared" si="31"/>
        <v>1.8060474638592987E-2</v>
      </c>
      <c r="BF41">
        <f t="shared" si="32"/>
        <v>-1</v>
      </c>
      <c r="BG41" t="e">
        <f t="shared" si="33"/>
        <v>#DIV/0!</v>
      </c>
      <c r="BH41" t="s">
        <v>522</v>
      </c>
      <c r="BI41">
        <v>653.11</v>
      </c>
      <c r="BJ41">
        <f t="shared" si="34"/>
        <v>653.11</v>
      </c>
      <c r="BK41">
        <f t="shared" si="35"/>
        <v>0.43211282791482253</v>
      </c>
      <c r="BL41">
        <f t="shared" si="36"/>
        <v>0.44752611261082731</v>
      </c>
      <c r="BM41">
        <f t="shared" si="37"/>
        <v>1.7609131692976678</v>
      </c>
      <c r="BN41">
        <f t="shared" si="38"/>
        <v>0.19338177408599191</v>
      </c>
      <c r="BO41" t="e">
        <f t="shared" si="39"/>
        <v>#DIV/0!</v>
      </c>
      <c r="BP41">
        <f t="shared" si="40"/>
        <v>0.31507388546403764</v>
      </c>
      <c r="BQ41">
        <f t="shared" si="41"/>
        <v>0.68492611453596242</v>
      </c>
      <c r="BR41">
        <v>1067</v>
      </c>
      <c r="BS41">
        <v>300</v>
      </c>
      <c r="BT41">
        <v>300</v>
      </c>
      <c r="BU41">
        <v>300</v>
      </c>
      <c r="BV41">
        <v>10257.200000000001</v>
      </c>
      <c r="BW41">
        <v>1080.01</v>
      </c>
      <c r="BX41">
        <v>-6.9736900000000003E-3</v>
      </c>
      <c r="BY41">
        <v>4.63</v>
      </c>
      <c r="BZ41" t="s">
        <v>401</v>
      </c>
      <c r="CA41" t="s">
        <v>401</v>
      </c>
      <c r="CB41" t="s">
        <v>401</v>
      </c>
      <c r="CC41" t="s">
        <v>401</v>
      </c>
      <c r="CD41" t="s">
        <v>401</v>
      </c>
      <c r="CE41" t="s">
        <v>401</v>
      </c>
      <c r="CF41" t="s">
        <v>401</v>
      </c>
      <c r="CG41" t="s">
        <v>401</v>
      </c>
      <c r="CH41" t="s">
        <v>401</v>
      </c>
      <c r="CI41" t="s">
        <v>401</v>
      </c>
      <c r="CJ41">
        <f t="shared" si="42"/>
        <v>1800.09</v>
      </c>
      <c r="CK41">
        <f t="shared" si="43"/>
        <v>1513.2606001514089</v>
      </c>
      <c r="CL41">
        <f t="shared" si="44"/>
        <v>0.84065830050242429</v>
      </c>
      <c r="CM41">
        <f t="shared" si="45"/>
        <v>0.16087051996967905</v>
      </c>
      <c r="CN41">
        <v>6</v>
      </c>
      <c r="CO41">
        <v>0.5</v>
      </c>
      <c r="CP41" t="s">
        <v>404</v>
      </c>
      <c r="CQ41">
        <v>1691872286.5</v>
      </c>
      <c r="CR41">
        <v>366.43900000000002</v>
      </c>
      <c r="CS41">
        <v>399.97399999999999</v>
      </c>
      <c r="CT41">
        <v>28.901199999999999</v>
      </c>
      <c r="CU41">
        <v>23.702400000000001</v>
      </c>
      <c r="CV41">
        <v>370.935</v>
      </c>
      <c r="CW41">
        <v>28.609300000000001</v>
      </c>
      <c r="CX41">
        <v>500.36399999999998</v>
      </c>
      <c r="CY41">
        <v>98.512299999999996</v>
      </c>
      <c r="CZ41">
        <v>9.9996100000000004E-2</v>
      </c>
      <c r="DA41">
        <v>31.993400000000001</v>
      </c>
      <c r="DB41">
        <v>31.990100000000002</v>
      </c>
      <c r="DC41">
        <v>999.9</v>
      </c>
      <c r="DD41">
        <v>0</v>
      </c>
      <c r="DE41">
        <v>0</v>
      </c>
      <c r="DF41">
        <v>10028.799999999999</v>
      </c>
      <c r="DG41">
        <v>0</v>
      </c>
      <c r="DH41">
        <v>1312.28</v>
      </c>
      <c r="DI41">
        <v>-33.534799999999997</v>
      </c>
      <c r="DJ41">
        <v>377.34500000000003</v>
      </c>
      <c r="DK41">
        <v>409.68400000000003</v>
      </c>
      <c r="DL41">
        <v>5.1987699999999997</v>
      </c>
      <c r="DM41">
        <v>399.97399999999999</v>
      </c>
      <c r="DN41">
        <v>23.702400000000001</v>
      </c>
      <c r="DO41">
        <v>2.8471199999999999</v>
      </c>
      <c r="DP41">
        <v>2.3349799999999998</v>
      </c>
      <c r="DQ41">
        <v>23.1599</v>
      </c>
      <c r="DR41">
        <v>19.919799999999999</v>
      </c>
      <c r="DS41">
        <v>1800.09</v>
      </c>
      <c r="DT41">
        <v>0.97799400000000003</v>
      </c>
      <c r="DU41">
        <v>2.2006000000000001E-2</v>
      </c>
      <c r="DV41">
        <v>0</v>
      </c>
      <c r="DW41">
        <v>926.71600000000001</v>
      </c>
      <c r="DX41">
        <v>4.9997699999999998</v>
      </c>
      <c r="DY41">
        <v>18286.599999999999</v>
      </c>
      <c r="DZ41">
        <v>15785.2</v>
      </c>
      <c r="EA41">
        <v>44.811999999999998</v>
      </c>
      <c r="EB41">
        <v>45.686999999999998</v>
      </c>
      <c r="EC41">
        <v>44.5</v>
      </c>
      <c r="ED41">
        <v>44.686999999999998</v>
      </c>
      <c r="EE41">
        <v>45.686999999999998</v>
      </c>
      <c r="EF41">
        <v>1755.59</v>
      </c>
      <c r="EG41">
        <v>39.5</v>
      </c>
      <c r="EH41">
        <v>0</v>
      </c>
      <c r="EI41">
        <v>174.5999999046326</v>
      </c>
      <c r="EJ41">
        <v>0</v>
      </c>
      <c r="EK41">
        <v>927.66742307692323</v>
      </c>
      <c r="EL41">
        <v>-5.9837606914900814</v>
      </c>
      <c r="EM41">
        <v>-100.34529897528969</v>
      </c>
      <c r="EN41">
        <v>18287.573076923079</v>
      </c>
      <c r="EO41">
        <v>15</v>
      </c>
      <c r="EP41">
        <v>1691872244.5</v>
      </c>
      <c r="EQ41" t="s">
        <v>523</v>
      </c>
      <c r="ER41">
        <v>1691872244.5</v>
      </c>
      <c r="ES41">
        <v>1691872233.5</v>
      </c>
      <c r="ET41">
        <v>25</v>
      </c>
      <c r="EU41">
        <v>-0.158</v>
      </c>
      <c r="EV41">
        <v>-1.7000000000000001E-2</v>
      </c>
      <c r="EW41">
        <v>-4.4720000000000004</v>
      </c>
      <c r="EX41">
        <v>0.16</v>
      </c>
      <c r="EY41">
        <v>400</v>
      </c>
      <c r="EZ41">
        <v>23</v>
      </c>
      <c r="FA41">
        <v>0.09</v>
      </c>
      <c r="FB41">
        <v>0.02</v>
      </c>
      <c r="FC41">
        <v>26.491973980788639</v>
      </c>
      <c r="FD41">
        <v>-0.9590750041521251</v>
      </c>
      <c r="FE41">
        <v>0.14733267105116221</v>
      </c>
      <c r="FF41">
        <v>1</v>
      </c>
      <c r="FG41">
        <v>0.24520666476637321</v>
      </c>
      <c r="FH41">
        <v>-3.3267468595028687E-2</v>
      </c>
      <c r="FI41">
        <v>6.1918485545790544E-3</v>
      </c>
      <c r="FJ41">
        <v>1</v>
      </c>
      <c r="FK41">
        <v>2</v>
      </c>
      <c r="FL41">
        <v>2</v>
      </c>
      <c r="FM41" t="s">
        <v>406</v>
      </c>
      <c r="FN41">
        <v>2.96286</v>
      </c>
      <c r="FO41">
        <v>2.6994799999999999</v>
      </c>
      <c r="FP41">
        <v>9.0173199999999995E-2</v>
      </c>
      <c r="FQ41">
        <v>9.4880599999999995E-2</v>
      </c>
      <c r="FR41">
        <v>0.12883800000000001</v>
      </c>
      <c r="FS41">
        <v>0.108737</v>
      </c>
      <c r="FT41">
        <v>31048.9</v>
      </c>
      <c r="FU41">
        <v>19754.2</v>
      </c>
      <c r="FV41">
        <v>32040.400000000001</v>
      </c>
      <c r="FW41">
        <v>24956.6</v>
      </c>
      <c r="FX41">
        <v>38613</v>
      </c>
      <c r="FY41">
        <v>38510.9</v>
      </c>
      <c r="FZ41">
        <v>46028.2</v>
      </c>
      <c r="GA41">
        <v>45218.1</v>
      </c>
      <c r="GB41">
        <v>1.9201299999999999</v>
      </c>
      <c r="GC41">
        <v>1.8095000000000001</v>
      </c>
      <c r="GD41">
        <v>6.3870099999999999E-2</v>
      </c>
      <c r="GE41">
        <v>0</v>
      </c>
      <c r="GF41">
        <v>30.953199999999999</v>
      </c>
      <c r="GG41">
        <v>999.9</v>
      </c>
      <c r="GH41">
        <v>47.7</v>
      </c>
      <c r="GI41">
        <v>36.299999999999997</v>
      </c>
      <c r="GJ41">
        <v>29.379899999999999</v>
      </c>
      <c r="GK41">
        <v>63.794499999999999</v>
      </c>
      <c r="GL41">
        <v>12.788500000000001</v>
      </c>
      <c r="GM41">
        <v>1</v>
      </c>
      <c r="GN41">
        <v>0.54453799999999997</v>
      </c>
      <c r="GO41">
        <v>1.8900699999999999</v>
      </c>
      <c r="GP41">
        <v>20.223099999999999</v>
      </c>
      <c r="GQ41">
        <v>5.22987</v>
      </c>
      <c r="GR41">
        <v>11.955399999999999</v>
      </c>
      <c r="GS41">
        <v>4.9856499999999997</v>
      </c>
      <c r="GT41">
        <v>3.29</v>
      </c>
      <c r="GU41">
        <v>9999</v>
      </c>
      <c r="GV41">
        <v>9999</v>
      </c>
      <c r="GW41">
        <v>9999</v>
      </c>
      <c r="GX41">
        <v>285</v>
      </c>
      <c r="GY41">
        <v>1.8664700000000001</v>
      </c>
      <c r="GZ41">
        <v>1.8687400000000001</v>
      </c>
      <c r="HA41">
        <v>1.8664799999999999</v>
      </c>
      <c r="HB41">
        <v>1.8669100000000001</v>
      </c>
      <c r="HC41">
        <v>1.8620399999999999</v>
      </c>
      <c r="HD41">
        <v>1.8648199999999999</v>
      </c>
      <c r="HE41">
        <v>1.8682399999999999</v>
      </c>
      <c r="HF41">
        <v>1.86859</v>
      </c>
      <c r="HG41">
        <v>5</v>
      </c>
      <c r="HH41">
        <v>0</v>
      </c>
      <c r="HI41">
        <v>0</v>
      </c>
      <c r="HJ41">
        <v>0</v>
      </c>
      <c r="HK41" t="s">
        <v>407</v>
      </c>
      <c r="HL41" t="s">
        <v>408</v>
      </c>
      <c r="HM41" t="s">
        <v>409</v>
      </c>
      <c r="HN41" t="s">
        <v>409</v>
      </c>
      <c r="HO41" t="s">
        <v>409</v>
      </c>
      <c r="HP41" t="s">
        <v>409</v>
      </c>
      <c r="HQ41">
        <v>0</v>
      </c>
      <c r="HR41">
        <v>100</v>
      </c>
      <c r="HS41">
        <v>100</v>
      </c>
      <c r="HT41">
        <v>-4.4960000000000004</v>
      </c>
      <c r="HU41">
        <v>0.29189999999999999</v>
      </c>
      <c r="HV41">
        <v>-4.9237755858560499</v>
      </c>
      <c r="HW41">
        <v>1.6145137170229321E-3</v>
      </c>
      <c r="HX41">
        <v>-1.407043735234338E-6</v>
      </c>
      <c r="HY41">
        <v>4.3622850327847239E-10</v>
      </c>
      <c r="HZ41">
        <v>0.29191095222601982</v>
      </c>
      <c r="IA41">
        <v>0</v>
      </c>
      <c r="IB41">
        <v>0</v>
      </c>
      <c r="IC41">
        <v>0</v>
      </c>
      <c r="ID41">
        <v>2</v>
      </c>
      <c r="IE41">
        <v>2094</v>
      </c>
      <c r="IF41">
        <v>1</v>
      </c>
      <c r="IG41">
        <v>26</v>
      </c>
      <c r="IH41">
        <v>0.7</v>
      </c>
      <c r="II41">
        <v>0.9</v>
      </c>
      <c r="IJ41">
        <v>1.0668899999999999</v>
      </c>
      <c r="IK41">
        <v>2.5720200000000002</v>
      </c>
      <c r="IL41">
        <v>1.4978</v>
      </c>
      <c r="IM41">
        <v>2.2912599999999999</v>
      </c>
      <c r="IN41">
        <v>1.49902</v>
      </c>
      <c r="IO41">
        <v>2.4499499999999999</v>
      </c>
      <c r="IP41">
        <v>39.341799999999999</v>
      </c>
      <c r="IQ41">
        <v>23.903600000000001</v>
      </c>
      <c r="IR41">
        <v>18</v>
      </c>
      <c r="IS41">
        <v>506.93700000000001</v>
      </c>
      <c r="IT41">
        <v>473.23899999999998</v>
      </c>
      <c r="IU41">
        <v>27.971499999999999</v>
      </c>
      <c r="IV41">
        <v>33.997599999999998</v>
      </c>
      <c r="IW41">
        <v>29.9999</v>
      </c>
      <c r="IX41">
        <v>33.936100000000003</v>
      </c>
      <c r="IY41">
        <v>33.859200000000001</v>
      </c>
      <c r="IZ41">
        <v>21.372800000000002</v>
      </c>
      <c r="JA41">
        <v>26.406199999999998</v>
      </c>
      <c r="JB41">
        <v>18.6843</v>
      </c>
      <c r="JC41">
        <v>28.020700000000001</v>
      </c>
      <c r="JD41">
        <v>400</v>
      </c>
      <c r="JE41">
        <v>23.867599999999999</v>
      </c>
      <c r="JF41">
        <v>100.01900000000001</v>
      </c>
      <c r="JG41">
        <v>100.179</v>
      </c>
    </row>
    <row r="42" spans="1:267" x14ac:dyDescent="0.3">
      <c r="A42">
        <v>24</v>
      </c>
      <c r="B42">
        <v>1691872475</v>
      </c>
      <c r="C42">
        <v>4568.4000000953674</v>
      </c>
      <c r="D42" t="s">
        <v>524</v>
      </c>
      <c r="E42" t="s">
        <v>525</v>
      </c>
      <c r="F42" t="s">
        <v>395</v>
      </c>
      <c r="G42" t="s">
        <v>478</v>
      </c>
      <c r="H42" t="s">
        <v>479</v>
      </c>
      <c r="I42" t="s">
        <v>480</v>
      </c>
      <c r="J42" t="s">
        <v>399</v>
      </c>
      <c r="K42" t="s">
        <v>398</v>
      </c>
      <c r="L42" t="s">
        <v>400</v>
      </c>
      <c r="M42">
        <v>1691872475</v>
      </c>
      <c r="N42">
        <f t="shared" si="0"/>
        <v>2.7107226871650649E-3</v>
      </c>
      <c r="O42">
        <f t="shared" si="1"/>
        <v>2.7107226871650649</v>
      </c>
      <c r="P42">
        <f t="shared" si="2"/>
        <v>24.997849752937235</v>
      </c>
      <c r="Q42">
        <f t="shared" si="3"/>
        <v>468.53199999999998</v>
      </c>
      <c r="R42">
        <f t="shared" si="4"/>
        <v>159.21854116014489</v>
      </c>
      <c r="S42">
        <f t="shared" si="5"/>
        <v>15.701689105576358</v>
      </c>
      <c r="T42">
        <f t="shared" si="6"/>
        <v>46.205320978379994</v>
      </c>
      <c r="U42">
        <f t="shared" si="7"/>
        <v>0.13670468006495076</v>
      </c>
      <c r="V42">
        <f t="shared" si="8"/>
        <v>2.8970656559991572</v>
      </c>
      <c r="W42">
        <f t="shared" si="9"/>
        <v>0.13321948356292304</v>
      </c>
      <c r="X42">
        <f t="shared" si="10"/>
        <v>8.356790767136224E-2</v>
      </c>
      <c r="Y42">
        <f t="shared" si="11"/>
        <v>289.56327929216349</v>
      </c>
      <c r="Z42">
        <f t="shared" si="12"/>
        <v>32.995854710214871</v>
      </c>
      <c r="AA42">
        <f t="shared" si="13"/>
        <v>31.9937</v>
      </c>
      <c r="AB42">
        <f t="shared" si="14"/>
        <v>4.7733807758736591</v>
      </c>
      <c r="AC42">
        <f t="shared" si="15"/>
        <v>59.610380665697136</v>
      </c>
      <c r="AD42">
        <f t="shared" si="16"/>
        <v>2.8442388212580001</v>
      </c>
      <c r="AE42">
        <f t="shared" si="17"/>
        <v>4.7713817450837395</v>
      </c>
      <c r="AF42">
        <f t="shared" si="18"/>
        <v>1.929141954615659</v>
      </c>
      <c r="AG42">
        <f t="shared" si="19"/>
        <v>-119.54287050397936</v>
      </c>
      <c r="AH42">
        <f t="shared" si="20"/>
        <v>-1.1557808669821574</v>
      </c>
      <c r="AI42">
        <f t="shared" si="21"/>
        <v>-9.0465954719549324E-2</v>
      </c>
      <c r="AJ42">
        <f t="shared" si="22"/>
        <v>168.77416196648241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51063.017126105107</v>
      </c>
      <c r="AP42" t="s">
        <v>401</v>
      </c>
      <c r="AQ42">
        <v>0</v>
      </c>
      <c r="AR42">
        <v>0</v>
      </c>
      <c r="AS42">
        <v>0</v>
      </c>
      <c r="AT42" t="e">
        <f t="shared" si="26"/>
        <v>#DIV/0!</v>
      </c>
      <c r="AU42">
        <v>-1</v>
      </c>
      <c r="AV42" t="s">
        <v>526</v>
      </c>
      <c r="AW42">
        <v>10256.6</v>
      </c>
      <c r="AX42">
        <v>912.44092307692313</v>
      </c>
      <c r="AY42">
        <v>1124.82</v>
      </c>
      <c r="AZ42">
        <f t="shared" si="27"/>
        <v>0.18881161156725235</v>
      </c>
      <c r="BA42">
        <v>0.5</v>
      </c>
      <c r="BB42">
        <f t="shared" si="28"/>
        <v>1513.1679001513801</v>
      </c>
      <c r="BC42">
        <f t="shared" si="29"/>
        <v>24.997849752937235</v>
      </c>
      <c r="BD42">
        <f t="shared" si="30"/>
        <v>142.85183489970862</v>
      </c>
      <c r="BE42">
        <f t="shared" si="31"/>
        <v>1.7181074056842181E-2</v>
      </c>
      <c r="BF42">
        <f t="shared" si="32"/>
        <v>-1</v>
      </c>
      <c r="BG42" t="e">
        <f t="shared" si="33"/>
        <v>#DIV/0!</v>
      </c>
      <c r="BH42" t="s">
        <v>527</v>
      </c>
      <c r="BI42">
        <v>648.29999999999995</v>
      </c>
      <c r="BJ42">
        <f t="shared" si="34"/>
        <v>648.29999999999995</v>
      </c>
      <c r="BK42">
        <f t="shared" si="35"/>
        <v>0.42364111591187925</v>
      </c>
      <c r="BL42">
        <f t="shared" si="36"/>
        <v>0.44568764568764546</v>
      </c>
      <c r="BM42">
        <f t="shared" si="37"/>
        <v>1.7350300786672836</v>
      </c>
      <c r="BN42">
        <f t="shared" si="38"/>
        <v>0.18881161156725237</v>
      </c>
      <c r="BO42" t="e">
        <f t="shared" si="39"/>
        <v>#DIV/0!</v>
      </c>
      <c r="BP42">
        <f t="shared" si="40"/>
        <v>0.31666631054308991</v>
      </c>
      <c r="BQ42">
        <f t="shared" si="41"/>
        <v>0.68333368945691009</v>
      </c>
      <c r="BR42">
        <v>1069</v>
      </c>
      <c r="BS42">
        <v>300</v>
      </c>
      <c r="BT42">
        <v>300</v>
      </c>
      <c r="BU42">
        <v>300</v>
      </c>
      <c r="BV42">
        <v>10256.6</v>
      </c>
      <c r="BW42">
        <v>1060.0899999999999</v>
      </c>
      <c r="BX42">
        <v>-6.9735300000000004E-3</v>
      </c>
      <c r="BY42">
        <v>3.12</v>
      </c>
      <c r="BZ42" t="s">
        <v>401</v>
      </c>
      <c r="CA42" t="s">
        <v>401</v>
      </c>
      <c r="CB42" t="s">
        <v>401</v>
      </c>
      <c r="CC42" t="s">
        <v>401</v>
      </c>
      <c r="CD42" t="s">
        <v>401</v>
      </c>
      <c r="CE42" t="s">
        <v>401</v>
      </c>
      <c r="CF42" t="s">
        <v>401</v>
      </c>
      <c r="CG42" t="s">
        <v>401</v>
      </c>
      <c r="CH42" t="s">
        <v>401</v>
      </c>
      <c r="CI42" t="s">
        <v>401</v>
      </c>
      <c r="CJ42">
        <f t="shared" si="42"/>
        <v>1799.98</v>
      </c>
      <c r="CK42">
        <f t="shared" si="43"/>
        <v>1513.1679001513801</v>
      </c>
      <c r="CL42">
        <f t="shared" si="44"/>
        <v>0.84065817406381182</v>
      </c>
      <c r="CM42">
        <f t="shared" si="45"/>
        <v>0.16087027594315687</v>
      </c>
      <c r="CN42">
        <v>6</v>
      </c>
      <c r="CO42">
        <v>0.5</v>
      </c>
      <c r="CP42" t="s">
        <v>404</v>
      </c>
      <c r="CQ42">
        <v>1691872475</v>
      </c>
      <c r="CR42">
        <v>468.53199999999998</v>
      </c>
      <c r="CS42">
        <v>500.04700000000003</v>
      </c>
      <c r="CT42">
        <v>28.841200000000001</v>
      </c>
      <c r="CU42">
        <v>25.6828</v>
      </c>
      <c r="CV42">
        <v>473.31599999999997</v>
      </c>
      <c r="CW42">
        <v>28.606200000000001</v>
      </c>
      <c r="CX42">
        <v>500.10300000000001</v>
      </c>
      <c r="CY42">
        <v>98.516900000000007</v>
      </c>
      <c r="CZ42">
        <v>0.100315</v>
      </c>
      <c r="DA42">
        <v>31.9863</v>
      </c>
      <c r="DB42">
        <v>31.9937</v>
      </c>
      <c r="DC42">
        <v>999.9</v>
      </c>
      <c r="DD42">
        <v>0</v>
      </c>
      <c r="DE42">
        <v>0</v>
      </c>
      <c r="DF42">
        <v>9963.75</v>
      </c>
      <c r="DG42">
        <v>0</v>
      </c>
      <c r="DH42">
        <v>1247.2</v>
      </c>
      <c r="DI42">
        <v>-31.1602</v>
      </c>
      <c r="DJ42">
        <v>482.84</v>
      </c>
      <c r="DK42">
        <v>513.22799999999995</v>
      </c>
      <c r="DL42">
        <v>3.21529</v>
      </c>
      <c r="DM42">
        <v>500.04700000000003</v>
      </c>
      <c r="DN42">
        <v>25.6828</v>
      </c>
      <c r="DO42">
        <v>2.8469500000000001</v>
      </c>
      <c r="DP42">
        <v>2.5301900000000002</v>
      </c>
      <c r="DQ42">
        <v>23.158899999999999</v>
      </c>
      <c r="DR42">
        <v>21.222000000000001</v>
      </c>
      <c r="DS42">
        <v>1799.98</v>
      </c>
      <c r="DT42">
        <v>0.97799800000000003</v>
      </c>
      <c r="DU42">
        <v>2.2002399999999998E-2</v>
      </c>
      <c r="DV42">
        <v>0</v>
      </c>
      <c r="DW42">
        <v>912.15099999999995</v>
      </c>
      <c r="DX42">
        <v>4.9997699999999998</v>
      </c>
      <c r="DY42">
        <v>18095.099999999999</v>
      </c>
      <c r="DZ42">
        <v>15784.3</v>
      </c>
      <c r="EA42">
        <v>44.811999999999998</v>
      </c>
      <c r="EB42">
        <v>45.686999999999998</v>
      </c>
      <c r="EC42">
        <v>44.5</v>
      </c>
      <c r="ED42">
        <v>44.686999999999998</v>
      </c>
      <c r="EE42">
        <v>45.625</v>
      </c>
      <c r="EF42">
        <v>1755.49</v>
      </c>
      <c r="EG42">
        <v>39.49</v>
      </c>
      <c r="EH42">
        <v>0</v>
      </c>
      <c r="EI42">
        <v>188.19999980926511</v>
      </c>
      <c r="EJ42">
        <v>0</v>
      </c>
      <c r="EK42">
        <v>912.44092307692313</v>
      </c>
      <c r="EL42">
        <v>-5.7494701028282202</v>
      </c>
      <c r="EM42">
        <v>-137.38803413909019</v>
      </c>
      <c r="EN42">
        <v>18118.86153846154</v>
      </c>
      <c r="EO42">
        <v>15</v>
      </c>
      <c r="EP42">
        <v>1691872500</v>
      </c>
      <c r="EQ42" t="s">
        <v>528</v>
      </c>
      <c r="ER42">
        <v>1691872496.5</v>
      </c>
      <c r="ES42">
        <v>1691872500</v>
      </c>
      <c r="ET42">
        <v>26</v>
      </c>
      <c r="EU42">
        <v>-0.373</v>
      </c>
      <c r="EV42">
        <v>-0.04</v>
      </c>
      <c r="EW42">
        <v>-4.7839999999999998</v>
      </c>
      <c r="EX42">
        <v>0.23499999999999999</v>
      </c>
      <c r="EY42">
        <v>500</v>
      </c>
      <c r="EZ42">
        <v>26</v>
      </c>
      <c r="FA42">
        <v>0.08</v>
      </c>
      <c r="FB42">
        <v>0.03</v>
      </c>
      <c r="FC42">
        <v>24.909633213855109</v>
      </c>
      <c r="FD42">
        <v>-1.1335457204949611</v>
      </c>
      <c r="FE42">
        <v>0.1684279994549614</v>
      </c>
      <c r="FF42">
        <v>0</v>
      </c>
      <c r="FG42">
        <v>0.14199273234995999</v>
      </c>
      <c r="FH42">
        <v>-1.0108346543592991E-2</v>
      </c>
      <c r="FI42">
        <v>1.510024848190311E-3</v>
      </c>
      <c r="FJ42">
        <v>1</v>
      </c>
      <c r="FK42">
        <v>1</v>
      </c>
      <c r="FL42">
        <v>2</v>
      </c>
      <c r="FM42" t="s">
        <v>445</v>
      </c>
      <c r="FN42">
        <v>2.9622000000000002</v>
      </c>
      <c r="FO42">
        <v>2.69923</v>
      </c>
      <c r="FP42">
        <v>0.108653</v>
      </c>
      <c r="FQ42">
        <v>0.112243</v>
      </c>
      <c r="FR42">
        <v>0.12884300000000001</v>
      </c>
      <c r="FS42">
        <v>0.114951</v>
      </c>
      <c r="FT42">
        <v>30421.3</v>
      </c>
      <c r="FU42">
        <v>19375.599999999999</v>
      </c>
      <c r="FV42">
        <v>32044</v>
      </c>
      <c r="FW42">
        <v>24957</v>
      </c>
      <c r="FX42">
        <v>38617.300000000003</v>
      </c>
      <c r="FY42">
        <v>38242.9</v>
      </c>
      <c r="FZ42">
        <v>46033.7</v>
      </c>
      <c r="GA42">
        <v>45218.6</v>
      </c>
      <c r="GB42">
        <v>1.9192800000000001</v>
      </c>
      <c r="GC42">
        <v>1.8140499999999999</v>
      </c>
      <c r="GD42">
        <v>6.6809400000000005E-2</v>
      </c>
      <c r="GE42">
        <v>0</v>
      </c>
      <c r="GF42">
        <v>30.908999999999999</v>
      </c>
      <c r="GG42">
        <v>999.9</v>
      </c>
      <c r="GH42">
        <v>48.1</v>
      </c>
      <c r="GI42">
        <v>36.299999999999997</v>
      </c>
      <c r="GJ42">
        <v>29.626200000000001</v>
      </c>
      <c r="GK42">
        <v>63.914499999999997</v>
      </c>
      <c r="GL42">
        <v>13.77</v>
      </c>
      <c r="GM42">
        <v>1</v>
      </c>
      <c r="GN42">
        <v>0.53967200000000004</v>
      </c>
      <c r="GO42">
        <v>1.7503599999999999</v>
      </c>
      <c r="GP42">
        <v>20.224699999999999</v>
      </c>
      <c r="GQ42">
        <v>5.2336099999999997</v>
      </c>
      <c r="GR42">
        <v>11.9533</v>
      </c>
      <c r="GS42">
        <v>4.9853500000000004</v>
      </c>
      <c r="GT42">
        <v>3.28993</v>
      </c>
      <c r="GU42">
        <v>9999</v>
      </c>
      <c r="GV42">
        <v>9999</v>
      </c>
      <c r="GW42">
        <v>9999</v>
      </c>
      <c r="GX42">
        <v>285</v>
      </c>
      <c r="GY42">
        <v>1.8664700000000001</v>
      </c>
      <c r="GZ42">
        <v>1.8687400000000001</v>
      </c>
      <c r="HA42">
        <v>1.86649</v>
      </c>
      <c r="HB42">
        <v>1.8669100000000001</v>
      </c>
      <c r="HC42">
        <v>1.86205</v>
      </c>
      <c r="HD42">
        <v>1.86483</v>
      </c>
      <c r="HE42">
        <v>1.8682799999999999</v>
      </c>
      <c r="HF42">
        <v>1.86859</v>
      </c>
      <c r="HG42">
        <v>5</v>
      </c>
      <c r="HH42">
        <v>0</v>
      </c>
      <c r="HI42">
        <v>0</v>
      </c>
      <c r="HJ42">
        <v>0</v>
      </c>
      <c r="HK42" t="s">
        <v>407</v>
      </c>
      <c r="HL42" t="s">
        <v>408</v>
      </c>
      <c r="HM42" t="s">
        <v>409</v>
      </c>
      <c r="HN42" t="s">
        <v>409</v>
      </c>
      <c r="HO42" t="s">
        <v>409</v>
      </c>
      <c r="HP42" t="s">
        <v>409</v>
      </c>
      <c r="HQ42">
        <v>0</v>
      </c>
      <c r="HR42">
        <v>100</v>
      </c>
      <c r="HS42">
        <v>100</v>
      </c>
      <c r="HT42">
        <v>-4.7839999999999998</v>
      </c>
      <c r="HU42">
        <v>0.23499999999999999</v>
      </c>
      <c r="HV42">
        <v>-4.9237755858560499</v>
      </c>
      <c r="HW42">
        <v>1.6145137170229321E-3</v>
      </c>
      <c r="HX42">
        <v>-1.407043735234338E-6</v>
      </c>
      <c r="HY42">
        <v>4.3622850327847239E-10</v>
      </c>
      <c r="HZ42">
        <v>0.29191095222601982</v>
      </c>
      <c r="IA42">
        <v>0</v>
      </c>
      <c r="IB42">
        <v>0</v>
      </c>
      <c r="IC42">
        <v>0</v>
      </c>
      <c r="ID42">
        <v>2</v>
      </c>
      <c r="IE42">
        <v>2094</v>
      </c>
      <c r="IF42">
        <v>1</v>
      </c>
      <c r="IG42">
        <v>26</v>
      </c>
      <c r="IH42">
        <v>3.8</v>
      </c>
      <c r="II42">
        <v>4</v>
      </c>
      <c r="IJ42">
        <v>1.27563</v>
      </c>
      <c r="IK42">
        <v>2.5805699999999998</v>
      </c>
      <c r="IL42">
        <v>1.4978</v>
      </c>
      <c r="IM42">
        <v>2.2912599999999999</v>
      </c>
      <c r="IN42">
        <v>1.49902</v>
      </c>
      <c r="IO42">
        <v>2.2766099999999998</v>
      </c>
      <c r="IP42">
        <v>39.316899999999997</v>
      </c>
      <c r="IQ42">
        <v>23.903600000000001</v>
      </c>
      <c r="IR42">
        <v>18</v>
      </c>
      <c r="IS42">
        <v>506.14699999999999</v>
      </c>
      <c r="IT42">
        <v>476.15199999999999</v>
      </c>
      <c r="IU42">
        <v>28.23</v>
      </c>
      <c r="IV42">
        <v>33.945500000000003</v>
      </c>
      <c r="IW42">
        <v>29.9999</v>
      </c>
      <c r="IX42">
        <v>33.905700000000003</v>
      </c>
      <c r="IY42">
        <v>33.837899999999998</v>
      </c>
      <c r="IZ42">
        <v>25.541899999999998</v>
      </c>
      <c r="JA42">
        <v>20.692699999999999</v>
      </c>
      <c r="JB42">
        <v>22.4954</v>
      </c>
      <c r="JC42">
        <v>28.234100000000002</v>
      </c>
      <c r="JD42">
        <v>500</v>
      </c>
      <c r="JE42">
        <v>25.7318</v>
      </c>
      <c r="JF42">
        <v>100.03100000000001</v>
      </c>
      <c r="JG42">
        <v>100.181</v>
      </c>
    </row>
    <row r="43" spans="1:267" x14ac:dyDescent="0.3">
      <c r="A43">
        <v>25</v>
      </c>
      <c r="B43">
        <v>1691872607.5</v>
      </c>
      <c r="C43">
        <v>4700.9000000953674</v>
      </c>
      <c r="D43" t="s">
        <v>529</v>
      </c>
      <c r="E43" t="s">
        <v>530</v>
      </c>
      <c r="F43" t="s">
        <v>395</v>
      </c>
      <c r="G43" t="s">
        <v>478</v>
      </c>
      <c r="H43" t="s">
        <v>479</v>
      </c>
      <c r="I43" t="s">
        <v>480</v>
      </c>
      <c r="J43" t="s">
        <v>399</v>
      </c>
      <c r="K43" t="s">
        <v>398</v>
      </c>
      <c r="L43" t="s">
        <v>400</v>
      </c>
      <c r="M43">
        <v>1691872607.5</v>
      </c>
      <c r="N43">
        <f t="shared" si="0"/>
        <v>2.2946262725383228E-3</v>
      </c>
      <c r="O43">
        <f t="shared" si="1"/>
        <v>2.2946262725383226</v>
      </c>
      <c r="P43">
        <f t="shared" si="2"/>
        <v>26.344848798583818</v>
      </c>
      <c r="Q43">
        <f t="shared" si="3"/>
        <v>566.81299999999999</v>
      </c>
      <c r="R43">
        <f t="shared" si="4"/>
        <v>184.74340983994023</v>
      </c>
      <c r="S43">
        <f t="shared" si="5"/>
        <v>18.218777518144492</v>
      </c>
      <c r="T43">
        <f t="shared" si="6"/>
        <v>55.897203317503603</v>
      </c>
      <c r="U43">
        <f t="shared" si="7"/>
        <v>0.11609870934865039</v>
      </c>
      <c r="V43">
        <f t="shared" si="8"/>
        <v>2.904818481807562</v>
      </c>
      <c r="W43">
        <f t="shared" si="9"/>
        <v>0.11358112856422456</v>
      </c>
      <c r="X43">
        <f t="shared" si="10"/>
        <v>7.1209852971660575E-2</v>
      </c>
      <c r="Y43">
        <f t="shared" si="11"/>
        <v>289.56008729216671</v>
      </c>
      <c r="Z43">
        <f t="shared" si="12"/>
        <v>33.101525662098851</v>
      </c>
      <c r="AA43">
        <f t="shared" si="13"/>
        <v>32.013199999999998</v>
      </c>
      <c r="AB43">
        <f t="shared" si="14"/>
        <v>4.7786519846218223</v>
      </c>
      <c r="AC43">
        <f t="shared" si="15"/>
        <v>60.016635395247341</v>
      </c>
      <c r="AD43">
        <f t="shared" si="16"/>
        <v>2.8635417367821203</v>
      </c>
      <c r="AE43">
        <f t="shared" si="17"/>
        <v>4.7712467017251043</v>
      </c>
      <c r="AF43">
        <f t="shared" si="18"/>
        <v>1.915110247839702</v>
      </c>
      <c r="AG43">
        <f t="shared" si="19"/>
        <v>-101.19301861894003</v>
      </c>
      <c r="AH43">
        <f t="shared" si="20"/>
        <v>-4.2909653273585926</v>
      </c>
      <c r="AI43">
        <f t="shared" si="21"/>
        <v>-0.33499983801147409</v>
      </c>
      <c r="AJ43">
        <f t="shared" si="22"/>
        <v>183.74110350785662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51281.261406220234</v>
      </c>
      <c r="AP43" t="s">
        <v>401</v>
      </c>
      <c r="AQ43">
        <v>0</v>
      </c>
      <c r="AR43">
        <v>0</v>
      </c>
      <c r="AS43">
        <v>0</v>
      </c>
      <c r="AT43" t="e">
        <f t="shared" si="26"/>
        <v>#DIV/0!</v>
      </c>
      <c r="AU43">
        <v>-1</v>
      </c>
      <c r="AV43" t="s">
        <v>531</v>
      </c>
      <c r="AW43">
        <v>10256.4</v>
      </c>
      <c r="AX43">
        <v>903.68657692307693</v>
      </c>
      <c r="AY43">
        <v>1121.3399999999999</v>
      </c>
      <c r="AZ43">
        <f t="shared" si="27"/>
        <v>0.19410118525774789</v>
      </c>
      <c r="BA43">
        <v>0.5</v>
      </c>
      <c r="BB43">
        <f t="shared" si="28"/>
        <v>1513.1511001513818</v>
      </c>
      <c r="BC43">
        <f t="shared" si="29"/>
        <v>26.344848798583818</v>
      </c>
      <c r="BD43">
        <f t="shared" si="30"/>
        <v>146.85221100672419</v>
      </c>
      <c r="BE43">
        <f t="shared" si="31"/>
        <v>1.8071459483357696E-2</v>
      </c>
      <c r="BF43">
        <f t="shared" si="32"/>
        <v>-1</v>
      </c>
      <c r="BG43" t="e">
        <f t="shared" si="33"/>
        <v>#DIV/0!</v>
      </c>
      <c r="BH43" t="s">
        <v>532</v>
      </c>
      <c r="BI43">
        <v>643.44000000000005</v>
      </c>
      <c r="BJ43">
        <f t="shared" si="34"/>
        <v>643.44000000000005</v>
      </c>
      <c r="BK43">
        <f t="shared" si="35"/>
        <v>0.42618652683396641</v>
      </c>
      <c r="BL43">
        <f t="shared" si="36"/>
        <v>0.45543716902473957</v>
      </c>
      <c r="BM43">
        <f t="shared" si="37"/>
        <v>1.7427265945542705</v>
      </c>
      <c r="BN43">
        <f t="shared" si="38"/>
        <v>0.19410118525774789</v>
      </c>
      <c r="BO43" t="e">
        <f t="shared" si="39"/>
        <v>#DIV/0!</v>
      </c>
      <c r="BP43">
        <f t="shared" si="40"/>
        <v>0.32427890323994824</v>
      </c>
      <c r="BQ43">
        <f t="shared" si="41"/>
        <v>0.67572109676005176</v>
      </c>
      <c r="BR43">
        <v>1071</v>
      </c>
      <c r="BS43">
        <v>300</v>
      </c>
      <c r="BT43">
        <v>300</v>
      </c>
      <c r="BU43">
        <v>300</v>
      </c>
      <c r="BV43">
        <v>10256.4</v>
      </c>
      <c r="BW43">
        <v>1056.46</v>
      </c>
      <c r="BX43">
        <v>-6.9732199999999996E-3</v>
      </c>
      <c r="BY43">
        <v>2.72</v>
      </c>
      <c r="BZ43" t="s">
        <v>401</v>
      </c>
      <c r="CA43" t="s">
        <v>401</v>
      </c>
      <c r="CB43" t="s">
        <v>401</v>
      </c>
      <c r="CC43" t="s">
        <v>401</v>
      </c>
      <c r="CD43" t="s">
        <v>401</v>
      </c>
      <c r="CE43" t="s">
        <v>401</v>
      </c>
      <c r="CF43" t="s">
        <v>401</v>
      </c>
      <c r="CG43" t="s">
        <v>401</v>
      </c>
      <c r="CH43" t="s">
        <v>401</v>
      </c>
      <c r="CI43" t="s">
        <v>401</v>
      </c>
      <c r="CJ43">
        <f t="shared" si="42"/>
        <v>1799.96</v>
      </c>
      <c r="CK43">
        <f t="shared" si="43"/>
        <v>1513.1511001513818</v>
      </c>
      <c r="CL43">
        <f t="shared" si="44"/>
        <v>0.84065818137702042</v>
      </c>
      <c r="CM43">
        <f t="shared" si="45"/>
        <v>0.16087029005764944</v>
      </c>
      <c r="CN43">
        <v>6</v>
      </c>
      <c r="CO43">
        <v>0.5</v>
      </c>
      <c r="CP43" t="s">
        <v>404</v>
      </c>
      <c r="CQ43">
        <v>1691872607.5</v>
      </c>
      <c r="CR43">
        <v>566.81299999999999</v>
      </c>
      <c r="CS43">
        <v>599.96900000000005</v>
      </c>
      <c r="CT43">
        <v>29.037099999999999</v>
      </c>
      <c r="CU43">
        <v>26.364999999999998</v>
      </c>
      <c r="CV43">
        <v>571.89700000000005</v>
      </c>
      <c r="CW43">
        <v>28.7883</v>
      </c>
      <c r="CX43">
        <v>500.28</v>
      </c>
      <c r="CY43">
        <v>98.517099999999999</v>
      </c>
      <c r="CZ43">
        <v>9.9557199999999998E-2</v>
      </c>
      <c r="DA43">
        <v>31.985800000000001</v>
      </c>
      <c r="DB43">
        <v>32.013199999999998</v>
      </c>
      <c r="DC43">
        <v>999.9</v>
      </c>
      <c r="DD43">
        <v>0</v>
      </c>
      <c r="DE43">
        <v>0</v>
      </c>
      <c r="DF43">
        <v>10008.1</v>
      </c>
      <c r="DG43">
        <v>0</v>
      </c>
      <c r="DH43">
        <v>1284.4000000000001</v>
      </c>
      <c r="DI43">
        <v>-33.156599999999997</v>
      </c>
      <c r="DJ43">
        <v>583.76300000000003</v>
      </c>
      <c r="DK43">
        <v>616.21600000000001</v>
      </c>
      <c r="DL43">
        <v>2.6720199999999998</v>
      </c>
      <c r="DM43">
        <v>599.96900000000005</v>
      </c>
      <c r="DN43">
        <v>26.364999999999998</v>
      </c>
      <c r="DO43">
        <v>2.8606500000000001</v>
      </c>
      <c r="DP43">
        <v>2.59741</v>
      </c>
      <c r="DQ43">
        <v>23.238299999999999</v>
      </c>
      <c r="DR43">
        <v>21.650099999999998</v>
      </c>
      <c r="DS43">
        <v>1799.96</v>
      </c>
      <c r="DT43">
        <v>0.97799800000000003</v>
      </c>
      <c r="DU43">
        <v>2.2002399999999998E-2</v>
      </c>
      <c r="DV43">
        <v>0</v>
      </c>
      <c r="DW43">
        <v>903.12599999999998</v>
      </c>
      <c r="DX43">
        <v>4.9997699999999998</v>
      </c>
      <c r="DY43">
        <v>18061</v>
      </c>
      <c r="DZ43">
        <v>15784.1</v>
      </c>
      <c r="EA43">
        <v>44.811999999999998</v>
      </c>
      <c r="EB43">
        <v>45.686999999999998</v>
      </c>
      <c r="EC43">
        <v>44.561999999999998</v>
      </c>
      <c r="ED43">
        <v>44.686999999999998</v>
      </c>
      <c r="EE43">
        <v>45.625</v>
      </c>
      <c r="EF43">
        <v>1755.47</v>
      </c>
      <c r="EG43">
        <v>39.49</v>
      </c>
      <c r="EH43">
        <v>0</v>
      </c>
      <c r="EI43">
        <v>132.39999985694891</v>
      </c>
      <c r="EJ43">
        <v>0</v>
      </c>
      <c r="EK43">
        <v>903.68657692307693</v>
      </c>
      <c r="EL43">
        <v>-6.3847863294886222</v>
      </c>
      <c r="EM43">
        <v>-19.374359396472229</v>
      </c>
      <c r="EN43">
        <v>18068.880769230771</v>
      </c>
      <c r="EO43">
        <v>15</v>
      </c>
      <c r="EP43">
        <v>1691872571</v>
      </c>
      <c r="EQ43" t="s">
        <v>533</v>
      </c>
      <c r="ER43">
        <v>1691872571</v>
      </c>
      <c r="ES43">
        <v>1691872564</v>
      </c>
      <c r="ET43">
        <v>27</v>
      </c>
      <c r="EU43">
        <v>-0.33200000000000002</v>
      </c>
      <c r="EV43">
        <v>-3.0000000000000001E-3</v>
      </c>
      <c r="EW43">
        <v>-5.0709999999999997</v>
      </c>
      <c r="EX43">
        <v>0.246</v>
      </c>
      <c r="EY43">
        <v>600</v>
      </c>
      <c r="EZ43">
        <v>26</v>
      </c>
      <c r="FA43">
        <v>0.09</v>
      </c>
      <c r="FB43">
        <v>0.05</v>
      </c>
      <c r="FC43">
        <v>26.440526846081099</v>
      </c>
      <c r="FD43">
        <v>-0.49742838506588383</v>
      </c>
      <c r="FE43">
        <v>0.1023374206991504</v>
      </c>
      <c r="FF43">
        <v>1</v>
      </c>
      <c r="FG43">
        <v>0.1146110781279184</v>
      </c>
      <c r="FH43">
        <v>3.3901816080489207E-2</v>
      </c>
      <c r="FI43">
        <v>6.5345885123367928E-3</v>
      </c>
      <c r="FJ43">
        <v>1</v>
      </c>
      <c r="FK43">
        <v>2</v>
      </c>
      <c r="FL43">
        <v>2</v>
      </c>
      <c r="FM43" t="s">
        <v>406</v>
      </c>
      <c r="FN43">
        <v>2.9626800000000002</v>
      </c>
      <c r="FO43">
        <v>2.6988699999999999</v>
      </c>
      <c r="FP43">
        <v>0.124725</v>
      </c>
      <c r="FQ43">
        <v>0.127967</v>
      </c>
      <c r="FR43">
        <v>0.12940599999999999</v>
      </c>
      <c r="FS43">
        <v>0.11704299999999999</v>
      </c>
      <c r="FT43">
        <v>29870.5</v>
      </c>
      <c r="FU43">
        <v>19032.3</v>
      </c>
      <c r="FV43">
        <v>32042.2</v>
      </c>
      <c r="FW43">
        <v>24957.4</v>
      </c>
      <c r="FX43">
        <v>38589.800000000003</v>
      </c>
      <c r="FY43">
        <v>38153.1</v>
      </c>
      <c r="FZ43">
        <v>46030.6</v>
      </c>
      <c r="GA43">
        <v>45219.1</v>
      </c>
      <c r="GB43">
        <v>1.9187000000000001</v>
      </c>
      <c r="GC43">
        <v>1.8153999999999999</v>
      </c>
      <c r="GD43">
        <v>6.3199500000000006E-2</v>
      </c>
      <c r="GE43">
        <v>0</v>
      </c>
      <c r="GF43">
        <v>30.987200000000001</v>
      </c>
      <c r="GG43">
        <v>999.9</v>
      </c>
      <c r="GH43">
        <v>48.9</v>
      </c>
      <c r="GI43">
        <v>36.299999999999997</v>
      </c>
      <c r="GJ43">
        <v>30.1188</v>
      </c>
      <c r="GK43">
        <v>63.524500000000003</v>
      </c>
      <c r="GL43">
        <v>13.209099999999999</v>
      </c>
      <c r="GM43">
        <v>1</v>
      </c>
      <c r="GN43">
        <v>0.54077200000000003</v>
      </c>
      <c r="GO43">
        <v>2.0899100000000002</v>
      </c>
      <c r="GP43">
        <v>20.220600000000001</v>
      </c>
      <c r="GQ43">
        <v>5.2303199999999999</v>
      </c>
      <c r="GR43">
        <v>11.955299999999999</v>
      </c>
      <c r="GS43">
        <v>4.9849500000000004</v>
      </c>
      <c r="GT43">
        <v>3.2894800000000002</v>
      </c>
      <c r="GU43">
        <v>9999</v>
      </c>
      <c r="GV43">
        <v>9999</v>
      </c>
      <c r="GW43">
        <v>9999</v>
      </c>
      <c r="GX43">
        <v>285.10000000000002</v>
      </c>
      <c r="GY43">
        <v>1.8664700000000001</v>
      </c>
      <c r="GZ43">
        <v>1.8687499999999999</v>
      </c>
      <c r="HA43">
        <v>1.8665099999999999</v>
      </c>
      <c r="HB43">
        <v>1.8669100000000001</v>
      </c>
      <c r="HC43">
        <v>1.86209</v>
      </c>
      <c r="HD43">
        <v>1.8648499999999999</v>
      </c>
      <c r="HE43">
        <v>1.86829</v>
      </c>
      <c r="HF43">
        <v>1.86859</v>
      </c>
      <c r="HG43">
        <v>5</v>
      </c>
      <c r="HH43">
        <v>0</v>
      </c>
      <c r="HI43">
        <v>0</v>
      </c>
      <c r="HJ43">
        <v>0</v>
      </c>
      <c r="HK43" t="s">
        <v>407</v>
      </c>
      <c r="HL43" t="s">
        <v>408</v>
      </c>
      <c r="HM43" t="s">
        <v>409</v>
      </c>
      <c r="HN43" t="s">
        <v>409</v>
      </c>
      <c r="HO43" t="s">
        <v>409</v>
      </c>
      <c r="HP43" t="s">
        <v>409</v>
      </c>
      <c r="HQ43">
        <v>0</v>
      </c>
      <c r="HR43">
        <v>100</v>
      </c>
      <c r="HS43">
        <v>100</v>
      </c>
      <c r="HT43">
        <v>-5.0839999999999996</v>
      </c>
      <c r="HU43">
        <v>0.24879999999999999</v>
      </c>
      <c r="HV43">
        <v>-5.629136122354546</v>
      </c>
      <c r="HW43">
        <v>1.6145137170229321E-3</v>
      </c>
      <c r="HX43">
        <v>-1.407043735234338E-6</v>
      </c>
      <c r="HY43">
        <v>4.3622850327847239E-10</v>
      </c>
      <c r="HZ43">
        <v>0.2487250408782303</v>
      </c>
      <c r="IA43">
        <v>0</v>
      </c>
      <c r="IB43">
        <v>0</v>
      </c>
      <c r="IC43">
        <v>0</v>
      </c>
      <c r="ID43">
        <v>2</v>
      </c>
      <c r="IE43">
        <v>2094</v>
      </c>
      <c r="IF43">
        <v>1</v>
      </c>
      <c r="IG43">
        <v>26</v>
      </c>
      <c r="IH43">
        <v>0.6</v>
      </c>
      <c r="II43">
        <v>0.7</v>
      </c>
      <c r="IJ43">
        <v>1.47583</v>
      </c>
      <c r="IK43">
        <v>2.5659200000000002</v>
      </c>
      <c r="IL43">
        <v>1.4978</v>
      </c>
      <c r="IM43">
        <v>2.2912599999999999</v>
      </c>
      <c r="IN43">
        <v>1.49902</v>
      </c>
      <c r="IO43">
        <v>2.3913600000000002</v>
      </c>
      <c r="IP43">
        <v>39.316899999999997</v>
      </c>
      <c r="IQ43">
        <v>23.903600000000001</v>
      </c>
      <c r="IR43">
        <v>18</v>
      </c>
      <c r="IS43">
        <v>505.74700000000001</v>
      </c>
      <c r="IT43">
        <v>477.02</v>
      </c>
      <c r="IU43">
        <v>27.962900000000001</v>
      </c>
      <c r="IV43">
        <v>33.939399999999999</v>
      </c>
      <c r="IW43">
        <v>30.000399999999999</v>
      </c>
      <c r="IX43">
        <v>33.9026</v>
      </c>
      <c r="IY43">
        <v>33.831899999999997</v>
      </c>
      <c r="IZ43">
        <v>29.555</v>
      </c>
      <c r="JA43">
        <v>20.699000000000002</v>
      </c>
      <c r="JB43">
        <v>26.5107</v>
      </c>
      <c r="JC43">
        <v>27.953299999999999</v>
      </c>
      <c r="JD43">
        <v>600</v>
      </c>
      <c r="JE43">
        <v>26.268899999999999</v>
      </c>
      <c r="JF43">
        <v>100.024</v>
      </c>
      <c r="JG43">
        <v>100.182</v>
      </c>
    </row>
    <row r="44" spans="1:267" x14ac:dyDescent="0.3">
      <c r="A44">
        <v>26</v>
      </c>
      <c r="B44">
        <v>1691872775.5</v>
      </c>
      <c r="C44">
        <v>4868.9000000953674</v>
      </c>
      <c r="D44" t="s">
        <v>534</v>
      </c>
      <c r="E44" t="s">
        <v>535</v>
      </c>
      <c r="F44" t="s">
        <v>395</v>
      </c>
      <c r="G44" t="s">
        <v>478</v>
      </c>
      <c r="H44" t="s">
        <v>479</v>
      </c>
      <c r="I44" t="s">
        <v>480</v>
      </c>
      <c r="J44" t="s">
        <v>399</v>
      </c>
      <c r="K44" t="s">
        <v>398</v>
      </c>
      <c r="L44" t="s">
        <v>400</v>
      </c>
      <c r="M44">
        <v>1691872775.5</v>
      </c>
      <c r="N44">
        <f t="shared" si="0"/>
        <v>1.5926930263311103E-3</v>
      </c>
      <c r="O44">
        <f t="shared" si="1"/>
        <v>1.5926930263311103</v>
      </c>
      <c r="P44">
        <f t="shared" si="2"/>
        <v>25.452242278979249</v>
      </c>
      <c r="Q44">
        <f t="shared" si="3"/>
        <v>768.005</v>
      </c>
      <c r="R44">
        <f t="shared" si="4"/>
        <v>229.02856035650635</v>
      </c>
      <c r="S44">
        <f t="shared" si="5"/>
        <v>22.586433383061934</v>
      </c>
      <c r="T44">
        <f t="shared" si="6"/>
        <v>75.739435044070007</v>
      </c>
      <c r="U44">
        <f t="shared" si="7"/>
        <v>7.8921317745850483E-2</v>
      </c>
      <c r="V44">
        <f t="shared" si="8"/>
        <v>2.9016798750000419</v>
      </c>
      <c r="W44">
        <f t="shared" si="9"/>
        <v>7.7747928436203734E-2</v>
      </c>
      <c r="X44">
        <f t="shared" si="10"/>
        <v>4.8696426314365014E-2</v>
      </c>
      <c r="Y44">
        <f t="shared" si="11"/>
        <v>289.56168329216507</v>
      </c>
      <c r="Z44">
        <f t="shared" si="12"/>
        <v>33.130934950249113</v>
      </c>
      <c r="AA44">
        <f t="shared" si="13"/>
        <v>31.998100000000001</v>
      </c>
      <c r="AB44">
        <f t="shared" si="14"/>
        <v>4.7745697343894218</v>
      </c>
      <c r="AC44">
        <f t="shared" si="15"/>
        <v>59.8856132961185</v>
      </c>
      <c r="AD44">
        <f t="shared" si="16"/>
        <v>2.8322518171902002</v>
      </c>
      <c r="AE44">
        <f t="shared" si="17"/>
        <v>4.7294361054389888</v>
      </c>
      <c r="AF44">
        <f t="shared" si="18"/>
        <v>1.9423179171992215</v>
      </c>
      <c r="AG44">
        <f t="shared" si="19"/>
        <v>-70.237762461201967</v>
      </c>
      <c r="AH44">
        <f t="shared" si="20"/>
        <v>-26.234210781102071</v>
      </c>
      <c r="AI44">
        <f t="shared" si="21"/>
        <v>-2.0486270870551642</v>
      </c>
      <c r="AJ44">
        <f t="shared" si="22"/>
        <v>191.04108296280592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51219.024006051732</v>
      </c>
      <c r="AP44" t="s">
        <v>401</v>
      </c>
      <c r="AQ44">
        <v>0</v>
      </c>
      <c r="AR44">
        <v>0</v>
      </c>
      <c r="AS44">
        <v>0</v>
      </c>
      <c r="AT44" t="e">
        <f t="shared" si="26"/>
        <v>#DIV/0!</v>
      </c>
      <c r="AU44">
        <v>-1</v>
      </c>
      <c r="AV44" t="s">
        <v>536</v>
      </c>
      <c r="AW44">
        <v>10256.299999999999</v>
      </c>
      <c r="AX44">
        <v>891.35769230769245</v>
      </c>
      <c r="AY44">
        <v>1105.9100000000001</v>
      </c>
      <c r="AZ44">
        <f t="shared" si="27"/>
        <v>0.19400521533606496</v>
      </c>
      <c r="BA44">
        <v>0.5</v>
      </c>
      <c r="BB44">
        <f t="shared" si="28"/>
        <v>1513.1595001513808</v>
      </c>
      <c r="BC44">
        <f t="shared" si="29"/>
        <v>25.452242278979249</v>
      </c>
      <c r="BD44">
        <f t="shared" si="30"/>
        <v>146.78041733234053</v>
      </c>
      <c r="BE44">
        <f t="shared" si="31"/>
        <v>1.7481463306632836E-2</v>
      </c>
      <c r="BF44">
        <f t="shared" si="32"/>
        <v>-1</v>
      </c>
      <c r="BG44" t="e">
        <f t="shared" si="33"/>
        <v>#DIV/0!</v>
      </c>
      <c r="BH44" t="s">
        <v>537</v>
      </c>
      <c r="BI44">
        <v>639.19000000000005</v>
      </c>
      <c r="BJ44">
        <f t="shared" si="34"/>
        <v>639.19000000000005</v>
      </c>
      <c r="BK44">
        <f t="shared" si="35"/>
        <v>0.42202349196589228</v>
      </c>
      <c r="BL44">
        <f t="shared" si="36"/>
        <v>0.45970240763692927</v>
      </c>
      <c r="BM44">
        <f t="shared" si="37"/>
        <v>1.7301741266290149</v>
      </c>
      <c r="BN44">
        <f t="shared" si="38"/>
        <v>0.19400521533606499</v>
      </c>
      <c r="BO44" t="e">
        <f t="shared" si="39"/>
        <v>#DIV/0!</v>
      </c>
      <c r="BP44">
        <f t="shared" si="40"/>
        <v>0.32965125501605885</v>
      </c>
      <c r="BQ44">
        <f t="shared" si="41"/>
        <v>0.67034874498394115</v>
      </c>
      <c r="BR44">
        <v>1073</v>
      </c>
      <c r="BS44">
        <v>300</v>
      </c>
      <c r="BT44">
        <v>300</v>
      </c>
      <c r="BU44">
        <v>300</v>
      </c>
      <c r="BV44">
        <v>10256.299999999999</v>
      </c>
      <c r="BW44">
        <v>1039.6199999999999</v>
      </c>
      <c r="BX44">
        <v>-6.973E-3</v>
      </c>
      <c r="BY44">
        <v>1.38</v>
      </c>
      <c r="BZ44" t="s">
        <v>401</v>
      </c>
      <c r="CA44" t="s">
        <v>401</v>
      </c>
      <c r="CB44" t="s">
        <v>401</v>
      </c>
      <c r="CC44" t="s">
        <v>401</v>
      </c>
      <c r="CD44" t="s">
        <v>401</v>
      </c>
      <c r="CE44" t="s">
        <v>401</v>
      </c>
      <c r="CF44" t="s">
        <v>401</v>
      </c>
      <c r="CG44" t="s">
        <v>401</v>
      </c>
      <c r="CH44" t="s">
        <v>401</v>
      </c>
      <c r="CI44" t="s">
        <v>401</v>
      </c>
      <c r="CJ44">
        <f t="shared" si="42"/>
        <v>1799.97</v>
      </c>
      <c r="CK44">
        <f t="shared" si="43"/>
        <v>1513.1595001513808</v>
      </c>
      <c r="CL44">
        <f t="shared" si="44"/>
        <v>0.84065817772039575</v>
      </c>
      <c r="CM44">
        <f t="shared" si="45"/>
        <v>0.16087028300036393</v>
      </c>
      <c r="CN44">
        <v>6</v>
      </c>
      <c r="CO44">
        <v>0.5</v>
      </c>
      <c r="CP44" t="s">
        <v>404</v>
      </c>
      <c r="CQ44">
        <v>1691872775.5</v>
      </c>
      <c r="CR44">
        <v>768.005</v>
      </c>
      <c r="CS44">
        <v>800.00099999999998</v>
      </c>
      <c r="CT44">
        <v>28.7193</v>
      </c>
      <c r="CU44">
        <v>26.863800000000001</v>
      </c>
      <c r="CV44">
        <v>773.38900000000001</v>
      </c>
      <c r="CW44">
        <v>28.470700000000001</v>
      </c>
      <c r="CX44">
        <v>500.22699999999998</v>
      </c>
      <c r="CY44">
        <v>98.518299999999996</v>
      </c>
      <c r="CZ44">
        <v>0.10011399999999999</v>
      </c>
      <c r="DA44">
        <v>31.830400000000001</v>
      </c>
      <c r="DB44">
        <v>31.998100000000001</v>
      </c>
      <c r="DC44">
        <v>999.9</v>
      </c>
      <c r="DD44">
        <v>0</v>
      </c>
      <c r="DE44">
        <v>0</v>
      </c>
      <c r="DF44">
        <v>9990</v>
      </c>
      <c r="DG44">
        <v>0</v>
      </c>
      <c r="DH44">
        <v>1273.3</v>
      </c>
      <c r="DI44">
        <v>-31.9956</v>
      </c>
      <c r="DJ44">
        <v>790.71400000000006</v>
      </c>
      <c r="DK44">
        <v>822.08500000000004</v>
      </c>
      <c r="DL44">
        <v>1.85548</v>
      </c>
      <c r="DM44">
        <v>800.00099999999998</v>
      </c>
      <c r="DN44">
        <v>26.863800000000001</v>
      </c>
      <c r="DO44">
        <v>2.82938</v>
      </c>
      <c r="DP44">
        <v>2.6465800000000002</v>
      </c>
      <c r="DQ44">
        <v>23.0565</v>
      </c>
      <c r="DR44">
        <v>21.957100000000001</v>
      </c>
      <c r="DS44">
        <v>1799.97</v>
      </c>
      <c r="DT44">
        <v>0.97799800000000003</v>
      </c>
      <c r="DU44">
        <v>2.2002399999999998E-2</v>
      </c>
      <c r="DV44">
        <v>0</v>
      </c>
      <c r="DW44">
        <v>890.38300000000004</v>
      </c>
      <c r="DX44">
        <v>4.9997699999999998</v>
      </c>
      <c r="DY44">
        <v>18010.099999999999</v>
      </c>
      <c r="DZ44">
        <v>15784.2</v>
      </c>
      <c r="EA44">
        <v>44.875</v>
      </c>
      <c r="EB44">
        <v>45.686999999999998</v>
      </c>
      <c r="EC44">
        <v>44.561999999999998</v>
      </c>
      <c r="ED44">
        <v>44.625</v>
      </c>
      <c r="EE44">
        <v>45.686999999999998</v>
      </c>
      <c r="EF44">
        <v>1755.48</v>
      </c>
      <c r="EG44">
        <v>39.49</v>
      </c>
      <c r="EH44">
        <v>0</v>
      </c>
      <c r="EI44">
        <v>167.39999985694891</v>
      </c>
      <c r="EJ44">
        <v>0</v>
      </c>
      <c r="EK44">
        <v>891.35769230769245</v>
      </c>
      <c r="EL44">
        <v>-8.7360683914548343</v>
      </c>
      <c r="EM44">
        <v>-127.555555613935</v>
      </c>
      <c r="EN44">
        <v>18060.553846153849</v>
      </c>
      <c r="EO44">
        <v>15</v>
      </c>
      <c r="EP44">
        <v>1691872676</v>
      </c>
      <c r="EQ44" t="s">
        <v>538</v>
      </c>
      <c r="ER44">
        <v>1691872676</v>
      </c>
      <c r="ES44">
        <v>1691872671</v>
      </c>
      <c r="ET44">
        <v>28</v>
      </c>
      <c r="EU44">
        <v>-0.36299999999999999</v>
      </c>
      <c r="EV44">
        <v>0</v>
      </c>
      <c r="EW44">
        <v>-5.3769999999999998</v>
      </c>
      <c r="EX44">
        <v>0.249</v>
      </c>
      <c r="EY44">
        <v>800</v>
      </c>
      <c r="EZ44">
        <v>26</v>
      </c>
      <c r="FA44">
        <v>0.08</v>
      </c>
      <c r="FB44">
        <v>0.04</v>
      </c>
      <c r="FC44">
        <v>25.631366508661841</v>
      </c>
      <c r="FD44">
        <v>-0.89105849647395396</v>
      </c>
      <c r="FE44">
        <v>0.1559855708433725</v>
      </c>
      <c r="FF44">
        <v>1</v>
      </c>
      <c r="FG44">
        <v>8.2959755720957665E-2</v>
      </c>
      <c r="FH44">
        <v>-1.069363320105985E-2</v>
      </c>
      <c r="FI44">
        <v>1.841380846950309E-3</v>
      </c>
      <c r="FJ44">
        <v>1</v>
      </c>
      <c r="FK44">
        <v>2</v>
      </c>
      <c r="FL44">
        <v>2</v>
      </c>
      <c r="FM44" t="s">
        <v>406</v>
      </c>
      <c r="FN44">
        <v>2.9625400000000002</v>
      </c>
      <c r="FO44">
        <v>2.6992600000000002</v>
      </c>
      <c r="FP44">
        <v>0.15377199999999999</v>
      </c>
      <c r="FQ44">
        <v>0.15592900000000001</v>
      </c>
      <c r="FR44">
        <v>0.12842899999999999</v>
      </c>
      <c r="FS44">
        <v>0.11856</v>
      </c>
      <c r="FT44">
        <v>28877.5</v>
      </c>
      <c r="FU44">
        <v>18420.900000000001</v>
      </c>
      <c r="FV44">
        <v>32042.2</v>
      </c>
      <c r="FW44">
        <v>24957.3</v>
      </c>
      <c r="FX44">
        <v>38633.599999999999</v>
      </c>
      <c r="FY44">
        <v>38087.300000000003</v>
      </c>
      <c r="FZ44">
        <v>46030.7</v>
      </c>
      <c r="GA44">
        <v>45218.6</v>
      </c>
      <c r="GB44">
        <v>1.9184000000000001</v>
      </c>
      <c r="GC44">
        <v>1.8171200000000001</v>
      </c>
      <c r="GD44">
        <v>6.9078100000000003E-2</v>
      </c>
      <c r="GE44">
        <v>0</v>
      </c>
      <c r="GF44">
        <v>30.8765</v>
      </c>
      <c r="GG44">
        <v>999.9</v>
      </c>
      <c r="GH44">
        <v>50.3</v>
      </c>
      <c r="GI44">
        <v>36.299999999999997</v>
      </c>
      <c r="GJ44">
        <v>30.9816</v>
      </c>
      <c r="GK44">
        <v>64.094499999999996</v>
      </c>
      <c r="GL44">
        <v>12.8085</v>
      </c>
      <c r="GM44">
        <v>1</v>
      </c>
      <c r="GN44">
        <v>0.54115899999999995</v>
      </c>
      <c r="GO44">
        <v>2.0799699999999999</v>
      </c>
      <c r="GP44">
        <v>20.2209</v>
      </c>
      <c r="GQ44">
        <v>5.2331599999999998</v>
      </c>
      <c r="GR44">
        <v>11.9542</v>
      </c>
      <c r="GS44">
        <v>4.9855</v>
      </c>
      <c r="GT44">
        <v>3.29</v>
      </c>
      <c r="GU44">
        <v>9999</v>
      </c>
      <c r="GV44">
        <v>9999</v>
      </c>
      <c r="GW44">
        <v>9999</v>
      </c>
      <c r="GX44">
        <v>285.10000000000002</v>
      </c>
      <c r="GY44">
        <v>1.86646</v>
      </c>
      <c r="GZ44">
        <v>1.8687400000000001</v>
      </c>
      <c r="HA44">
        <v>1.86646</v>
      </c>
      <c r="HB44">
        <v>1.8669100000000001</v>
      </c>
      <c r="HC44">
        <v>1.8620399999999999</v>
      </c>
      <c r="HD44">
        <v>1.8647899999999999</v>
      </c>
      <c r="HE44">
        <v>1.8682399999999999</v>
      </c>
      <c r="HF44">
        <v>1.86859</v>
      </c>
      <c r="HG44">
        <v>5</v>
      </c>
      <c r="HH44">
        <v>0</v>
      </c>
      <c r="HI44">
        <v>0</v>
      </c>
      <c r="HJ44">
        <v>0</v>
      </c>
      <c r="HK44" t="s">
        <v>407</v>
      </c>
      <c r="HL44" t="s">
        <v>408</v>
      </c>
      <c r="HM44" t="s">
        <v>409</v>
      </c>
      <c r="HN44" t="s">
        <v>409</v>
      </c>
      <c r="HO44" t="s">
        <v>409</v>
      </c>
      <c r="HP44" t="s">
        <v>409</v>
      </c>
      <c r="HQ44">
        <v>0</v>
      </c>
      <c r="HR44">
        <v>100</v>
      </c>
      <c r="HS44">
        <v>100</v>
      </c>
      <c r="HT44">
        <v>-5.3840000000000003</v>
      </c>
      <c r="HU44">
        <v>0.24859999999999999</v>
      </c>
      <c r="HV44">
        <v>-5.9926283802681528</v>
      </c>
      <c r="HW44">
        <v>1.6145137170229321E-3</v>
      </c>
      <c r="HX44">
        <v>-1.407043735234338E-6</v>
      </c>
      <c r="HY44">
        <v>4.3622850327847239E-10</v>
      </c>
      <c r="HZ44">
        <v>0.24855500000000669</v>
      </c>
      <c r="IA44">
        <v>0</v>
      </c>
      <c r="IB44">
        <v>0</v>
      </c>
      <c r="IC44">
        <v>0</v>
      </c>
      <c r="ID44">
        <v>2</v>
      </c>
      <c r="IE44">
        <v>2094</v>
      </c>
      <c r="IF44">
        <v>1</v>
      </c>
      <c r="IG44">
        <v>26</v>
      </c>
      <c r="IH44">
        <v>1.7</v>
      </c>
      <c r="II44">
        <v>1.7</v>
      </c>
      <c r="IJ44">
        <v>1.8603499999999999</v>
      </c>
      <c r="IK44">
        <v>2.5537100000000001</v>
      </c>
      <c r="IL44">
        <v>1.4978</v>
      </c>
      <c r="IM44">
        <v>2.2912599999999999</v>
      </c>
      <c r="IN44">
        <v>1.49902</v>
      </c>
      <c r="IO44">
        <v>2.35229</v>
      </c>
      <c r="IP44">
        <v>39.316899999999997</v>
      </c>
      <c r="IQ44">
        <v>23.903600000000001</v>
      </c>
      <c r="IR44">
        <v>18</v>
      </c>
      <c r="IS44">
        <v>505.50400000000002</v>
      </c>
      <c r="IT44">
        <v>478.14400000000001</v>
      </c>
      <c r="IU44">
        <v>27.765499999999999</v>
      </c>
      <c r="IV44">
        <v>33.939399999999999</v>
      </c>
      <c r="IW44">
        <v>30.000399999999999</v>
      </c>
      <c r="IX44">
        <v>33.896599999999999</v>
      </c>
      <c r="IY44">
        <v>33.825899999999997</v>
      </c>
      <c r="IZ44">
        <v>37.240499999999997</v>
      </c>
      <c r="JA44">
        <v>21.784600000000001</v>
      </c>
      <c r="JB44">
        <v>33.138100000000001</v>
      </c>
      <c r="JC44">
        <v>27.776800000000001</v>
      </c>
      <c r="JD44">
        <v>800</v>
      </c>
      <c r="JE44">
        <v>26.8491</v>
      </c>
      <c r="JF44">
        <v>100.02500000000001</v>
      </c>
      <c r="JG44">
        <v>100.181</v>
      </c>
    </row>
    <row r="45" spans="1:267" x14ac:dyDescent="0.3">
      <c r="A45">
        <v>27</v>
      </c>
      <c r="B45">
        <v>1691872964</v>
      </c>
      <c r="C45">
        <v>5057.4000000953674</v>
      </c>
      <c r="D45" t="s">
        <v>539</v>
      </c>
      <c r="E45" t="s">
        <v>540</v>
      </c>
      <c r="F45" t="s">
        <v>395</v>
      </c>
      <c r="G45" t="s">
        <v>478</v>
      </c>
      <c r="H45" t="s">
        <v>479</v>
      </c>
      <c r="I45" t="s">
        <v>480</v>
      </c>
      <c r="J45" t="s">
        <v>399</v>
      </c>
      <c r="K45" t="s">
        <v>398</v>
      </c>
      <c r="L45" t="s">
        <v>400</v>
      </c>
      <c r="M45">
        <v>1691872964</v>
      </c>
      <c r="N45">
        <f t="shared" si="0"/>
        <v>9.2826022875965974E-4</v>
      </c>
      <c r="O45">
        <f t="shared" si="1"/>
        <v>0.92826022875965974</v>
      </c>
      <c r="P45">
        <f t="shared" si="2"/>
        <v>23.896988336590308</v>
      </c>
      <c r="Q45">
        <f t="shared" si="3"/>
        <v>1169.83</v>
      </c>
      <c r="R45">
        <f t="shared" si="4"/>
        <v>296.60698639731584</v>
      </c>
      <c r="S45">
        <f t="shared" si="5"/>
        <v>29.251227415405729</v>
      </c>
      <c r="T45">
        <f t="shared" si="6"/>
        <v>115.36802886202598</v>
      </c>
      <c r="U45">
        <f t="shared" si="7"/>
        <v>4.5367897639230291E-2</v>
      </c>
      <c r="V45">
        <f t="shared" si="8"/>
        <v>2.9034473954639779</v>
      </c>
      <c r="W45">
        <f t="shared" si="9"/>
        <v>4.4977722119499852E-2</v>
      </c>
      <c r="X45">
        <f t="shared" si="10"/>
        <v>2.8145852227848524E-2</v>
      </c>
      <c r="Y45">
        <f t="shared" si="11"/>
        <v>289.5664712921602</v>
      </c>
      <c r="Z45">
        <f t="shared" si="12"/>
        <v>33.283902077817515</v>
      </c>
      <c r="AA45">
        <f t="shared" si="13"/>
        <v>32.057299999999998</v>
      </c>
      <c r="AB45">
        <f t="shared" si="14"/>
        <v>4.7905917184697495</v>
      </c>
      <c r="AC45">
        <f t="shared" si="15"/>
        <v>59.989253216936909</v>
      </c>
      <c r="AD45">
        <f t="shared" si="16"/>
        <v>2.83393930244742</v>
      </c>
      <c r="AE45">
        <f t="shared" si="17"/>
        <v>4.724078314826075</v>
      </c>
      <c r="AF45">
        <f t="shared" si="18"/>
        <v>1.9566524160223295</v>
      </c>
      <c r="AG45">
        <f t="shared" si="19"/>
        <v>-40.936276088300993</v>
      </c>
      <c r="AH45">
        <f t="shared" si="20"/>
        <v>-38.647418962511765</v>
      </c>
      <c r="AI45">
        <f t="shared" si="21"/>
        <v>-3.0167180615029738</v>
      </c>
      <c r="AJ45">
        <f t="shared" si="22"/>
        <v>206.96605817984448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51272.192370013065</v>
      </c>
      <c r="AP45" t="s">
        <v>401</v>
      </c>
      <c r="AQ45">
        <v>0</v>
      </c>
      <c r="AR45">
        <v>0</v>
      </c>
      <c r="AS45">
        <v>0</v>
      </c>
      <c r="AT45" t="e">
        <f t="shared" si="26"/>
        <v>#DIV/0!</v>
      </c>
      <c r="AU45">
        <v>-1</v>
      </c>
      <c r="AV45" t="s">
        <v>541</v>
      </c>
      <c r="AW45">
        <v>10256.299999999999</v>
      </c>
      <c r="AX45">
        <v>879.13750000000005</v>
      </c>
      <c r="AY45">
        <v>1085.76</v>
      </c>
      <c r="AZ45">
        <f t="shared" si="27"/>
        <v>0.19030218464485704</v>
      </c>
      <c r="BA45">
        <v>0.5</v>
      </c>
      <c r="BB45">
        <f t="shared" si="28"/>
        <v>1513.1847001513781</v>
      </c>
      <c r="BC45">
        <f t="shared" si="29"/>
        <v>23.896988336590308</v>
      </c>
      <c r="BD45">
        <f t="shared" si="30"/>
        <v>143.98117710499011</v>
      </c>
      <c r="BE45">
        <f t="shared" si="31"/>
        <v>1.6453370387699284E-2</v>
      </c>
      <c r="BF45">
        <f t="shared" si="32"/>
        <v>-1</v>
      </c>
      <c r="BG45" t="e">
        <f t="shared" si="33"/>
        <v>#DIV/0!</v>
      </c>
      <c r="BH45" t="s">
        <v>542</v>
      </c>
      <c r="BI45">
        <v>631.30999999999995</v>
      </c>
      <c r="BJ45">
        <f t="shared" si="34"/>
        <v>631.30999999999995</v>
      </c>
      <c r="BK45">
        <f t="shared" si="35"/>
        <v>0.41855474506336576</v>
      </c>
      <c r="BL45">
        <f t="shared" si="36"/>
        <v>0.45466497964572544</v>
      </c>
      <c r="BM45">
        <f t="shared" si="37"/>
        <v>1.7198523704677577</v>
      </c>
      <c r="BN45">
        <f t="shared" si="38"/>
        <v>0.19030218464485701</v>
      </c>
      <c r="BO45" t="e">
        <f t="shared" si="39"/>
        <v>#DIV/0!</v>
      </c>
      <c r="BP45">
        <f t="shared" si="40"/>
        <v>0.32649562588348569</v>
      </c>
      <c r="BQ45">
        <f t="shared" si="41"/>
        <v>0.67350437411651431</v>
      </c>
      <c r="BR45">
        <v>1075</v>
      </c>
      <c r="BS45">
        <v>300</v>
      </c>
      <c r="BT45">
        <v>300</v>
      </c>
      <c r="BU45">
        <v>300</v>
      </c>
      <c r="BV45">
        <v>10256.299999999999</v>
      </c>
      <c r="BW45">
        <v>1022.53</v>
      </c>
      <c r="BX45">
        <v>-6.97301E-3</v>
      </c>
      <c r="BY45">
        <v>0.55000000000000004</v>
      </c>
      <c r="BZ45" t="s">
        <v>401</v>
      </c>
      <c r="CA45" t="s">
        <v>401</v>
      </c>
      <c r="CB45" t="s">
        <v>401</v>
      </c>
      <c r="CC45" t="s">
        <v>401</v>
      </c>
      <c r="CD45" t="s">
        <v>401</v>
      </c>
      <c r="CE45" t="s">
        <v>401</v>
      </c>
      <c r="CF45" t="s">
        <v>401</v>
      </c>
      <c r="CG45" t="s">
        <v>401</v>
      </c>
      <c r="CH45" t="s">
        <v>401</v>
      </c>
      <c r="CI45" t="s">
        <v>401</v>
      </c>
      <c r="CJ45">
        <f t="shared" si="42"/>
        <v>1800</v>
      </c>
      <c r="CK45">
        <f t="shared" si="43"/>
        <v>1513.1847001513781</v>
      </c>
      <c r="CL45">
        <f t="shared" si="44"/>
        <v>0.84065816675076566</v>
      </c>
      <c r="CM45">
        <f t="shared" si="45"/>
        <v>0.1608702618289779</v>
      </c>
      <c r="CN45">
        <v>6</v>
      </c>
      <c r="CO45">
        <v>0.5</v>
      </c>
      <c r="CP45" t="s">
        <v>404</v>
      </c>
      <c r="CQ45">
        <v>1691872964</v>
      </c>
      <c r="CR45">
        <v>1169.83</v>
      </c>
      <c r="CS45">
        <v>1199.79</v>
      </c>
      <c r="CT45">
        <v>28.7361</v>
      </c>
      <c r="CU45">
        <v>27.654900000000001</v>
      </c>
      <c r="CV45">
        <v>1176.06</v>
      </c>
      <c r="CW45">
        <v>28.462399999999999</v>
      </c>
      <c r="CX45">
        <v>500.32499999999999</v>
      </c>
      <c r="CY45">
        <v>98.519499999999994</v>
      </c>
      <c r="CZ45">
        <v>9.9982199999999993E-2</v>
      </c>
      <c r="DA45">
        <v>31.810400000000001</v>
      </c>
      <c r="DB45">
        <v>32.057299999999998</v>
      </c>
      <c r="DC45">
        <v>999.9</v>
      </c>
      <c r="DD45">
        <v>0</v>
      </c>
      <c r="DE45">
        <v>0</v>
      </c>
      <c r="DF45">
        <v>10000</v>
      </c>
      <c r="DG45">
        <v>0</v>
      </c>
      <c r="DH45">
        <v>1242.72</v>
      </c>
      <c r="DI45">
        <v>-29.966899999999999</v>
      </c>
      <c r="DJ45">
        <v>1204.44</v>
      </c>
      <c r="DK45">
        <v>1233.92</v>
      </c>
      <c r="DL45">
        <v>1.08124</v>
      </c>
      <c r="DM45">
        <v>1199.79</v>
      </c>
      <c r="DN45">
        <v>27.654900000000001</v>
      </c>
      <c r="DO45">
        <v>2.83107</v>
      </c>
      <c r="DP45">
        <v>2.7245499999999998</v>
      </c>
      <c r="DQ45">
        <v>23.066400000000002</v>
      </c>
      <c r="DR45">
        <v>22.433900000000001</v>
      </c>
      <c r="DS45">
        <v>1800</v>
      </c>
      <c r="DT45">
        <v>0.97799800000000003</v>
      </c>
      <c r="DU45">
        <v>2.2002399999999998E-2</v>
      </c>
      <c r="DV45">
        <v>0</v>
      </c>
      <c r="DW45">
        <v>878.14599999999996</v>
      </c>
      <c r="DX45">
        <v>4.9997699999999998</v>
      </c>
      <c r="DY45">
        <v>17951.400000000001</v>
      </c>
      <c r="DZ45">
        <v>15784.4</v>
      </c>
      <c r="EA45">
        <v>44.811999999999998</v>
      </c>
      <c r="EB45">
        <v>45.686999999999998</v>
      </c>
      <c r="EC45">
        <v>44.561999999999998</v>
      </c>
      <c r="ED45">
        <v>44.625</v>
      </c>
      <c r="EE45">
        <v>45.625</v>
      </c>
      <c r="EF45">
        <v>1755.51</v>
      </c>
      <c r="EG45">
        <v>39.49</v>
      </c>
      <c r="EH45">
        <v>0</v>
      </c>
      <c r="EI45">
        <v>188.19999980926511</v>
      </c>
      <c r="EJ45">
        <v>0</v>
      </c>
      <c r="EK45">
        <v>879.13750000000005</v>
      </c>
      <c r="EL45">
        <v>-6.7277606736190174</v>
      </c>
      <c r="EM45">
        <v>-77.292307991029602</v>
      </c>
      <c r="EN45">
        <v>17964.215384615389</v>
      </c>
      <c r="EO45">
        <v>15</v>
      </c>
      <c r="EP45">
        <v>1691872899.5</v>
      </c>
      <c r="EQ45" t="s">
        <v>543</v>
      </c>
      <c r="ER45">
        <v>1691872899.5</v>
      </c>
      <c r="ES45">
        <v>1691872888</v>
      </c>
      <c r="ET45">
        <v>29</v>
      </c>
      <c r="EU45">
        <v>-0.90100000000000002</v>
      </c>
      <c r="EV45">
        <v>2.5000000000000001E-2</v>
      </c>
      <c r="EW45">
        <v>-6.2279999999999998</v>
      </c>
      <c r="EX45">
        <v>0.27400000000000002</v>
      </c>
      <c r="EY45">
        <v>1200</v>
      </c>
      <c r="EZ45">
        <v>27</v>
      </c>
      <c r="FA45">
        <v>0.19</v>
      </c>
      <c r="FB45">
        <v>0.04</v>
      </c>
      <c r="FC45">
        <v>24.260748710468409</v>
      </c>
      <c r="FD45">
        <v>-1.3196937511243341</v>
      </c>
      <c r="FE45">
        <v>0.20852786188964881</v>
      </c>
      <c r="FF45">
        <v>0</v>
      </c>
      <c r="FG45">
        <v>4.832475977388799E-2</v>
      </c>
      <c r="FH45">
        <v>-1.0663019714451129E-2</v>
      </c>
      <c r="FI45">
        <v>1.5865382310024231E-3</v>
      </c>
      <c r="FJ45">
        <v>1</v>
      </c>
      <c r="FK45">
        <v>1</v>
      </c>
      <c r="FL45">
        <v>2</v>
      </c>
      <c r="FM45" t="s">
        <v>445</v>
      </c>
      <c r="FN45">
        <v>2.96285</v>
      </c>
      <c r="FO45">
        <v>2.69922</v>
      </c>
      <c r="FP45">
        <v>0.20205799999999999</v>
      </c>
      <c r="FQ45">
        <v>0.202705</v>
      </c>
      <c r="FR45">
        <v>0.128415</v>
      </c>
      <c r="FS45">
        <v>0.120948</v>
      </c>
      <c r="FT45">
        <v>27228.1</v>
      </c>
      <c r="FU45">
        <v>17398.8</v>
      </c>
      <c r="FV45">
        <v>32045.200000000001</v>
      </c>
      <c r="FW45">
        <v>24958.9</v>
      </c>
      <c r="FX45">
        <v>38637.800000000003</v>
      </c>
      <c r="FY45">
        <v>37986.300000000003</v>
      </c>
      <c r="FZ45">
        <v>46034.8</v>
      </c>
      <c r="GA45">
        <v>45220.9</v>
      </c>
      <c r="GB45">
        <v>1.91815</v>
      </c>
      <c r="GC45">
        <v>1.8208200000000001</v>
      </c>
      <c r="GD45">
        <v>7.4222700000000003E-2</v>
      </c>
      <c r="GE45">
        <v>0</v>
      </c>
      <c r="GF45">
        <v>30.8523</v>
      </c>
      <c r="GG45">
        <v>999.9</v>
      </c>
      <c r="GH45">
        <v>51.8</v>
      </c>
      <c r="GI45">
        <v>36.200000000000003</v>
      </c>
      <c r="GJ45">
        <v>31.731000000000002</v>
      </c>
      <c r="GK45">
        <v>63.584499999999998</v>
      </c>
      <c r="GL45">
        <v>12.5801</v>
      </c>
      <c r="GM45">
        <v>1</v>
      </c>
      <c r="GN45">
        <v>0.54008900000000004</v>
      </c>
      <c r="GO45">
        <v>2.6951700000000001</v>
      </c>
      <c r="GP45">
        <v>20.212499999999999</v>
      </c>
      <c r="GQ45">
        <v>5.2336099999999997</v>
      </c>
      <c r="GR45">
        <v>11.954800000000001</v>
      </c>
      <c r="GS45">
        <v>4.9856499999999997</v>
      </c>
      <c r="GT45">
        <v>3.29</v>
      </c>
      <c r="GU45">
        <v>9999</v>
      </c>
      <c r="GV45">
        <v>9999</v>
      </c>
      <c r="GW45">
        <v>9999</v>
      </c>
      <c r="GX45">
        <v>285.2</v>
      </c>
      <c r="GY45">
        <v>1.8664499999999999</v>
      </c>
      <c r="GZ45">
        <v>1.8687400000000001</v>
      </c>
      <c r="HA45">
        <v>1.86646</v>
      </c>
      <c r="HB45">
        <v>1.86686</v>
      </c>
      <c r="HC45">
        <v>1.8620300000000001</v>
      </c>
      <c r="HD45">
        <v>1.8647800000000001</v>
      </c>
      <c r="HE45">
        <v>1.8681700000000001</v>
      </c>
      <c r="HF45">
        <v>1.86856</v>
      </c>
      <c r="HG45">
        <v>5</v>
      </c>
      <c r="HH45">
        <v>0</v>
      </c>
      <c r="HI45">
        <v>0</v>
      </c>
      <c r="HJ45">
        <v>0</v>
      </c>
      <c r="HK45" t="s">
        <v>407</v>
      </c>
      <c r="HL45" t="s">
        <v>408</v>
      </c>
      <c r="HM45" t="s">
        <v>409</v>
      </c>
      <c r="HN45" t="s">
        <v>409</v>
      </c>
      <c r="HO45" t="s">
        <v>409</v>
      </c>
      <c r="HP45" t="s">
        <v>409</v>
      </c>
      <c r="HQ45">
        <v>0</v>
      </c>
      <c r="HR45">
        <v>100</v>
      </c>
      <c r="HS45">
        <v>100</v>
      </c>
      <c r="HT45">
        <v>-6.23</v>
      </c>
      <c r="HU45">
        <v>0.2737</v>
      </c>
      <c r="HV45">
        <v>-6.8934947974875014</v>
      </c>
      <c r="HW45">
        <v>1.6145137170229321E-3</v>
      </c>
      <c r="HX45">
        <v>-1.407043735234338E-6</v>
      </c>
      <c r="HY45">
        <v>4.3622850327847239E-10</v>
      </c>
      <c r="HZ45">
        <v>0.27371000000000117</v>
      </c>
      <c r="IA45">
        <v>0</v>
      </c>
      <c r="IB45">
        <v>0</v>
      </c>
      <c r="IC45">
        <v>0</v>
      </c>
      <c r="ID45">
        <v>2</v>
      </c>
      <c r="IE45">
        <v>2094</v>
      </c>
      <c r="IF45">
        <v>1</v>
      </c>
      <c r="IG45">
        <v>26</v>
      </c>
      <c r="IH45">
        <v>1.1000000000000001</v>
      </c>
      <c r="II45">
        <v>1.3</v>
      </c>
      <c r="IJ45">
        <v>2.5854499999999998</v>
      </c>
      <c r="IK45">
        <v>2.5427200000000001</v>
      </c>
      <c r="IL45">
        <v>1.4978</v>
      </c>
      <c r="IM45">
        <v>2.2924799999999999</v>
      </c>
      <c r="IN45">
        <v>1.49902</v>
      </c>
      <c r="IO45">
        <v>2.4609399999999999</v>
      </c>
      <c r="IP45">
        <v>39.267099999999999</v>
      </c>
      <c r="IQ45">
        <v>23.8949</v>
      </c>
      <c r="IR45">
        <v>18</v>
      </c>
      <c r="IS45">
        <v>505.06400000000002</v>
      </c>
      <c r="IT45">
        <v>480.39</v>
      </c>
      <c r="IU45">
        <v>27.258199999999999</v>
      </c>
      <c r="IV45">
        <v>33.893500000000003</v>
      </c>
      <c r="IW45">
        <v>30.000399999999999</v>
      </c>
      <c r="IX45">
        <v>33.86</v>
      </c>
      <c r="IY45">
        <v>33.789499999999997</v>
      </c>
      <c r="IZ45">
        <v>51.726900000000001</v>
      </c>
      <c r="JA45">
        <v>21.962399999999999</v>
      </c>
      <c r="JB45">
        <v>39.679000000000002</v>
      </c>
      <c r="JC45">
        <v>27.205200000000001</v>
      </c>
      <c r="JD45">
        <v>1200</v>
      </c>
      <c r="JE45">
        <v>27.637</v>
      </c>
      <c r="JF45">
        <v>100.03400000000001</v>
      </c>
      <c r="JG45">
        <v>100.187</v>
      </c>
    </row>
    <row r="46" spans="1:267" x14ac:dyDescent="0.3">
      <c r="A46">
        <v>28</v>
      </c>
      <c r="B46">
        <v>1691873085.5</v>
      </c>
      <c r="C46">
        <v>5178.9000000953674</v>
      </c>
      <c r="D46" t="s">
        <v>544</v>
      </c>
      <c r="E46" t="s">
        <v>545</v>
      </c>
      <c r="F46" t="s">
        <v>395</v>
      </c>
      <c r="G46" t="s">
        <v>478</v>
      </c>
      <c r="H46" t="s">
        <v>479</v>
      </c>
      <c r="I46" t="s">
        <v>480</v>
      </c>
      <c r="J46" t="s">
        <v>399</v>
      </c>
      <c r="K46" t="s">
        <v>398</v>
      </c>
      <c r="L46" t="s">
        <v>400</v>
      </c>
      <c r="M46">
        <v>1691873085.5</v>
      </c>
      <c r="N46">
        <f t="shared" si="0"/>
        <v>1.0454749412245796E-3</v>
      </c>
      <c r="O46">
        <f t="shared" si="1"/>
        <v>1.0454749412245796</v>
      </c>
      <c r="P46">
        <f t="shared" si="2"/>
        <v>27.457320370866928</v>
      </c>
      <c r="Q46">
        <f t="shared" si="3"/>
        <v>1465.19</v>
      </c>
      <c r="R46">
        <f t="shared" si="4"/>
        <v>569.53246682899589</v>
      </c>
      <c r="S46">
        <f t="shared" si="5"/>
        <v>56.166397712702654</v>
      </c>
      <c r="T46">
        <f t="shared" si="6"/>
        <v>144.49473745169999</v>
      </c>
      <c r="U46">
        <f t="shared" si="7"/>
        <v>5.1378592153973945E-2</v>
      </c>
      <c r="V46">
        <f t="shared" si="8"/>
        <v>2.9016727896458594</v>
      </c>
      <c r="W46">
        <f t="shared" si="9"/>
        <v>5.0878492838337279E-2</v>
      </c>
      <c r="X46">
        <f t="shared" si="10"/>
        <v>3.1843584171730208E-2</v>
      </c>
      <c r="Y46">
        <f t="shared" si="11"/>
        <v>289.5664712921602</v>
      </c>
      <c r="Z46">
        <f t="shared" si="12"/>
        <v>33.197643757008535</v>
      </c>
      <c r="AA46">
        <f t="shared" si="13"/>
        <v>32.004399999999997</v>
      </c>
      <c r="AB46">
        <f t="shared" si="14"/>
        <v>4.7762725556470969</v>
      </c>
      <c r="AC46">
        <f t="shared" si="15"/>
        <v>60.054364169194166</v>
      </c>
      <c r="AD46">
        <f t="shared" si="16"/>
        <v>2.8279426513080002</v>
      </c>
      <c r="AE46">
        <f t="shared" si="17"/>
        <v>4.7089710971557306</v>
      </c>
      <c r="AF46">
        <f t="shared" si="18"/>
        <v>1.9483299043390967</v>
      </c>
      <c r="AG46">
        <f t="shared" si="19"/>
        <v>-46.10544490800396</v>
      </c>
      <c r="AH46">
        <f t="shared" si="20"/>
        <v>-39.18696335056385</v>
      </c>
      <c r="AI46">
        <f t="shared" si="21"/>
        <v>-3.0590574239768773</v>
      </c>
      <c r="AJ46">
        <f t="shared" si="22"/>
        <v>201.21500560961553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51231.673109471856</v>
      </c>
      <c r="AP46" t="s">
        <v>401</v>
      </c>
      <c r="AQ46">
        <v>0</v>
      </c>
      <c r="AR46">
        <v>0</v>
      </c>
      <c r="AS46">
        <v>0</v>
      </c>
      <c r="AT46" t="e">
        <f t="shared" si="26"/>
        <v>#DIV/0!</v>
      </c>
      <c r="AU46">
        <v>-1</v>
      </c>
      <c r="AV46" t="s">
        <v>546</v>
      </c>
      <c r="AW46">
        <v>10256.4</v>
      </c>
      <c r="AX46">
        <v>874.83595999999989</v>
      </c>
      <c r="AY46">
        <v>1104.3499999999999</v>
      </c>
      <c r="AZ46">
        <f t="shared" si="27"/>
        <v>0.20782726490695891</v>
      </c>
      <c r="BA46">
        <v>0.5</v>
      </c>
      <c r="BB46">
        <f t="shared" si="28"/>
        <v>1513.1847001513781</v>
      </c>
      <c r="BC46">
        <f t="shared" si="29"/>
        <v>27.457320370866928</v>
      </c>
      <c r="BD46">
        <f t="shared" si="30"/>
        <v>157.24051876575882</v>
      </c>
      <c r="BE46">
        <f t="shared" si="31"/>
        <v>1.8806243790345008E-2</v>
      </c>
      <c r="BF46">
        <f t="shared" si="32"/>
        <v>-1</v>
      </c>
      <c r="BG46" t="e">
        <f t="shared" si="33"/>
        <v>#DIV/0!</v>
      </c>
      <c r="BH46" t="s">
        <v>547</v>
      </c>
      <c r="BI46">
        <v>630.15</v>
      </c>
      <c r="BJ46">
        <f t="shared" si="34"/>
        <v>630.15</v>
      </c>
      <c r="BK46">
        <f t="shared" si="35"/>
        <v>0.42939285552587492</v>
      </c>
      <c r="BL46">
        <f t="shared" si="36"/>
        <v>0.48400261493040925</v>
      </c>
      <c r="BM46">
        <f t="shared" si="37"/>
        <v>1.7525192414504482</v>
      </c>
      <c r="BN46">
        <f t="shared" si="38"/>
        <v>0.20782726490695888</v>
      </c>
      <c r="BO46" t="e">
        <f t="shared" si="39"/>
        <v>#DIV/0!</v>
      </c>
      <c r="BP46">
        <f t="shared" si="40"/>
        <v>0.34863021382705556</v>
      </c>
      <c r="BQ46">
        <f t="shared" si="41"/>
        <v>0.65136978617294439</v>
      </c>
      <c r="BR46">
        <v>1077</v>
      </c>
      <c r="BS46">
        <v>300</v>
      </c>
      <c r="BT46">
        <v>300</v>
      </c>
      <c r="BU46">
        <v>300</v>
      </c>
      <c r="BV46">
        <v>10256.4</v>
      </c>
      <c r="BW46">
        <v>1034.51</v>
      </c>
      <c r="BX46">
        <v>-6.9730399999999998E-3</v>
      </c>
      <c r="BY46">
        <v>2.96</v>
      </c>
      <c r="BZ46" t="s">
        <v>401</v>
      </c>
      <c r="CA46" t="s">
        <v>401</v>
      </c>
      <c r="CB46" t="s">
        <v>401</v>
      </c>
      <c r="CC46" t="s">
        <v>401</v>
      </c>
      <c r="CD46" t="s">
        <v>401</v>
      </c>
      <c r="CE46" t="s">
        <v>401</v>
      </c>
      <c r="CF46" t="s">
        <v>401</v>
      </c>
      <c r="CG46" t="s">
        <v>401</v>
      </c>
      <c r="CH46" t="s">
        <v>401</v>
      </c>
      <c r="CI46" t="s">
        <v>401</v>
      </c>
      <c r="CJ46">
        <f t="shared" si="42"/>
        <v>1800</v>
      </c>
      <c r="CK46">
        <f t="shared" si="43"/>
        <v>1513.1847001513781</v>
      </c>
      <c r="CL46">
        <f t="shared" si="44"/>
        <v>0.84065816675076566</v>
      </c>
      <c r="CM46">
        <f t="shared" si="45"/>
        <v>0.1608702618289779</v>
      </c>
      <c r="CN46">
        <v>6</v>
      </c>
      <c r="CO46">
        <v>0.5</v>
      </c>
      <c r="CP46" t="s">
        <v>404</v>
      </c>
      <c r="CQ46">
        <v>1691873085.5</v>
      </c>
      <c r="CR46">
        <v>1465.19</v>
      </c>
      <c r="CS46">
        <v>1499.96</v>
      </c>
      <c r="CT46">
        <v>28.675599999999999</v>
      </c>
      <c r="CU46">
        <v>27.457599999999999</v>
      </c>
      <c r="CV46">
        <v>1471.92</v>
      </c>
      <c r="CW46">
        <v>28.392600000000002</v>
      </c>
      <c r="CX46">
        <v>500.24400000000003</v>
      </c>
      <c r="CY46">
        <v>98.517899999999997</v>
      </c>
      <c r="CZ46">
        <v>0.10052999999999999</v>
      </c>
      <c r="DA46">
        <v>31.753900000000002</v>
      </c>
      <c r="DB46">
        <v>32.004399999999997</v>
      </c>
      <c r="DC46">
        <v>999.9</v>
      </c>
      <c r="DD46">
        <v>0</v>
      </c>
      <c r="DE46">
        <v>0</v>
      </c>
      <c r="DF46">
        <v>9990</v>
      </c>
      <c r="DG46">
        <v>0</v>
      </c>
      <c r="DH46">
        <v>721.16399999999999</v>
      </c>
      <c r="DI46">
        <v>-34.766100000000002</v>
      </c>
      <c r="DJ46">
        <v>1508.45</v>
      </c>
      <c r="DK46">
        <v>1542.31</v>
      </c>
      <c r="DL46">
        <v>1.2180200000000001</v>
      </c>
      <c r="DM46">
        <v>1499.96</v>
      </c>
      <c r="DN46">
        <v>27.457599999999999</v>
      </c>
      <c r="DO46">
        <v>2.8250600000000001</v>
      </c>
      <c r="DP46">
        <v>2.70506</v>
      </c>
      <c r="DQ46">
        <v>23.031199999999998</v>
      </c>
      <c r="DR46">
        <v>22.315899999999999</v>
      </c>
      <c r="DS46">
        <v>1800</v>
      </c>
      <c r="DT46">
        <v>0.97799800000000003</v>
      </c>
      <c r="DU46">
        <v>2.2002399999999998E-2</v>
      </c>
      <c r="DV46">
        <v>0</v>
      </c>
      <c r="DW46">
        <v>874.53099999999995</v>
      </c>
      <c r="DX46">
        <v>4.9997699999999998</v>
      </c>
      <c r="DY46">
        <v>17964.8</v>
      </c>
      <c r="DZ46">
        <v>15784.5</v>
      </c>
      <c r="EA46">
        <v>44.875</v>
      </c>
      <c r="EB46">
        <v>45.75</v>
      </c>
      <c r="EC46">
        <v>44.625</v>
      </c>
      <c r="ED46">
        <v>44.686999999999998</v>
      </c>
      <c r="EE46">
        <v>45.686999999999998</v>
      </c>
      <c r="EF46">
        <v>1755.51</v>
      </c>
      <c r="EG46">
        <v>39.49</v>
      </c>
      <c r="EH46">
        <v>0</v>
      </c>
      <c r="EI46">
        <v>121</v>
      </c>
      <c r="EJ46">
        <v>0</v>
      </c>
      <c r="EK46">
        <v>874.83595999999989</v>
      </c>
      <c r="EL46">
        <v>-3.9817692252341188</v>
      </c>
      <c r="EM46">
        <v>-41.3230765925775</v>
      </c>
      <c r="EN46">
        <v>17967.900000000001</v>
      </c>
      <c r="EO46">
        <v>15</v>
      </c>
      <c r="EP46">
        <v>1691873049</v>
      </c>
      <c r="EQ46" t="s">
        <v>548</v>
      </c>
      <c r="ER46">
        <v>1691873049</v>
      </c>
      <c r="ES46">
        <v>1691873031</v>
      </c>
      <c r="ET46">
        <v>30</v>
      </c>
      <c r="EU46">
        <v>-0.55200000000000005</v>
      </c>
      <c r="EV46">
        <v>8.9999999999999993E-3</v>
      </c>
      <c r="EW46">
        <v>-6.7149999999999999</v>
      </c>
      <c r="EX46">
        <v>0.28299999999999997</v>
      </c>
      <c r="EY46">
        <v>1501</v>
      </c>
      <c r="EZ46">
        <v>27</v>
      </c>
      <c r="FA46">
        <v>0.15</v>
      </c>
      <c r="FB46">
        <v>0.11</v>
      </c>
      <c r="FC46">
        <v>27.644674018318881</v>
      </c>
      <c r="FD46">
        <v>-0.50681675810928528</v>
      </c>
      <c r="FE46">
        <v>0.17305405799381079</v>
      </c>
      <c r="FF46">
        <v>1</v>
      </c>
      <c r="FG46">
        <v>5.0610081086476758E-2</v>
      </c>
      <c r="FH46">
        <v>1.479500939099564E-2</v>
      </c>
      <c r="FI46">
        <v>3.2353028217333292E-3</v>
      </c>
      <c r="FJ46">
        <v>1</v>
      </c>
      <c r="FK46">
        <v>2</v>
      </c>
      <c r="FL46">
        <v>2</v>
      </c>
      <c r="FM46" t="s">
        <v>406</v>
      </c>
      <c r="FN46">
        <v>2.9626199999999998</v>
      </c>
      <c r="FO46">
        <v>2.6996799999999999</v>
      </c>
      <c r="FP46">
        <v>0.232151</v>
      </c>
      <c r="FQ46">
        <v>0.23253299999999999</v>
      </c>
      <c r="FR46">
        <v>0.12819700000000001</v>
      </c>
      <c r="FS46">
        <v>0.12035700000000001</v>
      </c>
      <c r="FT46">
        <v>26197.1</v>
      </c>
      <c r="FU46">
        <v>16744.7</v>
      </c>
      <c r="FV46">
        <v>32044.7</v>
      </c>
      <c r="FW46">
        <v>24957.599999999999</v>
      </c>
      <c r="FX46">
        <v>38646.9</v>
      </c>
      <c r="FY46">
        <v>38010.699999999997</v>
      </c>
      <c r="FZ46">
        <v>46033.8</v>
      </c>
      <c r="GA46">
        <v>45219.3</v>
      </c>
      <c r="GB46">
        <v>1.91795</v>
      </c>
      <c r="GC46">
        <v>1.8210500000000001</v>
      </c>
      <c r="GD46">
        <v>7.0460099999999998E-2</v>
      </c>
      <c r="GE46">
        <v>0</v>
      </c>
      <c r="GF46">
        <v>30.860399999999998</v>
      </c>
      <c r="GG46">
        <v>999.9</v>
      </c>
      <c r="GH46">
        <v>52.6</v>
      </c>
      <c r="GI46">
        <v>36.200000000000003</v>
      </c>
      <c r="GJ46">
        <v>32.220599999999997</v>
      </c>
      <c r="GK46">
        <v>63.814500000000002</v>
      </c>
      <c r="GL46">
        <v>12.788500000000001</v>
      </c>
      <c r="GM46">
        <v>1</v>
      </c>
      <c r="GN46">
        <v>0.538412</v>
      </c>
      <c r="GO46">
        <v>2.2255699999999998</v>
      </c>
      <c r="GP46">
        <v>20.2193</v>
      </c>
      <c r="GQ46">
        <v>5.23346</v>
      </c>
      <c r="GR46">
        <v>11.9551</v>
      </c>
      <c r="GS46">
        <v>4.9854500000000002</v>
      </c>
      <c r="GT46">
        <v>3.29</v>
      </c>
      <c r="GU46">
        <v>9999</v>
      </c>
      <c r="GV46">
        <v>9999</v>
      </c>
      <c r="GW46">
        <v>9999</v>
      </c>
      <c r="GX46">
        <v>285.2</v>
      </c>
      <c r="GY46">
        <v>1.86646</v>
      </c>
      <c r="GZ46">
        <v>1.86873</v>
      </c>
      <c r="HA46">
        <v>1.86646</v>
      </c>
      <c r="HB46">
        <v>1.8668800000000001</v>
      </c>
      <c r="HC46">
        <v>1.8620300000000001</v>
      </c>
      <c r="HD46">
        <v>1.8647800000000001</v>
      </c>
      <c r="HE46">
        <v>1.86816</v>
      </c>
      <c r="HF46">
        <v>1.8685400000000001</v>
      </c>
      <c r="HG46">
        <v>5</v>
      </c>
      <c r="HH46">
        <v>0</v>
      </c>
      <c r="HI46">
        <v>0</v>
      </c>
      <c r="HJ46">
        <v>0</v>
      </c>
      <c r="HK46" t="s">
        <v>407</v>
      </c>
      <c r="HL46" t="s">
        <v>408</v>
      </c>
      <c r="HM46" t="s">
        <v>409</v>
      </c>
      <c r="HN46" t="s">
        <v>409</v>
      </c>
      <c r="HO46" t="s">
        <v>409</v>
      </c>
      <c r="HP46" t="s">
        <v>409</v>
      </c>
      <c r="HQ46">
        <v>0</v>
      </c>
      <c r="HR46">
        <v>100</v>
      </c>
      <c r="HS46">
        <v>100</v>
      </c>
      <c r="HT46">
        <v>-6.73</v>
      </c>
      <c r="HU46">
        <v>0.28299999999999997</v>
      </c>
      <c r="HV46">
        <v>-7.445925807619389</v>
      </c>
      <c r="HW46">
        <v>1.6145137170229321E-3</v>
      </c>
      <c r="HX46">
        <v>-1.407043735234338E-6</v>
      </c>
      <c r="HY46">
        <v>4.3622850327847239E-10</v>
      </c>
      <c r="HZ46">
        <v>0.28297619047619088</v>
      </c>
      <c r="IA46">
        <v>0</v>
      </c>
      <c r="IB46">
        <v>0</v>
      </c>
      <c r="IC46">
        <v>0</v>
      </c>
      <c r="ID46">
        <v>2</v>
      </c>
      <c r="IE46">
        <v>2094</v>
      </c>
      <c r="IF46">
        <v>1</v>
      </c>
      <c r="IG46">
        <v>26</v>
      </c>
      <c r="IH46">
        <v>0.6</v>
      </c>
      <c r="II46">
        <v>0.9</v>
      </c>
      <c r="IJ46">
        <v>3.0932599999999999</v>
      </c>
      <c r="IK46">
        <v>2.5500500000000001</v>
      </c>
      <c r="IL46">
        <v>1.4978</v>
      </c>
      <c r="IM46">
        <v>2.2912599999999999</v>
      </c>
      <c r="IN46">
        <v>1.49902</v>
      </c>
      <c r="IO46">
        <v>2.2888199999999999</v>
      </c>
      <c r="IP46">
        <v>39.267099999999999</v>
      </c>
      <c r="IQ46">
        <v>23.8949</v>
      </c>
      <c r="IR46">
        <v>18</v>
      </c>
      <c r="IS46">
        <v>504.911</v>
      </c>
      <c r="IT46">
        <v>480.52</v>
      </c>
      <c r="IU46">
        <v>27.439800000000002</v>
      </c>
      <c r="IV46">
        <v>33.896599999999999</v>
      </c>
      <c r="IW46">
        <v>30.0001</v>
      </c>
      <c r="IX46">
        <v>33.856999999999999</v>
      </c>
      <c r="IY46">
        <v>33.786499999999997</v>
      </c>
      <c r="IZ46">
        <v>61.910299999999999</v>
      </c>
      <c r="JA46">
        <v>23.688600000000001</v>
      </c>
      <c r="JB46">
        <v>41.115200000000002</v>
      </c>
      <c r="JC46">
        <v>27.441700000000001</v>
      </c>
      <c r="JD46">
        <v>1500</v>
      </c>
      <c r="JE46">
        <v>27.3948</v>
      </c>
      <c r="JF46">
        <v>100.032</v>
      </c>
      <c r="JG46">
        <v>100.18300000000001</v>
      </c>
    </row>
    <row r="47" spans="1:267" x14ac:dyDescent="0.3">
      <c r="A47">
        <v>29</v>
      </c>
      <c r="B47">
        <v>1691874576.5999999</v>
      </c>
      <c r="C47">
        <v>6670</v>
      </c>
      <c r="D47" t="s">
        <v>549</v>
      </c>
      <c r="E47" t="s">
        <v>550</v>
      </c>
      <c r="F47" t="s">
        <v>395</v>
      </c>
      <c r="G47" t="s">
        <v>396</v>
      </c>
      <c r="H47" t="s">
        <v>551</v>
      </c>
      <c r="I47" t="s">
        <v>552</v>
      </c>
      <c r="J47" t="s">
        <v>399</v>
      </c>
      <c r="K47" t="s">
        <v>28</v>
      </c>
      <c r="L47" t="s">
        <v>400</v>
      </c>
      <c r="M47">
        <v>1691874576.5999999</v>
      </c>
      <c r="N47">
        <f t="shared" si="0"/>
        <v>5.3040663628614133E-3</v>
      </c>
      <c r="O47">
        <f t="shared" si="1"/>
        <v>5.3040663628614135</v>
      </c>
      <c r="P47">
        <f t="shared" si="2"/>
        <v>42.11862227048875</v>
      </c>
      <c r="Q47">
        <f t="shared" si="3"/>
        <v>347.22500000000002</v>
      </c>
      <c r="R47">
        <f t="shared" si="4"/>
        <v>93.016914683187537</v>
      </c>
      <c r="S47">
        <f t="shared" si="5"/>
        <v>9.1742609275814715</v>
      </c>
      <c r="T47">
        <f t="shared" si="6"/>
        <v>34.246811576467501</v>
      </c>
      <c r="U47">
        <f t="shared" si="7"/>
        <v>0.2851299363553253</v>
      </c>
      <c r="V47">
        <f t="shared" si="8"/>
        <v>2.9027675076611565</v>
      </c>
      <c r="W47">
        <f t="shared" si="9"/>
        <v>0.27043394822322397</v>
      </c>
      <c r="X47">
        <f t="shared" si="10"/>
        <v>0.17027844878395118</v>
      </c>
      <c r="Y47">
        <f t="shared" si="11"/>
        <v>289.56327929216349</v>
      </c>
      <c r="Z47">
        <f t="shared" si="12"/>
        <v>32.609193452998689</v>
      </c>
      <c r="AA47">
        <f t="shared" si="13"/>
        <v>32.003599999999999</v>
      </c>
      <c r="AB47">
        <f t="shared" si="14"/>
        <v>4.7760562950756702</v>
      </c>
      <c r="AC47">
        <f t="shared" si="15"/>
        <v>60.131529052316026</v>
      </c>
      <c r="AD47">
        <f t="shared" si="16"/>
        <v>2.9170521279923105</v>
      </c>
      <c r="AE47">
        <f t="shared" si="17"/>
        <v>4.8511191615539957</v>
      </c>
      <c r="AF47">
        <f t="shared" si="18"/>
        <v>1.8590041670833597</v>
      </c>
      <c r="AG47">
        <f t="shared" si="19"/>
        <v>-233.90932660218832</v>
      </c>
      <c r="AH47">
        <f t="shared" si="20"/>
        <v>43.161045716581796</v>
      </c>
      <c r="AI47">
        <f t="shared" si="21"/>
        <v>3.3767183045515456</v>
      </c>
      <c r="AJ47">
        <f t="shared" si="22"/>
        <v>102.19171671110853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51174.531950717566</v>
      </c>
      <c r="AP47" t="s">
        <v>401</v>
      </c>
      <c r="AQ47">
        <v>0</v>
      </c>
      <c r="AR47">
        <v>0</v>
      </c>
      <c r="AS47">
        <v>0</v>
      </c>
      <c r="AT47" t="e">
        <f t="shared" si="26"/>
        <v>#DIV/0!</v>
      </c>
      <c r="AU47">
        <v>-1</v>
      </c>
      <c r="AV47" t="s">
        <v>553</v>
      </c>
      <c r="AW47">
        <v>10292.9</v>
      </c>
      <c r="AX47">
        <v>741.62907999999993</v>
      </c>
      <c r="AY47">
        <v>1099.7</v>
      </c>
      <c r="AZ47">
        <f t="shared" si="27"/>
        <v>0.32560782031463131</v>
      </c>
      <c r="BA47">
        <v>0.5</v>
      </c>
      <c r="BB47">
        <f t="shared" si="28"/>
        <v>1513.1679001513801</v>
      </c>
      <c r="BC47">
        <f t="shared" si="29"/>
        <v>42.11862227048875</v>
      </c>
      <c r="BD47">
        <f t="shared" si="30"/>
        <v>246.34965086917927</v>
      </c>
      <c r="BE47">
        <f t="shared" si="31"/>
        <v>2.8495596731978708E-2</v>
      </c>
      <c r="BF47">
        <f t="shared" si="32"/>
        <v>-1</v>
      </c>
      <c r="BG47" t="e">
        <f t="shared" si="33"/>
        <v>#DIV/0!</v>
      </c>
      <c r="BH47" t="s">
        <v>554</v>
      </c>
      <c r="BI47">
        <v>575.09</v>
      </c>
      <c r="BJ47">
        <f t="shared" si="34"/>
        <v>575.09</v>
      </c>
      <c r="BK47">
        <f t="shared" si="35"/>
        <v>0.47704828589615345</v>
      </c>
      <c r="BL47">
        <f t="shared" si="36"/>
        <v>0.6825468824460077</v>
      </c>
      <c r="BM47">
        <f t="shared" si="37"/>
        <v>1.9122224347493435</v>
      </c>
      <c r="BN47">
        <f t="shared" si="38"/>
        <v>0.32560782031463137</v>
      </c>
      <c r="BO47" t="e">
        <f t="shared" si="39"/>
        <v>#DIV/0!</v>
      </c>
      <c r="BP47">
        <f t="shared" si="40"/>
        <v>0.52927520941583717</v>
      </c>
      <c r="BQ47">
        <f t="shared" si="41"/>
        <v>0.47072479058416283</v>
      </c>
      <c r="BR47">
        <v>1079</v>
      </c>
      <c r="BS47">
        <v>300</v>
      </c>
      <c r="BT47">
        <v>300</v>
      </c>
      <c r="BU47">
        <v>300</v>
      </c>
      <c r="BV47">
        <v>10292.9</v>
      </c>
      <c r="BW47">
        <v>985.92</v>
      </c>
      <c r="BX47">
        <v>-6.9984599999999998E-3</v>
      </c>
      <c r="BY47">
        <v>8.99</v>
      </c>
      <c r="BZ47" t="s">
        <v>401</v>
      </c>
      <c r="CA47" t="s">
        <v>401</v>
      </c>
      <c r="CB47" t="s">
        <v>401</v>
      </c>
      <c r="CC47" t="s">
        <v>401</v>
      </c>
      <c r="CD47" t="s">
        <v>401</v>
      </c>
      <c r="CE47" t="s">
        <v>401</v>
      </c>
      <c r="CF47" t="s">
        <v>401</v>
      </c>
      <c r="CG47" t="s">
        <v>401</v>
      </c>
      <c r="CH47" t="s">
        <v>401</v>
      </c>
      <c r="CI47" t="s">
        <v>401</v>
      </c>
      <c r="CJ47">
        <f t="shared" si="42"/>
        <v>1799.98</v>
      </c>
      <c r="CK47">
        <f t="shared" si="43"/>
        <v>1513.1679001513801</v>
      </c>
      <c r="CL47">
        <f t="shared" si="44"/>
        <v>0.84065817406381182</v>
      </c>
      <c r="CM47">
        <f t="shared" si="45"/>
        <v>0.16087027594315687</v>
      </c>
      <c r="CN47">
        <v>6</v>
      </c>
      <c r="CO47">
        <v>0.5</v>
      </c>
      <c r="CP47" t="s">
        <v>404</v>
      </c>
      <c r="CQ47">
        <v>1691874576.5999999</v>
      </c>
      <c r="CR47">
        <v>347.22500000000002</v>
      </c>
      <c r="CS47">
        <v>399.96600000000001</v>
      </c>
      <c r="CT47">
        <v>29.575700000000001</v>
      </c>
      <c r="CU47">
        <v>23.400400000000001</v>
      </c>
      <c r="CV47">
        <v>351.88099999999997</v>
      </c>
      <c r="CW47">
        <v>29.287500000000001</v>
      </c>
      <c r="CX47">
        <v>500.108</v>
      </c>
      <c r="CY47">
        <v>98.5304</v>
      </c>
      <c r="CZ47">
        <v>9.9628300000000003E-2</v>
      </c>
      <c r="DA47">
        <v>32.279400000000003</v>
      </c>
      <c r="DB47">
        <v>32.003599999999999</v>
      </c>
      <c r="DC47">
        <v>999.9</v>
      </c>
      <c r="DD47">
        <v>0</v>
      </c>
      <c r="DE47">
        <v>0</v>
      </c>
      <c r="DF47">
        <v>9995</v>
      </c>
      <c r="DG47">
        <v>0</v>
      </c>
      <c r="DH47">
        <v>1192.67</v>
      </c>
      <c r="DI47">
        <v>-52.7408</v>
      </c>
      <c r="DJ47">
        <v>357.80799999999999</v>
      </c>
      <c r="DK47">
        <v>409.55</v>
      </c>
      <c r="DL47">
        <v>6.1752799999999999</v>
      </c>
      <c r="DM47">
        <v>399.96600000000001</v>
      </c>
      <c r="DN47">
        <v>23.400400000000001</v>
      </c>
      <c r="DO47">
        <v>2.9140999999999999</v>
      </c>
      <c r="DP47">
        <v>2.30565</v>
      </c>
      <c r="DQ47">
        <v>23.545100000000001</v>
      </c>
      <c r="DR47">
        <v>19.715900000000001</v>
      </c>
      <c r="DS47">
        <v>1799.98</v>
      </c>
      <c r="DT47">
        <v>0.97800100000000001</v>
      </c>
      <c r="DU47">
        <v>2.1999500000000002E-2</v>
      </c>
      <c r="DV47">
        <v>0</v>
      </c>
      <c r="DW47">
        <v>741.69299999999998</v>
      </c>
      <c r="DX47">
        <v>4.9997699999999998</v>
      </c>
      <c r="DY47">
        <v>15495</v>
      </c>
      <c r="DZ47">
        <v>15784.3</v>
      </c>
      <c r="EA47">
        <v>45.186999999999998</v>
      </c>
      <c r="EB47">
        <v>46.25</v>
      </c>
      <c r="EC47">
        <v>45</v>
      </c>
      <c r="ED47">
        <v>44.875</v>
      </c>
      <c r="EE47">
        <v>46</v>
      </c>
      <c r="EF47">
        <v>1755.49</v>
      </c>
      <c r="EG47">
        <v>39.49</v>
      </c>
      <c r="EH47">
        <v>0</v>
      </c>
      <c r="EI47">
        <v>1490.7999999523161</v>
      </c>
      <c r="EJ47">
        <v>0</v>
      </c>
      <c r="EK47">
        <v>741.62907999999993</v>
      </c>
      <c r="EL47">
        <v>0.4540769270456243</v>
      </c>
      <c r="EM47">
        <v>-86.584615725717356</v>
      </c>
      <c r="EN47">
        <v>15485.58</v>
      </c>
      <c r="EO47">
        <v>15</v>
      </c>
      <c r="EP47">
        <v>1691874538.5999999</v>
      </c>
      <c r="EQ47" t="s">
        <v>555</v>
      </c>
      <c r="ER47">
        <v>1691874536.0999999</v>
      </c>
      <c r="ES47">
        <v>1691874538.5999999</v>
      </c>
      <c r="ET47">
        <v>32</v>
      </c>
      <c r="EU47">
        <v>-1.9E-2</v>
      </c>
      <c r="EV47">
        <v>-1E-3</v>
      </c>
      <c r="EW47">
        <v>-4.617</v>
      </c>
      <c r="EX47">
        <v>0.184</v>
      </c>
      <c r="EY47">
        <v>400</v>
      </c>
      <c r="EZ47">
        <v>24</v>
      </c>
      <c r="FA47">
        <v>0.09</v>
      </c>
      <c r="FB47">
        <v>0.01</v>
      </c>
      <c r="FC47">
        <v>42.016147352735047</v>
      </c>
      <c r="FD47">
        <v>-6.2414232562776457E-2</v>
      </c>
      <c r="FE47">
        <v>0.13661740022646929</v>
      </c>
      <c r="FF47">
        <v>1</v>
      </c>
      <c r="FG47">
        <v>0.28386024874445842</v>
      </c>
      <c r="FH47">
        <v>6.6621930747747138E-2</v>
      </c>
      <c r="FI47">
        <v>1.9269281532305501E-2</v>
      </c>
      <c r="FJ47">
        <v>1</v>
      </c>
      <c r="FK47">
        <v>2</v>
      </c>
      <c r="FL47">
        <v>2</v>
      </c>
      <c r="FM47" t="s">
        <v>406</v>
      </c>
      <c r="FN47">
        <v>2.9626800000000002</v>
      </c>
      <c r="FO47">
        <v>2.69882</v>
      </c>
      <c r="FP47">
        <v>8.6612700000000001E-2</v>
      </c>
      <c r="FQ47">
        <v>9.4997899999999996E-2</v>
      </c>
      <c r="FR47">
        <v>0.131075</v>
      </c>
      <c r="FS47">
        <v>0.10789899999999999</v>
      </c>
      <c r="FT47">
        <v>31199.1</v>
      </c>
      <c r="FU47">
        <v>19774.2</v>
      </c>
      <c r="FV47">
        <v>32067.599999999999</v>
      </c>
      <c r="FW47">
        <v>24981.7</v>
      </c>
      <c r="FX47">
        <v>38542.1</v>
      </c>
      <c r="FY47">
        <v>38582.699999999997</v>
      </c>
      <c r="FZ47">
        <v>46063.7</v>
      </c>
      <c r="GA47">
        <v>45259.6</v>
      </c>
      <c r="GB47">
        <v>1.92577</v>
      </c>
      <c r="GC47">
        <v>1.8173999999999999</v>
      </c>
      <c r="GD47">
        <v>4.3824299999999997E-2</v>
      </c>
      <c r="GE47">
        <v>0</v>
      </c>
      <c r="GF47">
        <v>31.292400000000001</v>
      </c>
      <c r="GG47">
        <v>999.9</v>
      </c>
      <c r="GH47">
        <v>51.1</v>
      </c>
      <c r="GI47">
        <v>35.9</v>
      </c>
      <c r="GJ47">
        <v>30.786799999999999</v>
      </c>
      <c r="GK47">
        <v>63.904499999999999</v>
      </c>
      <c r="GL47">
        <v>14.0144</v>
      </c>
      <c r="GM47">
        <v>1</v>
      </c>
      <c r="GN47">
        <v>0.50206799999999996</v>
      </c>
      <c r="GO47">
        <v>1.62734</v>
      </c>
      <c r="GP47">
        <v>20.265799999999999</v>
      </c>
      <c r="GQ47">
        <v>5.2267200000000003</v>
      </c>
      <c r="GR47">
        <v>11.950900000000001</v>
      </c>
      <c r="GS47">
        <v>4.9846500000000002</v>
      </c>
      <c r="GT47">
        <v>3.2893300000000001</v>
      </c>
      <c r="GU47">
        <v>9999</v>
      </c>
      <c r="GV47">
        <v>9999</v>
      </c>
      <c r="GW47">
        <v>9999</v>
      </c>
      <c r="GX47">
        <v>285.60000000000002</v>
      </c>
      <c r="GY47">
        <v>1.86615</v>
      </c>
      <c r="GZ47">
        <v>1.8684400000000001</v>
      </c>
      <c r="HA47">
        <v>1.8662099999999999</v>
      </c>
      <c r="HB47">
        <v>1.8666100000000001</v>
      </c>
      <c r="HC47">
        <v>1.8617300000000001</v>
      </c>
      <c r="HD47">
        <v>1.8645099999999999</v>
      </c>
      <c r="HE47">
        <v>1.8679600000000001</v>
      </c>
      <c r="HF47">
        <v>1.86832</v>
      </c>
      <c r="HG47">
        <v>5</v>
      </c>
      <c r="HH47">
        <v>0</v>
      </c>
      <c r="HI47">
        <v>0</v>
      </c>
      <c r="HJ47">
        <v>0</v>
      </c>
      <c r="HK47" t="s">
        <v>407</v>
      </c>
      <c r="HL47" t="s">
        <v>408</v>
      </c>
      <c r="HM47" t="s">
        <v>409</v>
      </c>
      <c r="HN47" t="s">
        <v>409</v>
      </c>
      <c r="HO47" t="s">
        <v>409</v>
      </c>
      <c r="HP47" t="s">
        <v>409</v>
      </c>
      <c r="HQ47">
        <v>0</v>
      </c>
      <c r="HR47">
        <v>100</v>
      </c>
      <c r="HS47">
        <v>100</v>
      </c>
      <c r="HT47">
        <v>-4.6559999999999997</v>
      </c>
      <c r="HU47">
        <v>0.28820000000000001</v>
      </c>
      <c r="HV47">
        <v>-5.0688577658692022</v>
      </c>
      <c r="HW47">
        <v>1.6145137170229321E-3</v>
      </c>
      <c r="HX47">
        <v>-1.407043735234338E-6</v>
      </c>
      <c r="HY47">
        <v>4.3622850327847239E-10</v>
      </c>
      <c r="HZ47">
        <v>0.28819283600555717</v>
      </c>
      <c r="IA47">
        <v>0</v>
      </c>
      <c r="IB47">
        <v>0</v>
      </c>
      <c r="IC47">
        <v>0</v>
      </c>
      <c r="ID47">
        <v>2</v>
      </c>
      <c r="IE47">
        <v>2094</v>
      </c>
      <c r="IF47">
        <v>1</v>
      </c>
      <c r="IG47">
        <v>26</v>
      </c>
      <c r="IH47">
        <v>0.7</v>
      </c>
      <c r="II47">
        <v>0.6</v>
      </c>
      <c r="IJ47">
        <v>1.0668899999999999</v>
      </c>
      <c r="IK47">
        <v>2.5500500000000001</v>
      </c>
      <c r="IL47">
        <v>1.4978</v>
      </c>
      <c r="IM47">
        <v>2.2924799999999999</v>
      </c>
      <c r="IN47">
        <v>1.49902</v>
      </c>
      <c r="IO47">
        <v>2.4438499999999999</v>
      </c>
      <c r="IP47">
        <v>38.256799999999998</v>
      </c>
      <c r="IQ47">
        <v>16.049600000000002</v>
      </c>
      <c r="IR47">
        <v>18</v>
      </c>
      <c r="IS47">
        <v>507.29399999999998</v>
      </c>
      <c r="IT47">
        <v>475.36900000000003</v>
      </c>
      <c r="IU47">
        <v>28.584099999999999</v>
      </c>
      <c r="IV47">
        <v>33.548299999999998</v>
      </c>
      <c r="IW47">
        <v>30.0002</v>
      </c>
      <c r="IX47">
        <v>33.495199999999997</v>
      </c>
      <c r="IY47">
        <v>33.420499999999997</v>
      </c>
      <c r="IZ47">
        <v>21.3581</v>
      </c>
      <c r="JA47">
        <v>31.901499999999999</v>
      </c>
      <c r="JB47">
        <v>22.772300000000001</v>
      </c>
      <c r="JC47">
        <v>28.585699999999999</v>
      </c>
      <c r="JD47">
        <v>400</v>
      </c>
      <c r="JE47">
        <v>23.423500000000001</v>
      </c>
      <c r="JF47">
        <v>100.099</v>
      </c>
      <c r="JG47">
        <v>100.27500000000001</v>
      </c>
    </row>
    <row r="48" spans="1:267" x14ac:dyDescent="0.3">
      <c r="A48">
        <v>30</v>
      </c>
      <c r="B48">
        <v>1691874694.5999999</v>
      </c>
      <c r="C48">
        <v>6788</v>
      </c>
      <c r="D48" t="s">
        <v>556</v>
      </c>
      <c r="E48" t="s">
        <v>557</v>
      </c>
      <c r="F48" t="s">
        <v>395</v>
      </c>
      <c r="G48" t="s">
        <v>396</v>
      </c>
      <c r="H48" t="s">
        <v>551</v>
      </c>
      <c r="I48" t="s">
        <v>552</v>
      </c>
      <c r="J48" t="s">
        <v>399</v>
      </c>
      <c r="K48" t="s">
        <v>28</v>
      </c>
      <c r="L48" t="s">
        <v>400</v>
      </c>
      <c r="M48">
        <v>1691874694.5999999</v>
      </c>
      <c r="N48">
        <f t="shared" si="0"/>
        <v>5.5715374189255927E-3</v>
      </c>
      <c r="O48">
        <f t="shared" si="1"/>
        <v>5.5715374189255931</v>
      </c>
      <c r="P48">
        <f t="shared" si="2"/>
        <v>33.768152691877127</v>
      </c>
      <c r="Q48">
        <f t="shared" si="3"/>
        <v>257.81400000000002</v>
      </c>
      <c r="R48">
        <f t="shared" si="4"/>
        <v>65.511286574781494</v>
      </c>
      <c r="S48">
        <f t="shared" si="5"/>
        <v>6.4615740539641715</v>
      </c>
      <c r="T48">
        <f t="shared" si="6"/>
        <v>25.428965606515803</v>
      </c>
      <c r="U48">
        <f t="shared" si="7"/>
        <v>0.30270885040727752</v>
      </c>
      <c r="V48">
        <f t="shared" si="8"/>
        <v>2.9023840287435601</v>
      </c>
      <c r="W48">
        <f t="shared" si="9"/>
        <v>0.28619919805921706</v>
      </c>
      <c r="X48">
        <f t="shared" si="10"/>
        <v>0.18028275077708172</v>
      </c>
      <c r="Y48">
        <f t="shared" si="11"/>
        <v>289.56168329216507</v>
      </c>
      <c r="Z48">
        <f t="shared" si="12"/>
        <v>32.508024186086296</v>
      </c>
      <c r="AA48">
        <f t="shared" si="13"/>
        <v>31.982500000000002</v>
      </c>
      <c r="AB48">
        <f t="shared" si="14"/>
        <v>4.7703554990055306</v>
      </c>
      <c r="AC48">
        <f t="shared" si="15"/>
        <v>60.404939494877077</v>
      </c>
      <c r="AD48">
        <f t="shared" si="16"/>
        <v>2.9251388489349601</v>
      </c>
      <c r="AE48">
        <f t="shared" si="17"/>
        <v>4.8425490918388228</v>
      </c>
      <c r="AF48">
        <f t="shared" si="18"/>
        <v>1.8452166500705705</v>
      </c>
      <c r="AG48">
        <f t="shared" si="19"/>
        <v>-245.70480017461864</v>
      </c>
      <c r="AH48">
        <f t="shared" si="20"/>
        <v>41.55931585242449</v>
      </c>
      <c r="AI48">
        <f t="shared" si="21"/>
        <v>3.2509984450147988</v>
      </c>
      <c r="AJ48">
        <f t="shared" si="22"/>
        <v>88.667197414985694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51169.057174437658</v>
      </c>
      <c r="AP48" t="s">
        <v>401</v>
      </c>
      <c r="AQ48">
        <v>0</v>
      </c>
      <c r="AR48">
        <v>0</v>
      </c>
      <c r="AS48">
        <v>0</v>
      </c>
      <c r="AT48" t="e">
        <f t="shared" si="26"/>
        <v>#DIV/0!</v>
      </c>
      <c r="AU48">
        <v>-1</v>
      </c>
      <c r="AV48" t="s">
        <v>558</v>
      </c>
      <c r="AW48">
        <v>10292</v>
      </c>
      <c r="AX48">
        <v>732.00920000000008</v>
      </c>
      <c r="AY48">
        <v>1011.84</v>
      </c>
      <c r="AZ48">
        <f t="shared" si="27"/>
        <v>0.27655637254901955</v>
      </c>
      <c r="BA48">
        <v>0.5</v>
      </c>
      <c r="BB48">
        <f t="shared" si="28"/>
        <v>1513.1595001513808</v>
      </c>
      <c r="BC48">
        <f t="shared" si="29"/>
        <v>33.768152691877127</v>
      </c>
      <c r="BD48">
        <f t="shared" si="30"/>
        <v>209.23695122497674</v>
      </c>
      <c r="BE48">
        <f t="shared" si="31"/>
        <v>2.2977189574792889E-2</v>
      </c>
      <c r="BF48">
        <f t="shared" si="32"/>
        <v>-1</v>
      </c>
      <c r="BG48" t="e">
        <f t="shared" si="33"/>
        <v>#DIV/0!</v>
      </c>
      <c r="BH48" t="s">
        <v>559</v>
      </c>
      <c r="BI48">
        <v>566.9</v>
      </c>
      <c r="BJ48">
        <f t="shared" si="34"/>
        <v>566.9</v>
      </c>
      <c r="BK48">
        <f t="shared" si="35"/>
        <v>0.43973355471220754</v>
      </c>
      <c r="BL48">
        <f t="shared" si="36"/>
        <v>0.62891805636715048</v>
      </c>
      <c r="BM48">
        <f t="shared" si="37"/>
        <v>1.7848650555653556</v>
      </c>
      <c r="BN48">
        <f t="shared" si="38"/>
        <v>0.27655637254901955</v>
      </c>
      <c r="BO48" t="e">
        <f t="shared" si="39"/>
        <v>#DIV/0!</v>
      </c>
      <c r="BP48">
        <f t="shared" si="40"/>
        <v>0.4870617010749832</v>
      </c>
      <c r="BQ48">
        <f t="shared" si="41"/>
        <v>0.51293829892501686</v>
      </c>
      <c r="BR48">
        <v>1081</v>
      </c>
      <c r="BS48">
        <v>300</v>
      </c>
      <c r="BT48">
        <v>300</v>
      </c>
      <c r="BU48">
        <v>300</v>
      </c>
      <c r="BV48">
        <v>10292</v>
      </c>
      <c r="BW48">
        <v>930.56</v>
      </c>
      <c r="BX48">
        <v>-6.9973300000000004E-3</v>
      </c>
      <c r="BY48">
        <v>3.76</v>
      </c>
      <c r="BZ48" t="s">
        <v>401</v>
      </c>
      <c r="CA48" t="s">
        <v>401</v>
      </c>
      <c r="CB48" t="s">
        <v>401</v>
      </c>
      <c r="CC48" t="s">
        <v>401</v>
      </c>
      <c r="CD48" t="s">
        <v>401</v>
      </c>
      <c r="CE48" t="s">
        <v>401</v>
      </c>
      <c r="CF48" t="s">
        <v>401</v>
      </c>
      <c r="CG48" t="s">
        <v>401</v>
      </c>
      <c r="CH48" t="s">
        <v>401</v>
      </c>
      <c r="CI48" t="s">
        <v>401</v>
      </c>
      <c r="CJ48">
        <f t="shared" si="42"/>
        <v>1799.97</v>
      </c>
      <c r="CK48">
        <f t="shared" si="43"/>
        <v>1513.1595001513808</v>
      </c>
      <c r="CL48">
        <f t="shared" si="44"/>
        <v>0.84065817772039575</v>
      </c>
      <c r="CM48">
        <f t="shared" si="45"/>
        <v>0.16087028300036393</v>
      </c>
      <c r="CN48">
        <v>6</v>
      </c>
      <c r="CO48">
        <v>0.5</v>
      </c>
      <c r="CP48" t="s">
        <v>404</v>
      </c>
      <c r="CQ48">
        <v>1691874694.5999999</v>
      </c>
      <c r="CR48">
        <v>257.81400000000002</v>
      </c>
      <c r="CS48">
        <v>300.048</v>
      </c>
      <c r="CT48">
        <v>29.6568</v>
      </c>
      <c r="CU48">
        <v>23.170999999999999</v>
      </c>
      <c r="CV48">
        <v>262.16300000000001</v>
      </c>
      <c r="CW48">
        <v>29.369900000000001</v>
      </c>
      <c r="CX48">
        <v>500.13600000000002</v>
      </c>
      <c r="CY48">
        <v>98.5334</v>
      </c>
      <c r="CZ48">
        <v>9.9589700000000003E-2</v>
      </c>
      <c r="DA48">
        <v>32.248100000000001</v>
      </c>
      <c r="DB48">
        <v>31.982500000000002</v>
      </c>
      <c r="DC48">
        <v>999.9</v>
      </c>
      <c r="DD48">
        <v>0</v>
      </c>
      <c r="DE48">
        <v>0</v>
      </c>
      <c r="DF48">
        <v>9992.5</v>
      </c>
      <c r="DG48">
        <v>0</v>
      </c>
      <c r="DH48">
        <v>1201.1600000000001</v>
      </c>
      <c r="DI48">
        <v>-42.234299999999998</v>
      </c>
      <c r="DJ48">
        <v>265.69400000000002</v>
      </c>
      <c r="DK48">
        <v>307.166</v>
      </c>
      <c r="DL48">
        <v>6.4858700000000002</v>
      </c>
      <c r="DM48">
        <v>300.048</v>
      </c>
      <c r="DN48">
        <v>23.170999999999999</v>
      </c>
      <c r="DO48">
        <v>2.9221900000000001</v>
      </c>
      <c r="DP48">
        <v>2.2831100000000002</v>
      </c>
      <c r="DQ48">
        <v>23.591100000000001</v>
      </c>
      <c r="DR48">
        <v>19.557700000000001</v>
      </c>
      <c r="DS48">
        <v>1799.97</v>
      </c>
      <c r="DT48">
        <v>0.97800100000000001</v>
      </c>
      <c r="DU48">
        <v>2.1999500000000002E-2</v>
      </c>
      <c r="DV48">
        <v>0</v>
      </c>
      <c r="DW48">
        <v>732.52700000000004</v>
      </c>
      <c r="DX48">
        <v>4.9997699999999998</v>
      </c>
      <c r="DY48">
        <v>16435.5</v>
      </c>
      <c r="DZ48">
        <v>15784.2</v>
      </c>
      <c r="EA48">
        <v>45.311999999999998</v>
      </c>
      <c r="EB48">
        <v>46.375</v>
      </c>
      <c r="EC48">
        <v>45.125</v>
      </c>
      <c r="ED48">
        <v>44.936999999999998</v>
      </c>
      <c r="EE48">
        <v>46.061999999999998</v>
      </c>
      <c r="EF48">
        <v>1755.48</v>
      </c>
      <c r="EG48">
        <v>39.49</v>
      </c>
      <c r="EH48">
        <v>0</v>
      </c>
      <c r="EI48">
        <v>117.4000000953674</v>
      </c>
      <c r="EJ48">
        <v>0</v>
      </c>
      <c r="EK48">
        <v>732.00920000000008</v>
      </c>
      <c r="EL48">
        <v>-0.25776920817316662</v>
      </c>
      <c r="EM48">
        <v>6353.8153785357435</v>
      </c>
      <c r="EN48">
        <v>16122.784</v>
      </c>
      <c r="EO48">
        <v>15</v>
      </c>
      <c r="EP48">
        <v>1691874658.0999999</v>
      </c>
      <c r="EQ48" t="s">
        <v>560</v>
      </c>
      <c r="ER48">
        <v>1691874656.0999999</v>
      </c>
      <c r="ES48">
        <v>1691874658.0999999</v>
      </c>
      <c r="ET48">
        <v>33</v>
      </c>
      <c r="EU48">
        <v>0.38600000000000001</v>
      </c>
      <c r="EV48">
        <v>-1E-3</v>
      </c>
      <c r="EW48">
        <v>-4.3099999999999996</v>
      </c>
      <c r="EX48">
        <v>0.17499999999999999</v>
      </c>
      <c r="EY48">
        <v>300</v>
      </c>
      <c r="EZ48">
        <v>23</v>
      </c>
      <c r="FA48">
        <v>0.05</v>
      </c>
      <c r="FB48">
        <v>0.01</v>
      </c>
      <c r="FC48">
        <v>33.539866158921647</v>
      </c>
      <c r="FD48">
        <v>0.60897081063171499</v>
      </c>
      <c r="FE48">
        <v>0.138005805194269</v>
      </c>
      <c r="FF48">
        <v>1</v>
      </c>
      <c r="FG48">
        <v>0.2968759225357957</v>
      </c>
      <c r="FH48">
        <v>7.4628364674881473E-2</v>
      </c>
      <c r="FI48">
        <v>1.6567212155488838E-2</v>
      </c>
      <c r="FJ48">
        <v>1</v>
      </c>
      <c r="FK48">
        <v>2</v>
      </c>
      <c r="FL48">
        <v>2</v>
      </c>
      <c r="FM48" t="s">
        <v>406</v>
      </c>
      <c r="FN48">
        <v>2.9626999999999999</v>
      </c>
      <c r="FO48">
        <v>2.69876</v>
      </c>
      <c r="FP48">
        <v>6.8023799999999995E-2</v>
      </c>
      <c r="FQ48">
        <v>7.5590299999999999E-2</v>
      </c>
      <c r="FR48">
        <v>0.13132199999999999</v>
      </c>
      <c r="FS48">
        <v>0.10716000000000001</v>
      </c>
      <c r="FT48">
        <v>31831.200000000001</v>
      </c>
      <c r="FU48">
        <v>20195.900000000001</v>
      </c>
      <c r="FV48">
        <v>32064.7</v>
      </c>
      <c r="FW48">
        <v>24979</v>
      </c>
      <c r="FX48">
        <v>38527.9</v>
      </c>
      <c r="FY48">
        <v>38610.9</v>
      </c>
      <c r="FZ48">
        <v>46060</v>
      </c>
      <c r="GA48">
        <v>45255.3</v>
      </c>
      <c r="GB48">
        <v>1.92577</v>
      </c>
      <c r="GC48">
        <v>1.8163</v>
      </c>
      <c r="GD48">
        <v>4.3630599999999999E-2</v>
      </c>
      <c r="GE48">
        <v>0</v>
      </c>
      <c r="GF48">
        <v>31.2744</v>
      </c>
      <c r="GG48">
        <v>999.9</v>
      </c>
      <c r="GH48">
        <v>50.9</v>
      </c>
      <c r="GI48">
        <v>35.9</v>
      </c>
      <c r="GJ48">
        <v>30.662299999999998</v>
      </c>
      <c r="GK48">
        <v>63.894500000000001</v>
      </c>
      <c r="GL48">
        <v>13.337300000000001</v>
      </c>
      <c r="GM48">
        <v>1</v>
      </c>
      <c r="GN48">
        <v>0.50579799999999997</v>
      </c>
      <c r="GO48">
        <v>1.4930399999999999</v>
      </c>
      <c r="GP48">
        <v>20.2669</v>
      </c>
      <c r="GQ48">
        <v>5.2277699999999996</v>
      </c>
      <c r="GR48">
        <v>11.952400000000001</v>
      </c>
      <c r="GS48">
        <v>4.9843500000000001</v>
      </c>
      <c r="GT48">
        <v>3.2892299999999999</v>
      </c>
      <c r="GU48">
        <v>9999</v>
      </c>
      <c r="GV48">
        <v>9999</v>
      </c>
      <c r="GW48">
        <v>9999</v>
      </c>
      <c r="GX48">
        <v>285.60000000000002</v>
      </c>
      <c r="GY48">
        <v>1.86615</v>
      </c>
      <c r="GZ48">
        <v>1.8684400000000001</v>
      </c>
      <c r="HA48">
        <v>1.8661700000000001</v>
      </c>
      <c r="HB48">
        <v>1.8666100000000001</v>
      </c>
      <c r="HC48">
        <v>1.86174</v>
      </c>
      <c r="HD48">
        <v>1.8645400000000001</v>
      </c>
      <c r="HE48">
        <v>1.86798</v>
      </c>
      <c r="HF48">
        <v>1.86829</v>
      </c>
      <c r="HG48">
        <v>5</v>
      </c>
      <c r="HH48">
        <v>0</v>
      </c>
      <c r="HI48">
        <v>0</v>
      </c>
      <c r="HJ48">
        <v>0</v>
      </c>
      <c r="HK48" t="s">
        <v>407</v>
      </c>
      <c r="HL48" t="s">
        <v>408</v>
      </c>
      <c r="HM48" t="s">
        <v>409</v>
      </c>
      <c r="HN48" t="s">
        <v>409</v>
      </c>
      <c r="HO48" t="s">
        <v>409</v>
      </c>
      <c r="HP48" t="s">
        <v>409</v>
      </c>
      <c r="HQ48">
        <v>0</v>
      </c>
      <c r="HR48">
        <v>100</v>
      </c>
      <c r="HS48">
        <v>100</v>
      </c>
      <c r="HT48">
        <v>-4.3490000000000002</v>
      </c>
      <c r="HU48">
        <v>0.28689999999999999</v>
      </c>
      <c r="HV48">
        <v>-4.6831554960132467</v>
      </c>
      <c r="HW48">
        <v>1.6145137170229321E-3</v>
      </c>
      <c r="HX48">
        <v>-1.407043735234338E-6</v>
      </c>
      <c r="HY48">
        <v>4.3622850327847239E-10</v>
      </c>
      <c r="HZ48">
        <v>0.28688316793803048</v>
      </c>
      <c r="IA48">
        <v>0</v>
      </c>
      <c r="IB48">
        <v>0</v>
      </c>
      <c r="IC48">
        <v>0</v>
      </c>
      <c r="ID48">
        <v>2</v>
      </c>
      <c r="IE48">
        <v>2094</v>
      </c>
      <c r="IF48">
        <v>1</v>
      </c>
      <c r="IG48">
        <v>26</v>
      </c>
      <c r="IH48">
        <v>0.6</v>
      </c>
      <c r="II48">
        <v>0.6</v>
      </c>
      <c r="IJ48">
        <v>0.852051</v>
      </c>
      <c r="IK48">
        <v>2.5561500000000001</v>
      </c>
      <c r="IL48">
        <v>1.4978</v>
      </c>
      <c r="IM48">
        <v>2.2924799999999999</v>
      </c>
      <c r="IN48">
        <v>1.49902</v>
      </c>
      <c r="IO48">
        <v>2.4108900000000002</v>
      </c>
      <c r="IP48">
        <v>38.281199999999998</v>
      </c>
      <c r="IQ48">
        <v>16.040800000000001</v>
      </c>
      <c r="IR48">
        <v>18</v>
      </c>
      <c r="IS48">
        <v>507.52300000000002</v>
      </c>
      <c r="IT48">
        <v>474.803</v>
      </c>
      <c r="IU48">
        <v>28.637799999999999</v>
      </c>
      <c r="IV48">
        <v>33.593200000000003</v>
      </c>
      <c r="IW48">
        <v>30.000299999999999</v>
      </c>
      <c r="IX48">
        <v>33.524999999999999</v>
      </c>
      <c r="IY48">
        <v>33.444400000000002</v>
      </c>
      <c r="IZ48">
        <v>17.0547</v>
      </c>
      <c r="JA48">
        <v>32.3825</v>
      </c>
      <c r="JB48">
        <v>20.7317</v>
      </c>
      <c r="JC48">
        <v>28.645900000000001</v>
      </c>
      <c r="JD48">
        <v>300</v>
      </c>
      <c r="JE48">
        <v>23.0763</v>
      </c>
      <c r="JF48">
        <v>100.09099999999999</v>
      </c>
      <c r="JG48">
        <v>100.265</v>
      </c>
    </row>
    <row r="49" spans="1:267" x14ac:dyDescent="0.3">
      <c r="A49">
        <v>31</v>
      </c>
      <c r="B49">
        <v>1691874813</v>
      </c>
      <c r="C49">
        <v>6906.4000000953674</v>
      </c>
      <c r="D49" t="s">
        <v>561</v>
      </c>
      <c r="E49" t="s">
        <v>562</v>
      </c>
      <c r="F49" t="s">
        <v>395</v>
      </c>
      <c r="G49" t="s">
        <v>396</v>
      </c>
      <c r="H49" t="s">
        <v>551</v>
      </c>
      <c r="I49" t="s">
        <v>552</v>
      </c>
      <c r="J49" t="s">
        <v>399</v>
      </c>
      <c r="K49" t="s">
        <v>28</v>
      </c>
      <c r="L49" t="s">
        <v>400</v>
      </c>
      <c r="M49">
        <v>1691874813</v>
      </c>
      <c r="N49">
        <f t="shared" si="0"/>
        <v>6.0466061595259267E-3</v>
      </c>
      <c r="O49">
        <f t="shared" si="1"/>
        <v>6.0466061595259264</v>
      </c>
      <c r="P49">
        <f t="shared" si="2"/>
        <v>24.144351452775911</v>
      </c>
      <c r="Q49">
        <f t="shared" si="3"/>
        <v>169.833</v>
      </c>
      <c r="R49">
        <f t="shared" si="4"/>
        <v>44.808232951382394</v>
      </c>
      <c r="S49">
        <f t="shared" si="5"/>
        <v>4.4195772515451077</v>
      </c>
      <c r="T49">
        <f t="shared" si="6"/>
        <v>16.751164103615999</v>
      </c>
      <c r="U49">
        <f t="shared" si="7"/>
        <v>0.33461519044983962</v>
      </c>
      <c r="V49">
        <f t="shared" si="8"/>
        <v>2.9030318500617338</v>
      </c>
      <c r="W49">
        <f t="shared" si="9"/>
        <v>0.31456970125458072</v>
      </c>
      <c r="X49">
        <f t="shared" si="10"/>
        <v>0.19830692380942999</v>
      </c>
      <c r="Y49">
        <f t="shared" si="11"/>
        <v>289.57285529215369</v>
      </c>
      <c r="Z49">
        <f t="shared" si="12"/>
        <v>32.391595176978953</v>
      </c>
      <c r="AA49">
        <f t="shared" si="13"/>
        <v>31.913</v>
      </c>
      <c r="AB49">
        <f t="shared" si="14"/>
        <v>4.7516198646655763</v>
      </c>
      <c r="AC49">
        <f t="shared" si="15"/>
        <v>60.469365428296861</v>
      </c>
      <c r="AD49">
        <f t="shared" si="16"/>
        <v>2.9295328374975997</v>
      </c>
      <c r="AE49">
        <f t="shared" si="17"/>
        <v>4.8446561605998166</v>
      </c>
      <c r="AF49">
        <f t="shared" si="18"/>
        <v>1.8220870271679765</v>
      </c>
      <c r="AG49">
        <f t="shared" si="19"/>
        <v>-266.65533163509338</v>
      </c>
      <c r="AH49">
        <f t="shared" si="20"/>
        <v>53.651029162861136</v>
      </c>
      <c r="AI49">
        <f t="shared" si="21"/>
        <v>4.1946681192023512</v>
      </c>
      <c r="AJ49">
        <f t="shared" si="22"/>
        <v>80.763220939123784</v>
      </c>
      <c r="AK49">
        <v>0</v>
      </c>
      <c r="AL49">
        <v>0</v>
      </c>
      <c r="AM49">
        <f t="shared" si="23"/>
        <v>1</v>
      </c>
      <c r="AN49">
        <f t="shared" si="24"/>
        <v>0</v>
      </c>
      <c r="AO49">
        <f t="shared" si="25"/>
        <v>51185.978580034287</v>
      </c>
      <c r="AP49" t="s">
        <v>401</v>
      </c>
      <c r="AQ49">
        <v>0</v>
      </c>
      <c r="AR49">
        <v>0</v>
      </c>
      <c r="AS49">
        <v>0</v>
      </c>
      <c r="AT49" t="e">
        <f t="shared" si="26"/>
        <v>#DIV/0!</v>
      </c>
      <c r="AU49">
        <v>-1</v>
      </c>
      <c r="AV49" t="s">
        <v>563</v>
      </c>
      <c r="AW49">
        <v>10291.799999999999</v>
      </c>
      <c r="AX49">
        <v>739.12739999999985</v>
      </c>
      <c r="AY49">
        <v>941.31299999999999</v>
      </c>
      <c r="AZ49">
        <f t="shared" si="27"/>
        <v>0.21479104187448828</v>
      </c>
      <c r="BA49">
        <v>0.5</v>
      </c>
      <c r="BB49">
        <f t="shared" si="28"/>
        <v>1513.2183001513749</v>
      </c>
      <c r="BC49">
        <f t="shared" si="29"/>
        <v>24.144351452775911</v>
      </c>
      <c r="BD49">
        <f t="shared" si="30"/>
        <v>162.51286763652797</v>
      </c>
      <c r="BE49">
        <f t="shared" si="31"/>
        <v>1.6616473280993624E-2</v>
      </c>
      <c r="BF49">
        <f t="shared" si="32"/>
        <v>-1</v>
      </c>
      <c r="BG49" t="e">
        <f t="shared" si="33"/>
        <v>#DIV/0!</v>
      </c>
      <c r="BH49" t="s">
        <v>564</v>
      </c>
      <c r="BI49">
        <v>567.71</v>
      </c>
      <c r="BJ49">
        <f t="shared" si="34"/>
        <v>567.71</v>
      </c>
      <c r="BK49">
        <f t="shared" si="35"/>
        <v>0.39689561283016372</v>
      </c>
      <c r="BL49">
        <f t="shared" si="36"/>
        <v>0.54117766720288696</v>
      </c>
      <c r="BM49">
        <f t="shared" si="37"/>
        <v>1.6580877560726426</v>
      </c>
      <c r="BN49">
        <f t="shared" si="38"/>
        <v>0.21479104187448822</v>
      </c>
      <c r="BO49" t="e">
        <f t="shared" si="39"/>
        <v>#DIV/0!</v>
      </c>
      <c r="BP49">
        <f t="shared" si="40"/>
        <v>0.41566849429171621</v>
      </c>
      <c r="BQ49">
        <f t="shared" si="41"/>
        <v>0.58433150570828385</v>
      </c>
      <c r="BR49">
        <v>1083</v>
      </c>
      <c r="BS49">
        <v>300</v>
      </c>
      <c r="BT49">
        <v>300</v>
      </c>
      <c r="BU49">
        <v>300</v>
      </c>
      <c r="BV49">
        <v>10291.799999999999</v>
      </c>
      <c r="BW49">
        <v>889.34</v>
      </c>
      <c r="BX49">
        <v>-6.9969300000000002E-3</v>
      </c>
      <c r="BY49">
        <v>0.69</v>
      </c>
      <c r="BZ49" t="s">
        <v>401</v>
      </c>
      <c r="CA49" t="s">
        <v>401</v>
      </c>
      <c r="CB49" t="s">
        <v>401</v>
      </c>
      <c r="CC49" t="s">
        <v>401</v>
      </c>
      <c r="CD49" t="s">
        <v>401</v>
      </c>
      <c r="CE49" t="s">
        <v>401</v>
      </c>
      <c r="CF49" t="s">
        <v>401</v>
      </c>
      <c r="CG49" t="s">
        <v>401</v>
      </c>
      <c r="CH49" t="s">
        <v>401</v>
      </c>
      <c r="CI49" t="s">
        <v>401</v>
      </c>
      <c r="CJ49">
        <f t="shared" si="42"/>
        <v>1800.04</v>
      </c>
      <c r="CK49">
        <f t="shared" si="43"/>
        <v>1513.2183001513749</v>
      </c>
      <c r="CL49">
        <f t="shared" si="44"/>
        <v>0.84065815212516104</v>
      </c>
      <c r="CM49">
        <f t="shared" si="45"/>
        <v>0.16087023360156091</v>
      </c>
      <c r="CN49">
        <v>6</v>
      </c>
      <c r="CO49">
        <v>0.5</v>
      </c>
      <c r="CP49" t="s">
        <v>404</v>
      </c>
      <c r="CQ49">
        <v>1691874813</v>
      </c>
      <c r="CR49">
        <v>169.833</v>
      </c>
      <c r="CS49">
        <v>200.023</v>
      </c>
      <c r="CT49">
        <v>29.7013</v>
      </c>
      <c r="CU49">
        <v>22.6645</v>
      </c>
      <c r="CV49">
        <v>173.82300000000001</v>
      </c>
      <c r="CW49">
        <v>29.407800000000002</v>
      </c>
      <c r="CX49">
        <v>500.25700000000001</v>
      </c>
      <c r="CY49">
        <v>98.533000000000001</v>
      </c>
      <c r="CZ49">
        <v>0.100152</v>
      </c>
      <c r="DA49">
        <v>32.255800000000001</v>
      </c>
      <c r="DB49">
        <v>31.913</v>
      </c>
      <c r="DC49">
        <v>999.9</v>
      </c>
      <c r="DD49">
        <v>0</v>
      </c>
      <c r="DE49">
        <v>0</v>
      </c>
      <c r="DF49">
        <v>9996.25</v>
      </c>
      <c r="DG49">
        <v>0</v>
      </c>
      <c r="DH49">
        <v>1237.52</v>
      </c>
      <c r="DI49">
        <v>-30.190300000000001</v>
      </c>
      <c r="DJ49">
        <v>175.03100000000001</v>
      </c>
      <c r="DK49">
        <v>204.661</v>
      </c>
      <c r="DL49">
        <v>7.03681</v>
      </c>
      <c r="DM49">
        <v>200.023</v>
      </c>
      <c r="DN49">
        <v>22.6645</v>
      </c>
      <c r="DO49">
        <v>2.9265599999999998</v>
      </c>
      <c r="DP49">
        <v>2.2332000000000001</v>
      </c>
      <c r="DQ49">
        <v>23.6159</v>
      </c>
      <c r="DR49">
        <v>19.202500000000001</v>
      </c>
      <c r="DS49">
        <v>1800.04</v>
      </c>
      <c r="DT49">
        <v>0.97800100000000001</v>
      </c>
      <c r="DU49">
        <v>2.1999500000000002E-2</v>
      </c>
      <c r="DV49">
        <v>0</v>
      </c>
      <c r="DW49">
        <v>739.19</v>
      </c>
      <c r="DX49">
        <v>4.9997699999999998</v>
      </c>
      <c r="DY49">
        <v>16811</v>
      </c>
      <c r="DZ49">
        <v>15784.8</v>
      </c>
      <c r="EA49">
        <v>45.25</v>
      </c>
      <c r="EB49">
        <v>46.186999999999998</v>
      </c>
      <c r="EC49">
        <v>45.061999999999998</v>
      </c>
      <c r="ED49">
        <v>44.875</v>
      </c>
      <c r="EE49">
        <v>46</v>
      </c>
      <c r="EF49">
        <v>1755.55</v>
      </c>
      <c r="EG49">
        <v>39.49</v>
      </c>
      <c r="EH49">
        <v>0</v>
      </c>
      <c r="EI49">
        <v>118</v>
      </c>
      <c r="EJ49">
        <v>0</v>
      </c>
      <c r="EK49">
        <v>739.12739999999985</v>
      </c>
      <c r="EL49">
        <v>-0.95753845986321096</v>
      </c>
      <c r="EM49">
        <v>5714.1538343717393</v>
      </c>
      <c r="EN49">
        <v>16442.988000000001</v>
      </c>
      <c r="EO49">
        <v>15</v>
      </c>
      <c r="EP49">
        <v>1691874775.0999999</v>
      </c>
      <c r="EQ49" t="s">
        <v>565</v>
      </c>
      <c r="ER49">
        <v>1691874762.0999999</v>
      </c>
      <c r="ES49">
        <v>1691874775.0999999</v>
      </c>
      <c r="ET49">
        <v>34</v>
      </c>
      <c r="EU49">
        <v>0.45300000000000001</v>
      </c>
      <c r="EV49">
        <v>7.0000000000000001E-3</v>
      </c>
      <c r="EW49">
        <v>-3.956</v>
      </c>
      <c r="EX49">
        <v>0.16200000000000001</v>
      </c>
      <c r="EY49">
        <v>200</v>
      </c>
      <c r="EZ49">
        <v>23</v>
      </c>
      <c r="FA49">
        <v>0.06</v>
      </c>
      <c r="FB49">
        <v>0.02</v>
      </c>
      <c r="FC49">
        <v>23.858311719594852</v>
      </c>
      <c r="FD49">
        <v>0.74873375685609189</v>
      </c>
      <c r="FE49">
        <v>0.13610020973662609</v>
      </c>
      <c r="FF49">
        <v>1</v>
      </c>
      <c r="FG49">
        <v>0.32710431126027201</v>
      </c>
      <c r="FH49">
        <v>8.3363344736328726E-2</v>
      </c>
      <c r="FI49">
        <v>1.975885282048712E-2</v>
      </c>
      <c r="FJ49">
        <v>1</v>
      </c>
      <c r="FK49">
        <v>2</v>
      </c>
      <c r="FL49">
        <v>2</v>
      </c>
      <c r="FM49" t="s">
        <v>406</v>
      </c>
      <c r="FN49">
        <v>2.9630399999999999</v>
      </c>
      <c r="FO49">
        <v>2.6993499999999999</v>
      </c>
      <c r="FP49">
        <v>4.7382100000000003E-2</v>
      </c>
      <c r="FQ49">
        <v>5.3438100000000002E-2</v>
      </c>
      <c r="FR49">
        <v>0.131436</v>
      </c>
      <c r="FS49">
        <v>0.105521</v>
      </c>
      <c r="FT49">
        <v>32535.8</v>
      </c>
      <c r="FU49">
        <v>20680.7</v>
      </c>
      <c r="FV49">
        <v>32064.3</v>
      </c>
      <c r="FW49">
        <v>24979.9</v>
      </c>
      <c r="FX49">
        <v>38522.699999999997</v>
      </c>
      <c r="FY49">
        <v>38682.699999999997</v>
      </c>
      <c r="FZ49">
        <v>46059.9</v>
      </c>
      <c r="GA49">
        <v>45256.6</v>
      </c>
      <c r="GB49">
        <v>1.9258999999999999</v>
      </c>
      <c r="GC49">
        <v>1.81535</v>
      </c>
      <c r="GD49">
        <v>5.6758500000000003E-2</v>
      </c>
      <c r="GE49">
        <v>0</v>
      </c>
      <c r="GF49">
        <v>30.991499999999998</v>
      </c>
      <c r="GG49">
        <v>999.9</v>
      </c>
      <c r="GH49">
        <v>50.6</v>
      </c>
      <c r="GI49">
        <v>35.9</v>
      </c>
      <c r="GJ49">
        <v>30.4849</v>
      </c>
      <c r="GK49">
        <v>63.5745</v>
      </c>
      <c r="GL49">
        <v>13.0329</v>
      </c>
      <c r="GM49">
        <v>1</v>
      </c>
      <c r="GN49">
        <v>0.50367399999999996</v>
      </c>
      <c r="GO49">
        <v>0.64740699999999995</v>
      </c>
      <c r="GP49">
        <v>20.272200000000002</v>
      </c>
      <c r="GQ49">
        <v>5.2265699999999997</v>
      </c>
      <c r="GR49">
        <v>11.9518</v>
      </c>
      <c r="GS49">
        <v>4.9845499999999996</v>
      </c>
      <c r="GT49">
        <v>3.2892000000000001</v>
      </c>
      <c r="GU49">
        <v>9999</v>
      </c>
      <c r="GV49">
        <v>9999</v>
      </c>
      <c r="GW49">
        <v>9999</v>
      </c>
      <c r="GX49">
        <v>285.7</v>
      </c>
      <c r="GY49">
        <v>1.86615</v>
      </c>
      <c r="GZ49">
        <v>1.8684400000000001</v>
      </c>
      <c r="HA49">
        <v>1.86615</v>
      </c>
      <c r="HB49">
        <v>1.8666100000000001</v>
      </c>
      <c r="HC49">
        <v>1.86174</v>
      </c>
      <c r="HD49">
        <v>1.8645</v>
      </c>
      <c r="HE49">
        <v>1.86791</v>
      </c>
      <c r="HF49">
        <v>1.86829</v>
      </c>
      <c r="HG49">
        <v>5</v>
      </c>
      <c r="HH49">
        <v>0</v>
      </c>
      <c r="HI49">
        <v>0</v>
      </c>
      <c r="HJ49">
        <v>0</v>
      </c>
      <c r="HK49" t="s">
        <v>407</v>
      </c>
      <c r="HL49" t="s">
        <v>408</v>
      </c>
      <c r="HM49" t="s">
        <v>409</v>
      </c>
      <c r="HN49" t="s">
        <v>409</v>
      </c>
      <c r="HO49" t="s">
        <v>409</v>
      </c>
      <c r="HP49" t="s">
        <v>409</v>
      </c>
      <c r="HQ49">
        <v>0</v>
      </c>
      <c r="HR49">
        <v>100</v>
      </c>
      <c r="HS49">
        <v>100</v>
      </c>
      <c r="HT49">
        <v>-3.99</v>
      </c>
      <c r="HU49">
        <v>0.29349999999999998</v>
      </c>
      <c r="HV49">
        <v>-4.2306592269123708</v>
      </c>
      <c r="HW49">
        <v>1.6145137170229321E-3</v>
      </c>
      <c r="HX49">
        <v>-1.407043735234338E-6</v>
      </c>
      <c r="HY49">
        <v>4.3622850327847239E-10</v>
      </c>
      <c r="HZ49">
        <v>0.29343229549736999</v>
      </c>
      <c r="IA49">
        <v>0</v>
      </c>
      <c r="IB49">
        <v>0</v>
      </c>
      <c r="IC49">
        <v>0</v>
      </c>
      <c r="ID49">
        <v>2</v>
      </c>
      <c r="IE49">
        <v>2094</v>
      </c>
      <c r="IF49">
        <v>1</v>
      </c>
      <c r="IG49">
        <v>26</v>
      </c>
      <c r="IH49">
        <v>0.8</v>
      </c>
      <c r="II49">
        <v>0.6</v>
      </c>
      <c r="IJ49">
        <v>0.62744100000000003</v>
      </c>
      <c r="IK49">
        <v>2.5793499999999998</v>
      </c>
      <c r="IL49">
        <v>1.4978</v>
      </c>
      <c r="IM49">
        <v>2.2924799999999999</v>
      </c>
      <c r="IN49">
        <v>1.49902</v>
      </c>
      <c r="IO49">
        <v>2.2766099999999998</v>
      </c>
      <c r="IP49">
        <v>38.256799999999998</v>
      </c>
      <c r="IQ49">
        <v>16.023299999999999</v>
      </c>
      <c r="IR49">
        <v>18</v>
      </c>
      <c r="IS49">
        <v>507.65100000000001</v>
      </c>
      <c r="IT49">
        <v>474.18599999999998</v>
      </c>
      <c r="IU49">
        <v>29.483899999999998</v>
      </c>
      <c r="IV49">
        <v>33.593200000000003</v>
      </c>
      <c r="IW49">
        <v>29.9999</v>
      </c>
      <c r="IX49">
        <v>33.531100000000002</v>
      </c>
      <c r="IY49">
        <v>33.447299999999998</v>
      </c>
      <c r="IZ49">
        <v>12.5596</v>
      </c>
      <c r="JA49">
        <v>33.983800000000002</v>
      </c>
      <c r="JB49">
        <v>18.8614</v>
      </c>
      <c r="JC49">
        <v>29.536899999999999</v>
      </c>
      <c r="JD49">
        <v>200</v>
      </c>
      <c r="JE49">
        <v>22.522600000000001</v>
      </c>
      <c r="JF49">
        <v>100.09</v>
      </c>
      <c r="JG49">
        <v>100.268</v>
      </c>
    </row>
    <row r="50" spans="1:267" x14ac:dyDescent="0.3">
      <c r="A50">
        <v>32</v>
      </c>
      <c r="B50">
        <v>1691874911.5</v>
      </c>
      <c r="C50">
        <v>7004.9000000953674</v>
      </c>
      <c r="D50" t="s">
        <v>566</v>
      </c>
      <c r="E50" t="s">
        <v>567</v>
      </c>
      <c r="F50" t="s">
        <v>395</v>
      </c>
      <c r="G50" t="s">
        <v>396</v>
      </c>
      <c r="H50" t="s">
        <v>551</v>
      </c>
      <c r="I50" t="s">
        <v>552</v>
      </c>
      <c r="J50" t="s">
        <v>399</v>
      </c>
      <c r="K50" t="s">
        <v>28</v>
      </c>
      <c r="L50" t="s">
        <v>400</v>
      </c>
      <c r="M50">
        <v>1691874911.5</v>
      </c>
      <c r="N50">
        <f t="shared" si="0"/>
        <v>6.4852455090955692E-3</v>
      </c>
      <c r="O50">
        <f t="shared" si="1"/>
        <v>6.4852455090955692</v>
      </c>
      <c r="P50">
        <f t="shared" si="2"/>
        <v>15.843478677325942</v>
      </c>
      <c r="Q50">
        <f t="shared" si="3"/>
        <v>100.238</v>
      </c>
      <c r="R50">
        <f t="shared" si="4"/>
        <v>22.522348200127116</v>
      </c>
      <c r="S50">
        <f t="shared" si="5"/>
        <v>2.2213568292778354</v>
      </c>
      <c r="T50">
        <f t="shared" si="6"/>
        <v>9.8863743635708001</v>
      </c>
      <c r="U50">
        <f t="shared" si="7"/>
        <v>0.35365026982439657</v>
      </c>
      <c r="V50">
        <f t="shared" si="8"/>
        <v>2.9060343766315171</v>
      </c>
      <c r="W50">
        <f t="shared" si="9"/>
        <v>0.33136234034922479</v>
      </c>
      <c r="X50">
        <f t="shared" si="10"/>
        <v>0.20898678451002131</v>
      </c>
      <c r="Y50">
        <f t="shared" si="11"/>
        <v>289.56327929216349</v>
      </c>
      <c r="Z50">
        <f t="shared" si="12"/>
        <v>32.39959571141712</v>
      </c>
      <c r="AA50">
        <f t="shared" si="13"/>
        <v>31.973600000000001</v>
      </c>
      <c r="AB50">
        <f t="shared" si="14"/>
        <v>4.7679526746957945</v>
      </c>
      <c r="AC50">
        <f t="shared" si="15"/>
        <v>59.708844016131202</v>
      </c>
      <c r="AD50">
        <f t="shared" si="16"/>
        <v>2.9128005890171398</v>
      </c>
      <c r="AE50">
        <f t="shared" si="17"/>
        <v>4.8783402810983993</v>
      </c>
      <c r="AF50">
        <f t="shared" si="18"/>
        <v>1.8551520856786547</v>
      </c>
      <c r="AG50">
        <f t="shared" si="19"/>
        <v>-285.9993269511146</v>
      </c>
      <c r="AH50">
        <f t="shared" si="20"/>
        <v>63.435733739217056</v>
      </c>
      <c r="AI50">
        <f t="shared" si="21"/>
        <v>4.9590211616252198</v>
      </c>
      <c r="AJ50">
        <f t="shared" si="22"/>
        <v>71.958707241891176</v>
      </c>
      <c r="AK50">
        <v>0</v>
      </c>
      <c r="AL50">
        <v>0</v>
      </c>
      <c r="AM50">
        <f t="shared" si="23"/>
        <v>1</v>
      </c>
      <c r="AN50">
        <f t="shared" si="24"/>
        <v>0</v>
      </c>
      <c r="AO50">
        <f t="shared" si="25"/>
        <v>51249.787213467382</v>
      </c>
      <c r="AP50" t="s">
        <v>401</v>
      </c>
      <c r="AQ50">
        <v>0</v>
      </c>
      <c r="AR50">
        <v>0</v>
      </c>
      <c r="AS50">
        <v>0</v>
      </c>
      <c r="AT50" t="e">
        <f t="shared" si="26"/>
        <v>#DIV/0!</v>
      </c>
      <c r="AU50">
        <v>-1</v>
      </c>
      <c r="AV50" t="s">
        <v>568</v>
      </c>
      <c r="AW50">
        <v>10292</v>
      </c>
      <c r="AX50">
        <v>751.79853846153856</v>
      </c>
      <c r="AY50">
        <v>897.14</v>
      </c>
      <c r="AZ50">
        <f t="shared" si="27"/>
        <v>0.16200532975729698</v>
      </c>
      <c r="BA50">
        <v>0.5</v>
      </c>
      <c r="BB50">
        <f t="shared" si="28"/>
        <v>1513.1679001513801</v>
      </c>
      <c r="BC50">
        <f t="shared" si="29"/>
        <v>15.843478677325942</v>
      </c>
      <c r="BD50">
        <f t="shared" si="30"/>
        <v>122.57063232109049</v>
      </c>
      <c r="BE50">
        <f t="shared" si="31"/>
        <v>1.1131268827233837E-2</v>
      </c>
      <c r="BF50">
        <f t="shared" si="32"/>
        <v>-1</v>
      </c>
      <c r="BG50" t="e">
        <f t="shared" si="33"/>
        <v>#DIV/0!</v>
      </c>
      <c r="BH50" t="s">
        <v>569</v>
      </c>
      <c r="BI50">
        <v>582.21</v>
      </c>
      <c r="BJ50">
        <f t="shared" si="34"/>
        <v>582.21</v>
      </c>
      <c r="BK50">
        <f t="shared" si="35"/>
        <v>0.35103774215841443</v>
      </c>
      <c r="BL50">
        <f t="shared" si="36"/>
        <v>0.46150402165072063</v>
      </c>
      <c r="BM50">
        <f t="shared" si="37"/>
        <v>1.5409216605692102</v>
      </c>
      <c r="BN50">
        <f t="shared" si="38"/>
        <v>0.16200532975729701</v>
      </c>
      <c r="BO50" t="e">
        <f t="shared" si="39"/>
        <v>#DIV/0!</v>
      </c>
      <c r="BP50">
        <f t="shared" si="40"/>
        <v>0.35739928012511318</v>
      </c>
      <c r="BQ50">
        <f t="shared" si="41"/>
        <v>0.64260071987488687</v>
      </c>
      <c r="BR50">
        <v>1085</v>
      </c>
      <c r="BS50">
        <v>300</v>
      </c>
      <c r="BT50">
        <v>300</v>
      </c>
      <c r="BU50">
        <v>300</v>
      </c>
      <c r="BV50">
        <v>10292</v>
      </c>
      <c r="BW50">
        <v>862.29</v>
      </c>
      <c r="BX50">
        <v>-6.9972200000000002E-3</v>
      </c>
      <c r="BY50">
        <v>1.1200000000000001</v>
      </c>
      <c r="BZ50" t="s">
        <v>401</v>
      </c>
      <c r="CA50" t="s">
        <v>401</v>
      </c>
      <c r="CB50" t="s">
        <v>401</v>
      </c>
      <c r="CC50" t="s">
        <v>401</v>
      </c>
      <c r="CD50" t="s">
        <v>401</v>
      </c>
      <c r="CE50" t="s">
        <v>401</v>
      </c>
      <c r="CF50" t="s">
        <v>401</v>
      </c>
      <c r="CG50" t="s">
        <v>401</v>
      </c>
      <c r="CH50" t="s">
        <v>401</v>
      </c>
      <c r="CI50" t="s">
        <v>401</v>
      </c>
      <c r="CJ50">
        <f t="shared" si="42"/>
        <v>1799.98</v>
      </c>
      <c r="CK50">
        <f t="shared" si="43"/>
        <v>1513.1679001513801</v>
      </c>
      <c r="CL50">
        <f t="shared" si="44"/>
        <v>0.84065817406381182</v>
      </c>
      <c r="CM50">
        <f t="shared" si="45"/>
        <v>0.16087027594315687</v>
      </c>
      <c r="CN50">
        <v>6</v>
      </c>
      <c r="CO50">
        <v>0.5</v>
      </c>
      <c r="CP50" t="s">
        <v>404</v>
      </c>
      <c r="CQ50">
        <v>1691874911.5</v>
      </c>
      <c r="CR50">
        <v>100.238</v>
      </c>
      <c r="CS50">
        <v>120.02800000000001</v>
      </c>
      <c r="CT50">
        <v>29.532900000000001</v>
      </c>
      <c r="CU50">
        <v>21.981300000000001</v>
      </c>
      <c r="CV50">
        <v>103.955</v>
      </c>
      <c r="CW50">
        <v>29.393899999999999</v>
      </c>
      <c r="CX50">
        <v>500.05700000000002</v>
      </c>
      <c r="CY50">
        <v>98.529600000000002</v>
      </c>
      <c r="CZ50">
        <v>9.9406599999999998E-2</v>
      </c>
      <c r="DA50">
        <v>32.378500000000003</v>
      </c>
      <c r="DB50">
        <v>31.973600000000001</v>
      </c>
      <c r="DC50">
        <v>999.9</v>
      </c>
      <c r="DD50">
        <v>0</v>
      </c>
      <c r="DE50">
        <v>0</v>
      </c>
      <c r="DF50">
        <v>10013.799999999999</v>
      </c>
      <c r="DG50">
        <v>0</v>
      </c>
      <c r="DH50">
        <v>1197.3499999999999</v>
      </c>
      <c r="DI50">
        <v>-20.150099999999998</v>
      </c>
      <c r="DJ50">
        <v>102.934</v>
      </c>
      <c r="DK50">
        <v>122.72499999999999</v>
      </c>
      <c r="DL50">
        <v>7.7059800000000003</v>
      </c>
      <c r="DM50">
        <v>120.02800000000001</v>
      </c>
      <c r="DN50">
        <v>21.981300000000001</v>
      </c>
      <c r="DO50">
        <v>2.9250799999999999</v>
      </c>
      <c r="DP50">
        <v>2.16581</v>
      </c>
      <c r="DQ50">
        <v>23.607500000000002</v>
      </c>
      <c r="DR50">
        <v>18.711600000000001</v>
      </c>
      <c r="DS50">
        <v>1799.98</v>
      </c>
      <c r="DT50">
        <v>0.97800100000000001</v>
      </c>
      <c r="DU50">
        <v>2.1999500000000002E-2</v>
      </c>
      <c r="DV50">
        <v>0</v>
      </c>
      <c r="DW50">
        <v>751.00599999999997</v>
      </c>
      <c r="DX50">
        <v>4.9997699999999998</v>
      </c>
      <c r="DY50">
        <v>15687.8</v>
      </c>
      <c r="DZ50">
        <v>15784.3</v>
      </c>
      <c r="EA50">
        <v>45.125</v>
      </c>
      <c r="EB50">
        <v>46</v>
      </c>
      <c r="EC50">
        <v>44.936999999999998</v>
      </c>
      <c r="ED50">
        <v>44.625</v>
      </c>
      <c r="EE50">
        <v>45.875</v>
      </c>
      <c r="EF50">
        <v>1755.49</v>
      </c>
      <c r="EG50">
        <v>39.49</v>
      </c>
      <c r="EH50">
        <v>0</v>
      </c>
      <c r="EI50">
        <v>98.200000047683716</v>
      </c>
      <c r="EJ50">
        <v>0</v>
      </c>
      <c r="EK50">
        <v>751.79853846153856</v>
      </c>
      <c r="EL50">
        <v>-5.1189059941738391</v>
      </c>
      <c r="EM50">
        <v>-631.07350421730484</v>
      </c>
      <c r="EN50">
        <v>15923.48846153846</v>
      </c>
      <c r="EO50">
        <v>15</v>
      </c>
      <c r="EP50">
        <v>1691874942.5</v>
      </c>
      <c r="EQ50" t="s">
        <v>570</v>
      </c>
      <c r="ER50">
        <v>1691874929</v>
      </c>
      <c r="ES50">
        <v>1691874942.5</v>
      </c>
      <c r="ET50">
        <v>35</v>
      </c>
      <c r="EU50">
        <v>0.33500000000000002</v>
      </c>
      <c r="EV50">
        <v>1.4E-2</v>
      </c>
      <c r="EW50">
        <v>-3.7170000000000001</v>
      </c>
      <c r="EX50">
        <v>0.13900000000000001</v>
      </c>
      <c r="EY50">
        <v>120</v>
      </c>
      <c r="EZ50">
        <v>22</v>
      </c>
      <c r="FA50">
        <v>0.13</v>
      </c>
      <c r="FB50">
        <v>0.01</v>
      </c>
      <c r="FC50">
        <v>15.865992683477</v>
      </c>
      <c r="FD50">
        <v>0.74536547423000554</v>
      </c>
      <c r="FE50">
        <v>0.1151750232083848</v>
      </c>
      <c r="FF50">
        <v>1</v>
      </c>
      <c r="FG50">
        <v>0.35721950866694291</v>
      </c>
      <c r="FH50">
        <v>3.0176305710038442E-2</v>
      </c>
      <c r="FI50">
        <v>4.5101081779255507E-3</v>
      </c>
      <c r="FJ50">
        <v>1</v>
      </c>
      <c r="FK50">
        <v>2</v>
      </c>
      <c r="FL50">
        <v>2</v>
      </c>
      <c r="FM50" t="s">
        <v>406</v>
      </c>
      <c r="FN50">
        <v>2.96258</v>
      </c>
      <c r="FO50">
        <v>2.69876</v>
      </c>
      <c r="FP50">
        <v>2.9230900000000001E-2</v>
      </c>
      <c r="FQ50">
        <v>3.3374500000000001E-2</v>
      </c>
      <c r="FR50">
        <v>0.13140199999999999</v>
      </c>
      <c r="FS50">
        <v>0.103294</v>
      </c>
      <c r="FT50">
        <v>33160.5</v>
      </c>
      <c r="FU50">
        <v>21123.200000000001</v>
      </c>
      <c r="FV50">
        <v>32068.9</v>
      </c>
      <c r="FW50">
        <v>24984.5</v>
      </c>
      <c r="FX50">
        <v>38529</v>
      </c>
      <c r="FY50">
        <v>38786</v>
      </c>
      <c r="FZ50">
        <v>46066</v>
      </c>
      <c r="GA50">
        <v>45264.800000000003</v>
      </c>
      <c r="GB50">
        <v>1.9274500000000001</v>
      </c>
      <c r="GC50">
        <v>1.8153300000000001</v>
      </c>
      <c r="GD50">
        <v>6.6079200000000005E-2</v>
      </c>
      <c r="GE50">
        <v>0</v>
      </c>
      <c r="GF50">
        <v>30.9008</v>
      </c>
      <c r="GG50">
        <v>999.9</v>
      </c>
      <c r="GH50">
        <v>50.2</v>
      </c>
      <c r="GI50">
        <v>35.9</v>
      </c>
      <c r="GJ50">
        <v>30.244499999999999</v>
      </c>
      <c r="GK50">
        <v>63.674500000000002</v>
      </c>
      <c r="GL50">
        <v>14.0625</v>
      </c>
      <c r="GM50">
        <v>1</v>
      </c>
      <c r="GN50">
        <v>0.49743900000000002</v>
      </c>
      <c r="GO50">
        <v>0.60347499999999998</v>
      </c>
      <c r="GP50">
        <v>20.272200000000002</v>
      </c>
      <c r="GQ50">
        <v>5.22987</v>
      </c>
      <c r="GR50">
        <v>11.950200000000001</v>
      </c>
      <c r="GS50">
        <v>4.9843999999999999</v>
      </c>
      <c r="GT50">
        <v>3.28925</v>
      </c>
      <c r="GU50">
        <v>9999</v>
      </c>
      <c r="GV50">
        <v>9999</v>
      </c>
      <c r="GW50">
        <v>9999</v>
      </c>
      <c r="GX50">
        <v>285.7</v>
      </c>
      <c r="GY50">
        <v>1.86615</v>
      </c>
      <c r="GZ50">
        <v>1.8684400000000001</v>
      </c>
      <c r="HA50">
        <v>1.86615</v>
      </c>
      <c r="HB50">
        <v>1.8666100000000001</v>
      </c>
      <c r="HC50">
        <v>1.86174</v>
      </c>
      <c r="HD50">
        <v>1.8644799999999999</v>
      </c>
      <c r="HE50">
        <v>1.86792</v>
      </c>
      <c r="HF50">
        <v>1.86829</v>
      </c>
      <c r="HG50">
        <v>5</v>
      </c>
      <c r="HH50">
        <v>0</v>
      </c>
      <c r="HI50">
        <v>0</v>
      </c>
      <c r="HJ50">
        <v>0</v>
      </c>
      <c r="HK50" t="s">
        <v>407</v>
      </c>
      <c r="HL50" t="s">
        <v>408</v>
      </c>
      <c r="HM50" t="s">
        <v>409</v>
      </c>
      <c r="HN50" t="s">
        <v>409</v>
      </c>
      <c r="HO50" t="s">
        <v>409</v>
      </c>
      <c r="HP50" t="s">
        <v>409</v>
      </c>
      <c r="HQ50">
        <v>0</v>
      </c>
      <c r="HR50">
        <v>100</v>
      </c>
      <c r="HS50">
        <v>100</v>
      </c>
      <c r="HT50">
        <v>-3.7170000000000001</v>
      </c>
      <c r="HU50">
        <v>0.13900000000000001</v>
      </c>
      <c r="HV50">
        <v>-4.2306592269123708</v>
      </c>
      <c r="HW50">
        <v>1.6145137170229321E-3</v>
      </c>
      <c r="HX50">
        <v>-1.407043735234338E-6</v>
      </c>
      <c r="HY50">
        <v>4.3622850327847239E-10</v>
      </c>
      <c r="HZ50">
        <v>0.29343229549736999</v>
      </c>
      <c r="IA50">
        <v>0</v>
      </c>
      <c r="IB50">
        <v>0</v>
      </c>
      <c r="IC50">
        <v>0</v>
      </c>
      <c r="ID50">
        <v>2</v>
      </c>
      <c r="IE50">
        <v>2094</v>
      </c>
      <c r="IF50">
        <v>1</v>
      </c>
      <c r="IG50">
        <v>26</v>
      </c>
      <c r="IH50">
        <v>2.5</v>
      </c>
      <c r="II50">
        <v>2.2999999999999998</v>
      </c>
      <c r="IJ50">
        <v>0.44067400000000001</v>
      </c>
      <c r="IK50">
        <v>2.5781200000000002</v>
      </c>
      <c r="IL50">
        <v>1.4978</v>
      </c>
      <c r="IM50">
        <v>2.2924799999999999</v>
      </c>
      <c r="IN50">
        <v>1.49902</v>
      </c>
      <c r="IO50">
        <v>2.4169900000000002</v>
      </c>
      <c r="IP50">
        <v>38.232399999999998</v>
      </c>
      <c r="IQ50">
        <v>16.0321</v>
      </c>
      <c r="IR50">
        <v>18</v>
      </c>
      <c r="IS50">
        <v>508.33</v>
      </c>
      <c r="IT50">
        <v>473.887</v>
      </c>
      <c r="IU50">
        <v>30.000599999999999</v>
      </c>
      <c r="IV50">
        <v>33.5289</v>
      </c>
      <c r="IW50">
        <v>29.9998</v>
      </c>
      <c r="IX50">
        <v>33.486699999999999</v>
      </c>
      <c r="IY50">
        <v>33.4086</v>
      </c>
      <c r="IZ50">
        <v>8.8281700000000001</v>
      </c>
      <c r="JA50">
        <v>35.624699999999997</v>
      </c>
      <c r="JB50">
        <v>15.7872</v>
      </c>
      <c r="JC50">
        <v>30.017299999999999</v>
      </c>
      <c r="JD50">
        <v>120</v>
      </c>
      <c r="JE50">
        <v>21.9788</v>
      </c>
      <c r="JF50">
        <v>100.104</v>
      </c>
      <c r="JG50">
        <v>100.286</v>
      </c>
    </row>
    <row r="51" spans="1:267" x14ac:dyDescent="0.3">
      <c r="A51">
        <v>33</v>
      </c>
      <c r="B51">
        <v>1691875093</v>
      </c>
      <c r="C51">
        <v>7186.4000000953674</v>
      </c>
      <c r="D51" t="s">
        <v>571</v>
      </c>
      <c r="E51" t="s">
        <v>572</v>
      </c>
      <c r="F51" t="s">
        <v>395</v>
      </c>
      <c r="G51" t="s">
        <v>396</v>
      </c>
      <c r="H51" t="s">
        <v>551</v>
      </c>
      <c r="I51" t="s">
        <v>552</v>
      </c>
      <c r="J51" t="s">
        <v>399</v>
      </c>
      <c r="K51" t="s">
        <v>28</v>
      </c>
      <c r="L51" t="s">
        <v>400</v>
      </c>
      <c r="M51">
        <v>1691875093</v>
      </c>
      <c r="N51">
        <f t="shared" ref="N51:N82" si="46">(O51)/1000</f>
        <v>7.388169050453963E-3</v>
      </c>
      <c r="O51">
        <f t="shared" ref="O51:O74" si="47">1000*CX51*AM51*(CT51-CU51)/(100*CN51*(1000-AM51*CT51))</f>
        <v>7.3881690504539632</v>
      </c>
      <c r="P51">
        <f t="shared" ref="P51:P74" si="48">CX51*AM51*(CS51-CR51*(1000-AM51*CU51)/(1000-AM51*CT51))/(100*CN51)</f>
        <v>10.463326168625409</v>
      </c>
      <c r="Q51">
        <f t="shared" ref="Q51:Q82" si="49">CR51 - IF(AM51&gt;1, P51*CN51*100/(AO51*DF51), 0)</f>
        <v>56.964500000000001</v>
      </c>
      <c r="R51">
        <f t="shared" ref="R51:R82" si="50">((X51-N51/2)*Q51-P51)/(X51+N51/2)</f>
        <v>12.918088348970448</v>
      </c>
      <c r="S51">
        <f t="shared" ref="S51:S82" si="51">R51*(CY51+CZ51)/1000</f>
        <v>1.2742002842624169</v>
      </c>
      <c r="T51">
        <f t="shared" ref="T51:T74" si="52">(CR51 - IF(AM51&gt;1, P51*CN51*100/(AO51*DF51), 0))*(CY51+CZ51)/1000</f>
        <v>5.6188021115872999</v>
      </c>
      <c r="U51">
        <f t="shared" ref="U51:U82" si="53">2/((1/W51-1/V51)+SIGN(W51)*SQRT((1/W51-1/V51)*(1/W51-1/V51) + 4*CO51/((CO51+1)*(CO51+1))*(2*1/W51*1/V51-1/V51*1/V51)))</f>
        <v>0.41582467217344155</v>
      </c>
      <c r="V51">
        <f t="shared" ref="V51:V74" si="54">IF(LEFT(CP51,1)&lt;&gt;"0",IF(LEFT(CP51,1)="1",3,$B$7),$D$5+$E$5*(DF51*CY51/($K$5*1000))+$F$5*(DF51*CY51/($K$5*1000))*MAX(MIN(CN51,$J$5),$I$5)*MAX(MIN(CN51,$J$5),$I$5)+$G$5*MAX(MIN(CN51,$J$5),$I$5)*(DF51*CY51/($K$5*1000))+$H$5*(DF51*CY51/($K$5*1000))*(DF51*CY51/($K$5*1000)))</f>
        <v>2.9070392688134734</v>
      </c>
      <c r="W51">
        <f t="shared" ref="W51:W74" si="55">N51*(1000-(1000*0.61365*EXP(17.502*AA51/(240.97+AA51))/(CY51+CZ51)+CT51)/2)/(1000*0.61365*EXP(17.502*AA51/(240.97+AA51))/(CY51+CZ51)-CT51)</f>
        <v>0.38538253384653315</v>
      </c>
      <c r="X51">
        <f t="shared" ref="X51:X74" si="56">1/((CO51+1)/(U51/1.6)+1/(V51/1.37)) + CO51/((CO51+1)/(U51/1.6) + CO51/(V51/1.37))</f>
        <v>0.24341320790833462</v>
      </c>
      <c r="Y51">
        <f t="shared" ref="Y51:Y74" si="57">(CJ51*CM51)</f>
        <v>289.54093529218619</v>
      </c>
      <c r="Z51">
        <f t="shared" ref="Z51:Z82" si="58">(DA51+(Y51+2*0.95*0.0000000567*(((DA51+$B$9)+273)^4-(DA51+273)^4)-44100*N51)/(1.84*29.3*V51+8*0.95*0.0000000567*(DA51+273)^3))</f>
        <v>32.329961931754021</v>
      </c>
      <c r="AA51">
        <f t="shared" ref="AA51:AA82" si="59">($C$9*DB51+$D$9*DC51+$E$9*Z51)</f>
        <v>32.0167</v>
      </c>
      <c r="AB51">
        <f t="shared" ref="AB51:AB82" si="60">0.61365*EXP(17.502*AA51/(240.97+AA51))</f>
        <v>4.7795986352100339</v>
      </c>
      <c r="AC51">
        <f t="shared" ref="AC51:AC82" si="61">(AD51/AE51*100)</f>
        <v>60.168299735466022</v>
      </c>
      <c r="AD51">
        <f t="shared" ref="AD51:AD74" si="62">CT51*(CY51+CZ51)/1000</f>
        <v>2.9628455607904596</v>
      </c>
      <c r="AE51">
        <f t="shared" ref="AE51:AE74" si="63">0.61365*EXP(17.502*DA51/(240.97+DA51))</f>
        <v>4.9242633975312735</v>
      </c>
      <c r="AF51">
        <f t="shared" ref="AF51:AF74" si="64">(AB51-CT51*(CY51+CZ51)/1000)</f>
        <v>1.8167530744195743</v>
      </c>
      <c r="AG51">
        <f t="shared" ref="AG51:AG74" si="65">(-N51*44100)</f>
        <v>-325.81825512501979</v>
      </c>
      <c r="AH51">
        <f t="shared" ref="AH51:AH74" si="66">2*29.3*V51*0.92*(DA51-AA51)</f>
        <v>82.734758529717979</v>
      </c>
      <c r="AI51">
        <f t="shared" ref="AI51:AI74" si="67">2*0.95*0.0000000567*(((DA51+$B$9)+273)^4-(AA51+273)^4)</f>
        <v>6.4721186592527387</v>
      </c>
      <c r="AJ51">
        <f t="shared" ref="AJ51:AJ82" si="68">Y51+AI51+AG51+AH51</f>
        <v>52.929557356137096</v>
      </c>
      <c r="AK51">
        <v>0</v>
      </c>
      <c r="AL51">
        <v>0</v>
      </c>
      <c r="AM51">
        <f t="shared" ref="AM51:AM74" si="69">IF(AK51*$H$15&gt;=AO51,1,(AO51/(AO51-AK51*$H$15)))</f>
        <v>1</v>
      </c>
      <c r="AN51">
        <f t="shared" ref="AN51:AN82" si="70">(AM51-1)*100</f>
        <v>0</v>
      </c>
      <c r="AO51">
        <f t="shared" ref="AO51:AO74" si="71">MAX(0,($B$15+$C$15*DF51)/(1+$D$15*DF51)*CY51/(DA51+273)*$E$15)</f>
        <v>51250.347713488947</v>
      </c>
      <c r="AP51" t="s">
        <v>401</v>
      </c>
      <c r="AQ51">
        <v>0</v>
      </c>
      <c r="AR51">
        <v>0</v>
      </c>
      <c r="AS51">
        <v>0</v>
      </c>
      <c r="AT51" t="e">
        <f t="shared" ref="AT51:AT82" si="72">1-AR51/AS51</f>
        <v>#DIV/0!</v>
      </c>
      <c r="AU51">
        <v>-1</v>
      </c>
      <c r="AV51" t="s">
        <v>573</v>
      </c>
      <c r="AW51">
        <v>10292.700000000001</v>
      </c>
      <c r="AX51">
        <v>758.6403600000001</v>
      </c>
      <c r="AY51">
        <v>857.99300000000005</v>
      </c>
      <c r="AZ51">
        <f t="shared" ref="AZ51:AZ82" si="73">1-AX51/AY51</f>
        <v>0.11579656244281711</v>
      </c>
      <c r="BA51">
        <v>0.5</v>
      </c>
      <c r="BB51">
        <f t="shared" ref="BB51:BB74" si="74">CK51</f>
        <v>1513.0503001513919</v>
      </c>
      <c r="BC51">
        <f t="shared" ref="BC51:BC74" si="75">P51</f>
        <v>10.463326168625409</v>
      </c>
      <c r="BD51">
        <f t="shared" ref="BD51:BD74" si="76">AZ51*BA51*BB51</f>
        <v>87.603011780301912</v>
      </c>
      <c r="BE51">
        <f t="shared" ref="BE51:BE74" si="77">(BC51-AU51)/BB51</f>
        <v>7.5763021014426408E-3</v>
      </c>
      <c r="BF51">
        <f t="shared" ref="BF51:BF74" si="78">(AS51-AY51)/AY51</f>
        <v>-1</v>
      </c>
      <c r="BG51" t="e">
        <f t="shared" ref="BG51:BG74" si="79">AR51/(AT51+AR51/AY51)</f>
        <v>#DIV/0!</v>
      </c>
      <c r="BH51" t="s">
        <v>574</v>
      </c>
      <c r="BI51">
        <v>599.42999999999995</v>
      </c>
      <c r="BJ51">
        <f t="shared" ref="BJ51:BJ82" si="80">IF(BI51&lt;&gt;0, BI51, BG51)</f>
        <v>599.42999999999995</v>
      </c>
      <c r="BK51">
        <f t="shared" ref="BK51:BK82" si="81">1-BJ51/AY51</f>
        <v>0.30135793648666143</v>
      </c>
      <c r="BL51">
        <f t="shared" ref="BL51:BL74" si="82">(AY51-AX51)/(AY51-BJ51)</f>
        <v>0.384249254533711</v>
      </c>
      <c r="BM51">
        <f t="shared" ref="BM51:BM74" si="83">(AS51-AY51)/(AS51-BJ51)</f>
        <v>1.4313481140416731</v>
      </c>
      <c r="BN51">
        <f t="shared" ref="BN51:BN74" si="84">(AY51-AX51)/(AY51-AR51)</f>
        <v>0.11579656244281707</v>
      </c>
      <c r="BO51" t="e">
        <f t="shared" ref="BO51:BO74" si="85">(AS51-AY51)/(AS51-AR51)</f>
        <v>#DIV/0!</v>
      </c>
      <c r="BP51">
        <f t="shared" ref="BP51:BP74" si="86">(BL51*BJ51/AX51)</f>
        <v>0.30360964534650164</v>
      </c>
      <c r="BQ51">
        <f t="shared" ref="BQ51:BQ82" si="87">(1-BP51)</f>
        <v>0.69639035465349841</v>
      </c>
      <c r="BR51">
        <v>1087</v>
      </c>
      <c r="BS51">
        <v>300</v>
      </c>
      <c r="BT51">
        <v>300</v>
      </c>
      <c r="BU51">
        <v>300</v>
      </c>
      <c r="BV51">
        <v>10292.700000000001</v>
      </c>
      <c r="BW51">
        <v>830.69</v>
      </c>
      <c r="BX51">
        <v>-6.9975300000000001E-3</v>
      </c>
      <c r="BY51">
        <v>2.14</v>
      </c>
      <c r="BZ51" t="s">
        <v>401</v>
      </c>
      <c r="CA51" t="s">
        <v>401</v>
      </c>
      <c r="CB51" t="s">
        <v>401</v>
      </c>
      <c r="CC51" t="s">
        <v>401</v>
      </c>
      <c r="CD51" t="s">
        <v>401</v>
      </c>
      <c r="CE51" t="s">
        <v>401</v>
      </c>
      <c r="CF51" t="s">
        <v>401</v>
      </c>
      <c r="CG51" t="s">
        <v>401</v>
      </c>
      <c r="CH51" t="s">
        <v>401</v>
      </c>
      <c r="CI51" t="s">
        <v>401</v>
      </c>
      <c r="CJ51">
        <f t="shared" ref="CJ51:CJ74" si="88">$B$13*DG51+$C$13*DH51+$F$13*DS51*(1-DV51)</f>
        <v>1799.84</v>
      </c>
      <c r="CK51">
        <f t="shared" ref="CK51:CK82" si="89">CJ51*CL51</f>
        <v>1513.0503001513919</v>
      </c>
      <c r="CL51">
        <f t="shared" ref="CL51:CL74" si="90">($B$13*$D$11+$C$13*$D$11+$F$13*((EF51+DX51)/MAX(EF51+DX51+EG51, 0.1)*$I$11+EG51/MAX(EF51+DX51+EG51, 0.1)*$J$11))/($B$13+$C$13+$F$13)</f>
        <v>0.84065822525968525</v>
      </c>
      <c r="CM51">
        <f t="shared" ref="CM51:CM74" si="91">($B$13*$K$11+$C$13*$K$11+$F$13*((EF51+DX51)/MAX(EF51+DX51+EG51, 0.1)*$P$11+EG51/MAX(EF51+DX51+EG51, 0.1)*$Q$11))/($B$13+$C$13+$F$13)</f>
        <v>0.16087037475119245</v>
      </c>
      <c r="CN51">
        <v>6</v>
      </c>
      <c r="CO51">
        <v>0.5</v>
      </c>
      <c r="CP51" t="s">
        <v>404</v>
      </c>
      <c r="CQ51">
        <v>1691875093</v>
      </c>
      <c r="CR51">
        <v>56.964500000000001</v>
      </c>
      <c r="CS51">
        <v>70.0184</v>
      </c>
      <c r="CT51">
        <v>30.0379</v>
      </c>
      <c r="CU51">
        <v>21.443100000000001</v>
      </c>
      <c r="CV51">
        <v>60.625500000000002</v>
      </c>
      <c r="CW51">
        <v>29.729199999999999</v>
      </c>
      <c r="CX51">
        <v>500.27300000000002</v>
      </c>
      <c r="CY51">
        <v>98.537099999999995</v>
      </c>
      <c r="CZ51">
        <v>9.9807400000000004E-2</v>
      </c>
      <c r="DA51">
        <v>32.544600000000003</v>
      </c>
      <c r="DB51">
        <v>32.0167</v>
      </c>
      <c r="DC51">
        <v>999.9</v>
      </c>
      <c r="DD51">
        <v>0</v>
      </c>
      <c r="DE51">
        <v>0</v>
      </c>
      <c r="DF51">
        <v>10018.799999999999</v>
      </c>
      <c r="DG51">
        <v>0</v>
      </c>
      <c r="DH51">
        <v>1316.19</v>
      </c>
      <c r="DI51">
        <v>-13.053900000000001</v>
      </c>
      <c r="DJ51">
        <v>58.7286</v>
      </c>
      <c r="DK51">
        <v>71.552700000000002</v>
      </c>
      <c r="DL51">
        <v>8.5947999999999993</v>
      </c>
      <c r="DM51">
        <v>70.0184</v>
      </c>
      <c r="DN51">
        <v>21.443100000000001</v>
      </c>
      <c r="DO51">
        <v>2.9598499999999999</v>
      </c>
      <c r="DP51">
        <v>2.11294</v>
      </c>
      <c r="DQ51">
        <v>23.803699999999999</v>
      </c>
      <c r="DR51">
        <v>18.3171</v>
      </c>
      <c r="DS51">
        <v>1799.84</v>
      </c>
      <c r="DT51">
        <v>0.97799700000000001</v>
      </c>
      <c r="DU51">
        <v>2.2003100000000001E-2</v>
      </c>
      <c r="DV51">
        <v>0</v>
      </c>
      <c r="DW51">
        <v>758.66899999999998</v>
      </c>
      <c r="DX51">
        <v>4.9997699999999998</v>
      </c>
      <c r="DY51">
        <v>16073.7</v>
      </c>
      <c r="DZ51">
        <v>15783</v>
      </c>
      <c r="EA51">
        <v>44.936999999999998</v>
      </c>
      <c r="EB51">
        <v>45.686999999999998</v>
      </c>
      <c r="EC51">
        <v>44.686999999999998</v>
      </c>
      <c r="ED51">
        <v>44.375</v>
      </c>
      <c r="EE51">
        <v>45.686999999999998</v>
      </c>
      <c r="EF51">
        <v>1755.35</v>
      </c>
      <c r="EG51">
        <v>39.49</v>
      </c>
      <c r="EH51">
        <v>0</v>
      </c>
      <c r="EI51">
        <v>181.0999999046326</v>
      </c>
      <c r="EJ51">
        <v>0</v>
      </c>
      <c r="EK51">
        <v>758.6403600000001</v>
      </c>
      <c r="EL51">
        <v>-1.56092307013793</v>
      </c>
      <c r="EM51">
        <v>-329.24615288688187</v>
      </c>
      <c r="EN51">
        <v>16235.103999999999</v>
      </c>
      <c r="EO51">
        <v>15</v>
      </c>
      <c r="EP51">
        <v>1691875053.5</v>
      </c>
      <c r="EQ51" t="s">
        <v>575</v>
      </c>
      <c r="ER51">
        <v>1691875037.5</v>
      </c>
      <c r="ES51">
        <v>1691875053.5</v>
      </c>
      <c r="ET51">
        <v>36</v>
      </c>
      <c r="EU51">
        <v>0.14199999999999999</v>
      </c>
      <c r="EV51">
        <v>2E-3</v>
      </c>
      <c r="EW51">
        <v>-3.6419999999999999</v>
      </c>
      <c r="EX51">
        <v>0.13100000000000001</v>
      </c>
      <c r="EY51">
        <v>70</v>
      </c>
      <c r="EZ51">
        <v>22</v>
      </c>
      <c r="FA51">
        <v>0.16</v>
      </c>
      <c r="FB51">
        <v>0.01</v>
      </c>
      <c r="FC51">
        <v>10.412768626197041</v>
      </c>
      <c r="FD51">
        <v>-1.0687765610392891E-2</v>
      </c>
      <c r="FE51">
        <v>2.3846456817519859E-2</v>
      </c>
      <c r="FF51">
        <v>1</v>
      </c>
      <c r="FG51">
        <v>0.41333652961059208</v>
      </c>
      <c r="FH51">
        <v>5.7429240243451113E-2</v>
      </c>
      <c r="FI51">
        <v>1.6901404727743239E-2</v>
      </c>
      <c r="FJ51">
        <v>1</v>
      </c>
      <c r="FK51">
        <v>2</v>
      </c>
      <c r="FL51">
        <v>2</v>
      </c>
      <c r="FM51" t="s">
        <v>406</v>
      </c>
      <c r="FN51">
        <v>2.9632900000000002</v>
      </c>
      <c r="FO51">
        <v>2.6992099999999999</v>
      </c>
      <c r="FP51">
        <v>1.7257100000000001E-2</v>
      </c>
      <c r="FQ51">
        <v>1.9804599999999999E-2</v>
      </c>
      <c r="FR51">
        <v>0.132466</v>
      </c>
      <c r="FS51">
        <v>0.101546</v>
      </c>
      <c r="FT51">
        <v>33578.300000000003</v>
      </c>
      <c r="FU51">
        <v>21425.9</v>
      </c>
      <c r="FV51">
        <v>32076.9</v>
      </c>
      <c r="FW51">
        <v>24991</v>
      </c>
      <c r="FX51">
        <v>38490.300000000003</v>
      </c>
      <c r="FY51">
        <v>38871.1</v>
      </c>
      <c r="FZ51">
        <v>46076.9</v>
      </c>
      <c r="GA51">
        <v>45275.9</v>
      </c>
      <c r="GB51">
        <v>1.9294</v>
      </c>
      <c r="GC51">
        <v>1.8164</v>
      </c>
      <c r="GD51">
        <v>7.6055499999999998E-2</v>
      </c>
      <c r="GE51">
        <v>0</v>
      </c>
      <c r="GF51">
        <v>30.7818</v>
      </c>
      <c r="GG51">
        <v>999.9</v>
      </c>
      <c r="GH51">
        <v>49.7</v>
      </c>
      <c r="GI51">
        <v>35.799999999999997</v>
      </c>
      <c r="GJ51">
        <v>29.777200000000001</v>
      </c>
      <c r="GK51">
        <v>63.5045</v>
      </c>
      <c r="GL51">
        <v>13.445499999999999</v>
      </c>
      <c r="GM51">
        <v>1</v>
      </c>
      <c r="GN51">
        <v>0.486126</v>
      </c>
      <c r="GO51">
        <v>0.53085800000000005</v>
      </c>
      <c r="GP51">
        <v>20.272500000000001</v>
      </c>
      <c r="GQ51">
        <v>5.2309200000000002</v>
      </c>
      <c r="GR51">
        <v>11.950100000000001</v>
      </c>
      <c r="GS51">
        <v>4.9846500000000002</v>
      </c>
      <c r="GT51">
        <v>3.2893300000000001</v>
      </c>
      <c r="GU51">
        <v>9999</v>
      </c>
      <c r="GV51">
        <v>9999</v>
      </c>
      <c r="GW51">
        <v>9999</v>
      </c>
      <c r="GX51">
        <v>285.8</v>
      </c>
      <c r="GY51">
        <v>1.86615</v>
      </c>
      <c r="GZ51">
        <v>1.8684400000000001</v>
      </c>
      <c r="HA51">
        <v>1.8661799999999999</v>
      </c>
      <c r="HB51">
        <v>1.8666100000000001</v>
      </c>
      <c r="HC51">
        <v>1.86178</v>
      </c>
      <c r="HD51">
        <v>1.86449</v>
      </c>
      <c r="HE51">
        <v>1.8679699999999999</v>
      </c>
      <c r="HF51">
        <v>1.86832</v>
      </c>
      <c r="HG51">
        <v>5</v>
      </c>
      <c r="HH51">
        <v>0</v>
      </c>
      <c r="HI51">
        <v>0</v>
      </c>
      <c r="HJ51">
        <v>0</v>
      </c>
      <c r="HK51" t="s">
        <v>407</v>
      </c>
      <c r="HL51" t="s">
        <v>408</v>
      </c>
      <c r="HM51" t="s">
        <v>409</v>
      </c>
      <c r="HN51" t="s">
        <v>409</v>
      </c>
      <c r="HO51" t="s">
        <v>409</v>
      </c>
      <c r="HP51" t="s">
        <v>409</v>
      </c>
      <c r="HQ51">
        <v>0</v>
      </c>
      <c r="HR51">
        <v>100</v>
      </c>
      <c r="HS51">
        <v>100</v>
      </c>
      <c r="HT51">
        <v>-3.661</v>
      </c>
      <c r="HU51">
        <v>0.30869999999999997</v>
      </c>
      <c r="HV51">
        <v>-3.753819048060961</v>
      </c>
      <c r="HW51">
        <v>1.6145137170229321E-3</v>
      </c>
      <c r="HX51">
        <v>-1.407043735234338E-6</v>
      </c>
      <c r="HY51">
        <v>4.3622850327847239E-10</v>
      </c>
      <c r="HZ51">
        <v>0.3087077519560229</v>
      </c>
      <c r="IA51">
        <v>0</v>
      </c>
      <c r="IB51">
        <v>0</v>
      </c>
      <c r="IC51">
        <v>0</v>
      </c>
      <c r="ID51">
        <v>2</v>
      </c>
      <c r="IE51">
        <v>2094</v>
      </c>
      <c r="IF51">
        <v>1</v>
      </c>
      <c r="IG51">
        <v>26</v>
      </c>
      <c r="IH51">
        <v>0.9</v>
      </c>
      <c r="II51">
        <v>0.7</v>
      </c>
      <c r="IJ51">
        <v>0.323486</v>
      </c>
      <c r="IK51">
        <v>2.6086399999999998</v>
      </c>
      <c r="IL51">
        <v>1.4978</v>
      </c>
      <c r="IM51">
        <v>2.2924799999999999</v>
      </c>
      <c r="IN51">
        <v>1.49902</v>
      </c>
      <c r="IO51">
        <v>2.2607400000000002</v>
      </c>
      <c r="IP51">
        <v>38.159300000000002</v>
      </c>
      <c r="IQ51">
        <v>16.005800000000001</v>
      </c>
      <c r="IR51">
        <v>18</v>
      </c>
      <c r="IS51">
        <v>508.791</v>
      </c>
      <c r="IT51">
        <v>473.87099999999998</v>
      </c>
      <c r="IU51">
        <v>30.359000000000002</v>
      </c>
      <c r="IV51">
        <v>33.390599999999999</v>
      </c>
      <c r="IW51">
        <v>29.999600000000001</v>
      </c>
      <c r="IX51">
        <v>33.379600000000003</v>
      </c>
      <c r="IY51">
        <v>33.307299999999998</v>
      </c>
      <c r="IZ51">
        <v>6.4917999999999996</v>
      </c>
      <c r="JA51">
        <v>36.340600000000002</v>
      </c>
      <c r="JB51">
        <v>12.973599999999999</v>
      </c>
      <c r="JC51">
        <v>30.359000000000002</v>
      </c>
      <c r="JD51">
        <v>70</v>
      </c>
      <c r="JE51">
        <v>21.4329</v>
      </c>
      <c r="JF51">
        <v>100.128</v>
      </c>
      <c r="JG51">
        <v>100.31100000000001</v>
      </c>
    </row>
    <row r="52" spans="1:267" x14ac:dyDescent="0.3">
      <c r="A52">
        <v>34</v>
      </c>
      <c r="B52">
        <v>1691875253</v>
      </c>
      <c r="C52">
        <v>7346.4000000953674</v>
      </c>
      <c r="D52" t="s">
        <v>576</v>
      </c>
      <c r="E52" t="s">
        <v>577</v>
      </c>
      <c r="F52" t="s">
        <v>395</v>
      </c>
      <c r="G52" t="s">
        <v>396</v>
      </c>
      <c r="H52" t="s">
        <v>551</v>
      </c>
      <c r="I52" t="s">
        <v>552</v>
      </c>
      <c r="J52" t="s">
        <v>399</v>
      </c>
      <c r="K52" t="s">
        <v>28</v>
      </c>
      <c r="L52" t="s">
        <v>400</v>
      </c>
      <c r="M52">
        <v>1691875253</v>
      </c>
      <c r="N52">
        <f t="shared" si="46"/>
        <v>7.8922030825901209E-3</v>
      </c>
      <c r="O52">
        <f t="shared" si="47"/>
        <v>7.8922030825901217</v>
      </c>
      <c r="P52">
        <f t="shared" si="48"/>
        <v>5.3287270460573284</v>
      </c>
      <c r="Q52">
        <f t="shared" si="49"/>
        <v>23.383800000000001</v>
      </c>
      <c r="R52">
        <f t="shared" si="50"/>
        <v>2.731324522418225</v>
      </c>
      <c r="S52">
        <f t="shared" si="51"/>
        <v>0.26940686249964757</v>
      </c>
      <c r="T52">
        <f t="shared" si="52"/>
        <v>2.3064839566342203</v>
      </c>
      <c r="U52">
        <f t="shared" si="53"/>
        <v>0.45178498267670336</v>
      </c>
      <c r="V52">
        <f t="shared" si="54"/>
        <v>2.9037450608291278</v>
      </c>
      <c r="W52">
        <f t="shared" si="55"/>
        <v>0.41605494568468926</v>
      </c>
      <c r="X52">
        <f t="shared" si="56"/>
        <v>0.26300866378379395</v>
      </c>
      <c r="Y52">
        <f t="shared" si="57"/>
        <v>289.58141429221956</v>
      </c>
      <c r="Z52">
        <f t="shared" si="58"/>
        <v>32.108401925094583</v>
      </c>
      <c r="AA52">
        <f t="shared" si="59"/>
        <v>31.920200000000001</v>
      </c>
      <c r="AB52">
        <f t="shared" si="60"/>
        <v>4.7535578432436507</v>
      </c>
      <c r="AC52">
        <f t="shared" si="61"/>
        <v>60.326981964283412</v>
      </c>
      <c r="AD52">
        <f t="shared" si="62"/>
        <v>2.9556369114061898</v>
      </c>
      <c r="AE52">
        <f t="shared" si="63"/>
        <v>4.8993614717143892</v>
      </c>
      <c r="AF52">
        <f t="shared" si="64"/>
        <v>1.7979209318374609</v>
      </c>
      <c r="AG52">
        <f t="shared" si="65"/>
        <v>-348.04615594222435</v>
      </c>
      <c r="AH52">
        <f t="shared" si="66"/>
        <v>83.674213138030154</v>
      </c>
      <c r="AI52">
        <f t="shared" si="67"/>
        <v>6.5470356413299458</v>
      </c>
      <c r="AJ52">
        <f t="shared" si="68"/>
        <v>31.756507129355327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51172.767924734893</v>
      </c>
      <c r="AP52" t="s">
        <v>401</v>
      </c>
      <c r="AQ52">
        <v>0</v>
      </c>
      <c r="AR52">
        <v>0</v>
      </c>
      <c r="AS52">
        <v>0</v>
      </c>
      <c r="AT52" t="e">
        <f t="shared" si="72"/>
        <v>#DIV/0!</v>
      </c>
      <c r="AU52">
        <v>-1</v>
      </c>
      <c r="AV52" t="s">
        <v>578</v>
      </c>
      <c r="AW52">
        <v>10292.799999999999</v>
      </c>
      <c r="AX52">
        <v>767.18576923076932</v>
      </c>
      <c r="AY52">
        <v>834.73900000000003</v>
      </c>
      <c r="AZ52">
        <f t="shared" si="73"/>
        <v>8.0927368637658814E-2</v>
      </c>
      <c r="BA52">
        <v>0.5</v>
      </c>
      <c r="BB52">
        <f t="shared" si="74"/>
        <v>1513.2606001514089</v>
      </c>
      <c r="BC52">
        <f t="shared" si="75"/>
        <v>5.3287270460573284</v>
      </c>
      <c r="BD52">
        <f t="shared" si="76"/>
        <v>61.23209921664894</v>
      </c>
      <c r="BE52">
        <f t="shared" si="77"/>
        <v>4.1821792263831556E-3</v>
      </c>
      <c r="BF52">
        <f t="shared" si="78"/>
        <v>-1</v>
      </c>
      <c r="BG52" t="e">
        <f t="shared" si="79"/>
        <v>#DIV/0!</v>
      </c>
      <c r="BH52" t="s">
        <v>579</v>
      </c>
      <c r="BI52">
        <v>615.57000000000005</v>
      </c>
      <c r="BJ52">
        <f t="shared" si="80"/>
        <v>615.57000000000005</v>
      </c>
      <c r="BK52">
        <f t="shared" si="81"/>
        <v>0.26255991393717071</v>
      </c>
      <c r="BL52">
        <f t="shared" si="82"/>
        <v>0.30822438743266939</v>
      </c>
      <c r="BM52">
        <f t="shared" si="83"/>
        <v>1.3560423672368698</v>
      </c>
      <c r="BN52">
        <f t="shared" si="84"/>
        <v>8.0927368637658842E-2</v>
      </c>
      <c r="BO52" t="e">
        <f t="shared" si="85"/>
        <v>#DIV/0!</v>
      </c>
      <c r="BP52">
        <f t="shared" si="86"/>
        <v>0.24731126903222894</v>
      </c>
      <c r="BQ52">
        <f t="shared" si="87"/>
        <v>0.752688730967771</v>
      </c>
      <c r="BR52">
        <v>1089</v>
      </c>
      <c r="BS52">
        <v>300</v>
      </c>
      <c r="BT52">
        <v>300</v>
      </c>
      <c r="BU52">
        <v>300</v>
      </c>
      <c r="BV52">
        <v>10292.799999999999</v>
      </c>
      <c r="BW52">
        <v>817.33</v>
      </c>
      <c r="BX52">
        <v>-6.9974599999999996E-3</v>
      </c>
      <c r="BY52">
        <v>-0.05</v>
      </c>
      <c r="BZ52" t="s">
        <v>401</v>
      </c>
      <c r="CA52" t="s">
        <v>401</v>
      </c>
      <c r="CB52" t="s">
        <v>401</v>
      </c>
      <c r="CC52" t="s">
        <v>401</v>
      </c>
      <c r="CD52" t="s">
        <v>401</v>
      </c>
      <c r="CE52" t="s">
        <v>401</v>
      </c>
      <c r="CF52" t="s">
        <v>401</v>
      </c>
      <c r="CG52" t="s">
        <v>401</v>
      </c>
      <c r="CH52" t="s">
        <v>401</v>
      </c>
      <c r="CI52" t="s">
        <v>401</v>
      </c>
      <c r="CJ52">
        <f t="shared" si="88"/>
        <v>1800.09</v>
      </c>
      <c r="CK52">
        <f t="shared" si="89"/>
        <v>1513.2606001514089</v>
      </c>
      <c r="CL52">
        <f t="shared" si="90"/>
        <v>0.84065830050242429</v>
      </c>
      <c r="CM52">
        <f t="shared" si="91"/>
        <v>0.16087051996967905</v>
      </c>
      <c r="CN52">
        <v>6</v>
      </c>
      <c r="CO52">
        <v>0.5</v>
      </c>
      <c r="CP52" t="s">
        <v>404</v>
      </c>
      <c r="CQ52">
        <v>1691875253</v>
      </c>
      <c r="CR52">
        <v>23.383800000000001</v>
      </c>
      <c r="CS52">
        <v>29.9971</v>
      </c>
      <c r="CT52">
        <v>29.9651</v>
      </c>
      <c r="CU52">
        <v>20.7819</v>
      </c>
      <c r="CV52">
        <v>26.992599999999999</v>
      </c>
      <c r="CW52">
        <v>29.6508</v>
      </c>
      <c r="CX52">
        <v>500.19900000000001</v>
      </c>
      <c r="CY52">
        <v>98.536299999999997</v>
      </c>
      <c r="CZ52">
        <v>9.9676899999999999E-2</v>
      </c>
      <c r="DA52">
        <v>32.454700000000003</v>
      </c>
      <c r="DB52">
        <v>31.920200000000001</v>
      </c>
      <c r="DC52">
        <v>999.9</v>
      </c>
      <c r="DD52">
        <v>0</v>
      </c>
      <c r="DE52">
        <v>0</v>
      </c>
      <c r="DF52">
        <v>10000</v>
      </c>
      <c r="DG52">
        <v>0</v>
      </c>
      <c r="DH52">
        <v>751.13199999999995</v>
      </c>
      <c r="DI52">
        <v>-6.6133199999999999</v>
      </c>
      <c r="DJ52">
        <v>24.106100000000001</v>
      </c>
      <c r="DK52">
        <v>30.633700000000001</v>
      </c>
      <c r="DL52">
        <v>9.1831800000000001</v>
      </c>
      <c r="DM52">
        <v>29.9971</v>
      </c>
      <c r="DN52">
        <v>20.7819</v>
      </c>
      <c r="DO52">
        <v>2.9526500000000002</v>
      </c>
      <c r="DP52">
        <v>2.0477699999999999</v>
      </c>
      <c r="DQ52">
        <v>23.763300000000001</v>
      </c>
      <c r="DR52">
        <v>17.8186</v>
      </c>
      <c r="DS52">
        <v>1800.09</v>
      </c>
      <c r="DT52">
        <v>0.97799700000000001</v>
      </c>
      <c r="DU52">
        <v>2.2003100000000001E-2</v>
      </c>
      <c r="DV52">
        <v>0</v>
      </c>
      <c r="DW52">
        <v>767.23</v>
      </c>
      <c r="DX52">
        <v>4.9997699999999998</v>
      </c>
      <c r="DY52">
        <v>15569.4</v>
      </c>
      <c r="DZ52">
        <v>15785.3</v>
      </c>
      <c r="EA52">
        <v>44.936999999999998</v>
      </c>
      <c r="EB52">
        <v>45.875</v>
      </c>
      <c r="EC52">
        <v>44.686999999999998</v>
      </c>
      <c r="ED52">
        <v>44.436999999999998</v>
      </c>
      <c r="EE52">
        <v>45.75</v>
      </c>
      <c r="EF52">
        <v>1755.59</v>
      </c>
      <c r="EG52">
        <v>39.5</v>
      </c>
      <c r="EH52">
        <v>0</v>
      </c>
      <c r="EI52">
        <v>159.4000000953674</v>
      </c>
      <c r="EJ52">
        <v>0</v>
      </c>
      <c r="EK52">
        <v>767.18576923076932</v>
      </c>
      <c r="EL52">
        <v>-1.6921709436771759</v>
      </c>
      <c r="EM52">
        <v>51.654698157646642</v>
      </c>
      <c r="EN52">
        <v>15697.91153846154</v>
      </c>
      <c r="EO52">
        <v>15</v>
      </c>
      <c r="EP52">
        <v>1691875214</v>
      </c>
      <c r="EQ52" t="s">
        <v>580</v>
      </c>
      <c r="ER52">
        <v>1691875207.5</v>
      </c>
      <c r="ES52">
        <v>1691875214</v>
      </c>
      <c r="ET52">
        <v>37</v>
      </c>
      <c r="EU52">
        <v>0.10199999999999999</v>
      </c>
      <c r="EV52">
        <v>6.0000000000000001E-3</v>
      </c>
      <c r="EW52">
        <v>-3.5990000000000002</v>
      </c>
      <c r="EX52">
        <v>0.11899999999999999</v>
      </c>
      <c r="EY52">
        <v>30</v>
      </c>
      <c r="EZ52">
        <v>21</v>
      </c>
      <c r="FA52">
        <v>0.43</v>
      </c>
      <c r="FB52">
        <v>0.02</v>
      </c>
      <c r="FC52">
        <v>5.3310043199252819</v>
      </c>
      <c r="FD52">
        <v>-2.9655712064001739E-2</v>
      </c>
      <c r="FE52">
        <v>1.9930720984253889E-2</v>
      </c>
      <c r="FF52">
        <v>1</v>
      </c>
      <c r="FG52">
        <v>0.45803595566444921</v>
      </c>
      <c r="FH52">
        <v>3.9290314394111958E-2</v>
      </c>
      <c r="FI52">
        <v>1.9552603620678101E-2</v>
      </c>
      <c r="FJ52">
        <v>1</v>
      </c>
      <c r="FK52">
        <v>2</v>
      </c>
      <c r="FL52">
        <v>2</v>
      </c>
      <c r="FM52" t="s">
        <v>406</v>
      </c>
      <c r="FN52">
        <v>2.96313</v>
      </c>
      <c r="FO52">
        <v>2.6989100000000001</v>
      </c>
      <c r="FP52">
        <v>7.7116499999999996E-3</v>
      </c>
      <c r="FQ52">
        <v>8.5360699999999998E-3</v>
      </c>
      <c r="FR52">
        <v>0.13224</v>
      </c>
      <c r="FS52">
        <v>9.9344100000000005E-2</v>
      </c>
      <c r="FT52">
        <v>33905.800000000003</v>
      </c>
      <c r="FU52">
        <v>21674</v>
      </c>
      <c r="FV52">
        <v>32078.3</v>
      </c>
      <c r="FW52">
        <v>24993.200000000001</v>
      </c>
      <c r="FX52">
        <v>38501.5</v>
      </c>
      <c r="FY52">
        <v>38969.699999999997</v>
      </c>
      <c r="FZ52">
        <v>46078.400000000001</v>
      </c>
      <c r="GA52">
        <v>45279.8</v>
      </c>
      <c r="GB52">
        <v>1.9301999999999999</v>
      </c>
      <c r="GC52">
        <v>1.81565</v>
      </c>
      <c r="GD52">
        <v>5.3983200000000002E-2</v>
      </c>
      <c r="GE52">
        <v>0</v>
      </c>
      <c r="GF52">
        <v>31.043800000000001</v>
      </c>
      <c r="GG52">
        <v>999.9</v>
      </c>
      <c r="GH52">
        <v>49.4</v>
      </c>
      <c r="GI52">
        <v>35.799999999999997</v>
      </c>
      <c r="GJ52">
        <v>29.597200000000001</v>
      </c>
      <c r="GK52">
        <v>63.734499999999997</v>
      </c>
      <c r="GL52">
        <v>13.141</v>
      </c>
      <c r="GM52">
        <v>1</v>
      </c>
      <c r="GN52">
        <v>0.48317300000000002</v>
      </c>
      <c r="GO52">
        <v>0.43876399999999999</v>
      </c>
      <c r="GP52">
        <v>20.2729</v>
      </c>
      <c r="GQ52">
        <v>5.2261300000000004</v>
      </c>
      <c r="GR52">
        <v>11.9503</v>
      </c>
      <c r="GS52">
        <v>4.9846000000000004</v>
      </c>
      <c r="GT52">
        <v>3.2892299999999999</v>
      </c>
      <c r="GU52">
        <v>9999</v>
      </c>
      <c r="GV52">
        <v>9999</v>
      </c>
      <c r="GW52">
        <v>9999</v>
      </c>
      <c r="GX52">
        <v>285.8</v>
      </c>
      <c r="GY52">
        <v>1.86615</v>
      </c>
      <c r="GZ52">
        <v>1.8684400000000001</v>
      </c>
      <c r="HA52">
        <v>1.86615</v>
      </c>
      <c r="HB52">
        <v>1.8666100000000001</v>
      </c>
      <c r="HC52">
        <v>1.86172</v>
      </c>
      <c r="HD52">
        <v>1.8644700000000001</v>
      </c>
      <c r="HE52">
        <v>1.86791</v>
      </c>
      <c r="HF52">
        <v>1.86829</v>
      </c>
      <c r="HG52">
        <v>5</v>
      </c>
      <c r="HH52">
        <v>0</v>
      </c>
      <c r="HI52">
        <v>0</v>
      </c>
      <c r="HJ52">
        <v>0</v>
      </c>
      <c r="HK52" t="s">
        <v>407</v>
      </c>
      <c r="HL52" t="s">
        <v>408</v>
      </c>
      <c r="HM52" t="s">
        <v>409</v>
      </c>
      <c r="HN52" t="s">
        <v>409</v>
      </c>
      <c r="HO52" t="s">
        <v>409</v>
      </c>
      <c r="HP52" t="s">
        <v>409</v>
      </c>
      <c r="HQ52">
        <v>0</v>
      </c>
      <c r="HR52">
        <v>100</v>
      </c>
      <c r="HS52">
        <v>100</v>
      </c>
      <c r="HT52">
        <v>-3.609</v>
      </c>
      <c r="HU52">
        <v>0.31430000000000002</v>
      </c>
      <c r="HV52">
        <v>-3.6513756326536209</v>
      </c>
      <c r="HW52">
        <v>1.6145137170229321E-3</v>
      </c>
      <c r="HX52">
        <v>-1.407043735234338E-6</v>
      </c>
      <c r="HY52">
        <v>4.3622850327847239E-10</v>
      </c>
      <c r="HZ52">
        <v>0.31429069246216701</v>
      </c>
      <c r="IA52">
        <v>0</v>
      </c>
      <c r="IB52">
        <v>0</v>
      </c>
      <c r="IC52">
        <v>0</v>
      </c>
      <c r="ID52">
        <v>2</v>
      </c>
      <c r="IE52">
        <v>2094</v>
      </c>
      <c r="IF52">
        <v>1</v>
      </c>
      <c r="IG52">
        <v>26</v>
      </c>
      <c r="IH52">
        <v>0.8</v>
      </c>
      <c r="II52">
        <v>0.7</v>
      </c>
      <c r="IJ52">
        <v>0.233154</v>
      </c>
      <c r="IK52">
        <v>2.6171899999999999</v>
      </c>
      <c r="IL52">
        <v>1.4978</v>
      </c>
      <c r="IM52">
        <v>2.2936999999999999</v>
      </c>
      <c r="IN52">
        <v>1.49902</v>
      </c>
      <c r="IO52">
        <v>2.3559600000000001</v>
      </c>
      <c r="IP52">
        <v>38.159300000000002</v>
      </c>
      <c r="IQ52">
        <v>16.005800000000001</v>
      </c>
      <c r="IR52">
        <v>18</v>
      </c>
      <c r="IS52">
        <v>508.95100000000002</v>
      </c>
      <c r="IT52">
        <v>473.02499999999998</v>
      </c>
      <c r="IU52">
        <v>29.953700000000001</v>
      </c>
      <c r="IV52">
        <v>33.362200000000001</v>
      </c>
      <c r="IW52">
        <v>29.9999</v>
      </c>
      <c r="IX52">
        <v>33.332000000000001</v>
      </c>
      <c r="IY52">
        <v>33.260300000000001</v>
      </c>
      <c r="IZ52">
        <v>4.6574799999999996</v>
      </c>
      <c r="JA52">
        <v>38.065399999999997</v>
      </c>
      <c r="JB52">
        <v>8.6868400000000001</v>
      </c>
      <c r="JC52">
        <v>29.991</v>
      </c>
      <c r="JD52">
        <v>30</v>
      </c>
      <c r="JE52">
        <v>20.7837</v>
      </c>
      <c r="JF52">
        <v>100.13200000000001</v>
      </c>
      <c r="JG52">
        <v>100.32</v>
      </c>
    </row>
    <row r="53" spans="1:267" x14ac:dyDescent="0.3">
      <c r="A53">
        <v>35</v>
      </c>
      <c r="B53">
        <v>1691875376</v>
      </c>
      <c r="C53">
        <v>7469.4000000953674</v>
      </c>
      <c r="D53" t="s">
        <v>581</v>
      </c>
      <c r="E53" t="s">
        <v>582</v>
      </c>
      <c r="F53" t="s">
        <v>395</v>
      </c>
      <c r="G53" t="s">
        <v>396</v>
      </c>
      <c r="H53" t="s">
        <v>551</v>
      </c>
      <c r="I53" t="s">
        <v>552</v>
      </c>
      <c r="J53" t="s">
        <v>399</v>
      </c>
      <c r="K53" t="s">
        <v>28</v>
      </c>
      <c r="L53" t="s">
        <v>400</v>
      </c>
      <c r="M53">
        <v>1691875376</v>
      </c>
      <c r="N53">
        <f t="shared" si="46"/>
        <v>8.0167672201002967E-3</v>
      </c>
      <c r="O53">
        <f t="shared" si="47"/>
        <v>8.0167672201002969</v>
      </c>
      <c r="P53">
        <f t="shared" si="48"/>
        <v>2.3644898916964268</v>
      </c>
      <c r="Q53">
        <f t="shared" si="49"/>
        <v>7.0636099999999997</v>
      </c>
      <c r="R53">
        <f t="shared" si="50"/>
        <v>-1.9213561245837059</v>
      </c>
      <c r="S53">
        <f t="shared" si="51"/>
        <v>-0.18951607778794793</v>
      </c>
      <c r="T53">
        <f t="shared" si="52"/>
        <v>0.69673062952541998</v>
      </c>
      <c r="U53">
        <f t="shared" si="53"/>
        <v>0.45636208992224048</v>
      </c>
      <c r="V53">
        <f t="shared" si="54"/>
        <v>2.8981789143754089</v>
      </c>
      <c r="W53">
        <f t="shared" si="55"/>
        <v>0.41987169683236653</v>
      </c>
      <c r="X53">
        <f t="shared" si="56"/>
        <v>0.2654547590695418</v>
      </c>
      <c r="Y53">
        <f t="shared" si="57"/>
        <v>289.57343429222772</v>
      </c>
      <c r="Z53">
        <f t="shared" si="58"/>
        <v>32.309105832815668</v>
      </c>
      <c r="AA53">
        <f t="shared" si="59"/>
        <v>32.021799999999999</v>
      </c>
      <c r="AB53">
        <f t="shared" si="60"/>
        <v>4.7809783326105375</v>
      </c>
      <c r="AC53">
        <f t="shared" si="61"/>
        <v>59.86013331018458</v>
      </c>
      <c r="AD53">
        <f t="shared" si="62"/>
        <v>2.9716846929672003</v>
      </c>
      <c r="AE53">
        <f t="shared" si="63"/>
        <v>4.964380345710989</v>
      </c>
      <c r="AF53">
        <f t="shared" si="64"/>
        <v>1.8092936396433372</v>
      </c>
      <c r="AG53">
        <f t="shared" si="65"/>
        <v>-353.53943440642308</v>
      </c>
      <c r="AH53">
        <f t="shared" si="66"/>
        <v>104.18524730408927</v>
      </c>
      <c r="AI53">
        <f t="shared" si="67"/>
        <v>8.1810438506882175</v>
      </c>
      <c r="AJ53">
        <f t="shared" si="68"/>
        <v>48.400291040582147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50977.343969325171</v>
      </c>
      <c r="AP53" t="s">
        <v>401</v>
      </c>
      <c r="AQ53">
        <v>0</v>
      </c>
      <c r="AR53">
        <v>0</v>
      </c>
      <c r="AS53">
        <v>0</v>
      </c>
      <c r="AT53" t="e">
        <f t="shared" si="72"/>
        <v>#DIV/0!</v>
      </c>
      <c r="AU53">
        <v>-1</v>
      </c>
      <c r="AV53" t="s">
        <v>583</v>
      </c>
      <c r="AW53">
        <v>10293.9</v>
      </c>
      <c r="AX53">
        <v>771.56827999999996</v>
      </c>
      <c r="AY53">
        <v>828.35199999999998</v>
      </c>
      <c r="AZ53">
        <f t="shared" si="73"/>
        <v>6.8550229853975186E-2</v>
      </c>
      <c r="BA53">
        <v>0.5</v>
      </c>
      <c r="BB53">
        <f t="shared" si="74"/>
        <v>1513.2186001514133</v>
      </c>
      <c r="BC53">
        <f t="shared" si="75"/>
        <v>2.3644898916964268</v>
      </c>
      <c r="BD53">
        <f t="shared" si="76"/>
        <v>51.865741429844974</v>
      </c>
      <c r="BE53">
        <f t="shared" si="77"/>
        <v>2.2233997727491416E-3</v>
      </c>
      <c r="BF53">
        <f t="shared" si="78"/>
        <v>-1</v>
      </c>
      <c r="BG53" t="e">
        <f t="shared" si="79"/>
        <v>#DIV/0!</v>
      </c>
      <c r="BH53" t="s">
        <v>584</v>
      </c>
      <c r="BI53">
        <v>628.84</v>
      </c>
      <c r="BJ53">
        <f t="shared" si="80"/>
        <v>628.84</v>
      </c>
      <c r="BK53">
        <f t="shared" si="81"/>
        <v>0.24085412964536812</v>
      </c>
      <c r="BL53">
        <f t="shared" si="82"/>
        <v>0.28461305585628949</v>
      </c>
      <c r="BM53">
        <f t="shared" si="83"/>
        <v>1.3172698937726606</v>
      </c>
      <c r="BN53">
        <f t="shared" si="84"/>
        <v>6.8550229853975145E-2</v>
      </c>
      <c r="BO53" t="e">
        <f t="shared" si="85"/>
        <v>#DIV/0!</v>
      </c>
      <c r="BP53">
        <f t="shared" si="86"/>
        <v>0.23196401236799044</v>
      </c>
      <c r="BQ53">
        <f t="shared" si="87"/>
        <v>0.76803598763200953</v>
      </c>
      <c r="BR53">
        <v>1091</v>
      </c>
      <c r="BS53">
        <v>300</v>
      </c>
      <c r="BT53">
        <v>300</v>
      </c>
      <c r="BU53">
        <v>300</v>
      </c>
      <c r="BV53">
        <v>10293.9</v>
      </c>
      <c r="BW53">
        <v>813.16</v>
      </c>
      <c r="BX53">
        <v>-6.9982300000000002E-3</v>
      </c>
      <c r="BY53">
        <v>1.51</v>
      </c>
      <c r="BZ53" t="s">
        <v>401</v>
      </c>
      <c r="CA53" t="s">
        <v>401</v>
      </c>
      <c r="CB53" t="s">
        <v>401</v>
      </c>
      <c r="CC53" t="s">
        <v>401</v>
      </c>
      <c r="CD53" t="s">
        <v>401</v>
      </c>
      <c r="CE53" t="s">
        <v>401</v>
      </c>
      <c r="CF53" t="s">
        <v>401</v>
      </c>
      <c r="CG53" t="s">
        <v>401</v>
      </c>
      <c r="CH53" t="s">
        <v>401</v>
      </c>
      <c r="CI53" t="s">
        <v>401</v>
      </c>
      <c r="CJ53">
        <f t="shared" si="88"/>
        <v>1800.04</v>
      </c>
      <c r="CK53">
        <f t="shared" si="89"/>
        <v>1513.2186001514133</v>
      </c>
      <c r="CL53">
        <f t="shared" si="90"/>
        <v>0.84065831878814545</v>
      </c>
      <c r="CM53">
        <f t="shared" si="91"/>
        <v>0.16087055526112071</v>
      </c>
      <c r="CN53">
        <v>6</v>
      </c>
      <c r="CO53">
        <v>0.5</v>
      </c>
      <c r="CP53" t="s">
        <v>404</v>
      </c>
      <c r="CQ53">
        <v>1691875376</v>
      </c>
      <c r="CR53">
        <v>7.0636099999999997</v>
      </c>
      <c r="CS53">
        <v>9.9682999999999993</v>
      </c>
      <c r="CT53">
        <v>30.127600000000001</v>
      </c>
      <c r="CU53">
        <v>20.799399999999999</v>
      </c>
      <c r="CV53">
        <v>10.6892</v>
      </c>
      <c r="CW53">
        <v>29.805800000000001</v>
      </c>
      <c r="CX53">
        <v>500.11200000000002</v>
      </c>
      <c r="CY53">
        <v>98.536600000000007</v>
      </c>
      <c r="CZ53">
        <v>0.100022</v>
      </c>
      <c r="DA53">
        <v>32.688600000000001</v>
      </c>
      <c r="DB53">
        <v>32.021799999999999</v>
      </c>
      <c r="DC53">
        <v>999.9</v>
      </c>
      <c r="DD53">
        <v>0</v>
      </c>
      <c r="DE53">
        <v>0</v>
      </c>
      <c r="DF53">
        <v>9968.1200000000008</v>
      </c>
      <c r="DG53">
        <v>0</v>
      </c>
      <c r="DH53">
        <v>1160.5999999999999</v>
      </c>
      <c r="DI53">
        <v>-2.90469</v>
      </c>
      <c r="DJ53">
        <v>7.2830399999999997</v>
      </c>
      <c r="DK53">
        <v>10.18</v>
      </c>
      <c r="DL53">
        <v>9.3281799999999997</v>
      </c>
      <c r="DM53">
        <v>9.9682999999999993</v>
      </c>
      <c r="DN53">
        <v>20.799399999999999</v>
      </c>
      <c r="DO53">
        <v>2.9686699999999999</v>
      </c>
      <c r="DP53">
        <v>2.0495000000000001</v>
      </c>
      <c r="DQ53">
        <v>23.853200000000001</v>
      </c>
      <c r="DR53">
        <v>17.832100000000001</v>
      </c>
      <c r="DS53">
        <v>1800.04</v>
      </c>
      <c r="DT53">
        <v>0.97799700000000001</v>
      </c>
      <c r="DU53">
        <v>2.2003100000000001E-2</v>
      </c>
      <c r="DV53">
        <v>0</v>
      </c>
      <c r="DW53">
        <v>771.08600000000001</v>
      </c>
      <c r="DX53">
        <v>4.9997699999999998</v>
      </c>
      <c r="DY53">
        <v>16041.2</v>
      </c>
      <c r="DZ53">
        <v>15784.8</v>
      </c>
      <c r="EA53">
        <v>44.75</v>
      </c>
      <c r="EB53">
        <v>45.5</v>
      </c>
      <c r="EC53">
        <v>44.561999999999998</v>
      </c>
      <c r="ED53">
        <v>44.25</v>
      </c>
      <c r="EE53">
        <v>45.561999999999998</v>
      </c>
      <c r="EF53">
        <v>1755.54</v>
      </c>
      <c r="EG53">
        <v>39.5</v>
      </c>
      <c r="EH53">
        <v>0</v>
      </c>
      <c r="EI53">
        <v>122.7999999523163</v>
      </c>
      <c r="EJ53">
        <v>0</v>
      </c>
      <c r="EK53">
        <v>771.56827999999996</v>
      </c>
      <c r="EL53">
        <v>-2.791000010352187</v>
      </c>
      <c r="EM53">
        <v>-2642.4307733047849</v>
      </c>
      <c r="EN53">
        <v>16425.687999999998</v>
      </c>
      <c r="EO53">
        <v>15</v>
      </c>
      <c r="EP53">
        <v>1691875336</v>
      </c>
      <c r="EQ53" t="s">
        <v>585</v>
      </c>
      <c r="ER53">
        <v>1691875324.5</v>
      </c>
      <c r="ES53">
        <v>1691875336</v>
      </c>
      <c r="ET53">
        <v>38</v>
      </c>
      <c r="EU53">
        <v>8.9999999999999993E-3</v>
      </c>
      <c r="EV53">
        <v>7.0000000000000001E-3</v>
      </c>
      <c r="EW53">
        <v>-3.621</v>
      </c>
      <c r="EX53">
        <v>0.107</v>
      </c>
      <c r="EY53">
        <v>10</v>
      </c>
      <c r="EZ53">
        <v>21</v>
      </c>
      <c r="FA53">
        <v>0.41</v>
      </c>
      <c r="FB53">
        <v>0.01</v>
      </c>
      <c r="FC53">
        <v>2.4112354780091092</v>
      </c>
      <c r="FD53">
        <v>-8.4343138835415193E-2</v>
      </c>
      <c r="FE53">
        <v>2.901904582293512E-2</v>
      </c>
      <c r="FF53">
        <v>1</v>
      </c>
      <c r="FG53">
        <v>0.45647207474394669</v>
      </c>
      <c r="FH53">
        <v>4.5190273080408939E-2</v>
      </c>
      <c r="FI53">
        <v>1.5921745061831021E-2</v>
      </c>
      <c r="FJ53">
        <v>1</v>
      </c>
      <c r="FK53">
        <v>2</v>
      </c>
      <c r="FL53">
        <v>2</v>
      </c>
      <c r="FM53" t="s">
        <v>406</v>
      </c>
      <c r="FN53">
        <v>2.9630000000000001</v>
      </c>
      <c r="FO53">
        <v>2.6989800000000002</v>
      </c>
      <c r="FP53">
        <v>3.0534E-3</v>
      </c>
      <c r="FQ53">
        <v>2.8369599999999999E-3</v>
      </c>
      <c r="FR53">
        <v>0.13273399999999999</v>
      </c>
      <c r="FS53">
        <v>9.9421099999999998E-2</v>
      </c>
      <c r="FT53">
        <v>34071.300000000003</v>
      </c>
      <c r="FU53">
        <v>21802.799999999999</v>
      </c>
      <c r="FV53">
        <v>32084</v>
      </c>
      <c r="FW53">
        <v>24997.4</v>
      </c>
      <c r="FX53">
        <v>38485.4</v>
      </c>
      <c r="FY53">
        <v>38972.400000000001</v>
      </c>
      <c r="FZ53">
        <v>46085.8</v>
      </c>
      <c r="GA53">
        <v>45286.8</v>
      </c>
      <c r="GB53">
        <v>1.9311499999999999</v>
      </c>
      <c r="GC53">
        <v>1.8171999999999999</v>
      </c>
      <c r="GD53">
        <v>8.0719600000000002E-2</v>
      </c>
      <c r="GE53">
        <v>0</v>
      </c>
      <c r="GF53">
        <v>30.711099999999998</v>
      </c>
      <c r="GG53">
        <v>999.9</v>
      </c>
      <c r="GH53">
        <v>49.1</v>
      </c>
      <c r="GI53">
        <v>35.799999999999997</v>
      </c>
      <c r="GJ53">
        <v>29.4162</v>
      </c>
      <c r="GK53">
        <v>63.674500000000002</v>
      </c>
      <c r="GL53">
        <v>14.070499999999999</v>
      </c>
      <c r="GM53">
        <v>1</v>
      </c>
      <c r="GN53">
        <v>0.481207</v>
      </c>
      <c r="GO53">
        <v>1.9731300000000001</v>
      </c>
      <c r="GP53">
        <v>20.260000000000002</v>
      </c>
      <c r="GQ53">
        <v>5.2297200000000004</v>
      </c>
      <c r="GR53">
        <v>11.950100000000001</v>
      </c>
      <c r="GS53">
        <v>4.9843999999999999</v>
      </c>
      <c r="GT53">
        <v>3.28918</v>
      </c>
      <c r="GU53">
        <v>9999</v>
      </c>
      <c r="GV53">
        <v>9999</v>
      </c>
      <c r="GW53">
        <v>9999</v>
      </c>
      <c r="GX53">
        <v>285.8</v>
      </c>
      <c r="GY53">
        <v>1.86615</v>
      </c>
      <c r="GZ53">
        <v>1.8684400000000001</v>
      </c>
      <c r="HA53">
        <v>1.8661799999999999</v>
      </c>
      <c r="HB53">
        <v>1.8666100000000001</v>
      </c>
      <c r="HC53">
        <v>1.86174</v>
      </c>
      <c r="HD53">
        <v>1.8645</v>
      </c>
      <c r="HE53">
        <v>1.86795</v>
      </c>
      <c r="HF53">
        <v>1.86829</v>
      </c>
      <c r="HG53">
        <v>5</v>
      </c>
      <c r="HH53">
        <v>0</v>
      </c>
      <c r="HI53">
        <v>0</v>
      </c>
      <c r="HJ53">
        <v>0</v>
      </c>
      <c r="HK53" t="s">
        <v>407</v>
      </c>
      <c r="HL53" t="s">
        <v>408</v>
      </c>
      <c r="HM53" t="s">
        <v>409</v>
      </c>
      <c r="HN53" t="s">
        <v>409</v>
      </c>
      <c r="HO53" t="s">
        <v>409</v>
      </c>
      <c r="HP53" t="s">
        <v>409</v>
      </c>
      <c r="HQ53">
        <v>0</v>
      </c>
      <c r="HR53">
        <v>100</v>
      </c>
      <c r="HS53">
        <v>100</v>
      </c>
      <c r="HT53">
        <v>-3.6259999999999999</v>
      </c>
      <c r="HU53">
        <v>0.32179999999999997</v>
      </c>
      <c r="HV53">
        <v>-3.6426746406459438</v>
      </c>
      <c r="HW53">
        <v>1.6145137170229321E-3</v>
      </c>
      <c r="HX53">
        <v>-1.407043735234338E-6</v>
      </c>
      <c r="HY53">
        <v>4.3622850327847239E-10</v>
      </c>
      <c r="HZ53">
        <v>0.32173306887662939</v>
      </c>
      <c r="IA53">
        <v>0</v>
      </c>
      <c r="IB53">
        <v>0</v>
      </c>
      <c r="IC53">
        <v>0</v>
      </c>
      <c r="ID53">
        <v>2</v>
      </c>
      <c r="IE53">
        <v>2094</v>
      </c>
      <c r="IF53">
        <v>1</v>
      </c>
      <c r="IG53">
        <v>26</v>
      </c>
      <c r="IH53">
        <v>0.9</v>
      </c>
      <c r="II53">
        <v>0.7</v>
      </c>
      <c r="IJ53">
        <v>0.18798799999999999</v>
      </c>
      <c r="IK53">
        <v>2.63306</v>
      </c>
      <c r="IL53">
        <v>1.4978</v>
      </c>
      <c r="IM53">
        <v>2.2949199999999998</v>
      </c>
      <c r="IN53">
        <v>1.49902</v>
      </c>
      <c r="IO53">
        <v>2.32056</v>
      </c>
      <c r="IP53">
        <v>38.134999999999998</v>
      </c>
      <c r="IQ53">
        <v>15.8132</v>
      </c>
      <c r="IR53">
        <v>18</v>
      </c>
      <c r="IS53">
        <v>509.02699999999999</v>
      </c>
      <c r="IT53">
        <v>473.517</v>
      </c>
      <c r="IU53">
        <v>30.816500000000001</v>
      </c>
      <c r="IV53">
        <v>33.275100000000002</v>
      </c>
      <c r="IW53">
        <v>30.003699999999998</v>
      </c>
      <c r="IX53">
        <v>33.2607</v>
      </c>
      <c r="IY53">
        <v>33.185299999999998</v>
      </c>
      <c r="IZ53">
        <v>3.76742</v>
      </c>
      <c r="JA53">
        <v>37.201099999999997</v>
      </c>
      <c r="JB53">
        <v>5.6898299999999997</v>
      </c>
      <c r="JC53">
        <v>30.645900000000001</v>
      </c>
      <c r="JD53">
        <v>10</v>
      </c>
      <c r="JE53">
        <v>20.915400000000002</v>
      </c>
      <c r="JF53">
        <v>100.149</v>
      </c>
      <c r="JG53">
        <v>100.336</v>
      </c>
    </row>
    <row r="54" spans="1:267" x14ac:dyDescent="0.3">
      <c r="A54">
        <v>36</v>
      </c>
      <c r="B54">
        <v>1691875564.5</v>
      </c>
      <c r="C54">
        <v>7657.9000000953674</v>
      </c>
      <c r="D54" t="s">
        <v>586</v>
      </c>
      <c r="E54" t="s">
        <v>587</v>
      </c>
      <c r="F54" t="s">
        <v>395</v>
      </c>
      <c r="G54" t="s">
        <v>396</v>
      </c>
      <c r="H54" t="s">
        <v>551</v>
      </c>
      <c r="I54" t="s">
        <v>552</v>
      </c>
      <c r="J54" t="s">
        <v>399</v>
      </c>
      <c r="K54" t="s">
        <v>28</v>
      </c>
      <c r="L54" t="s">
        <v>400</v>
      </c>
      <c r="M54">
        <v>1691875564.5</v>
      </c>
      <c r="N54">
        <f t="shared" si="46"/>
        <v>7.8361731193396233E-3</v>
      </c>
      <c r="O54">
        <f t="shared" si="47"/>
        <v>7.8361731193396231</v>
      </c>
      <c r="P54">
        <f t="shared" si="48"/>
        <v>41.608300223363443</v>
      </c>
      <c r="Q54">
        <f t="shared" si="49"/>
        <v>346.88</v>
      </c>
      <c r="R54">
        <f t="shared" si="50"/>
        <v>178.09600554775326</v>
      </c>
      <c r="S54">
        <f t="shared" si="51"/>
        <v>17.567371821437817</v>
      </c>
      <c r="T54">
        <f t="shared" si="52"/>
        <v>34.216207818240001</v>
      </c>
      <c r="U54">
        <f t="shared" si="53"/>
        <v>0.44389066386135662</v>
      </c>
      <c r="V54">
        <f t="shared" si="54"/>
        <v>2.9009686047272165</v>
      </c>
      <c r="W54">
        <f t="shared" si="55"/>
        <v>0.40931695644160243</v>
      </c>
      <c r="X54">
        <f t="shared" si="56"/>
        <v>0.25870463485922079</v>
      </c>
      <c r="Y54">
        <f t="shared" si="57"/>
        <v>289.58141429221956</v>
      </c>
      <c r="Z54">
        <f t="shared" si="58"/>
        <v>32.341095206607221</v>
      </c>
      <c r="AA54">
        <f t="shared" si="59"/>
        <v>32.0578</v>
      </c>
      <c r="AB54">
        <f t="shared" si="60"/>
        <v>4.7907272383532566</v>
      </c>
      <c r="AC54">
        <f t="shared" si="61"/>
        <v>60.013178884929864</v>
      </c>
      <c r="AD54">
        <f t="shared" si="62"/>
        <v>2.9766660659357997</v>
      </c>
      <c r="AE54">
        <f t="shared" si="63"/>
        <v>4.9600206508695406</v>
      </c>
      <c r="AF54">
        <f t="shared" si="64"/>
        <v>1.8140611724174569</v>
      </c>
      <c r="AG54">
        <f t="shared" si="65"/>
        <v>-345.57523456287737</v>
      </c>
      <c r="AH54">
        <f t="shared" si="66"/>
        <v>96.215446345986877</v>
      </c>
      <c r="AI54">
        <f t="shared" si="67"/>
        <v>7.5487127493854445</v>
      </c>
      <c r="AJ54">
        <f t="shared" si="68"/>
        <v>47.770338824714528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51058.316912810798</v>
      </c>
      <c r="AP54" t="s">
        <v>401</v>
      </c>
      <c r="AQ54">
        <v>0</v>
      </c>
      <c r="AR54">
        <v>0</v>
      </c>
      <c r="AS54">
        <v>0</v>
      </c>
      <c r="AT54" t="e">
        <f t="shared" si="72"/>
        <v>#DIV/0!</v>
      </c>
      <c r="AU54">
        <v>-1</v>
      </c>
      <c r="AV54" t="s">
        <v>588</v>
      </c>
      <c r="AW54">
        <v>10295.700000000001</v>
      </c>
      <c r="AX54">
        <v>734.02268000000015</v>
      </c>
      <c r="AY54">
        <v>1091.21</v>
      </c>
      <c r="AZ54">
        <f t="shared" si="73"/>
        <v>0.32733142108301783</v>
      </c>
      <c r="BA54">
        <v>0.5</v>
      </c>
      <c r="BB54">
        <f t="shared" si="74"/>
        <v>1513.2606001514089</v>
      </c>
      <c r="BC54">
        <f t="shared" si="75"/>
        <v>41.608300223363443</v>
      </c>
      <c r="BD54">
        <f t="shared" si="76"/>
        <v>247.66887135825056</v>
      </c>
      <c r="BE54">
        <f t="shared" si="77"/>
        <v>2.8156617716142401E-2</v>
      </c>
      <c r="BF54">
        <f t="shared" si="78"/>
        <v>-1</v>
      </c>
      <c r="BG54" t="e">
        <f t="shared" si="79"/>
        <v>#DIV/0!</v>
      </c>
      <c r="BH54" t="s">
        <v>589</v>
      </c>
      <c r="BI54">
        <v>580.11</v>
      </c>
      <c r="BJ54">
        <f t="shared" si="80"/>
        <v>580.11</v>
      </c>
      <c r="BK54">
        <f t="shared" si="81"/>
        <v>0.46837913875422699</v>
      </c>
      <c r="BL54">
        <f t="shared" si="82"/>
        <v>0.69885994912932869</v>
      </c>
      <c r="BM54">
        <f t="shared" si="83"/>
        <v>1.8810398027960216</v>
      </c>
      <c r="BN54">
        <f t="shared" si="84"/>
        <v>0.32733142108301783</v>
      </c>
      <c r="BO54" t="e">
        <f t="shared" si="85"/>
        <v>#DIV/0!</v>
      </c>
      <c r="BP54">
        <f t="shared" si="86"/>
        <v>0.55232032488344196</v>
      </c>
      <c r="BQ54">
        <f t="shared" si="87"/>
        <v>0.44767967511655804</v>
      </c>
      <c r="BR54">
        <v>1093</v>
      </c>
      <c r="BS54">
        <v>300</v>
      </c>
      <c r="BT54">
        <v>300</v>
      </c>
      <c r="BU54">
        <v>300</v>
      </c>
      <c r="BV54">
        <v>10295.700000000001</v>
      </c>
      <c r="BW54">
        <v>953.27</v>
      </c>
      <c r="BX54">
        <v>-7.0006699999999996E-3</v>
      </c>
      <c r="BY54">
        <v>19.78</v>
      </c>
      <c r="BZ54" t="s">
        <v>401</v>
      </c>
      <c r="CA54" t="s">
        <v>401</v>
      </c>
      <c r="CB54" t="s">
        <v>401</v>
      </c>
      <c r="CC54" t="s">
        <v>401</v>
      </c>
      <c r="CD54" t="s">
        <v>401</v>
      </c>
      <c r="CE54" t="s">
        <v>401</v>
      </c>
      <c r="CF54" t="s">
        <v>401</v>
      </c>
      <c r="CG54" t="s">
        <v>401</v>
      </c>
      <c r="CH54" t="s">
        <v>401</v>
      </c>
      <c r="CI54" t="s">
        <v>401</v>
      </c>
      <c r="CJ54">
        <f t="shared" si="88"/>
        <v>1800.09</v>
      </c>
      <c r="CK54">
        <f t="shared" si="89"/>
        <v>1513.2606001514089</v>
      </c>
      <c r="CL54">
        <f t="shared" si="90"/>
        <v>0.84065830050242429</v>
      </c>
      <c r="CM54">
        <f t="shared" si="91"/>
        <v>0.16087051996967905</v>
      </c>
      <c r="CN54">
        <v>6</v>
      </c>
      <c r="CO54">
        <v>0.5</v>
      </c>
      <c r="CP54" t="s">
        <v>404</v>
      </c>
      <c r="CQ54">
        <v>1691875564.5</v>
      </c>
      <c r="CR54">
        <v>346.88</v>
      </c>
      <c r="CS54">
        <v>400.04300000000001</v>
      </c>
      <c r="CT54">
        <v>30.177099999999999</v>
      </c>
      <c r="CU54">
        <v>21.0624</v>
      </c>
      <c r="CV54">
        <v>351.69499999999999</v>
      </c>
      <c r="CW54">
        <v>29.849799999999998</v>
      </c>
      <c r="CX54">
        <v>500.27100000000002</v>
      </c>
      <c r="CY54">
        <v>98.5398</v>
      </c>
      <c r="CZ54">
        <v>0.10009800000000001</v>
      </c>
      <c r="DA54">
        <v>32.673000000000002</v>
      </c>
      <c r="DB54">
        <v>32.0578</v>
      </c>
      <c r="DC54">
        <v>999.9</v>
      </c>
      <c r="DD54">
        <v>0</v>
      </c>
      <c r="DE54">
        <v>0</v>
      </c>
      <c r="DF54">
        <v>9983.75</v>
      </c>
      <c r="DG54">
        <v>0</v>
      </c>
      <c r="DH54">
        <v>539.73099999999999</v>
      </c>
      <c r="DI54">
        <v>-53.163400000000003</v>
      </c>
      <c r="DJ54">
        <v>357.67399999999998</v>
      </c>
      <c r="DK54">
        <v>408.65100000000001</v>
      </c>
      <c r="DL54">
        <v>9.1146499999999993</v>
      </c>
      <c r="DM54">
        <v>400.04300000000001</v>
      </c>
      <c r="DN54">
        <v>21.0624</v>
      </c>
      <c r="DO54">
        <v>2.9736500000000001</v>
      </c>
      <c r="DP54">
        <v>2.0754899999999998</v>
      </c>
      <c r="DQ54">
        <v>23.8811</v>
      </c>
      <c r="DR54">
        <v>18.032299999999999</v>
      </c>
      <c r="DS54">
        <v>1800.09</v>
      </c>
      <c r="DT54">
        <v>0.97799700000000001</v>
      </c>
      <c r="DU54">
        <v>2.2003100000000001E-2</v>
      </c>
      <c r="DV54">
        <v>0</v>
      </c>
      <c r="DW54">
        <v>733.072</v>
      </c>
      <c r="DX54">
        <v>4.9997699999999998</v>
      </c>
      <c r="DY54">
        <v>14184.8</v>
      </c>
      <c r="DZ54">
        <v>15785.3</v>
      </c>
      <c r="EA54">
        <v>44.625</v>
      </c>
      <c r="EB54">
        <v>45.311999999999998</v>
      </c>
      <c r="EC54">
        <v>44.375</v>
      </c>
      <c r="ED54">
        <v>44</v>
      </c>
      <c r="EE54">
        <v>45.375</v>
      </c>
      <c r="EF54">
        <v>1755.59</v>
      </c>
      <c r="EG54">
        <v>39.5</v>
      </c>
      <c r="EH54">
        <v>0</v>
      </c>
      <c r="EI54">
        <v>188.20000004768369</v>
      </c>
      <c r="EJ54">
        <v>0</v>
      </c>
      <c r="EK54">
        <v>734.02268000000015</v>
      </c>
      <c r="EL54">
        <v>-5.5941538533815143</v>
      </c>
      <c r="EM54">
        <v>-12153.56922616412</v>
      </c>
      <c r="EN54">
        <v>15594.608</v>
      </c>
      <c r="EO54">
        <v>15</v>
      </c>
      <c r="EP54">
        <v>1691875484.5</v>
      </c>
      <c r="EQ54" t="s">
        <v>590</v>
      </c>
      <c r="ER54">
        <v>1691875478</v>
      </c>
      <c r="ES54">
        <v>1691875484.5</v>
      </c>
      <c r="ET54">
        <v>39</v>
      </c>
      <c r="EU54">
        <v>-1.585</v>
      </c>
      <c r="EV54">
        <v>6.0000000000000001E-3</v>
      </c>
      <c r="EW54">
        <v>-4.7759999999999998</v>
      </c>
      <c r="EX54">
        <v>0.11700000000000001</v>
      </c>
      <c r="EY54">
        <v>400</v>
      </c>
      <c r="EZ54">
        <v>21</v>
      </c>
      <c r="FA54">
        <v>0.12</v>
      </c>
      <c r="FB54">
        <v>0.01</v>
      </c>
      <c r="FC54">
        <v>41.114389870343892</v>
      </c>
      <c r="FD54">
        <v>1.8213369727978741</v>
      </c>
      <c r="FE54">
        <v>0.27300087820073482</v>
      </c>
      <c r="FF54">
        <v>0</v>
      </c>
      <c r="FG54">
        <v>0.44402555012769912</v>
      </c>
      <c r="FH54">
        <v>-1.158880108409591E-2</v>
      </c>
      <c r="FI54">
        <v>2.39806621181567E-3</v>
      </c>
      <c r="FJ54">
        <v>1</v>
      </c>
      <c r="FK54">
        <v>1</v>
      </c>
      <c r="FL54">
        <v>2</v>
      </c>
      <c r="FM54" t="s">
        <v>445</v>
      </c>
      <c r="FN54">
        <v>2.9635600000000002</v>
      </c>
      <c r="FO54">
        <v>2.6991900000000002</v>
      </c>
      <c r="FP54">
        <v>8.66706E-2</v>
      </c>
      <c r="FQ54">
        <v>9.5084600000000005E-2</v>
      </c>
      <c r="FR54">
        <v>0.13291</v>
      </c>
      <c r="FS54">
        <v>0.10033499999999999</v>
      </c>
      <c r="FT54">
        <v>31225.4</v>
      </c>
      <c r="FU54">
        <v>19792.599999999999</v>
      </c>
      <c r="FV54">
        <v>32094.6</v>
      </c>
      <c r="FW54">
        <v>25004.400000000001</v>
      </c>
      <c r="FX54">
        <v>38490.1</v>
      </c>
      <c r="FY54">
        <v>38943</v>
      </c>
      <c r="FZ54">
        <v>46100.6</v>
      </c>
      <c r="GA54">
        <v>45297.9</v>
      </c>
      <c r="GB54">
        <v>1.93265</v>
      </c>
      <c r="GC54">
        <v>1.8203</v>
      </c>
      <c r="GD54">
        <v>7.1771399999999999E-2</v>
      </c>
      <c r="GE54">
        <v>0</v>
      </c>
      <c r="GF54">
        <v>30.892600000000002</v>
      </c>
      <c r="GG54">
        <v>999.9</v>
      </c>
      <c r="GH54">
        <v>49</v>
      </c>
      <c r="GI54">
        <v>35.799999999999997</v>
      </c>
      <c r="GJ54">
        <v>29.3552</v>
      </c>
      <c r="GK54">
        <v>63.654499999999999</v>
      </c>
      <c r="GL54">
        <v>13.7821</v>
      </c>
      <c r="GM54">
        <v>1</v>
      </c>
      <c r="GN54">
        <v>0.46398899999999998</v>
      </c>
      <c r="GO54">
        <v>0.723167</v>
      </c>
      <c r="GP54">
        <v>20.272600000000001</v>
      </c>
      <c r="GQ54">
        <v>5.2343599999999997</v>
      </c>
      <c r="GR54">
        <v>11.950100000000001</v>
      </c>
      <c r="GS54">
        <v>4.9854000000000003</v>
      </c>
      <c r="GT54">
        <v>3.2899500000000002</v>
      </c>
      <c r="GU54">
        <v>9999</v>
      </c>
      <c r="GV54">
        <v>9999</v>
      </c>
      <c r="GW54">
        <v>9999</v>
      </c>
      <c r="GX54">
        <v>285.89999999999998</v>
      </c>
      <c r="GY54">
        <v>1.86615</v>
      </c>
      <c r="GZ54">
        <v>1.8684400000000001</v>
      </c>
      <c r="HA54">
        <v>1.86616</v>
      </c>
      <c r="HB54">
        <v>1.8666100000000001</v>
      </c>
      <c r="HC54">
        <v>1.86174</v>
      </c>
      <c r="HD54">
        <v>1.8645099999999999</v>
      </c>
      <c r="HE54">
        <v>1.8679300000000001</v>
      </c>
      <c r="HF54">
        <v>1.86829</v>
      </c>
      <c r="HG54">
        <v>5</v>
      </c>
      <c r="HH54">
        <v>0</v>
      </c>
      <c r="HI54">
        <v>0</v>
      </c>
      <c r="HJ54">
        <v>0</v>
      </c>
      <c r="HK54" t="s">
        <v>407</v>
      </c>
      <c r="HL54" t="s">
        <v>408</v>
      </c>
      <c r="HM54" t="s">
        <v>409</v>
      </c>
      <c r="HN54" t="s">
        <v>409</v>
      </c>
      <c r="HO54" t="s">
        <v>409</v>
      </c>
      <c r="HP54" t="s">
        <v>409</v>
      </c>
      <c r="HQ54">
        <v>0</v>
      </c>
      <c r="HR54">
        <v>100</v>
      </c>
      <c r="HS54">
        <v>100</v>
      </c>
      <c r="HT54">
        <v>-4.8150000000000004</v>
      </c>
      <c r="HU54">
        <v>0.32729999999999998</v>
      </c>
      <c r="HV54">
        <v>-5.2280907002552297</v>
      </c>
      <c r="HW54">
        <v>1.6145137170229321E-3</v>
      </c>
      <c r="HX54">
        <v>-1.407043735234338E-6</v>
      </c>
      <c r="HY54">
        <v>4.3622850327847239E-10</v>
      </c>
      <c r="HZ54">
        <v>0.32725560596569092</v>
      </c>
      <c r="IA54">
        <v>0</v>
      </c>
      <c r="IB54">
        <v>0</v>
      </c>
      <c r="IC54">
        <v>0</v>
      </c>
      <c r="ID54">
        <v>2</v>
      </c>
      <c r="IE54">
        <v>2094</v>
      </c>
      <c r="IF54">
        <v>1</v>
      </c>
      <c r="IG54">
        <v>26</v>
      </c>
      <c r="IH54">
        <v>1.4</v>
      </c>
      <c r="II54">
        <v>1.3</v>
      </c>
      <c r="IJ54">
        <v>1.0644499999999999</v>
      </c>
      <c r="IK54">
        <v>2.5805699999999998</v>
      </c>
      <c r="IL54">
        <v>1.4978</v>
      </c>
      <c r="IM54">
        <v>2.2936999999999999</v>
      </c>
      <c r="IN54">
        <v>1.49902</v>
      </c>
      <c r="IO54">
        <v>2.2936999999999999</v>
      </c>
      <c r="IP54">
        <v>38.086300000000001</v>
      </c>
      <c r="IQ54">
        <v>15.786899999999999</v>
      </c>
      <c r="IR54">
        <v>18</v>
      </c>
      <c r="IS54">
        <v>509.024</v>
      </c>
      <c r="IT54">
        <v>474.74299999999999</v>
      </c>
      <c r="IU54">
        <v>30.669799999999999</v>
      </c>
      <c r="IV54">
        <v>33.137500000000003</v>
      </c>
      <c r="IW54">
        <v>30</v>
      </c>
      <c r="IX54">
        <v>33.1325</v>
      </c>
      <c r="IY54">
        <v>33.068800000000003</v>
      </c>
      <c r="IZ54">
        <v>21.3249</v>
      </c>
      <c r="JA54">
        <v>36.5901</v>
      </c>
      <c r="JB54">
        <v>1.1685700000000001</v>
      </c>
      <c r="JC54">
        <v>30.6099</v>
      </c>
      <c r="JD54">
        <v>400</v>
      </c>
      <c r="JE54">
        <v>21.0884</v>
      </c>
      <c r="JF54">
        <v>100.181</v>
      </c>
      <c r="JG54">
        <v>100.36199999999999</v>
      </c>
    </row>
    <row r="55" spans="1:267" x14ac:dyDescent="0.3">
      <c r="A55">
        <v>37</v>
      </c>
      <c r="B55">
        <v>1691875743</v>
      </c>
      <c r="C55">
        <v>7836.4000000953674</v>
      </c>
      <c r="D55" t="s">
        <v>591</v>
      </c>
      <c r="E55" t="s">
        <v>592</v>
      </c>
      <c r="F55" t="s">
        <v>395</v>
      </c>
      <c r="G55" t="s">
        <v>396</v>
      </c>
      <c r="H55" t="s">
        <v>551</v>
      </c>
      <c r="I55" t="s">
        <v>552</v>
      </c>
      <c r="J55" t="s">
        <v>399</v>
      </c>
      <c r="K55" t="s">
        <v>28</v>
      </c>
      <c r="L55" t="s">
        <v>400</v>
      </c>
      <c r="M55">
        <v>1691875743</v>
      </c>
      <c r="N55">
        <f t="shared" si="46"/>
        <v>7.4342551913560949E-3</v>
      </c>
      <c r="O55">
        <f t="shared" si="47"/>
        <v>7.4342551913560948</v>
      </c>
      <c r="P55">
        <f t="shared" si="48"/>
        <v>48.087741492718237</v>
      </c>
      <c r="Q55">
        <f t="shared" si="49"/>
        <v>339.27199999999999</v>
      </c>
      <c r="R55">
        <f t="shared" si="50"/>
        <v>136.45911005538912</v>
      </c>
      <c r="S55">
        <f t="shared" si="51"/>
        <v>13.460469215633589</v>
      </c>
      <c r="T55">
        <f t="shared" si="52"/>
        <v>33.466144619239998</v>
      </c>
      <c r="U55">
        <f t="shared" si="53"/>
        <v>0.42029754788513607</v>
      </c>
      <c r="V55">
        <f t="shared" si="54"/>
        <v>2.8993446706364274</v>
      </c>
      <c r="W55">
        <f t="shared" si="55"/>
        <v>0.38914727861737375</v>
      </c>
      <c r="X55">
        <f t="shared" si="56"/>
        <v>0.24582310692206794</v>
      </c>
      <c r="Y55">
        <f t="shared" si="57"/>
        <v>289.52918429212349</v>
      </c>
      <c r="Z55">
        <f t="shared" si="58"/>
        <v>32.397122660918285</v>
      </c>
      <c r="AA55">
        <f t="shared" si="59"/>
        <v>31.985099999999999</v>
      </c>
      <c r="AB55">
        <f t="shared" si="60"/>
        <v>4.771057646612995</v>
      </c>
      <c r="AC55">
        <f t="shared" si="61"/>
        <v>59.850363721127096</v>
      </c>
      <c r="AD55">
        <f t="shared" si="62"/>
        <v>2.9604742271669999</v>
      </c>
      <c r="AE55">
        <f t="shared" si="63"/>
        <v>4.9464598761025682</v>
      </c>
      <c r="AF55">
        <f t="shared" si="64"/>
        <v>1.8105834194459951</v>
      </c>
      <c r="AG55">
        <f t="shared" si="65"/>
        <v>-327.85065393880376</v>
      </c>
      <c r="AH55">
        <f t="shared" si="66"/>
        <v>99.928644096426694</v>
      </c>
      <c r="AI55">
        <f t="shared" si="67"/>
        <v>7.8397554424537725</v>
      </c>
      <c r="AJ55">
        <f t="shared" si="68"/>
        <v>69.446929892200217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51020.857070278653</v>
      </c>
      <c r="AP55" t="s">
        <v>401</v>
      </c>
      <c r="AQ55">
        <v>0</v>
      </c>
      <c r="AR55">
        <v>0</v>
      </c>
      <c r="AS55">
        <v>0</v>
      </c>
      <c r="AT55" t="e">
        <f t="shared" si="72"/>
        <v>#DIV/0!</v>
      </c>
      <c r="AU55">
        <v>-1</v>
      </c>
      <c r="AV55" t="s">
        <v>593</v>
      </c>
      <c r="AW55">
        <v>10298</v>
      </c>
      <c r="AX55">
        <v>743.2153461538461</v>
      </c>
      <c r="AY55">
        <v>1166.56</v>
      </c>
      <c r="AZ55">
        <f t="shared" si="73"/>
        <v>0.36290002558475676</v>
      </c>
      <c r="BA55">
        <v>0.5</v>
      </c>
      <c r="BB55">
        <f t="shared" si="74"/>
        <v>1512.9912001513592</v>
      </c>
      <c r="BC55">
        <f t="shared" si="75"/>
        <v>48.087741492718237</v>
      </c>
      <c r="BD55">
        <f t="shared" si="76"/>
        <v>274.53227262222003</v>
      </c>
      <c r="BE55">
        <f t="shared" si="77"/>
        <v>3.2444168537006372E-2</v>
      </c>
      <c r="BF55">
        <f t="shared" si="78"/>
        <v>-1</v>
      </c>
      <c r="BG55" t="e">
        <f t="shared" si="79"/>
        <v>#DIV/0!</v>
      </c>
      <c r="BH55" t="s">
        <v>594</v>
      </c>
      <c r="BI55">
        <v>580.99</v>
      </c>
      <c r="BJ55">
        <f t="shared" si="80"/>
        <v>580.99</v>
      </c>
      <c r="BK55">
        <f t="shared" si="81"/>
        <v>0.50196303662049102</v>
      </c>
      <c r="BL55">
        <f t="shared" si="82"/>
        <v>0.72296165077813734</v>
      </c>
      <c r="BM55">
        <f t="shared" si="83"/>
        <v>2.0078830960945968</v>
      </c>
      <c r="BN55">
        <f t="shared" si="84"/>
        <v>0.36290002558475676</v>
      </c>
      <c r="BO55" t="e">
        <f t="shared" si="85"/>
        <v>#DIV/0!</v>
      </c>
      <c r="BP55">
        <f t="shared" si="86"/>
        <v>0.56515718043131302</v>
      </c>
      <c r="BQ55">
        <f t="shared" si="87"/>
        <v>0.43484281956868698</v>
      </c>
      <c r="BR55">
        <v>1095</v>
      </c>
      <c r="BS55">
        <v>300</v>
      </c>
      <c r="BT55">
        <v>300</v>
      </c>
      <c r="BU55">
        <v>300</v>
      </c>
      <c r="BV55">
        <v>10298</v>
      </c>
      <c r="BW55">
        <v>1016.36</v>
      </c>
      <c r="BX55">
        <v>-7.0028E-3</v>
      </c>
      <c r="BY55">
        <v>17.66</v>
      </c>
      <c r="BZ55" t="s">
        <v>401</v>
      </c>
      <c r="CA55" t="s">
        <v>401</v>
      </c>
      <c r="CB55" t="s">
        <v>401</v>
      </c>
      <c r="CC55" t="s">
        <v>401</v>
      </c>
      <c r="CD55" t="s">
        <v>401</v>
      </c>
      <c r="CE55" t="s">
        <v>401</v>
      </c>
      <c r="CF55" t="s">
        <v>401</v>
      </c>
      <c r="CG55" t="s">
        <v>401</v>
      </c>
      <c r="CH55" t="s">
        <v>401</v>
      </c>
      <c r="CI55" t="s">
        <v>401</v>
      </c>
      <c r="CJ55">
        <f t="shared" si="88"/>
        <v>1799.77</v>
      </c>
      <c r="CK55">
        <f t="shared" si="89"/>
        <v>1512.9912001513592</v>
      </c>
      <c r="CL55">
        <f t="shared" si="90"/>
        <v>0.84065808417262167</v>
      </c>
      <c r="CM55">
        <f t="shared" si="91"/>
        <v>0.16087010245315986</v>
      </c>
      <c r="CN55">
        <v>6</v>
      </c>
      <c r="CO55">
        <v>0.5</v>
      </c>
      <c r="CP55" t="s">
        <v>404</v>
      </c>
      <c r="CQ55">
        <v>1691875743</v>
      </c>
      <c r="CR55">
        <v>339.27199999999999</v>
      </c>
      <c r="CS55">
        <v>399.98599999999999</v>
      </c>
      <c r="CT55">
        <v>30.012599999999999</v>
      </c>
      <c r="CU55">
        <v>21.361799999999999</v>
      </c>
      <c r="CV55">
        <v>343.99700000000001</v>
      </c>
      <c r="CW55">
        <v>29.684799999999999</v>
      </c>
      <c r="CX55">
        <v>500.14800000000002</v>
      </c>
      <c r="CY55">
        <v>98.540599999999998</v>
      </c>
      <c r="CZ55">
        <v>0.10044500000000001</v>
      </c>
      <c r="DA55">
        <v>32.624400000000001</v>
      </c>
      <c r="DB55">
        <v>31.985099999999999</v>
      </c>
      <c r="DC55">
        <v>999.9</v>
      </c>
      <c r="DD55">
        <v>0</v>
      </c>
      <c r="DE55">
        <v>0</v>
      </c>
      <c r="DF55">
        <v>9974.3799999999992</v>
      </c>
      <c r="DG55">
        <v>0</v>
      </c>
      <c r="DH55">
        <v>419.45800000000003</v>
      </c>
      <c r="DI55">
        <v>-60.713700000000003</v>
      </c>
      <c r="DJ55">
        <v>349.77</v>
      </c>
      <c r="DK55">
        <v>408.71699999999998</v>
      </c>
      <c r="DL55">
        <v>8.6508500000000002</v>
      </c>
      <c r="DM55">
        <v>399.98599999999999</v>
      </c>
      <c r="DN55">
        <v>21.361799999999999</v>
      </c>
      <c r="DO55">
        <v>2.9574600000000002</v>
      </c>
      <c r="DP55">
        <v>2.105</v>
      </c>
      <c r="DQ55">
        <v>23.790299999999998</v>
      </c>
      <c r="DR55">
        <v>18.257100000000001</v>
      </c>
      <c r="DS55">
        <v>1799.77</v>
      </c>
      <c r="DT55">
        <v>0.97800500000000001</v>
      </c>
      <c r="DU55">
        <v>2.19945E-2</v>
      </c>
      <c r="DV55">
        <v>0</v>
      </c>
      <c r="DW55">
        <v>743.60900000000004</v>
      </c>
      <c r="DX55">
        <v>4.9997699999999998</v>
      </c>
      <c r="DY55">
        <v>14214.7</v>
      </c>
      <c r="DZ55">
        <v>15782.5</v>
      </c>
      <c r="EA55">
        <v>44.311999999999998</v>
      </c>
      <c r="EB55">
        <v>44.875</v>
      </c>
      <c r="EC55">
        <v>44</v>
      </c>
      <c r="ED55">
        <v>43.625</v>
      </c>
      <c r="EE55">
        <v>45.125</v>
      </c>
      <c r="EF55">
        <v>1755.29</v>
      </c>
      <c r="EG55">
        <v>39.479999999999997</v>
      </c>
      <c r="EH55">
        <v>0</v>
      </c>
      <c r="EI55">
        <v>178</v>
      </c>
      <c r="EJ55">
        <v>0</v>
      </c>
      <c r="EK55">
        <v>743.2153461538461</v>
      </c>
      <c r="EL55">
        <v>1.908068373378361</v>
      </c>
      <c r="EM55">
        <v>-698.27350279740972</v>
      </c>
      <c r="EN55">
        <v>14259.65769230769</v>
      </c>
      <c r="EO55">
        <v>15</v>
      </c>
      <c r="EP55">
        <v>1691875644</v>
      </c>
      <c r="EQ55" t="s">
        <v>595</v>
      </c>
      <c r="ER55">
        <v>1691875632</v>
      </c>
      <c r="ES55">
        <v>1691875644</v>
      </c>
      <c r="ET55">
        <v>40</v>
      </c>
      <c r="EU55">
        <v>9.7000000000000003E-2</v>
      </c>
      <c r="EV55">
        <v>1E-3</v>
      </c>
      <c r="EW55">
        <v>-4.68</v>
      </c>
      <c r="EX55">
        <v>0.13200000000000001</v>
      </c>
      <c r="EY55">
        <v>400</v>
      </c>
      <c r="EZ55">
        <v>21</v>
      </c>
      <c r="FA55">
        <v>7.0000000000000007E-2</v>
      </c>
      <c r="FB55">
        <v>0.01</v>
      </c>
      <c r="FC55">
        <v>47.887762421713141</v>
      </c>
      <c r="FD55">
        <v>0.96017033529178253</v>
      </c>
      <c r="FE55">
        <v>0.1489419313578543</v>
      </c>
      <c r="FF55">
        <v>1</v>
      </c>
      <c r="FG55">
        <v>0.42055553852911692</v>
      </c>
      <c r="FH55">
        <v>-3.9649929407225334E-3</v>
      </c>
      <c r="FI55">
        <v>7.7065826542305552E-4</v>
      </c>
      <c r="FJ55">
        <v>1</v>
      </c>
      <c r="FK55">
        <v>2</v>
      </c>
      <c r="FL55">
        <v>2</v>
      </c>
      <c r="FM55" t="s">
        <v>406</v>
      </c>
      <c r="FN55">
        <v>2.96339</v>
      </c>
      <c r="FO55">
        <v>2.6994500000000001</v>
      </c>
      <c r="FP55">
        <v>8.51851E-2</v>
      </c>
      <c r="FQ55">
        <v>9.5109299999999994E-2</v>
      </c>
      <c r="FR55">
        <v>0.13244800000000001</v>
      </c>
      <c r="FS55">
        <v>0.101366</v>
      </c>
      <c r="FT55">
        <v>31284.400000000001</v>
      </c>
      <c r="FU55">
        <v>19798</v>
      </c>
      <c r="FV55">
        <v>32102.3</v>
      </c>
      <c r="FW55">
        <v>25010.9</v>
      </c>
      <c r="FX55">
        <v>38518.9</v>
      </c>
      <c r="FY55">
        <v>38907.800000000003</v>
      </c>
      <c r="FZ55">
        <v>46111</v>
      </c>
      <c r="GA55">
        <v>45308.7</v>
      </c>
      <c r="GB55">
        <v>1.93377</v>
      </c>
      <c r="GC55">
        <v>1.82375</v>
      </c>
      <c r="GD55">
        <v>8.9012099999999997E-2</v>
      </c>
      <c r="GE55">
        <v>0</v>
      </c>
      <c r="GF55">
        <v>30.5395</v>
      </c>
      <c r="GG55">
        <v>999.9</v>
      </c>
      <c r="GH55">
        <v>48.7</v>
      </c>
      <c r="GI55">
        <v>35.799999999999997</v>
      </c>
      <c r="GJ55">
        <v>29.1753</v>
      </c>
      <c r="GK55">
        <v>63.994500000000002</v>
      </c>
      <c r="GL55">
        <v>13.8101</v>
      </c>
      <c r="GM55">
        <v>1</v>
      </c>
      <c r="GN55">
        <v>0.45094499999999998</v>
      </c>
      <c r="GO55">
        <v>-7.6906300000000004E-3</v>
      </c>
      <c r="GP55">
        <v>20.274799999999999</v>
      </c>
      <c r="GQ55">
        <v>5.2324099999999998</v>
      </c>
      <c r="GR55">
        <v>11.950100000000001</v>
      </c>
      <c r="GS55">
        <v>4.9854500000000002</v>
      </c>
      <c r="GT55">
        <v>3.29</v>
      </c>
      <c r="GU55">
        <v>9999</v>
      </c>
      <c r="GV55">
        <v>9999</v>
      </c>
      <c r="GW55">
        <v>9999</v>
      </c>
      <c r="GX55">
        <v>285.89999999999998</v>
      </c>
      <c r="GY55">
        <v>1.86615</v>
      </c>
      <c r="GZ55">
        <v>1.8684400000000001</v>
      </c>
      <c r="HA55">
        <v>1.86616</v>
      </c>
      <c r="HB55">
        <v>1.8666100000000001</v>
      </c>
      <c r="HC55">
        <v>1.86174</v>
      </c>
      <c r="HD55">
        <v>1.86452</v>
      </c>
      <c r="HE55">
        <v>1.8679699999999999</v>
      </c>
      <c r="HF55">
        <v>1.8683000000000001</v>
      </c>
      <c r="HG55">
        <v>5</v>
      </c>
      <c r="HH55">
        <v>0</v>
      </c>
      <c r="HI55">
        <v>0</v>
      </c>
      <c r="HJ55">
        <v>0</v>
      </c>
      <c r="HK55" t="s">
        <v>407</v>
      </c>
      <c r="HL55" t="s">
        <v>408</v>
      </c>
      <c r="HM55" t="s">
        <v>409</v>
      </c>
      <c r="HN55" t="s">
        <v>409</v>
      </c>
      <c r="HO55" t="s">
        <v>409</v>
      </c>
      <c r="HP55" t="s">
        <v>409</v>
      </c>
      <c r="HQ55">
        <v>0</v>
      </c>
      <c r="HR55">
        <v>100</v>
      </c>
      <c r="HS55">
        <v>100</v>
      </c>
      <c r="HT55">
        <v>-4.7249999999999996</v>
      </c>
      <c r="HU55">
        <v>0.32779999999999998</v>
      </c>
      <c r="HV55">
        <v>-5.1314406675371798</v>
      </c>
      <c r="HW55">
        <v>1.6145137170229321E-3</v>
      </c>
      <c r="HX55">
        <v>-1.407043735234338E-6</v>
      </c>
      <c r="HY55">
        <v>4.3622850327847239E-10</v>
      </c>
      <c r="HZ55">
        <v>0.32779753780548287</v>
      </c>
      <c r="IA55">
        <v>0</v>
      </c>
      <c r="IB55">
        <v>0</v>
      </c>
      <c r="IC55">
        <v>0</v>
      </c>
      <c r="ID55">
        <v>2</v>
      </c>
      <c r="IE55">
        <v>2094</v>
      </c>
      <c r="IF55">
        <v>1</v>
      </c>
      <c r="IG55">
        <v>26</v>
      </c>
      <c r="IH55">
        <v>1.9</v>
      </c>
      <c r="II55">
        <v>1.6</v>
      </c>
      <c r="IJ55">
        <v>1.0644499999999999</v>
      </c>
      <c r="IK55">
        <v>2.5720200000000002</v>
      </c>
      <c r="IL55">
        <v>1.4978</v>
      </c>
      <c r="IM55">
        <v>2.2949199999999998</v>
      </c>
      <c r="IN55">
        <v>1.49902</v>
      </c>
      <c r="IO55">
        <v>2.4316399999999998</v>
      </c>
      <c r="IP55">
        <v>38.013399999999997</v>
      </c>
      <c r="IQ55">
        <v>15.769399999999999</v>
      </c>
      <c r="IR55">
        <v>18</v>
      </c>
      <c r="IS55">
        <v>508.71800000000002</v>
      </c>
      <c r="IT55">
        <v>476.05700000000002</v>
      </c>
      <c r="IU55">
        <v>31.2422</v>
      </c>
      <c r="IV55">
        <v>32.993600000000001</v>
      </c>
      <c r="IW55">
        <v>29.999099999999999</v>
      </c>
      <c r="IX55">
        <v>32.997100000000003</v>
      </c>
      <c r="IY55">
        <v>32.932499999999997</v>
      </c>
      <c r="IZ55">
        <v>21.325900000000001</v>
      </c>
      <c r="JA55">
        <v>34.826500000000003</v>
      </c>
      <c r="JB55">
        <v>0</v>
      </c>
      <c r="JC55">
        <v>31.256499999999999</v>
      </c>
      <c r="JD55">
        <v>400</v>
      </c>
      <c r="JE55">
        <v>21.404299999999999</v>
      </c>
      <c r="JF55">
        <v>100.20399999999999</v>
      </c>
      <c r="JG55">
        <v>100.386</v>
      </c>
    </row>
    <row r="56" spans="1:267" x14ac:dyDescent="0.3">
      <c r="A56">
        <v>38</v>
      </c>
      <c r="B56">
        <v>1691875864</v>
      </c>
      <c r="C56">
        <v>7957.4000000953674</v>
      </c>
      <c r="D56" t="s">
        <v>596</v>
      </c>
      <c r="E56" t="s">
        <v>597</v>
      </c>
      <c r="F56" t="s">
        <v>395</v>
      </c>
      <c r="G56" t="s">
        <v>396</v>
      </c>
      <c r="H56" t="s">
        <v>551</v>
      </c>
      <c r="I56" t="s">
        <v>552</v>
      </c>
      <c r="J56" t="s">
        <v>399</v>
      </c>
      <c r="K56" t="s">
        <v>28</v>
      </c>
      <c r="L56" t="s">
        <v>400</v>
      </c>
      <c r="M56">
        <v>1691875864</v>
      </c>
      <c r="N56">
        <f t="shared" si="46"/>
        <v>7.1856462744007126E-3</v>
      </c>
      <c r="O56">
        <f t="shared" si="47"/>
        <v>7.185646274400713</v>
      </c>
      <c r="P56">
        <f t="shared" si="48"/>
        <v>50.70972148375963</v>
      </c>
      <c r="Q56">
        <f t="shared" si="49"/>
        <v>435.33300000000003</v>
      </c>
      <c r="R56">
        <f t="shared" si="50"/>
        <v>213.09935848229441</v>
      </c>
      <c r="S56">
        <f t="shared" si="51"/>
        <v>21.020572299544082</v>
      </c>
      <c r="T56">
        <f t="shared" si="52"/>
        <v>42.942169634160301</v>
      </c>
      <c r="U56">
        <f t="shared" si="53"/>
        <v>0.40715270267945675</v>
      </c>
      <c r="V56">
        <f t="shared" si="54"/>
        <v>2.9098501198443962</v>
      </c>
      <c r="W56">
        <f t="shared" si="55"/>
        <v>0.37794529492285905</v>
      </c>
      <c r="X56">
        <f t="shared" si="56"/>
        <v>0.23866514494385632</v>
      </c>
      <c r="Y56">
        <f t="shared" si="57"/>
        <v>289.58199329229353</v>
      </c>
      <c r="Z56">
        <f t="shared" si="58"/>
        <v>32.418896264036604</v>
      </c>
      <c r="AA56">
        <f t="shared" si="59"/>
        <v>31.994599999999998</v>
      </c>
      <c r="AB56">
        <f t="shared" si="60"/>
        <v>4.7736239509628255</v>
      </c>
      <c r="AC56">
        <f t="shared" si="61"/>
        <v>60.229439854890543</v>
      </c>
      <c r="AD56">
        <f t="shared" si="62"/>
        <v>2.9718305789733406</v>
      </c>
      <c r="AE56">
        <f t="shared" si="63"/>
        <v>4.9341826623878724</v>
      </c>
      <c r="AF56">
        <f t="shared" si="64"/>
        <v>1.801793371989485</v>
      </c>
      <c r="AG56">
        <f t="shared" si="65"/>
        <v>-316.88700070107143</v>
      </c>
      <c r="AH56">
        <f t="shared" si="66"/>
        <v>91.88217928947806</v>
      </c>
      <c r="AI56">
        <f t="shared" si="67"/>
        <v>7.1812348340909411</v>
      </c>
      <c r="AJ56">
        <f t="shared" si="68"/>
        <v>71.758406714791121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51323.545023320061</v>
      </c>
      <c r="AP56" t="s">
        <v>401</v>
      </c>
      <c r="AQ56">
        <v>0</v>
      </c>
      <c r="AR56">
        <v>0</v>
      </c>
      <c r="AS56">
        <v>0</v>
      </c>
      <c r="AT56" t="e">
        <f t="shared" si="72"/>
        <v>#DIV/0!</v>
      </c>
      <c r="AU56">
        <v>-1</v>
      </c>
      <c r="AV56" t="s">
        <v>598</v>
      </c>
      <c r="AW56">
        <v>10298.1</v>
      </c>
      <c r="AX56">
        <v>752.62047999999993</v>
      </c>
      <c r="AY56">
        <v>1213.8499999999999</v>
      </c>
      <c r="AZ56">
        <f t="shared" si="73"/>
        <v>0.37997241833834494</v>
      </c>
      <c r="BA56">
        <v>0.5</v>
      </c>
      <c r="BB56">
        <f t="shared" si="74"/>
        <v>1513.2609001514475</v>
      </c>
      <c r="BC56">
        <f t="shared" si="75"/>
        <v>50.70972148375963</v>
      </c>
      <c r="BD56">
        <f t="shared" si="76"/>
        <v>287.49870190370314</v>
      </c>
      <c r="BE56">
        <f t="shared" si="77"/>
        <v>3.4171055023350244E-2</v>
      </c>
      <c r="BF56">
        <f t="shared" si="78"/>
        <v>-1</v>
      </c>
      <c r="BG56" t="e">
        <f t="shared" si="79"/>
        <v>#DIV/0!</v>
      </c>
      <c r="BH56" t="s">
        <v>599</v>
      </c>
      <c r="BI56">
        <v>584.76</v>
      </c>
      <c r="BJ56">
        <f t="shared" si="80"/>
        <v>584.76</v>
      </c>
      <c r="BK56">
        <f t="shared" si="81"/>
        <v>0.51826008155867687</v>
      </c>
      <c r="BL56">
        <f t="shared" si="82"/>
        <v>0.73316937163203999</v>
      </c>
      <c r="BM56">
        <f t="shared" si="83"/>
        <v>2.0758088788562827</v>
      </c>
      <c r="BN56">
        <f t="shared" si="84"/>
        <v>0.37997241833834494</v>
      </c>
      <c r="BO56" t="e">
        <f t="shared" si="85"/>
        <v>#DIV/0!</v>
      </c>
      <c r="BP56">
        <f t="shared" si="86"/>
        <v>0.5696471636747803</v>
      </c>
      <c r="BQ56">
        <f t="shared" si="87"/>
        <v>0.4303528363252197</v>
      </c>
      <c r="BR56">
        <v>1097</v>
      </c>
      <c r="BS56">
        <v>300</v>
      </c>
      <c r="BT56">
        <v>300</v>
      </c>
      <c r="BU56">
        <v>300</v>
      </c>
      <c r="BV56">
        <v>10298.1</v>
      </c>
      <c r="BW56">
        <v>1051.98</v>
      </c>
      <c r="BX56">
        <v>-7.0031199999999998E-3</v>
      </c>
      <c r="BY56">
        <v>19.37</v>
      </c>
      <c r="BZ56" t="s">
        <v>401</v>
      </c>
      <c r="CA56" t="s">
        <v>401</v>
      </c>
      <c r="CB56" t="s">
        <v>401</v>
      </c>
      <c r="CC56" t="s">
        <v>401</v>
      </c>
      <c r="CD56" t="s">
        <v>401</v>
      </c>
      <c r="CE56" t="s">
        <v>401</v>
      </c>
      <c r="CF56" t="s">
        <v>401</v>
      </c>
      <c r="CG56" t="s">
        <v>401</v>
      </c>
      <c r="CH56" t="s">
        <v>401</v>
      </c>
      <c r="CI56" t="s">
        <v>401</v>
      </c>
      <c r="CJ56">
        <f t="shared" si="88"/>
        <v>1800.09</v>
      </c>
      <c r="CK56">
        <f t="shared" si="89"/>
        <v>1513.2609001514475</v>
      </c>
      <c r="CL56">
        <f t="shared" si="90"/>
        <v>0.84065846716077952</v>
      </c>
      <c r="CM56">
        <f t="shared" si="91"/>
        <v>0.16087084162030429</v>
      </c>
      <c r="CN56">
        <v>6</v>
      </c>
      <c r="CO56">
        <v>0.5</v>
      </c>
      <c r="CP56" t="s">
        <v>404</v>
      </c>
      <c r="CQ56">
        <v>1691875864</v>
      </c>
      <c r="CR56">
        <v>435.33300000000003</v>
      </c>
      <c r="CS56">
        <v>499.91300000000001</v>
      </c>
      <c r="CT56">
        <v>30.127400000000002</v>
      </c>
      <c r="CU56">
        <v>21.767700000000001</v>
      </c>
      <c r="CV56">
        <v>440.36200000000002</v>
      </c>
      <c r="CW56">
        <v>29.801500000000001</v>
      </c>
      <c r="CX56">
        <v>500.197</v>
      </c>
      <c r="CY56">
        <v>98.542299999999997</v>
      </c>
      <c r="CZ56">
        <v>9.9819099999999994E-2</v>
      </c>
      <c r="DA56">
        <v>32.580300000000001</v>
      </c>
      <c r="DB56">
        <v>31.994599999999998</v>
      </c>
      <c r="DC56">
        <v>999.9</v>
      </c>
      <c r="DD56">
        <v>0</v>
      </c>
      <c r="DE56">
        <v>0</v>
      </c>
      <c r="DF56">
        <v>10034.4</v>
      </c>
      <c r="DG56">
        <v>0</v>
      </c>
      <c r="DH56">
        <v>408.15199999999999</v>
      </c>
      <c r="DI56">
        <v>-64.580399999999997</v>
      </c>
      <c r="DJ56">
        <v>448.85500000000002</v>
      </c>
      <c r="DK56">
        <v>511.03699999999998</v>
      </c>
      <c r="DL56">
        <v>8.3597300000000008</v>
      </c>
      <c r="DM56">
        <v>499.91300000000001</v>
      </c>
      <c r="DN56">
        <v>21.767700000000001</v>
      </c>
      <c r="DO56">
        <v>2.9688300000000001</v>
      </c>
      <c r="DP56">
        <v>2.1450399999999998</v>
      </c>
      <c r="DQ56">
        <v>23.854099999999999</v>
      </c>
      <c r="DR56">
        <v>18.557600000000001</v>
      </c>
      <c r="DS56">
        <v>1800.09</v>
      </c>
      <c r="DT56">
        <v>0.97799000000000003</v>
      </c>
      <c r="DU56">
        <v>2.2010100000000001E-2</v>
      </c>
      <c r="DV56">
        <v>0</v>
      </c>
      <c r="DW56">
        <v>752.59900000000005</v>
      </c>
      <c r="DX56">
        <v>4.9997699999999998</v>
      </c>
      <c r="DY56">
        <v>14419.7</v>
      </c>
      <c r="DZ56">
        <v>15785.2</v>
      </c>
      <c r="EA56">
        <v>44.186999999999998</v>
      </c>
      <c r="EB56">
        <v>44.75</v>
      </c>
      <c r="EC56">
        <v>43.875</v>
      </c>
      <c r="ED56">
        <v>43.561999999999998</v>
      </c>
      <c r="EE56">
        <v>45</v>
      </c>
      <c r="EF56">
        <v>1755.58</v>
      </c>
      <c r="EG56">
        <v>39.51</v>
      </c>
      <c r="EH56">
        <v>0</v>
      </c>
      <c r="EI56">
        <v>120.4000000953674</v>
      </c>
      <c r="EJ56">
        <v>0</v>
      </c>
      <c r="EK56">
        <v>752.62047999999993</v>
      </c>
      <c r="EL56">
        <v>-0.44346153648134679</v>
      </c>
      <c r="EM56">
        <v>524.2384608548798</v>
      </c>
      <c r="EN56">
        <v>14357.36</v>
      </c>
      <c r="EO56">
        <v>15</v>
      </c>
      <c r="EP56">
        <v>1691875824.5</v>
      </c>
      <c r="EQ56" t="s">
        <v>600</v>
      </c>
      <c r="ER56">
        <v>1691875812</v>
      </c>
      <c r="ES56">
        <v>1691875824.5</v>
      </c>
      <c r="ET56">
        <v>41</v>
      </c>
      <c r="EU56">
        <v>-0.373</v>
      </c>
      <c r="EV56">
        <v>-2E-3</v>
      </c>
      <c r="EW56">
        <v>-4.992</v>
      </c>
      <c r="EX56">
        <v>0.14599999999999999</v>
      </c>
      <c r="EY56">
        <v>500</v>
      </c>
      <c r="EZ56">
        <v>22</v>
      </c>
      <c r="FA56">
        <v>0.04</v>
      </c>
      <c r="FB56">
        <v>0.01</v>
      </c>
      <c r="FC56">
        <v>50.899115929817469</v>
      </c>
      <c r="FD56">
        <v>-0.77999438857028403</v>
      </c>
      <c r="FE56">
        <v>0.1837599747281855</v>
      </c>
      <c r="FF56">
        <v>1</v>
      </c>
      <c r="FG56">
        <v>0.40911167271469578</v>
      </c>
      <c r="FH56">
        <v>5.0296118640257577E-2</v>
      </c>
      <c r="FI56">
        <v>1.7443980771491091E-2</v>
      </c>
      <c r="FJ56">
        <v>1</v>
      </c>
      <c r="FK56">
        <v>2</v>
      </c>
      <c r="FL56">
        <v>2</v>
      </c>
      <c r="FM56" t="s">
        <v>406</v>
      </c>
      <c r="FN56">
        <v>2.9636100000000001</v>
      </c>
      <c r="FO56">
        <v>2.6993499999999999</v>
      </c>
      <c r="FP56">
        <v>0.103223</v>
      </c>
      <c r="FQ56">
        <v>0.112469</v>
      </c>
      <c r="FR56">
        <v>0.13283400000000001</v>
      </c>
      <c r="FS56">
        <v>0.10273699999999999</v>
      </c>
      <c r="FT56">
        <v>30674.2</v>
      </c>
      <c r="FU56">
        <v>19421.3</v>
      </c>
      <c r="FV56">
        <v>32109.200000000001</v>
      </c>
      <c r="FW56">
        <v>25014.5</v>
      </c>
      <c r="FX56">
        <v>38508.800000000003</v>
      </c>
      <c r="FY56">
        <v>38853.199999999997</v>
      </c>
      <c r="FZ56">
        <v>46119.7</v>
      </c>
      <c r="GA56">
        <v>45314.1</v>
      </c>
      <c r="GB56">
        <v>1.93432</v>
      </c>
      <c r="GC56">
        <v>1.8260700000000001</v>
      </c>
      <c r="GD56">
        <v>8.3789199999999994E-2</v>
      </c>
      <c r="GE56">
        <v>0</v>
      </c>
      <c r="GF56">
        <v>30.634</v>
      </c>
      <c r="GG56">
        <v>999.9</v>
      </c>
      <c r="GH56">
        <v>48.6</v>
      </c>
      <c r="GI56">
        <v>35.799999999999997</v>
      </c>
      <c r="GJ56">
        <v>29.113299999999999</v>
      </c>
      <c r="GK56">
        <v>63.204500000000003</v>
      </c>
      <c r="GL56">
        <v>14.038500000000001</v>
      </c>
      <c r="GM56">
        <v>1</v>
      </c>
      <c r="GN56">
        <v>0.44369700000000001</v>
      </c>
      <c r="GO56">
        <v>8.6386199999999996E-2</v>
      </c>
      <c r="GP56">
        <v>20.274799999999999</v>
      </c>
      <c r="GQ56">
        <v>5.2333100000000004</v>
      </c>
      <c r="GR56">
        <v>11.950100000000001</v>
      </c>
      <c r="GS56">
        <v>4.9857500000000003</v>
      </c>
      <c r="GT56">
        <v>3.29</v>
      </c>
      <c r="GU56">
        <v>9999</v>
      </c>
      <c r="GV56">
        <v>9999</v>
      </c>
      <c r="GW56">
        <v>9999</v>
      </c>
      <c r="GX56">
        <v>286</v>
      </c>
      <c r="GY56">
        <v>1.8661300000000001</v>
      </c>
      <c r="GZ56">
        <v>1.8684400000000001</v>
      </c>
      <c r="HA56">
        <v>1.8661700000000001</v>
      </c>
      <c r="HB56">
        <v>1.8666100000000001</v>
      </c>
      <c r="HC56">
        <v>1.86172</v>
      </c>
      <c r="HD56">
        <v>1.8644700000000001</v>
      </c>
      <c r="HE56">
        <v>1.8679399999999999</v>
      </c>
      <c r="HF56">
        <v>1.86829</v>
      </c>
      <c r="HG56">
        <v>5</v>
      </c>
      <c r="HH56">
        <v>0</v>
      </c>
      <c r="HI56">
        <v>0</v>
      </c>
      <c r="HJ56">
        <v>0</v>
      </c>
      <c r="HK56" t="s">
        <v>407</v>
      </c>
      <c r="HL56" t="s">
        <v>408</v>
      </c>
      <c r="HM56" t="s">
        <v>409</v>
      </c>
      <c r="HN56" t="s">
        <v>409</v>
      </c>
      <c r="HO56" t="s">
        <v>409</v>
      </c>
      <c r="HP56" t="s">
        <v>409</v>
      </c>
      <c r="HQ56">
        <v>0</v>
      </c>
      <c r="HR56">
        <v>100</v>
      </c>
      <c r="HS56">
        <v>100</v>
      </c>
      <c r="HT56">
        <v>-5.0289999999999999</v>
      </c>
      <c r="HU56">
        <v>0.32590000000000002</v>
      </c>
      <c r="HV56">
        <v>-5.5046401146061834</v>
      </c>
      <c r="HW56">
        <v>1.6145137170229321E-3</v>
      </c>
      <c r="HX56">
        <v>-1.407043735234338E-6</v>
      </c>
      <c r="HY56">
        <v>4.3622850327847239E-10</v>
      </c>
      <c r="HZ56">
        <v>0.32587107273583371</v>
      </c>
      <c r="IA56">
        <v>0</v>
      </c>
      <c r="IB56">
        <v>0</v>
      </c>
      <c r="IC56">
        <v>0</v>
      </c>
      <c r="ID56">
        <v>2</v>
      </c>
      <c r="IE56">
        <v>2094</v>
      </c>
      <c r="IF56">
        <v>1</v>
      </c>
      <c r="IG56">
        <v>26</v>
      </c>
      <c r="IH56">
        <v>0.9</v>
      </c>
      <c r="II56">
        <v>0.7</v>
      </c>
      <c r="IJ56">
        <v>1.27075</v>
      </c>
      <c r="IK56">
        <v>2.5720200000000002</v>
      </c>
      <c r="IL56">
        <v>1.4978</v>
      </c>
      <c r="IM56">
        <v>2.2949199999999998</v>
      </c>
      <c r="IN56">
        <v>1.49902</v>
      </c>
      <c r="IO56">
        <v>2.3059099999999999</v>
      </c>
      <c r="IP56">
        <v>37.989100000000001</v>
      </c>
      <c r="IQ56">
        <v>15.7431</v>
      </c>
      <c r="IR56">
        <v>18</v>
      </c>
      <c r="IS56">
        <v>508.34800000000001</v>
      </c>
      <c r="IT56">
        <v>476.92700000000002</v>
      </c>
      <c r="IU56">
        <v>30.922999999999998</v>
      </c>
      <c r="IV56">
        <v>32.897300000000001</v>
      </c>
      <c r="IW56">
        <v>29.999700000000001</v>
      </c>
      <c r="IX56">
        <v>32.9026</v>
      </c>
      <c r="IY56">
        <v>32.8386</v>
      </c>
      <c r="IZ56">
        <v>25.463000000000001</v>
      </c>
      <c r="JA56">
        <v>32.648000000000003</v>
      </c>
      <c r="JB56">
        <v>0</v>
      </c>
      <c r="JC56">
        <v>30.868300000000001</v>
      </c>
      <c r="JD56">
        <v>500</v>
      </c>
      <c r="JE56">
        <v>21.726700000000001</v>
      </c>
      <c r="JF56">
        <v>100.224</v>
      </c>
      <c r="JG56">
        <v>100.399</v>
      </c>
    </row>
    <row r="57" spans="1:267" x14ac:dyDescent="0.3">
      <c r="A57">
        <v>39</v>
      </c>
      <c r="B57">
        <v>1691875987</v>
      </c>
      <c r="C57">
        <v>8080.4000000953674</v>
      </c>
      <c r="D57" t="s">
        <v>601</v>
      </c>
      <c r="E57" t="s">
        <v>602</v>
      </c>
      <c r="F57" t="s">
        <v>395</v>
      </c>
      <c r="G57" t="s">
        <v>396</v>
      </c>
      <c r="H57" t="s">
        <v>551</v>
      </c>
      <c r="I57" t="s">
        <v>552</v>
      </c>
      <c r="J57" t="s">
        <v>399</v>
      </c>
      <c r="K57" t="s">
        <v>28</v>
      </c>
      <c r="L57" t="s">
        <v>400</v>
      </c>
      <c r="M57">
        <v>1691875987</v>
      </c>
      <c r="N57">
        <f t="shared" si="46"/>
        <v>6.8477514155176576E-3</v>
      </c>
      <c r="O57">
        <f t="shared" si="47"/>
        <v>6.8477514155176573</v>
      </c>
      <c r="P57">
        <f t="shared" si="48"/>
        <v>51.770828743109746</v>
      </c>
      <c r="Q57">
        <f t="shared" si="49"/>
        <v>533.41399999999999</v>
      </c>
      <c r="R57">
        <f t="shared" si="50"/>
        <v>289.66219616524961</v>
      </c>
      <c r="S57">
        <f t="shared" si="51"/>
        <v>28.57181606265209</v>
      </c>
      <c r="T57">
        <f t="shared" si="52"/>
        <v>52.615104404403802</v>
      </c>
      <c r="U57">
        <f t="shared" si="53"/>
        <v>0.38054683021080454</v>
      </c>
      <c r="V57">
        <f t="shared" si="54"/>
        <v>2.9051001489292299</v>
      </c>
      <c r="W57">
        <f t="shared" si="55"/>
        <v>0.35486412975096765</v>
      </c>
      <c r="X57">
        <f t="shared" si="56"/>
        <v>0.22395296559037001</v>
      </c>
      <c r="Y57">
        <f t="shared" si="57"/>
        <v>289.58025629207162</v>
      </c>
      <c r="Z57">
        <f t="shared" si="58"/>
        <v>32.448054609224059</v>
      </c>
      <c r="AA57">
        <f t="shared" si="59"/>
        <v>32.064399999999999</v>
      </c>
      <c r="AB57">
        <f t="shared" si="60"/>
        <v>4.7925164136145266</v>
      </c>
      <c r="AC57">
        <f t="shared" si="61"/>
        <v>60.269086794524029</v>
      </c>
      <c r="AD57">
        <f t="shared" si="62"/>
        <v>2.9639458773226202</v>
      </c>
      <c r="AE57">
        <f t="shared" si="63"/>
        <v>4.9178543013728229</v>
      </c>
      <c r="AF57">
        <f t="shared" si="64"/>
        <v>1.8285705362919065</v>
      </c>
      <c r="AG57">
        <f t="shared" si="65"/>
        <v>-301.98583742432868</v>
      </c>
      <c r="AH57">
        <f t="shared" si="66"/>
        <v>71.590891943609748</v>
      </c>
      <c r="AI57">
        <f t="shared" si="67"/>
        <v>5.6047783470991597</v>
      </c>
      <c r="AJ57">
        <f t="shared" si="68"/>
        <v>64.790089158451863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51199.729133303539</v>
      </c>
      <c r="AP57" t="s">
        <v>401</v>
      </c>
      <c r="AQ57">
        <v>0</v>
      </c>
      <c r="AR57">
        <v>0</v>
      </c>
      <c r="AS57">
        <v>0</v>
      </c>
      <c r="AT57" t="e">
        <f t="shared" si="72"/>
        <v>#DIV/0!</v>
      </c>
      <c r="AU57">
        <v>-1</v>
      </c>
      <c r="AV57" t="s">
        <v>603</v>
      </c>
      <c r="AW57">
        <v>10298.9</v>
      </c>
      <c r="AX57">
        <v>753.04960000000005</v>
      </c>
      <c r="AY57">
        <v>1225.1199999999999</v>
      </c>
      <c r="AZ57">
        <f t="shared" si="73"/>
        <v>0.38532584563144823</v>
      </c>
      <c r="BA57">
        <v>0.5</v>
      </c>
      <c r="BB57">
        <f t="shared" si="74"/>
        <v>1513.2600001513324</v>
      </c>
      <c r="BC57">
        <f t="shared" si="75"/>
        <v>51.770828743109746</v>
      </c>
      <c r="BD57">
        <f t="shared" si="76"/>
        <v>291.54909460927882</v>
      </c>
      <c r="BE57">
        <f t="shared" si="77"/>
        <v>3.4872281523223005E-2</v>
      </c>
      <c r="BF57">
        <f t="shared" si="78"/>
        <v>-1</v>
      </c>
      <c r="BG57" t="e">
        <f t="shared" si="79"/>
        <v>#DIV/0!</v>
      </c>
      <c r="BH57" t="s">
        <v>604</v>
      </c>
      <c r="BI57">
        <v>590.48</v>
      </c>
      <c r="BJ57">
        <f t="shared" si="80"/>
        <v>590.48</v>
      </c>
      <c r="BK57">
        <f t="shared" si="81"/>
        <v>0.51802272430455787</v>
      </c>
      <c r="BL57">
        <f t="shared" si="82"/>
        <v>0.74383965712845068</v>
      </c>
      <c r="BM57">
        <f t="shared" si="83"/>
        <v>2.0747866142799074</v>
      </c>
      <c r="BN57">
        <f t="shared" si="84"/>
        <v>0.38532584563144823</v>
      </c>
      <c r="BO57" t="e">
        <f t="shared" si="85"/>
        <v>#DIV/0!</v>
      </c>
      <c r="BP57">
        <f t="shared" si="86"/>
        <v>0.58325831491206892</v>
      </c>
      <c r="BQ57">
        <f t="shared" si="87"/>
        <v>0.41674168508793108</v>
      </c>
      <c r="BR57">
        <v>1099</v>
      </c>
      <c r="BS57">
        <v>300</v>
      </c>
      <c r="BT57">
        <v>300</v>
      </c>
      <c r="BU57">
        <v>300</v>
      </c>
      <c r="BV57">
        <v>10298.9</v>
      </c>
      <c r="BW57">
        <v>1061.94</v>
      </c>
      <c r="BX57">
        <v>-7.0033500000000002E-3</v>
      </c>
      <c r="BY57">
        <v>18.100000000000001</v>
      </c>
      <c r="BZ57" t="s">
        <v>401</v>
      </c>
      <c r="CA57" t="s">
        <v>401</v>
      </c>
      <c r="CB57" t="s">
        <v>401</v>
      </c>
      <c r="CC57" t="s">
        <v>401</v>
      </c>
      <c r="CD57" t="s">
        <v>401</v>
      </c>
      <c r="CE57" t="s">
        <v>401</v>
      </c>
      <c r="CF57" t="s">
        <v>401</v>
      </c>
      <c r="CG57" t="s">
        <v>401</v>
      </c>
      <c r="CH57" t="s">
        <v>401</v>
      </c>
      <c r="CI57" t="s">
        <v>401</v>
      </c>
      <c r="CJ57">
        <f t="shared" si="88"/>
        <v>1800.09</v>
      </c>
      <c r="CK57">
        <f t="shared" si="89"/>
        <v>1513.2600001513324</v>
      </c>
      <c r="CL57">
        <f t="shared" si="90"/>
        <v>0.84065796718571428</v>
      </c>
      <c r="CM57">
        <f t="shared" si="91"/>
        <v>0.16086987666842859</v>
      </c>
      <c r="CN57">
        <v>6</v>
      </c>
      <c r="CO57">
        <v>0.5</v>
      </c>
      <c r="CP57" t="s">
        <v>404</v>
      </c>
      <c r="CQ57">
        <v>1691875987</v>
      </c>
      <c r="CR57">
        <v>533.41399999999999</v>
      </c>
      <c r="CS57">
        <v>599.904</v>
      </c>
      <c r="CT57">
        <v>30.0486</v>
      </c>
      <c r="CU57">
        <v>22.080400000000001</v>
      </c>
      <c r="CV57">
        <v>538.84</v>
      </c>
      <c r="CW57">
        <v>29.726600000000001</v>
      </c>
      <c r="CX57">
        <v>500.137</v>
      </c>
      <c r="CY57">
        <v>98.538899999999998</v>
      </c>
      <c r="CZ57">
        <v>9.9501699999999998E-2</v>
      </c>
      <c r="DA57">
        <v>32.521500000000003</v>
      </c>
      <c r="DB57">
        <v>32.064399999999999</v>
      </c>
      <c r="DC57">
        <v>999.9</v>
      </c>
      <c r="DD57">
        <v>0</v>
      </c>
      <c r="DE57">
        <v>0</v>
      </c>
      <c r="DF57">
        <v>10007.5</v>
      </c>
      <c r="DG57">
        <v>0</v>
      </c>
      <c r="DH57">
        <v>1124.8699999999999</v>
      </c>
      <c r="DI57">
        <v>-66.490200000000002</v>
      </c>
      <c r="DJ57">
        <v>549.93899999999996</v>
      </c>
      <c r="DK57">
        <v>613.45000000000005</v>
      </c>
      <c r="DL57">
        <v>7.9681600000000001</v>
      </c>
      <c r="DM57">
        <v>599.904</v>
      </c>
      <c r="DN57">
        <v>22.080400000000001</v>
      </c>
      <c r="DO57">
        <v>2.96096</v>
      </c>
      <c r="DP57">
        <v>2.17578</v>
      </c>
      <c r="DQ57">
        <v>23.81</v>
      </c>
      <c r="DR57">
        <v>18.7851</v>
      </c>
      <c r="DS57">
        <v>1800.09</v>
      </c>
      <c r="DT57">
        <v>0.97800500000000001</v>
      </c>
      <c r="DU57">
        <v>2.19945E-2</v>
      </c>
      <c r="DV57">
        <v>0</v>
      </c>
      <c r="DW57">
        <v>753.03700000000003</v>
      </c>
      <c r="DX57">
        <v>4.9997699999999998</v>
      </c>
      <c r="DY57">
        <v>16410.099999999999</v>
      </c>
      <c r="DZ57">
        <v>15785.3</v>
      </c>
      <c r="EA57">
        <v>44.186999999999998</v>
      </c>
      <c r="EB57">
        <v>44.811999999999998</v>
      </c>
      <c r="EC57">
        <v>43.875</v>
      </c>
      <c r="ED57">
        <v>43.561999999999998</v>
      </c>
      <c r="EE57">
        <v>45</v>
      </c>
      <c r="EF57">
        <v>1755.61</v>
      </c>
      <c r="EG57">
        <v>39.479999999999997</v>
      </c>
      <c r="EH57">
        <v>0</v>
      </c>
      <c r="EI57">
        <v>122.7999999523163</v>
      </c>
      <c r="EJ57">
        <v>0</v>
      </c>
      <c r="EK57">
        <v>753.04960000000005</v>
      </c>
      <c r="EL57">
        <v>-0.42792307932536472</v>
      </c>
      <c r="EM57">
        <v>-109.1461530415159</v>
      </c>
      <c r="EN57">
        <v>16549.691999999999</v>
      </c>
      <c r="EO57">
        <v>15</v>
      </c>
      <c r="EP57">
        <v>1691875945</v>
      </c>
      <c r="EQ57" t="s">
        <v>605</v>
      </c>
      <c r="ER57">
        <v>1691875945</v>
      </c>
      <c r="ES57">
        <v>1691875942</v>
      </c>
      <c r="ET57">
        <v>42</v>
      </c>
      <c r="EU57">
        <v>-0.45100000000000001</v>
      </c>
      <c r="EV57">
        <v>-4.0000000000000001E-3</v>
      </c>
      <c r="EW57">
        <v>-5.3970000000000002</v>
      </c>
      <c r="EX57">
        <v>0.15</v>
      </c>
      <c r="EY57">
        <v>600</v>
      </c>
      <c r="EZ57">
        <v>22</v>
      </c>
      <c r="FA57">
        <v>0.06</v>
      </c>
      <c r="FB57">
        <v>0.01</v>
      </c>
      <c r="FC57">
        <v>51.899997938351298</v>
      </c>
      <c r="FD57">
        <v>-0.76900916404354414</v>
      </c>
      <c r="FE57">
        <v>0.1922621551358657</v>
      </c>
      <c r="FF57">
        <v>1</v>
      </c>
      <c r="FG57">
        <v>0.3891362939976632</v>
      </c>
      <c r="FH57">
        <v>-1.125217805372276E-2</v>
      </c>
      <c r="FI57">
        <v>1.270143413097616E-2</v>
      </c>
      <c r="FJ57">
        <v>1</v>
      </c>
      <c r="FK57">
        <v>2</v>
      </c>
      <c r="FL57">
        <v>2</v>
      </c>
      <c r="FM57" t="s">
        <v>406</v>
      </c>
      <c r="FN57">
        <v>2.9635099999999999</v>
      </c>
      <c r="FO57">
        <v>2.6987999999999999</v>
      </c>
      <c r="FP57">
        <v>0.119839</v>
      </c>
      <c r="FQ57">
        <v>0.12823200000000001</v>
      </c>
      <c r="FR57">
        <v>0.13262199999999999</v>
      </c>
      <c r="FS57">
        <v>0.103781</v>
      </c>
      <c r="FT57">
        <v>30110.9</v>
      </c>
      <c r="FU57">
        <v>19079.099999999999</v>
      </c>
      <c r="FV57">
        <v>32114.799999999999</v>
      </c>
      <c r="FW57">
        <v>25018.1</v>
      </c>
      <c r="FX57">
        <v>38524.6</v>
      </c>
      <c r="FY57">
        <v>38813.5</v>
      </c>
      <c r="FZ57">
        <v>46127.3</v>
      </c>
      <c r="GA57">
        <v>45320.4</v>
      </c>
      <c r="GB57">
        <v>1.93458</v>
      </c>
      <c r="GC57">
        <v>1.82782</v>
      </c>
      <c r="GD57">
        <v>7.5288099999999997E-2</v>
      </c>
      <c r="GE57">
        <v>0</v>
      </c>
      <c r="GF57">
        <v>30.842099999999999</v>
      </c>
      <c r="GG57">
        <v>999.9</v>
      </c>
      <c r="GH57">
        <v>48.6</v>
      </c>
      <c r="GI57">
        <v>35.799999999999997</v>
      </c>
      <c r="GJ57">
        <v>29.114599999999999</v>
      </c>
      <c r="GK57">
        <v>63.6845</v>
      </c>
      <c r="GL57">
        <v>14.2188</v>
      </c>
      <c r="GM57">
        <v>1</v>
      </c>
      <c r="GN57">
        <v>0.44221300000000002</v>
      </c>
      <c r="GO57">
        <v>1.7604599999999999</v>
      </c>
      <c r="GP57">
        <v>20.264299999999999</v>
      </c>
      <c r="GQ57">
        <v>5.2330100000000002</v>
      </c>
      <c r="GR57">
        <v>11.950100000000001</v>
      </c>
      <c r="GS57">
        <v>4.9824000000000002</v>
      </c>
      <c r="GT57">
        <v>3.2899500000000002</v>
      </c>
      <c r="GU57">
        <v>9999</v>
      </c>
      <c r="GV57">
        <v>9999</v>
      </c>
      <c r="GW57">
        <v>9999</v>
      </c>
      <c r="GX57">
        <v>286</v>
      </c>
      <c r="GY57">
        <v>1.86615</v>
      </c>
      <c r="GZ57">
        <v>1.8684799999999999</v>
      </c>
      <c r="HA57">
        <v>1.86626</v>
      </c>
      <c r="HB57">
        <v>1.86663</v>
      </c>
      <c r="HC57">
        <v>1.8618300000000001</v>
      </c>
      <c r="HD57">
        <v>1.8645499999999999</v>
      </c>
      <c r="HE57">
        <v>1.86798</v>
      </c>
      <c r="HF57">
        <v>1.86836</v>
      </c>
      <c r="HG57">
        <v>5</v>
      </c>
      <c r="HH57">
        <v>0</v>
      </c>
      <c r="HI57">
        <v>0</v>
      </c>
      <c r="HJ57">
        <v>0</v>
      </c>
      <c r="HK57" t="s">
        <v>407</v>
      </c>
      <c r="HL57" t="s">
        <v>408</v>
      </c>
      <c r="HM57" t="s">
        <v>409</v>
      </c>
      <c r="HN57" t="s">
        <v>409</v>
      </c>
      <c r="HO57" t="s">
        <v>409</v>
      </c>
      <c r="HP57" t="s">
        <v>409</v>
      </c>
      <c r="HQ57">
        <v>0</v>
      </c>
      <c r="HR57">
        <v>100</v>
      </c>
      <c r="HS57">
        <v>100</v>
      </c>
      <c r="HT57">
        <v>-5.4260000000000002</v>
      </c>
      <c r="HU57">
        <v>0.32200000000000001</v>
      </c>
      <c r="HV57">
        <v>-5.9554264554243481</v>
      </c>
      <c r="HW57">
        <v>1.6145137170229321E-3</v>
      </c>
      <c r="HX57">
        <v>-1.407043735234338E-6</v>
      </c>
      <c r="HY57">
        <v>4.3622850327847239E-10</v>
      </c>
      <c r="HZ57">
        <v>0.32200641468018087</v>
      </c>
      <c r="IA57">
        <v>0</v>
      </c>
      <c r="IB57">
        <v>0</v>
      </c>
      <c r="IC57">
        <v>0</v>
      </c>
      <c r="ID57">
        <v>2</v>
      </c>
      <c r="IE57">
        <v>2094</v>
      </c>
      <c r="IF57">
        <v>1</v>
      </c>
      <c r="IG57">
        <v>26</v>
      </c>
      <c r="IH57">
        <v>0.7</v>
      </c>
      <c r="II57">
        <v>0.8</v>
      </c>
      <c r="IJ57">
        <v>1.47095</v>
      </c>
      <c r="IK57">
        <v>2.5622600000000002</v>
      </c>
      <c r="IL57">
        <v>1.4978</v>
      </c>
      <c r="IM57">
        <v>2.2949199999999998</v>
      </c>
      <c r="IN57">
        <v>1.49902</v>
      </c>
      <c r="IO57">
        <v>2.31812</v>
      </c>
      <c r="IP57">
        <v>37.9649</v>
      </c>
      <c r="IQ57">
        <v>15.7081</v>
      </c>
      <c r="IR57">
        <v>18</v>
      </c>
      <c r="IS57">
        <v>507.95699999999999</v>
      </c>
      <c r="IT57">
        <v>477.58600000000001</v>
      </c>
      <c r="IU57">
        <v>29.1891</v>
      </c>
      <c r="IV57">
        <v>32.836500000000001</v>
      </c>
      <c r="IW57">
        <v>30.0001</v>
      </c>
      <c r="IX57">
        <v>32.831099999999999</v>
      </c>
      <c r="IY57">
        <v>32.768700000000003</v>
      </c>
      <c r="IZ57">
        <v>29.460699999999999</v>
      </c>
      <c r="JA57">
        <v>31.763500000000001</v>
      </c>
      <c r="JB57">
        <v>0</v>
      </c>
      <c r="JC57">
        <v>29.1327</v>
      </c>
      <c r="JD57">
        <v>600</v>
      </c>
      <c r="JE57">
        <v>22.1389</v>
      </c>
      <c r="JF57">
        <v>100.241</v>
      </c>
      <c r="JG57">
        <v>100.413</v>
      </c>
    </row>
    <row r="58" spans="1:267" x14ac:dyDescent="0.3">
      <c r="A58">
        <v>40</v>
      </c>
      <c r="B58">
        <v>1691876115</v>
      </c>
      <c r="C58">
        <v>8208.4000000953674</v>
      </c>
      <c r="D58" t="s">
        <v>606</v>
      </c>
      <c r="E58" t="s">
        <v>607</v>
      </c>
      <c r="F58" t="s">
        <v>395</v>
      </c>
      <c r="G58" t="s">
        <v>396</v>
      </c>
      <c r="H58" t="s">
        <v>551</v>
      </c>
      <c r="I58" t="s">
        <v>552</v>
      </c>
      <c r="J58" t="s">
        <v>399</v>
      </c>
      <c r="K58" t="s">
        <v>28</v>
      </c>
      <c r="L58" t="s">
        <v>400</v>
      </c>
      <c r="M58">
        <v>1691876115</v>
      </c>
      <c r="N58">
        <f t="shared" si="46"/>
        <v>6.5502548312203019E-3</v>
      </c>
      <c r="O58">
        <f t="shared" si="47"/>
        <v>6.5502548312203022</v>
      </c>
      <c r="P58">
        <f t="shared" si="48"/>
        <v>52.04352717135248</v>
      </c>
      <c r="Q58">
        <f t="shared" si="49"/>
        <v>731.74699999999996</v>
      </c>
      <c r="R58">
        <f t="shared" si="50"/>
        <v>466.18299806871181</v>
      </c>
      <c r="S58">
        <f t="shared" si="51"/>
        <v>45.982060710034972</v>
      </c>
      <c r="T58">
        <f t="shared" si="52"/>
        <v>72.176023402352001</v>
      </c>
      <c r="U58">
        <f t="shared" si="53"/>
        <v>0.35682461254859577</v>
      </c>
      <c r="V58">
        <f t="shared" si="54"/>
        <v>2.9028436806336559</v>
      </c>
      <c r="W58">
        <f t="shared" si="55"/>
        <v>0.33412531369924536</v>
      </c>
      <c r="X58">
        <f t="shared" si="56"/>
        <v>0.21074731568659655</v>
      </c>
      <c r="Y58">
        <f t="shared" si="57"/>
        <v>289.56429629208782</v>
      </c>
      <c r="Z58">
        <f t="shared" si="58"/>
        <v>32.31723634402271</v>
      </c>
      <c r="AA58">
        <f t="shared" si="59"/>
        <v>32.007599999999996</v>
      </c>
      <c r="AB58">
        <f t="shared" si="60"/>
        <v>4.7771376831821346</v>
      </c>
      <c r="AC58">
        <f t="shared" si="61"/>
        <v>60.055454251495313</v>
      </c>
      <c r="AD58">
        <f t="shared" si="62"/>
        <v>2.9189119470880001</v>
      </c>
      <c r="AE58">
        <f t="shared" si="63"/>
        <v>4.8603611170176482</v>
      </c>
      <c r="AF58">
        <f t="shared" si="64"/>
        <v>1.8582257360941346</v>
      </c>
      <c r="AG58">
        <f t="shared" si="65"/>
        <v>-288.86623805681529</v>
      </c>
      <c r="AH58">
        <f t="shared" si="66"/>
        <v>47.810172149903607</v>
      </c>
      <c r="AI58">
        <f t="shared" si="67"/>
        <v>3.7410394467407628</v>
      </c>
      <c r="AJ58">
        <f t="shared" si="68"/>
        <v>52.249269831916919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51171.1164622984</v>
      </c>
      <c r="AP58" t="s">
        <v>401</v>
      </c>
      <c r="AQ58">
        <v>0</v>
      </c>
      <c r="AR58">
        <v>0</v>
      </c>
      <c r="AS58">
        <v>0</v>
      </c>
      <c r="AT58" t="e">
        <f t="shared" si="72"/>
        <v>#DIV/0!</v>
      </c>
      <c r="AU58">
        <v>-1</v>
      </c>
      <c r="AV58" t="s">
        <v>608</v>
      </c>
      <c r="AW58">
        <v>10298.4</v>
      </c>
      <c r="AX58">
        <v>751.24061538461524</v>
      </c>
      <c r="AY58">
        <v>1226</v>
      </c>
      <c r="AZ58">
        <f t="shared" si="73"/>
        <v>0.38724256493913933</v>
      </c>
      <c r="BA58">
        <v>0.5</v>
      </c>
      <c r="BB58">
        <f t="shared" si="74"/>
        <v>1513.176000151341</v>
      </c>
      <c r="BC58">
        <f t="shared" si="75"/>
        <v>52.04352717135248</v>
      </c>
      <c r="BD58">
        <f t="shared" si="76"/>
        <v>292.9830777514764</v>
      </c>
      <c r="BE58">
        <f t="shared" si="77"/>
        <v>3.5054433301907585E-2</v>
      </c>
      <c r="BF58">
        <f t="shared" si="78"/>
        <v>-1</v>
      </c>
      <c r="BG58" t="e">
        <f t="shared" si="79"/>
        <v>#DIV/0!</v>
      </c>
      <c r="BH58" t="s">
        <v>609</v>
      </c>
      <c r="BI58">
        <v>589.4</v>
      </c>
      <c r="BJ58">
        <f t="shared" si="80"/>
        <v>589.4</v>
      </c>
      <c r="BK58">
        <f t="shared" si="81"/>
        <v>0.51924959216965738</v>
      </c>
      <c r="BL58">
        <f t="shared" si="82"/>
        <v>0.74577345996761668</v>
      </c>
      <c r="BM58">
        <f t="shared" si="83"/>
        <v>2.0800814387512725</v>
      </c>
      <c r="BN58">
        <f t="shared" si="84"/>
        <v>0.38724256493913928</v>
      </c>
      <c r="BO58" t="e">
        <f t="shared" si="85"/>
        <v>#DIV/0!</v>
      </c>
      <c r="BP58">
        <f t="shared" si="86"/>
        <v>0.5851106400575411</v>
      </c>
      <c r="BQ58">
        <f t="shared" si="87"/>
        <v>0.4148893599424589</v>
      </c>
      <c r="BR58">
        <v>1101</v>
      </c>
      <c r="BS58">
        <v>300</v>
      </c>
      <c r="BT58">
        <v>300</v>
      </c>
      <c r="BU58">
        <v>300</v>
      </c>
      <c r="BV58">
        <v>10298.4</v>
      </c>
      <c r="BW58">
        <v>1063.53</v>
      </c>
      <c r="BX58">
        <v>-7.0028E-3</v>
      </c>
      <c r="BY58">
        <v>17.739999999999998</v>
      </c>
      <c r="BZ58" t="s">
        <v>401</v>
      </c>
      <c r="CA58" t="s">
        <v>401</v>
      </c>
      <c r="CB58" t="s">
        <v>401</v>
      </c>
      <c r="CC58" t="s">
        <v>401</v>
      </c>
      <c r="CD58" t="s">
        <v>401</v>
      </c>
      <c r="CE58" t="s">
        <v>401</v>
      </c>
      <c r="CF58" t="s">
        <v>401</v>
      </c>
      <c r="CG58" t="s">
        <v>401</v>
      </c>
      <c r="CH58" t="s">
        <v>401</v>
      </c>
      <c r="CI58" t="s">
        <v>401</v>
      </c>
      <c r="CJ58">
        <f t="shared" si="88"/>
        <v>1799.99</v>
      </c>
      <c r="CK58">
        <f t="shared" si="89"/>
        <v>1513.176000151341</v>
      </c>
      <c r="CL58">
        <f t="shared" si="90"/>
        <v>0.8406580037396546</v>
      </c>
      <c r="CM58">
        <f t="shared" si="91"/>
        <v>0.16086994721753334</v>
      </c>
      <c r="CN58">
        <v>6</v>
      </c>
      <c r="CO58">
        <v>0.5</v>
      </c>
      <c r="CP58" t="s">
        <v>404</v>
      </c>
      <c r="CQ58">
        <v>1691876115</v>
      </c>
      <c r="CR58">
        <v>731.74699999999996</v>
      </c>
      <c r="CS58">
        <v>799.90899999999999</v>
      </c>
      <c r="CT58">
        <v>29.593</v>
      </c>
      <c r="CU58">
        <v>21.97</v>
      </c>
      <c r="CV58">
        <v>737.61900000000003</v>
      </c>
      <c r="CW58">
        <v>29.271000000000001</v>
      </c>
      <c r="CX58">
        <v>500.30799999999999</v>
      </c>
      <c r="CY58">
        <v>98.534700000000001</v>
      </c>
      <c r="CZ58">
        <v>0.10051599999999999</v>
      </c>
      <c r="DA58">
        <v>32.313099999999999</v>
      </c>
      <c r="DB58">
        <v>32.007599999999996</v>
      </c>
      <c r="DC58">
        <v>999.9</v>
      </c>
      <c r="DD58">
        <v>0</v>
      </c>
      <c r="DE58">
        <v>0</v>
      </c>
      <c r="DF58">
        <v>9995</v>
      </c>
      <c r="DG58">
        <v>0</v>
      </c>
      <c r="DH58">
        <v>1072.17</v>
      </c>
      <c r="DI58">
        <v>-68.162199999999999</v>
      </c>
      <c r="DJ58">
        <v>754.06200000000001</v>
      </c>
      <c r="DK58">
        <v>817.87800000000004</v>
      </c>
      <c r="DL58">
        <v>7.6229500000000003</v>
      </c>
      <c r="DM58">
        <v>799.90899999999999</v>
      </c>
      <c r="DN58">
        <v>21.97</v>
      </c>
      <c r="DO58">
        <v>2.9159299999999999</v>
      </c>
      <c r="DP58">
        <v>2.1648100000000001</v>
      </c>
      <c r="DQ58">
        <v>23.555499999999999</v>
      </c>
      <c r="DR58">
        <v>18.7042</v>
      </c>
      <c r="DS58">
        <v>1799.99</v>
      </c>
      <c r="DT58">
        <v>0.97800500000000001</v>
      </c>
      <c r="DU58">
        <v>2.19945E-2</v>
      </c>
      <c r="DV58">
        <v>0</v>
      </c>
      <c r="DW58">
        <v>751.20899999999995</v>
      </c>
      <c r="DX58">
        <v>4.9997699999999998</v>
      </c>
      <c r="DY58">
        <v>16702.099999999999</v>
      </c>
      <c r="DZ58">
        <v>15784.4</v>
      </c>
      <c r="EA58">
        <v>44.311999999999998</v>
      </c>
      <c r="EB58">
        <v>45.061999999999998</v>
      </c>
      <c r="EC58">
        <v>44.061999999999998</v>
      </c>
      <c r="ED58">
        <v>43.811999999999998</v>
      </c>
      <c r="EE58">
        <v>45.125</v>
      </c>
      <c r="EF58">
        <v>1755.51</v>
      </c>
      <c r="EG58">
        <v>39.479999999999997</v>
      </c>
      <c r="EH58">
        <v>0</v>
      </c>
      <c r="EI58">
        <v>127.5999999046326</v>
      </c>
      <c r="EJ58">
        <v>0</v>
      </c>
      <c r="EK58">
        <v>751.24061538461524</v>
      </c>
      <c r="EL58">
        <v>-2.0356922981944758</v>
      </c>
      <c r="EM58">
        <v>1096.1743660840241</v>
      </c>
      <c r="EN58">
        <v>16636.880769230771</v>
      </c>
      <c r="EO58">
        <v>15</v>
      </c>
      <c r="EP58">
        <v>1691876073.5</v>
      </c>
      <c r="EQ58" t="s">
        <v>610</v>
      </c>
      <c r="ER58">
        <v>1691876065.5</v>
      </c>
      <c r="ES58">
        <v>1691876073.5</v>
      </c>
      <c r="ET58">
        <v>43</v>
      </c>
      <c r="EU58">
        <v>-0.51700000000000002</v>
      </c>
      <c r="EV58">
        <v>0</v>
      </c>
      <c r="EW58">
        <v>-5.8559999999999999</v>
      </c>
      <c r="EX58">
        <v>0.14899999999999999</v>
      </c>
      <c r="EY58">
        <v>800</v>
      </c>
      <c r="EZ58">
        <v>22</v>
      </c>
      <c r="FA58">
        <v>7.0000000000000007E-2</v>
      </c>
      <c r="FB58">
        <v>0.01</v>
      </c>
      <c r="FC58">
        <v>52.10665261097175</v>
      </c>
      <c r="FD58">
        <v>-0.40896740995132119</v>
      </c>
      <c r="FE58">
        <v>0.1707398937242795</v>
      </c>
      <c r="FF58">
        <v>1</v>
      </c>
      <c r="FG58">
        <v>0.36425062864788749</v>
      </c>
      <c r="FH58">
        <v>-1.4842482314933359E-2</v>
      </c>
      <c r="FI58">
        <v>8.4025318176603279E-3</v>
      </c>
      <c r="FJ58">
        <v>1</v>
      </c>
      <c r="FK58">
        <v>2</v>
      </c>
      <c r="FL58">
        <v>2</v>
      </c>
      <c r="FM58" t="s">
        <v>406</v>
      </c>
      <c r="FN58">
        <v>2.96393</v>
      </c>
      <c r="FO58">
        <v>2.6997</v>
      </c>
      <c r="FP58">
        <v>0.149307</v>
      </c>
      <c r="FQ58">
        <v>0.156196</v>
      </c>
      <c r="FR58">
        <v>0.13122</v>
      </c>
      <c r="FS58">
        <v>0.103412</v>
      </c>
      <c r="FT58">
        <v>29097</v>
      </c>
      <c r="FU58">
        <v>18464</v>
      </c>
      <c r="FV58">
        <v>32110.2</v>
      </c>
      <c r="FW58">
        <v>25015.5</v>
      </c>
      <c r="FX58">
        <v>38581.699999999997</v>
      </c>
      <c r="FY58">
        <v>38826.400000000001</v>
      </c>
      <c r="FZ58">
        <v>46120.5</v>
      </c>
      <c r="GA58">
        <v>45316.6</v>
      </c>
      <c r="GB58">
        <v>1.9341999999999999</v>
      </c>
      <c r="GC58">
        <v>1.82735</v>
      </c>
      <c r="GD58">
        <v>6.7275000000000001E-2</v>
      </c>
      <c r="GE58">
        <v>0</v>
      </c>
      <c r="GF58">
        <v>30.915400000000002</v>
      </c>
      <c r="GG58">
        <v>999.9</v>
      </c>
      <c r="GH58">
        <v>48.8</v>
      </c>
      <c r="GI58">
        <v>35.799999999999997</v>
      </c>
      <c r="GJ58">
        <v>29.236799999999999</v>
      </c>
      <c r="GK58">
        <v>63.784500000000001</v>
      </c>
      <c r="GL58">
        <v>13.0168</v>
      </c>
      <c r="GM58">
        <v>1</v>
      </c>
      <c r="GN58">
        <v>0.44530999999999998</v>
      </c>
      <c r="GO58">
        <v>1.1856500000000001</v>
      </c>
      <c r="GP58">
        <v>20.2699</v>
      </c>
      <c r="GQ58">
        <v>5.2331599999999998</v>
      </c>
      <c r="GR58">
        <v>11.950200000000001</v>
      </c>
      <c r="GS58">
        <v>4.9854500000000002</v>
      </c>
      <c r="GT58">
        <v>3.29</v>
      </c>
      <c r="GU58">
        <v>9999</v>
      </c>
      <c r="GV58">
        <v>9999</v>
      </c>
      <c r="GW58">
        <v>9999</v>
      </c>
      <c r="GX58">
        <v>286</v>
      </c>
      <c r="GY58">
        <v>1.86616</v>
      </c>
      <c r="GZ58">
        <v>1.8684700000000001</v>
      </c>
      <c r="HA58">
        <v>1.8662700000000001</v>
      </c>
      <c r="HB58">
        <v>1.86663</v>
      </c>
      <c r="HC58">
        <v>1.8618699999999999</v>
      </c>
      <c r="HD58">
        <v>1.86456</v>
      </c>
      <c r="HE58">
        <v>1.86798</v>
      </c>
      <c r="HF58">
        <v>1.8683399999999999</v>
      </c>
      <c r="HG58">
        <v>5</v>
      </c>
      <c r="HH58">
        <v>0</v>
      </c>
      <c r="HI58">
        <v>0</v>
      </c>
      <c r="HJ58">
        <v>0</v>
      </c>
      <c r="HK58" t="s">
        <v>407</v>
      </c>
      <c r="HL58" t="s">
        <v>408</v>
      </c>
      <c r="HM58" t="s">
        <v>409</v>
      </c>
      <c r="HN58" t="s">
        <v>409</v>
      </c>
      <c r="HO58" t="s">
        <v>409</v>
      </c>
      <c r="HP58" t="s">
        <v>409</v>
      </c>
      <c r="HQ58">
        <v>0</v>
      </c>
      <c r="HR58">
        <v>100</v>
      </c>
      <c r="HS58">
        <v>100</v>
      </c>
      <c r="HT58">
        <v>-5.8719999999999999</v>
      </c>
      <c r="HU58">
        <v>0.32200000000000001</v>
      </c>
      <c r="HV58">
        <v>-6.4719165021503908</v>
      </c>
      <c r="HW58">
        <v>1.6145137170229321E-3</v>
      </c>
      <c r="HX58">
        <v>-1.407043735234338E-6</v>
      </c>
      <c r="HY58">
        <v>4.3622850327847239E-10</v>
      </c>
      <c r="HZ58">
        <v>0.32198188296926361</v>
      </c>
      <c r="IA58">
        <v>0</v>
      </c>
      <c r="IB58">
        <v>0</v>
      </c>
      <c r="IC58">
        <v>0</v>
      </c>
      <c r="ID58">
        <v>2</v>
      </c>
      <c r="IE58">
        <v>2094</v>
      </c>
      <c r="IF58">
        <v>1</v>
      </c>
      <c r="IG58">
        <v>26</v>
      </c>
      <c r="IH58">
        <v>0.8</v>
      </c>
      <c r="II58">
        <v>0.7</v>
      </c>
      <c r="IJ58">
        <v>1.85425</v>
      </c>
      <c r="IK58">
        <v>2.5671400000000002</v>
      </c>
      <c r="IL58">
        <v>1.4978</v>
      </c>
      <c r="IM58">
        <v>2.2949199999999998</v>
      </c>
      <c r="IN58">
        <v>1.49902</v>
      </c>
      <c r="IO58">
        <v>2.3071299999999999</v>
      </c>
      <c r="IP58">
        <v>37.9649</v>
      </c>
      <c r="IQ58">
        <v>15.681800000000001</v>
      </c>
      <c r="IR58">
        <v>18</v>
      </c>
      <c r="IS58">
        <v>507.82299999999998</v>
      </c>
      <c r="IT58">
        <v>477.30900000000003</v>
      </c>
      <c r="IU58">
        <v>29.200600000000001</v>
      </c>
      <c r="IV58">
        <v>32.886200000000002</v>
      </c>
      <c r="IW58">
        <v>30.0001</v>
      </c>
      <c r="IX58">
        <v>32.845500000000001</v>
      </c>
      <c r="IY58">
        <v>32.774500000000003</v>
      </c>
      <c r="IZ58">
        <v>37.107700000000001</v>
      </c>
      <c r="JA58">
        <v>32.413200000000003</v>
      </c>
      <c r="JB58">
        <v>0</v>
      </c>
      <c r="JC58">
        <v>29.202200000000001</v>
      </c>
      <c r="JD58">
        <v>800</v>
      </c>
      <c r="JE58">
        <v>21.9575</v>
      </c>
      <c r="JF58">
        <v>100.227</v>
      </c>
      <c r="JG58">
        <v>100.404</v>
      </c>
    </row>
    <row r="59" spans="1:267" x14ac:dyDescent="0.3">
      <c r="A59">
        <v>41</v>
      </c>
      <c r="B59">
        <v>1691876233</v>
      </c>
      <c r="C59">
        <v>8326.4000000953674</v>
      </c>
      <c r="D59" t="s">
        <v>611</v>
      </c>
      <c r="E59" t="s">
        <v>612</v>
      </c>
      <c r="F59" t="s">
        <v>395</v>
      </c>
      <c r="G59" t="s">
        <v>396</v>
      </c>
      <c r="H59" t="s">
        <v>551</v>
      </c>
      <c r="I59" t="s">
        <v>552</v>
      </c>
      <c r="J59" t="s">
        <v>399</v>
      </c>
      <c r="K59" t="s">
        <v>28</v>
      </c>
      <c r="L59" t="s">
        <v>400</v>
      </c>
      <c r="M59">
        <v>1691876233</v>
      </c>
      <c r="N59">
        <f t="shared" si="46"/>
        <v>6.0724499560525745E-3</v>
      </c>
      <c r="O59">
        <f t="shared" si="47"/>
        <v>6.0724499560525746</v>
      </c>
      <c r="P59">
        <f t="shared" si="48"/>
        <v>50.896535531688563</v>
      </c>
      <c r="Q59">
        <f t="shared" si="49"/>
        <v>1130.6400000000001</v>
      </c>
      <c r="R59">
        <f t="shared" si="50"/>
        <v>837.57141571910586</v>
      </c>
      <c r="S59">
        <f t="shared" si="51"/>
        <v>82.615573443341944</v>
      </c>
      <c r="T59">
        <f t="shared" si="52"/>
        <v>111.52299398587201</v>
      </c>
      <c r="U59">
        <f t="shared" si="53"/>
        <v>0.32702427571978737</v>
      </c>
      <c r="V59">
        <f t="shared" si="54"/>
        <v>2.9099668945967774</v>
      </c>
      <c r="W59">
        <f t="shared" si="55"/>
        <v>0.30789281698371357</v>
      </c>
      <c r="X59">
        <f t="shared" si="56"/>
        <v>0.19405856255005977</v>
      </c>
      <c r="Y59">
        <f t="shared" si="57"/>
        <v>289.55472029209756</v>
      </c>
      <c r="Z59">
        <f t="shared" si="58"/>
        <v>32.327054738721358</v>
      </c>
      <c r="AA59">
        <f t="shared" si="59"/>
        <v>31.996600000000001</v>
      </c>
      <c r="AB59">
        <f t="shared" si="60"/>
        <v>4.7741643786621086</v>
      </c>
      <c r="AC59">
        <f t="shared" si="61"/>
        <v>60.147550414731064</v>
      </c>
      <c r="AD59">
        <f t="shared" si="62"/>
        <v>2.90450602323072</v>
      </c>
      <c r="AE59">
        <f t="shared" si="63"/>
        <v>4.8289681012834089</v>
      </c>
      <c r="AF59">
        <f t="shared" si="64"/>
        <v>1.8696583554313886</v>
      </c>
      <c r="AG59">
        <f t="shared" si="65"/>
        <v>-267.79504306191853</v>
      </c>
      <c r="AH59">
        <f t="shared" si="66"/>
        <v>31.658814887698785</v>
      </c>
      <c r="AI59">
        <f t="shared" si="67"/>
        <v>2.4696408923354012</v>
      </c>
      <c r="AJ59">
        <f t="shared" si="68"/>
        <v>55.88813301021321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51390.944084207164</v>
      </c>
      <c r="AP59" t="s">
        <v>401</v>
      </c>
      <c r="AQ59">
        <v>0</v>
      </c>
      <c r="AR59">
        <v>0</v>
      </c>
      <c r="AS59">
        <v>0</v>
      </c>
      <c r="AT59" t="e">
        <f t="shared" si="72"/>
        <v>#DIV/0!</v>
      </c>
      <c r="AU59">
        <v>-1</v>
      </c>
      <c r="AV59" t="s">
        <v>613</v>
      </c>
      <c r="AW59">
        <v>10297.9</v>
      </c>
      <c r="AX59">
        <v>749.13973076923082</v>
      </c>
      <c r="AY59">
        <v>1231.1300000000001</v>
      </c>
      <c r="AZ59">
        <f t="shared" si="73"/>
        <v>0.39150233462816209</v>
      </c>
      <c r="BA59">
        <v>0.5</v>
      </c>
      <c r="BB59">
        <f t="shared" si="74"/>
        <v>1513.1256001513459</v>
      </c>
      <c r="BC59">
        <f t="shared" si="75"/>
        <v>50.896535531688563</v>
      </c>
      <c r="BD59">
        <f t="shared" si="76"/>
        <v>296.19610252244541</v>
      </c>
      <c r="BE59">
        <f t="shared" si="77"/>
        <v>3.4297572869362442E-2</v>
      </c>
      <c r="BF59">
        <f t="shared" si="78"/>
        <v>-1</v>
      </c>
      <c r="BG59" t="e">
        <f t="shared" si="79"/>
        <v>#DIV/0!</v>
      </c>
      <c r="BH59" t="s">
        <v>614</v>
      </c>
      <c r="BI59">
        <v>585.73</v>
      </c>
      <c r="BJ59">
        <f t="shared" si="80"/>
        <v>585.73</v>
      </c>
      <c r="BK59">
        <f t="shared" si="81"/>
        <v>0.52423383395742129</v>
      </c>
      <c r="BL59">
        <f t="shared" si="82"/>
        <v>0.74680859812638556</v>
      </c>
      <c r="BM59">
        <f t="shared" si="83"/>
        <v>2.1018728765813601</v>
      </c>
      <c r="BN59">
        <f t="shared" si="84"/>
        <v>0.39150233462816214</v>
      </c>
      <c r="BO59" t="e">
        <f t="shared" si="85"/>
        <v>#DIV/0!</v>
      </c>
      <c r="BP59">
        <f t="shared" si="86"/>
        <v>0.58390735695116358</v>
      </c>
      <c r="BQ59">
        <f t="shared" si="87"/>
        <v>0.41609264304883642</v>
      </c>
      <c r="BR59">
        <v>1103</v>
      </c>
      <c r="BS59">
        <v>300</v>
      </c>
      <c r="BT59">
        <v>300</v>
      </c>
      <c r="BU59">
        <v>300</v>
      </c>
      <c r="BV59">
        <v>10297.9</v>
      </c>
      <c r="BW59">
        <v>1062.75</v>
      </c>
      <c r="BX59">
        <v>-7.0025799999999996E-3</v>
      </c>
      <c r="BY59">
        <v>18.41</v>
      </c>
      <c r="BZ59" t="s">
        <v>401</v>
      </c>
      <c r="CA59" t="s">
        <v>401</v>
      </c>
      <c r="CB59" t="s">
        <v>401</v>
      </c>
      <c r="CC59" t="s">
        <v>401</v>
      </c>
      <c r="CD59" t="s">
        <v>401</v>
      </c>
      <c r="CE59" t="s">
        <v>401</v>
      </c>
      <c r="CF59" t="s">
        <v>401</v>
      </c>
      <c r="CG59" t="s">
        <v>401</v>
      </c>
      <c r="CH59" t="s">
        <v>401</v>
      </c>
      <c r="CI59" t="s">
        <v>401</v>
      </c>
      <c r="CJ59">
        <f t="shared" si="88"/>
        <v>1799.93</v>
      </c>
      <c r="CK59">
        <f t="shared" si="89"/>
        <v>1513.1256001513459</v>
      </c>
      <c r="CL59">
        <f t="shared" si="90"/>
        <v>0.8406580256739683</v>
      </c>
      <c r="CM59">
        <f t="shared" si="91"/>
        <v>0.16086998955075896</v>
      </c>
      <c r="CN59">
        <v>6</v>
      </c>
      <c r="CO59">
        <v>0.5</v>
      </c>
      <c r="CP59" t="s">
        <v>404</v>
      </c>
      <c r="CQ59">
        <v>1691876233</v>
      </c>
      <c r="CR59">
        <v>1130.6400000000001</v>
      </c>
      <c r="CS59">
        <v>1199.9100000000001</v>
      </c>
      <c r="CT59">
        <v>29.446400000000001</v>
      </c>
      <c r="CU59">
        <v>22.378599999999999</v>
      </c>
      <c r="CV59">
        <v>1137.22</v>
      </c>
      <c r="CW59">
        <v>29.128799999999998</v>
      </c>
      <c r="CX59">
        <v>500.32299999999998</v>
      </c>
      <c r="CY59">
        <v>98.537099999999995</v>
      </c>
      <c r="CZ59">
        <v>9.9949800000000005E-2</v>
      </c>
      <c r="DA59">
        <v>32.198399999999999</v>
      </c>
      <c r="DB59">
        <v>31.996600000000001</v>
      </c>
      <c r="DC59">
        <v>999.9</v>
      </c>
      <c r="DD59">
        <v>0</v>
      </c>
      <c r="DE59">
        <v>0</v>
      </c>
      <c r="DF59">
        <v>10035.6</v>
      </c>
      <c r="DG59">
        <v>0</v>
      </c>
      <c r="DH59">
        <v>1078.18</v>
      </c>
      <c r="DI59">
        <v>-69.274299999999997</v>
      </c>
      <c r="DJ59">
        <v>1164.94</v>
      </c>
      <c r="DK59">
        <v>1227.3800000000001</v>
      </c>
      <c r="DL59">
        <v>7.06778</v>
      </c>
      <c r="DM59">
        <v>1199.9100000000001</v>
      </c>
      <c r="DN59">
        <v>22.378599999999999</v>
      </c>
      <c r="DO59">
        <v>2.9015599999999999</v>
      </c>
      <c r="DP59">
        <v>2.20513</v>
      </c>
      <c r="DQ59">
        <v>23.473600000000001</v>
      </c>
      <c r="DR59">
        <v>18.999600000000001</v>
      </c>
      <c r="DS59">
        <v>1799.93</v>
      </c>
      <c r="DT59">
        <v>0.97800500000000001</v>
      </c>
      <c r="DU59">
        <v>2.19945E-2</v>
      </c>
      <c r="DV59">
        <v>0</v>
      </c>
      <c r="DW59">
        <v>749.37300000000005</v>
      </c>
      <c r="DX59">
        <v>4.9997699999999998</v>
      </c>
      <c r="DY59">
        <v>16777.900000000001</v>
      </c>
      <c r="DZ59">
        <v>15783.9</v>
      </c>
      <c r="EA59">
        <v>44.436999999999998</v>
      </c>
      <c r="EB59">
        <v>45.311999999999998</v>
      </c>
      <c r="EC59">
        <v>44.25</v>
      </c>
      <c r="ED59">
        <v>44</v>
      </c>
      <c r="EE59">
        <v>45.25</v>
      </c>
      <c r="EF59">
        <v>1755.45</v>
      </c>
      <c r="EG59">
        <v>39.479999999999997</v>
      </c>
      <c r="EH59">
        <v>0</v>
      </c>
      <c r="EI59">
        <v>117.4000000953674</v>
      </c>
      <c r="EJ59">
        <v>0</v>
      </c>
      <c r="EK59">
        <v>749.13973076923082</v>
      </c>
      <c r="EL59">
        <v>-0.93965811715113345</v>
      </c>
      <c r="EM59">
        <v>178.27692172957839</v>
      </c>
      <c r="EN59">
        <v>16717.52307692308</v>
      </c>
      <c r="EO59">
        <v>15</v>
      </c>
      <c r="EP59">
        <v>1691876191.5</v>
      </c>
      <c r="EQ59" t="s">
        <v>615</v>
      </c>
      <c r="ER59">
        <v>1691876182.5</v>
      </c>
      <c r="ES59">
        <v>1691876191.5</v>
      </c>
      <c r="ET59">
        <v>44</v>
      </c>
      <c r="EU59">
        <v>-0.76400000000000001</v>
      </c>
      <c r="EV59">
        <v>-4.0000000000000001E-3</v>
      </c>
      <c r="EW59">
        <v>-6.569</v>
      </c>
      <c r="EX59">
        <v>0.156</v>
      </c>
      <c r="EY59">
        <v>1201</v>
      </c>
      <c r="EZ59">
        <v>22</v>
      </c>
      <c r="FA59">
        <v>0.08</v>
      </c>
      <c r="FB59">
        <v>0.01</v>
      </c>
      <c r="FC59">
        <v>50.997207855907327</v>
      </c>
      <c r="FD59">
        <v>-0.44666053278955919</v>
      </c>
      <c r="FE59">
        <v>0.17995591654077131</v>
      </c>
      <c r="FF59">
        <v>1</v>
      </c>
      <c r="FG59">
        <v>0.33201067312093291</v>
      </c>
      <c r="FH59">
        <v>-6.3819882852396903E-3</v>
      </c>
      <c r="FI59">
        <v>6.7237026113688989E-3</v>
      </c>
      <c r="FJ59">
        <v>1</v>
      </c>
      <c r="FK59">
        <v>2</v>
      </c>
      <c r="FL59">
        <v>2</v>
      </c>
      <c r="FM59" t="s">
        <v>406</v>
      </c>
      <c r="FN59">
        <v>2.9639000000000002</v>
      </c>
      <c r="FO59">
        <v>2.6994899999999999</v>
      </c>
      <c r="FP59">
        <v>0.198268</v>
      </c>
      <c r="FQ59">
        <v>0.20299200000000001</v>
      </c>
      <c r="FR59">
        <v>0.130773</v>
      </c>
      <c r="FS59">
        <v>0.104745</v>
      </c>
      <c r="FT59">
        <v>27413.7</v>
      </c>
      <c r="FU59">
        <v>17434.3</v>
      </c>
      <c r="FV59">
        <v>32104.799999999999</v>
      </c>
      <c r="FW59">
        <v>25011.200000000001</v>
      </c>
      <c r="FX59">
        <v>38596.1</v>
      </c>
      <c r="FY59">
        <v>38762.6</v>
      </c>
      <c r="FZ59">
        <v>46113.3</v>
      </c>
      <c r="GA59">
        <v>45309.3</v>
      </c>
      <c r="GB59">
        <v>1.93327</v>
      </c>
      <c r="GC59">
        <v>1.82792</v>
      </c>
      <c r="GD59">
        <v>5.9075700000000002E-2</v>
      </c>
      <c r="GE59">
        <v>0</v>
      </c>
      <c r="GF59">
        <v>31.037600000000001</v>
      </c>
      <c r="GG59">
        <v>999.9</v>
      </c>
      <c r="GH59">
        <v>48.9</v>
      </c>
      <c r="GI59">
        <v>35.799999999999997</v>
      </c>
      <c r="GJ59">
        <v>29.2987</v>
      </c>
      <c r="GK59">
        <v>63.534500000000001</v>
      </c>
      <c r="GL59">
        <v>13.5777</v>
      </c>
      <c r="GM59">
        <v>1</v>
      </c>
      <c r="GN59">
        <v>0.45269100000000001</v>
      </c>
      <c r="GO59">
        <v>1.66093</v>
      </c>
      <c r="GP59">
        <v>20.266100000000002</v>
      </c>
      <c r="GQ59">
        <v>5.2325600000000003</v>
      </c>
      <c r="GR59">
        <v>11.950200000000001</v>
      </c>
      <c r="GS59">
        <v>4.9856999999999996</v>
      </c>
      <c r="GT59">
        <v>3.2899500000000002</v>
      </c>
      <c r="GU59">
        <v>9999</v>
      </c>
      <c r="GV59">
        <v>9999</v>
      </c>
      <c r="GW59">
        <v>9999</v>
      </c>
      <c r="GX59">
        <v>286.10000000000002</v>
      </c>
      <c r="GY59">
        <v>1.8661399999999999</v>
      </c>
      <c r="GZ59">
        <v>1.8684400000000001</v>
      </c>
      <c r="HA59">
        <v>1.86616</v>
      </c>
      <c r="HB59">
        <v>1.8666100000000001</v>
      </c>
      <c r="HC59">
        <v>1.8617300000000001</v>
      </c>
      <c r="HD59">
        <v>1.8644799999999999</v>
      </c>
      <c r="HE59">
        <v>1.8679699999999999</v>
      </c>
      <c r="HF59">
        <v>1.86829</v>
      </c>
      <c r="HG59">
        <v>5</v>
      </c>
      <c r="HH59">
        <v>0</v>
      </c>
      <c r="HI59">
        <v>0</v>
      </c>
      <c r="HJ59">
        <v>0</v>
      </c>
      <c r="HK59" t="s">
        <v>407</v>
      </c>
      <c r="HL59" t="s">
        <v>408</v>
      </c>
      <c r="HM59" t="s">
        <v>409</v>
      </c>
      <c r="HN59" t="s">
        <v>409</v>
      </c>
      <c r="HO59" t="s">
        <v>409</v>
      </c>
      <c r="HP59" t="s">
        <v>409</v>
      </c>
      <c r="HQ59">
        <v>0</v>
      </c>
      <c r="HR59">
        <v>100</v>
      </c>
      <c r="HS59">
        <v>100</v>
      </c>
      <c r="HT59">
        <v>-6.58</v>
      </c>
      <c r="HU59">
        <v>0.31759999999999999</v>
      </c>
      <c r="HV59">
        <v>-7.2349527462361571</v>
      </c>
      <c r="HW59">
        <v>1.6145137170229321E-3</v>
      </c>
      <c r="HX59">
        <v>-1.407043735234338E-6</v>
      </c>
      <c r="HY59">
        <v>4.3622850327847239E-10</v>
      </c>
      <c r="HZ59">
        <v>0.31765052247496189</v>
      </c>
      <c r="IA59">
        <v>0</v>
      </c>
      <c r="IB59">
        <v>0</v>
      </c>
      <c r="IC59">
        <v>0</v>
      </c>
      <c r="ID59">
        <v>2</v>
      </c>
      <c r="IE59">
        <v>2094</v>
      </c>
      <c r="IF59">
        <v>1</v>
      </c>
      <c r="IG59">
        <v>26</v>
      </c>
      <c r="IH59">
        <v>0.8</v>
      </c>
      <c r="II59">
        <v>0.7</v>
      </c>
      <c r="IJ59">
        <v>2.5744600000000002</v>
      </c>
      <c r="IK59">
        <v>2.5585900000000001</v>
      </c>
      <c r="IL59">
        <v>1.4978</v>
      </c>
      <c r="IM59">
        <v>2.2949199999999998</v>
      </c>
      <c r="IN59">
        <v>1.49902</v>
      </c>
      <c r="IO59">
        <v>2.2399900000000001</v>
      </c>
      <c r="IP59">
        <v>37.989100000000001</v>
      </c>
      <c r="IQ59">
        <v>15.6381</v>
      </c>
      <c r="IR59">
        <v>18</v>
      </c>
      <c r="IS59">
        <v>507.572</v>
      </c>
      <c r="IT59">
        <v>477.99799999999999</v>
      </c>
      <c r="IU59">
        <v>28.441500000000001</v>
      </c>
      <c r="IV59">
        <v>32.956499999999998</v>
      </c>
      <c r="IW59">
        <v>30.0002</v>
      </c>
      <c r="IX59">
        <v>32.891399999999997</v>
      </c>
      <c r="IY59">
        <v>32.815100000000001</v>
      </c>
      <c r="IZ59">
        <v>51.510100000000001</v>
      </c>
      <c r="JA59">
        <v>31.121500000000001</v>
      </c>
      <c r="JB59">
        <v>0</v>
      </c>
      <c r="JC59">
        <v>28.45</v>
      </c>
      <c r="JD59">
        <v>1200</v>
      </c>
      <c r="JE59">
        <v>22.440999999999999</v>
      </c>
      <c r="JF59">
        <v>100.21</v>
      </c>
      <c r="JG59">
        <v>100.38800000000001</v>
      </c>
    </row>
    <row r="60" spans="1:267" x14ac:dyDescent="0.3">
      <c r="A60">
        <v>42</v>
      </c>
      <c r="B60">
        <v>1691876358</v>
      </c>
      <c r="C60">
        <v>8451.4000000953674</v>
      </c>
      <c r="D60" t="s">
        <v>616</v>
      </c>
      <c r="E60" t="s">
        <v>617</v>
      </c>
      <c r="F60" t="s">
        <v>395</v>
      </c>
      <c r="G60" t="s">
        <v>396</v>
      </c>
      <c r="H60" t="s">
        <v>551</v>
      </c>
      <c r="I60" t="s">
        <v>552</v>
      </c>
      <c r="J60" t="s">
        <v>399</v>
      </c>
      <c r="K60" t="s">
        <v>28</v>
      </c>
      <c r="L60" t="s">
        <v>400</v>
      </c>
      <c r="M60">
        <v>1691876358</v>
      </c>
      <c r="N60">
        <f t="shared" si="46"/>
        <v>5.4577438452658783E-3</v>
      </c>
      <c r="O60">
        <f t="shared" si="47"/>
        <v>5.4577438452658784</v>
      </c>
      <c r="P60">
        <f t="shared" si="48"/>
        <v>50.393330220185092</v>
      </c>
      <c r="Q60">
        <f t="shared" si="49"/>
        <v>1430.23</v>
      </c>
      <c r="R60">
        <f t="shared" si="50"/>
        <v>1095.9334815362263</v>
      </c>
      <c r="S60">
        <f t="shared" si="51"/>
        <v>108.10282163019232</v>
      </c>
      <c r="T60">
        <f t="shared" si="52"/>
        <v>141.07781282804001</v>
      </c>
      <c r="U60">
        <f t="shared" si="53"/>
        <v>0.28703048488031202</v>
      </c>
      <c r="V60">
        <f t="shared" si="54"/>
        <v>2.9038070702029199</v>
      </c>
      <c r="W60">
        <f t="shared" si="55"/>
        <v>0.27214845602147447</v>
      </c>
      <c r="X60">
        <f t="shared" si="56"/>
        <v>0.17136555020131894</v>
      </c>
      <c r="Y60">
        <f t="shared" si="57"/>
        <v>289.57981829222126</v>
      </c>
      <c r="Z60">
        <f t="shared" si="58"/>
        <v>32.412267563047727</v>
      </c>
      <c r="AA60">
        <f t="shared" si="59"/>
        <v>32.009099999999997</v>
      </c>
      <c r="AB60">
        <f t="shared" si="60"/>
        <v>4.777543258671475</v>
      </c>
      <c r="AC60">
        <f t="shared" si="61"/>
        <v>59.815786128852189</v>
      </c>
      <c r="AD60">
        <f t="shared" si="62"/>
        <v>2.8761337397892004</v>
      </c>
      <c r="AE60">
        <f t="shared" si="63"/>
        <v>4.8083188835695916</v>
      </c>
      <c r="AF60">
        <f t="shared" si="64"/>
        <v>1.9014095188822746</v>
      </c>
      <c r="AG60">
        <f t="shared" si="65"/>
        <v>-240.68650357622522</v>
      </c>
      <c r="AH60">
        <f t="shared" si="66"/>
        <v>17.768430308256814</v>
      </c>
      <c r="AI60">
        <f t="shared" si="67"/>
        <v>1.3885876875011522</v>
      </c>
      <c r="AJ60">
        <f t="shared" si="68"/>
        <v>68.050332711754024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51230.284760680763</v>
      </c>
      <c r="AP60" t="s">
        <v>401</v>
      </c>
      <c r="AQ60">
        <v>0</v>
      </c>
      <c r="AR60">
        <v>0</v>
      </c>
      <c r="AS60">
        <v>0</v>
      </c>
      <c r="AT60" t="e">
        <f t="shared" si="72"/>
        <v>#DIV/0!</v>
      </c>
      <c r="AU60">
        <v>-1</v>
      </c>
      <c r="AV60" t="s">
        <v>618</v>
      </c>
      <c r="AW60">
        <v>10297.1</v>
      </c>
      <c r="AX60">
        <v>747.4552692307692</v>
      </c>
      <c r="AY60">
        <v>1225.2</v>
      </c>
      <c r="AZ60">
        <f t="shared" si="73"/>
        <v>0.38993203621386785</v>
      </c>
      <c r="BA60">
        <v>0.5</v>
      </c>
      <c r="BB60">
        <f t="shared" si="74"/>
        <v>1513.2522001514101</v>
      </c>
      <c r="BC60">
        <f t="shared" si="75"/>
        <v>50.393330220185092</v>
      </c>
      <c r="BD60">
        <f t="shared" si="76"/>
        <v>295.03275585507743</v>
      </c>
      <c r="BE60">
        <f t="shared" si="77"/>
        <v>3.3962171153653617E-2</v>
      </c>
      <c r="BF60">
        <f t="shared" si="78"/>
        <v>-1</v>
      </c>
      <c r="BG60" t="e">
        <f t="shared" si="79"/>
        <v>#DIV/0!</v>
      </c>
      <c r="BH60" t="s">
        <v>619</v>
      </c>
      <c r="BI60">
        <v>588.27</v>
      </c>
      <c r="BJ60">
        <f t="shared" si="80"/>
        <v>588.27</v>
      </c>
      <c r="BK60">
        <f t="shared" si="81"/>
        <v>0.51985798237022529</v>
      </c>
      <c r="BL60">
        <f t="shared" si="82"/>
        <v>0.75007415378335263</v>
      </c>
      <c r="BM60">
        <f t="shared" si="83"/>
        <v>2.0827171196899386</v>
      </c>
      <c r="BN60">
        <f t="shared" si="84"/>
        <v>0.38993203621386779</v>
      </c>
      <c r="BO60" t="e">
        <f t="shared" si="85"/>
        <v>#DIV/0!</v>
      </c>
      <c r="BP60">
        <f t="shared" si="86"/>
        <v>0.59033114168856382</v>
      </c>
      <c r="BQ60">
        <f t="shared" si="87"/>
        <v>0.40966885831143618</v>
      </c>
      <c r="BR60">
        <v>1105</v>
      </c>
      <c r="BS60">
        <v>300</v>
      </c>
      <c r="BT60">
        <v>300</v>
      </c>
      <c r="BU60">
        <v>300</v>
      </c>
      <c r="BV60">
        <v>10297.1</v>
      </c>
      <c r="BW60">
        <v>1060.68</v>
      </c>
      <c r="BX60">
        <v>-7.0018800000000003E-3</v>
      </c>
      <c r="BY60">
        <v>17.2</v>
      </c>
      <c r="BZ60" t="s">
        <v>401</v>
      </c>
      <c r="CA60" t="s">
        <v>401</v>
      </c>
      <c r="CB60" t="s">
        <v>401</v>
      </c>
      <c r="CC60" t="s">
        <v>401</v>
      </c>
      <c r="CD60" t="s">
        <v>401</v>
      </c>
      <c r="CE60" t="s">
        <v>401</v>
      </c>
      <c r="CF60" t="s">
        <v>401</v>
      </c>
      <c r="CG60" t="s">
        <v>401</v>
      </c>
      <c r="CH60" t="s">
        <v>401</v>
      </c>
      <c r="CI60" t="s">
        <v>401</v>
      </c>
      <c r="CJ60">
        <f t="shared" si="88"/>
        <v>1800.08</v>
      </c>
      <c r="CK60">
        <f t="shared" si="89"/>
        <v>1513.2522001514101</v>
      </c>
      <c r="CL60">
        <f t="shared" si="90"/>
        <v>0.84065830415948739</v>
      </c>
      <c r="CM60">
        <f t="shared" si="91"/>
        <v>0.16087052702781057</v>
      </c>
      <c r="CN60">
        <v>6</v>
      </c>
      <c r="CO60">
        <v>0.5</v>
      </c>
      <c r="CP60" t="s">
        <v>404</v>
      </c>
      <c r="CQ60">
        <v>1691876358</v>
      </c>
      <c r="CR60">
        <v>1430.23</v>
      </c>
      <c r="CS60">
        <v>1500.05</v>
      </c>
      <c r="CT60">
        <v>29.157900000000001</v>
      </c>
      <c r="CU60">
        <v>22.801300000000001</v>
      </c>
      <c r="CV60">
        <v>1437.4</v>
      </c>
      <c r="CW60">
        <v>28.845099999999999</v>
      </c>
      <c r="CX60">
        <v>500.13600000000002</v>
      </c>
      <c r="CY60">
        <v>98.5398</v>
      </c>
      <c r="CZ60">
        <v>0.100148</v>
      </c>
      <c r="DA60">
        <v>32.122599999999998</v>
      </c>
      <c r="DB60">
        <v>32.009099999999997</v>
      </c>
      <c r="DC60">
        <v>999.9</v>
      </c>
      <c r="DD60">
        <v>0</v>
      </c>
      <c r="DE60">
        <v>0</v>
      </c>
      <c r="DF60">
        <v>10000</v>
      </c>
      <c r="DG60">
        <v>0</v>
      </c>
      <c r="DH60">
        <v>1059.76</v>
      </c>
      <c r="DI60">
        <v>-69.815799999999996</v>
      </c>
      <c r="DJ60">
        <v>1473.19</v>
      </c>
      <c r="DK60">
        <v>1535.05</v>
      </c>
      <c r="DL60">
        <v>6.3566599999999998</v>
      </c>
      <c r="DM60">
        <v>1500.05</v>
      </c>
      <c r="DN60">
        <v>22.801300000000001</v>
      </c>
      <c r="DO60">
        <v>2.8732199999999999</v>
      </c>
      <c r="DP60">
        <v>2.2468400000000002</v>
      </c>
      <c r="DQ60">
        <v>23.3109</v>
      </c>
      <c r="DR60">
        <v>19.3002</v>
      </c>
      <c r="DS60">
        <v>1800.08</v>
      </c>
      <c r="DT60">
        <v>0.977993</v>
      </c>
      <c r="DU60">
        <v>2.2006700000000001E-2</v>
      </c>
      <c r="DV60">
        <v>0</v>
      </c>
      <c r="DW60">
        <v>747.31600000000003</v>
      </c>
      <c r="DX60">
        <v>4.9997699999999998</v>
      </c>
      <c r="DY60">
        <v>16320</v>
      </c>
      <c r="DZ60">
        <v>15785.2</v>
      </c>
      <c r="EA60">
        <v>44.625</v>
      </c>
      <c r="EB60">
        <v>45.5</v>
      </c>
      <c r="EC60">
        <v>44.436999999999998</v>
      </c>
      <c r="ED60">
        <v>44.186999999999998</v>
      </c>
      <c r="EE60">
        <v>45.436999999999998</v>
      </c>
      <c r="EF60">
        <v>1755.58</v>
      </c>
      <c r="EG60">
        <v>39.5</v>
      </c>
      <c r="EH60">
        <v>0</v>
      </c>
      <c r="EI60">
        <v>124.5999999046326</v>
      </c>
      <c r="EJ60">
        <v>0</v>
      </c>
      <c r="EK60">
        <v>747.4552692307692</v>
      </c>
      <c r="EL60">
        <v>-0.89131624859754921</v>
      </c>
      <c r="EM60">
        <v>-489.87008694434041</v>
      </c>
      <c r="EN60">
        <v>16397.650000000001</v>
      </c>
      <c r="EO60">
        <v>15</v>
      </c>
      <c r="EP60">
        <v>1691876314</v>
      </c>
      <c r="EQ60" t="s">
        <v>620</v>
      </c>
      <c r="ER60">
        <v>1691876314</v>
      </c>
      <c r="ES60">
        <v>1691876301.5</v>
      </c>
      <c r="ET60">
        <v>45</v>
      </c>
      <c r="EU60">
        <v>-0.64</v>
      </c>
      <c r="EV60">
        <v>-5.0000000000000001E-3</v>
      </c>
      <c r="EW60">
        <v>-7.1459999999999999</v>
      </c>
      <c r="EX60">
        <v>0.16300000000000001</v>
      </c>
      <c r="EY60">
        <v>1500</v>
      </c>
      <c r="EZ60">
        <v>22</v>
      </c>
      <c r="FA60">
        <v>0.05</v>
      </c>
      <c r="FB60">
        <v>0.02</v>
      </c>
      <c r="FC60">
        <v>50.331667620191922</v>
      </c>
      <c r="FD60">
        <v>0.1031427284318803</v>
      </c>
      <c r="FE60">
        <v>0.18442187251278161</v>
      </c>
      <c r="FF60">
        <v>1</v>
      </c>
      <c r="FG60">
        <v>0.29416723545424373</v>
      </c>
      <c r="FH60">
        <v>-2.5138579889482791E-2</v>
      </c>
      <c r="FI60">
        <v>4.2941831533713313E-3</v>
      </c>
      <c r="FJ60">
        <v>1</v>
      </c>
      <c r="FK60">
        <v>2</v>
      </c>
      <c r="FL60">
        <v>2</v>
      </c>
      <c r="FM60" t="s">
        <v>406</v>
      </c>
      <c r="FN60">
        <v>2.9632700000000001</v>
      </c>
      <c r="FO60">
        <v>2.6993800000000001</v>
      </c>
      <c r="FP60">
        <v>0.22929099999999999</v>
      </c>
      <c r="FQ60">
        <v>0.232825</v>
      </c>
      <c r="FR60">
        <v>0.12988</v>
      </c>
      <c r="FS60">
        <v>0.10610600000000001</v>
      </c>
      <c r="FT60">
        <v>26343.1</v>
      </c>
      <c r="FU60">
        <v>16775.5</v>
      </c>
      <c r="FV60">
        <v>32097.4</v>
      </c>
      <c r="FW60">
        <v>25005.9</v>
      </c>
      <c r="FX60">
        <v>38628.5</v>
      </c>
      <c r="FY60">
        <v>38696.199999999997</v>
      </c>
      <c r="FZ60">
        <v>46103.8</v>
      </c>
      <c r="GA60">
        <v>45300.5</v>
      </c>
      <c r="GB60">
        <v>1.93163</v>
      </c>
      <c r="GC60">
        <v>1.8283799999999999</v>
      </c>
      <c r="GD60">
        <v>5.7205600000000002E-2</v>
      </c>
      <c r="GE60">
        <v>0</v>
      </c>
      <c r="GF60">
        <v>31.080500000000001</v>
      </c>
      <c r="GG60">
        <v>999.9</v>
      </c>
      <c r="GH60">
        <v>49</v>
      </c>
      <c r="GI60">
        <v>35.799999999999997</v>
      </c>
      <c r="GJ60">
        <v>29.3566</v>
      </c>
      <c r="GK60">
        <v>63.544600000000003</v>
      </c>
      <c r="GL60">
        <v>13.978400000000001</v>
      </c>
      <c r="GM60">
        <v>1</v>
      </c>
      <c r="GN60">
        <v>0.46181899999999998</v>
      </c>
      <c r="GO60">
        <v>1.71234</v>
      </c>
      <c r="GP60">
        <v>20.2654</v>
      </c>
      <c r="GQ60">
        <v>5.2336099999999997</v>
      </c>
      <c r="GR60">
        <v>11.950100000000001</v>
      </c>
      <c r="GS60">
        <v>4.9853500000000004</v>
      </c>
      <c r="GT60">
        <v>3.2899500000000002</v>
      </c>
      <c r="GU60">
        <v>9999</v>
      </c>
      <c r="GV60">
        <v>9999</v>
      </c>
      <c r="GW60">
        <v>9999</v>
      </c>
      <c r="GX60">
        <v>286.10000000000002</v>
      </c>
      <c r="GY60">
        <v>1.86615</v>
      </c>
      <c r="GZ60">
        <v>1.8684400000000001</v>
      </c>
      <c r="HA60">
        <v>1.86616</v>
      </c>
      <c r="HB60">
        <v>1.8666100000000001</v>
      </c>
      <c r="HC60">
        <v>1.8617300000000001</v>
      </c>
      <c r="HD60">
        <v>1.86449</v>
      </c>
      <c r="HE60">
        <v>1.86798</v>
      </c>
      <c r="HF60">
        <v>1.86832</v>
      </c>
      <c r="HG60">
        <v>5</v>
      </c>
      <c r="HH60">
        <v>0</v>
      </c>
      <c r="HI60">
        <v>0</v>
      </c>
      <c r="HJ60">
        <v>0</v>
      </c>
      <c r="HK60" t="s">
        <v>407</v>
      </c>
      <c r="HL60" t="s">
        <v>408</v>
      </c>
      <c r="HM60" t="s">
        <v>409</v>
      </c>
      <c r="HN60" t="s">
        <v>409</v>
      </c>
      <c r="HO60" t="s">
        <v>409</v>
      </c>
      <c r="HP60" t="s">
        <v>409</v>
      </c>
      <c r="HQ60">
        <v>0</v>
      </c>
      <c r="HR60">
        <v>100</v>
      </c>
      <c r="HS60">
        <v>100</v>
      </c>
      <c r="HT60">
        <v>-7.17</v>
      </c>
      <c r="HU60">
        <v>0.31280000000000002</v>
      </c>
      <c r="HV60">
        <v>-7.8767935092529289</v>
      </c>
      <c r="HW60">
        <v>1.6145137170229321E-3</v>
      </c>
      <c r="HX60">
        <v>-1.407043735234338E-6</v>
      </c>
      <c r="HY60">
        <v>4.3622850327847239E-10</v>
      </c>
      <c r="HZ60">
        <v>0.31280770798932811</v>
      </c>
      <c r="IA60">
        <v>0</v>
      </c>
      <c r="IB60">
        <v>0</v>
      </c>
      <c r="IC60">
        <v>0</v>
      </c>
      <c r="ID60">
        <v>2</v>
      </c>
      <c r="IE60">
        <v>2094</v>
      </c>
      <c r="IF60">
        <v>1</v>
      </c>
      <c r="IG60">
        <v>26</v>
      </c>
      <c r="IH60">
        <v>0.7</v>
      </c>
      <c r="II60">
        <v>0.9</v>
      </c>
      <c r="IJ60">
        <v>3.0822799999999999</v>
      </c>
      <c r="IK60">
        <v>2.5378400000000001</v>
      </c>
      <c r="IL60">
        <v>1.4978</v>
      </c>
      <c r="IM60">
        <v>2.2949199999999998</v>
      </c>
      <c r="IN60">
        <v>1.49902</v>
      </c>
      <c r="IO60">
        <v>2.34619</v>
      </c>
      <c r="IP60">
        <v>38.013399999999997</v>
      </c>
      <c r="IQ60">
        <v>15.603</v>
      </c>
      <c r="IR60">
        <v>18</v>
      </c>
      <c r="IS60">
        <v>507.11700000000002</v>
      </c>
      <c r="IT60">
        <v>478.86</v>
      </c>
      <c r="IU60">
        <v>28.334599999999998</v>
      </c>
      <c r="IV60">
        <v>33.06</v>
      </c>
      <c r="IW60">
        <v>30.000499999999999</v>
      </c>
      <c r="IX60">
        <v>32.972499999999997</v>
      </c>
      <c r="IY60">
        <v>32.890300000000003</v>
      </c>
      <c r="IZ60">
        <v>61.6783</v>
      </c>
      <c r="JA60">
        <v>29.7439</v>
      </c>
      <c r="JB60">
        <v>0</v>
      </c>
      <c r="JC60">
        <v>28.3292</v>
      </c>
      <c r="JD60">
        <v>1500</v>
      </c>
      <c r="JE60">
        <v>22.9314</v>
      </c>
      <c r="JF60">
        <v>100.18899999999999</v>
      </c>
      <c r="JG60">
        <v>100.367</v>
      </c>
    </row>
    <row r="61" spans="1:267" x14ac:dyDescent="0.3">
      <c r="A61">
        <v>43</v>
      </c>
      <c r="B61">
        <v>1691877638.0999999</v>
      </c>
      <c r="C61">
        <v>9731.5</v>
      </c>
      <c r="D61" t="s">
        <v>621</v>
      </c>
      <c r="E61" t="s">
        <v>622</v>
      </c>
      <c r="F61" t="s">
        <v>395</v>
      </c>
      <c r="G61" t="s">
        <v>478</v>
      </c>
      <c r="H61" t="s">
        <v>623</v>
      </c>
      <c r="I61" t="s">
        <v>28</v>
      </c>
      <c r="J61" t="s">
        <v>399</v>
      </c>
      <c r="K61" t="s">
        <v>624</v>
      </c>
      <c r="L61" t="s">
        <v>400</v>
      </c>
      <c r="M61">
        <v>1691877638.0999999</v>
      </c>
      <c r="N61">
        <f t="shared" si="46"/>
        <v>3.9716329097561889E-3</v>
      </c>
      <c r="O61">
        <f t="shared" si="47"/>
        <v>3.9716329097561887</v>
      </c>
      <c r="P61">
        <f t="shared" si="48"/>
        <v>31.504955961539277</v>
      </c>
      <c r="Q61">
        <f t="shared" si="49"/>
        <v>360.51499999999999</v>
      </c>
      <c r="R61">
        <f t="shared" si="50"/>
        <v>105.01594614921616</v>
      </c>
      <c r="S61">
        <f t="shared" si="51"/>
        <v>10.360575106810547</v>
      </c>
      <c r="T61">
        <f t="shared" si="52"/>
        <v>35.567386397914994</v>
      </c>
      <c r="U61">
        <f t="shared" si="53"/>
        <v>0.21004682880836653</v>
      </c>
      <c r="V61">
        <f t="shared" si="54"/>
        <v>2.9053037776075437</v>
      </c>
      <c r="W61">
        <f t="shared" si="55"/>
        <v>0.20196026793868127</v>
      </c>
      <c r="X61">
        <f t="shared" si="56"/>
        <v>0.12692577325001264</v>
      </c>
      <c r="Y61">
        <f t="shared" si="57"/>
        <v>289.58664029206517</v>
      </c>
      <c r="Z61">
        <f t="shared" si="58"/>
        <v>32.853633924203365</v>
      </c>
      <c r="AA61">
        <f t="shared" si="59"/>
        <v>31.947299999999998</v>
      </c>
      <c r="AB61">
        <f t="shared" si="60"/>
        <v>4.7608583499869104</v>
      </c>
      <c r="AC61">
        <f t="shared" si="61"/>
        <v>60.047630228096004</v>
      </c>
      <c r="AD61">
        <f t="shared" si="62"/>
        <v>2.8960119011422996</v>
      </c>
      <c r="AE61">
        <f t="shared" si="63"/>
        <v>4.8228579381759999</v>
      </c>
      <c r="AF61">
        <f t="shared" si="64"/>
        <v>1.8648464488446108</v>
      </c>
      <c r="AG61">
        <f t="shared" si="65"/>
        <v>-175.14901132024792</v>
      </c>
      <c r="AH61">
        <f t="shared" si="66"/>
        <v>35.821449610991571</v>
      </c>
      <c r="AI61">
        <f t="shared" si="67"/>
        <v>2.7978583391035103</v>
      </c>
      <c r="AJ61">
        <f t="shared" si="68"/>
        <v>153.05693692191235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51263.797610550755</v>
      </c>
      <c r="AP61" t="s">
        <v>401</v>
      </c>
      <c r="AQ61">
        <v>0</v>
      </c>
      <c r="AR61">
        <v>0</v>
      </c>
      <c r="AS61">
        <v>0</v>
      </c>
      <c r="AT61" t="e">
        <f t="shared" si="72"/>
        <v>#DIV/0!</v>
      </c>
      <c r="AU61">
        <v>-1</v>
      </c>
      <c r="AV61" t="s">
        <v>625</v>
      </c>
      <c r="AW61">
        <v>10268.700000000001</v>
      </c>
      <c r="AX61">
        <v>888.88888000000009</v>
      </c>
      <c r="AY61">
        <v>1186.44</v>
      </c>
      <c r="AZ61">
        <f t="shared" si="73"/>
        <v>0.25079323016756006</v>
      </c>
      <c r="BA61">
        <v>0.5</v>
      </c>
      <c r="BB61">
        <f t="shared" si="74"/>
        <v>1513.2936001513292</v>
      </c>
      <c r="BC61">
        <f t="shared" si="75"/>
        <v>31.504955961539277</v>
      </c>
      <c r="BD61">
        <f t="shared" si="76"/>
        <v>189.76189508692394</v>
      </c>
      <c r="BE61">
        <f t="shared" si="77"/>
        <v>2.1479609745451107E-2</v>
      </c>
      <c r="BF61">
        <f t="shared" si="78"/>
        <v>-1</v>
      </c>
      <c r="BG61" t="e">
        <f t="shared" si="79"/>
        <v>#DIV/0!</v>
      </c>
      <c r="BH61" t="s">
        <v>626</v>
      </c>
      <c r="BI61">
        <v>595.08000000000004</v>
      </c>
      <c r="BJ61">
        <f t="shared" si="80"/>
        <v>595.08000000000004</v>
      </c>
      <c r="BK61">
        <f t="shared" si="81"/>
        <v>0.49843228481844848</v>
      </c>
      <c r="BL61">
        <f t="shared" si="82"/>
        <v>0.50316409632034631</v>
      </c>
      <c r="BM61">
        <f t="shared" si="83"/>
        <v>1.9937487396652551</v>
      </c>
      <c r="BN61">
        <f t="shared" si="84"/>
        <v>0.25079323016756006</v>
      </c>
      <c r="BO61" t="e">
        <f t="shared" si="85"/>
        <v>#DIV/0!</v>
      </c>
      <c r="BP61">
        <f t="shared" si="86"/>
        <v>0.33685075511160817</v>
      </c>
      <c r="BQ61">
        <f t="shared" si="87"/>
        <v>0.66314924488839178</v>
      </c>
      <c r="BR61">
        <v>1107</v>
      </c>
      <c r="BS61">
        <v>300</v>
      </c>
      <c r="BT61">
        <v>300</v>
      </c>
      <c r="BU61">
        <v>300</v>
      </c>
      <c r="BV61">
        <v>10268.700000000001</v>
      </c>
      <c r="BW61">
        <v>1093.42</v>
      </c>
      <c r="BX61">
        <v>-6.9824500000000003E-3</v>
      </c>
      <c r="BY61">
        <v>8.15</v>
      </c>
      <c r="BZ61" t="s">
        <v>401</v>
      </c>
      <c r="CA61" t="s">
        <v>401</v>
      </c>
      <c r="CB61" t="s">
        <v>401</v>
      </c>
      <c r="CC61" t="s">
        <v>401</v>
      </c>
      <c r="CD61" t="s">
        <v>401</v>
      </c>
      <c r="CE61" t="s">
        <v>401</v>
      </c>
      <c r="CF61" t="s">
        <v>401</v>
      </c>
      <c r="CG61" t="s">
        <v>401</v>
      </c>
      <c r="CH61" t="s">
        <v>401</v>
      </c>
      <c r="CI61" t="s">
        <v>401</v>
      </c>
      <c r="CJ61">
        <f t="shared" si="88"/>
        <v>1800.13</v>
      </c>
      <c r="CK61">
        <f t="shared" si="89"/>
        <v>1513.2936001513292</v>
      </c>
      <c r="CL61">
        <f t="shared" si="90"/>
        <v>0.84065795256527531</v>
      </c>
      <c r="CM61">
        <f t="shared" si="91"/>
        <v>0.1608698484509814</v>
      </c>
      <c r="CN61">
        <v>6</v>
      </c>
      <c r="CO61">
        <v>0.5</v>
      </c>
      <c r="CP61" t="s">
        <v>404</v>
      </c>
      <c r="CQ61">
        <v>1691877638.0999999</v>
      </c>
      <c r="CR61">
        <v>360.51499999999999</v>
      </c>
      <c r="CS61">
        <v>400.01900000000001</v>
      </c>
      <c r="CT61">
        <v>29.354299999999999</v>
      </c>
      <c r="CU61">
        <v>24.730599999999999</v>
      </c>
      <c r="CV61">
        <v>365.30700000000002</v>
      </c>
      <c r="CW61">
        <v>29.088100000000001</v>
      </c>
      <c r="CX61">
        <v>500.255</v>
      </c>
      <c r="CY61">
        <v>98.556299999999993</v>
      </c>
      <c r="CZ61">
        <v>0.10086100000000001</v>
      </c>
      <c r="DA61">
        <v>32.176000000000002</v>
      </c>
      <c r="DB61">
        <v>31.947299999999998</v>
      </c>
      <c r="DC61">
        <v>999.9</v>
      </c>
      <c r="DD61">
        <v>0</v>
      </c>
      <c r="DE61">
        <v>0</v>
      </c>
      <c r="DF61">
        <v>10006.9</v>
      </c>
      <c r="DG61">
        <v>0</v>
      </c>
      <c r="DH61">
        <v>102.724</v>
      </c>
      <c r="DI61">
        <v>-39.504300000000001</v>
      </c>
      <c r="DJ61">
        <v>371.41699999999997</v>
      </c>
      <c r="DK61">
        <v>410.16300000000001</v>
      </c>
      <c r="DL61">
        <v>4.6236499999999996</v>
      </c>
      <c r="DM61">
        <v>400.01900000000001</v>
      </c>
      <c r="DN61">
        <v>24.730599999999999</v>
      </c>
      <c r="DO61">
        <v>2.8930500000000001</v>
      </c>
      <c r="DP61">
        <v>2.43736</v>
      </c>
      <c r="DQ61">
        <v>23.424800000000001</v>
      </c>
      <c r="DR61">
        <v>20.614100000000001</v>
      </c>
      <c r="DS61">
        <v>1800.13</v>
      </c>
      <c r="DT61">
        <v>0.97800699999999996</v>
      </c>
      <c r="DU61">
        <v>2.1992600000000001E-2</v>
      </c>
      <c r="DV61">
        <v>0</v>
      </c>
      <c r="DW61">
        <v>888.55200000000002</v>
      </c>
      <c r="DX61">
        <v>4.9997699999999998</v>
      </c>
      <c r="DY61">
        <v>17237.099999999999</v>
      </c>
      <c r="DZ61">
        <v>15785.7</v>
      </c>
      <c r="EA61">
        <v>44.186999999999998</v>
      </c>
      <c r="EB61">
        <v>44.625</v>
      </c>
      <c r="EC61">
        <v>43.686999999999998</v>
      </c>
      <c r="ED61">
        <v>44.061999999999998</v>
      </c>
      <c r="EE61">
        <v>45.125</v>
      </c>
      <c r="EF61">
        <v>1755.65</v>
      </c>
      <c r="EG61">
        <v>39.479999999999997</v>
      </c>
      <c r="EH61">
        <v>0</v>
      </c>
      <c r="EI61">
        <v>1279.599999904633</v>
      </c>
      <c r="EJ61">
        <v>0</v>
      </c>
      <c r="EK61">
        <v>888.88888000000009</v>
      </c>
      <c r="EL61">
        <v>-2.9436923150992449</v>
      </c>
      <c r="EM61">
        <v>-73.36153842532056</v>
      </c>
      <c r="EN61">
        <v>17230.124</v>
      </c>
      <c r="EO61">
        <v>15</v>
      </c>
      <c r="EP61">
        <v>1691877602.0999999</v>
      </c>
      <c r="EQ61" t="s">
        <v>627</v>
      </c>
      <c r="ER61">
        <v>1691877600.0999999</v>
      </c>
      <c r="ES61">
        <v>1691877602.0999999</v>
      </c>
      <c r="ET61">
        <v>47</v>
      </c>
      <c r="EU61">
        <v>0.123</v>
      </c>
      <c r="EV61">
        <v>-3.7999999999999999E-2</v>
      </c>
      <c r="EW61">
        <v>-4.7629999999999999</v>
      </c>
      <c r="EX61">
        <v>0.20699999999999999</v>
      </c>
      <c r="EY61">
        <v>400</v>
      </c>
      <c r="EZ61">
        <v>25</v>
      </c>
      <c r="FA61">
        <v>0.05</v>
      </c>
      <c r="FB61">
        <v>0.02</v>
      </c>
      <c r="FC61">
        <v>31.412396537968409</v>
      </c>
      <c r="FD61">
        <v>8.1613935767687773E-2</v>
      </c>
      <c r="FE61">
        <v>0.13373986199594379</v>
      </c>
      <c r="FF61">
        <v>1</v>
      </c>
      <c r="FG61">
        <v>0.20600845189031461</v>
      </c>
      <c r="FH61">
        <v>5.9379802615206513E-2</v>
      </c>
      <c r="FI61">
        <v>1.252347560314407E-2</v>
      </c>
      <c r="FJ61">
        <v>1</v>
      </c>
      <c r="FK61">
        <v>2</v>
      </c>
      <c r="FL61">
        <v>2</v>
      </c>
      <c r="FM61" t="s">
        <v>406</v>
      </c>
      <c r="FN61">
        <v>2.9628800000000002</v>
      </c>
      <c r="FO61">
        <v>2.70017</v>
      </c>
      <c r="FP61">
        <v>8.9206300000000002E-2</v>
      </c>
      <c r="FQ61">
        <v>9.5016000000000003E-2</v>
      </c>
      <c r="FR61">
        <v>0.13045599999999999</v>
      </c>
      <c r="FS61">
        <v>0.112113</v>
      </c>
      <c r="FT61">
        <v>31094.5</v>
      </c>
      <c r="FU61">
        <v>19775.400000000001</v>
      </c>
      <c r="FV61">
        <v>32052.2</v>
      </c>
      <c r="FW61">
        <v>24985.3</v>
      </c>
      <c r="FX61">
        <v>38555.300000000003</v>
      </c>
      <c r="FY61">
        <v>38407.5</v>
      </c>
      <c r="FZ61">
        <v>46045.9</v>
      </c>
      <c r="GA61">
        <v>45268.1</v>
      </c>
      <c r="GB61">
        <v>1.9235</v>
      </c>
      <c r="GC61">
        <v>1.80217</v>
      </c>
      <c r="GD61">
        <v>8.6955699999999997E-2</v>
      </c>
      <c r="GE61">
        <v>0</v>
      </c>
      <c r="GF61">
        <v>30.5351</v>
      </c>
      <c r="GG61">
        <v>999.9</v>
      </c>
      <c r="GH61">
        <v>54.3</v>
      </c>
      <c r="GI61">
        <v>37</v>
      </c>
      <c r="GJ61">
        <v>34.738999999999997</v>
      </c>
      <c r="GK61">
        <v>63.9392</v>
      </c>
      <c r="GL61">
        <v>14.507199999999999</v>
      </c>
      <c r="GM61">
        <v>1</v>
      </c>
      <c r="GN61">
        <v>0.51702000000000004</v>
      </c>
      <c r="GO61">
        <v>0.87234999999999996</v>
      </c>
      <c r="GP61">
        <v>20.229399999999998</v>
      </c>
      <c r="GQ61">
        <v>5.2336099999999997</v>
      </c>
      <c r="GR61">
        <v>11.9514</v>
      </c>
      <c r="GS61">
        <v>4.98515</v>
      </c>
      <c r="GT61">
        <v>3.2897500000000002</v>
      </c>
      <c r="GU61">
        <v>9999</v>
      </c>
      <c r="GV61">
        <v>9999</v>
      </c>
      <c r="GW61">
        <v>9999</v>
      </c>
      <c r="GX61">
        <v>286.5</v>
      </c>
      <c r="GY61">
        <v>1.8668400000000001</v>
      </c>
      <c r="GZ61">
        <v>1.8690500000000001</v>
      </c>
      <c r="HA61">
        <v>1.8667899999999999</v>
      </c>
      <c r="HB61">
        <v>1.86721</v>
      </c>
      <c r="HC61">
        <v>1.8624099999999999</v>
      </c>
      <c r="HD61">
        <v>1.86513</v>
      </c>
      <c r="HE61">
        <v>1.86853</v>
      </c>
      <c r="HF61">
        <v>1.8689</v>
      </c>
      <c r="HG61">
        <v>5</v>
      </c>
      <c r="HH61">
        <v>0</v>
      </c>
      <c r="HI61">
        <v>0</v>
      </c>
      <c r="HJ61">
        <v>0</v>
      </c>
      <c r="HK61" t="s">
        <v>407</v>
      </c>
      <c r="HL61" t="s">
        <v>408</v>
      </c>
      <c r="HM61" t="s">
        <v>409</v>
      </c>
      <c r="HN61" t="s">
        <v>409</v>
      </c>
      <c r="HO61" t="s">
        <v>409</v>
      </c>
      <c r="HP61" t="s">
        <v>409</v>
      </c>
      <c r="HQ61">
        <v>0</v>
      </c>
      <c r="HR61">
        <v>100</v>
      </c>
      <c r="HS61">
        <v>100</v>
      </c>
      <c r="HT61">
        <v>-4.7919999999999998</v>
      </c>
      <c r="HU61">
        <v>0.26619999999999999</v>
      </c>
      <c r="HV61">
        <v>-5.2153597978869879</v>
      </c>
      <c r="HW61">
        <v>1.6145137170229321E-3</v>
      </c>
      <c r="HX61">
        <v>-1.407043735234338E-6</v>
      </c>
      <c r="HY61">
        <v>4.3622850327847239E-10</v>
      </c>
      <c r="HZ61">
        <v>0.26615485810934347</v>
      </c>
      <c r="IA61">
        <v>0</v>
      </c>
      <c r="IB61">
        <v>0</v>
      </c>
      <c r="IC61">
        <v>0</v>
      </c>
      <c r="ID61">
        <v>2</v>
      </c>
      <c r="IE61">
        <v>2094</v>
      </c>
      <c r="IF61">
        <v>1</v>
      </c>
      <c r="IG61">
        <v>26</v>
      </c>
      <c r="IH61">
        <v>0.6</v>
      </c>
      <c r="II61">
        <v>0.6</v>
      </c>
      <c r="IJ61">
        <v>1.0620099999999999</v>
      </c>
      <c r="IK61">
        <v>2.5561500000000001</v>
      </c>
      <c r="IL61">
        <v>1.4978</v>
      </c>
      <c r="IM61">
        <v>2.2949199999999998</v>
      </c>
      <c r="IN61">
        <v>1.49902</v>
      </c>
      <c r="IO61">
        <v>2.34863</v>
      </c>
      <c r="IP61">
        <v>41.170499999999997</v>
      </c>
      <c r="IQ61">
        <v>24.043700000000001</v>
      </c>
      <c r="IR61">
        <v>18</v>
      </c>
      <c r="IS61">
        <v>506.863</v>
      </c>
      <c r="IT61">
        <v>466.036</v>
      </c>
      <c r="IU61">
        <v>29.699000000000002</v>
      </c>
      <c r="IV61">
        <v>33.756500000000003</v>
      </c>
      <c r="IW61">
        <v>30.0002</v>
      </c>
      <c r="IX61">
        <v>33.634500000000003</v>
      </c>
      <c r="IY61">
        <v>33.536900000000003</v>
      </c>
      <c r="IZ61">
        <v>21.267399999999999</v>
      </c>
      <c r="JA61">
        <v>38.001800000000003</v>
      </c>
      <c r="JB61">
        <v>7.2112999999999996</v>
      </c>
      <c r="JC61">
        <v>29.706499999999998</v>
      </c>
      <c r="JD61">
        <v>400</v>
      </c>
      <c r="JE61">
        <v>24.7378</v>
      </c>
      <c r="JF61">
        <v>100.057</v>
      </c>
      <c r="JG61">
        <v>100.292</v>
      </c>
    </row>
    <row r="62" spans="1:267" x14ac:dyDescent="0.3">
      <c r="A62">
        <v>44</v>
      </c>
      <c r="B62">
        <v>1691877746.0999999</v>
      </c>
      <c r="C62">
        <v>9839.5</v>
      </c>
      <c r="D62" t="s">
        <v>628</v>
      </c>
      <c r="E62" t="s">
        <v>629</v>
      </c>
      <c r="F62" t="s">
        <v>395</v>
      </c>
      <c r="G62" t="s">
        <v>478</v>
      </c>
      <c r="H62" t="s">
        <v>623</v>
      </c>
      <c r="I62" t="s">
        <v>28</v>
      </c>
      <c r="J62" t="s">
        <v>399</v>
      </c>
      <c r="K62" t="s">
        <v>624</v>
      </c>
      <c r="L62" t="s">
        <v>400</v>
      </c>
      <c r="M62">
        <v>1691877746.0999999</v>
      </c>
      <c r="N62">
        <f t="shared" si="46"/>
        <v>4.1648917221553212E-3</v>
      </c>
      <c r="O62">
        <f t="shared" si="47"/>
        <v>4.1648917221553212</v>
      </c>
      <c r="P62">
        <f t="shared" si="48"/>
        <v>25.252352521990094</v>
      </c>
      <c r="Q62">
        <f t="shared" si="49"/>
        <v>268.40199999999999</v>
      </c>
      <c r="R62">
        <f t="shared" si="50"/>
        <v>74.568587188859937</v>
      </c>
      <c r="S62">
        <f t="shared" si="51"/>
        <v>7.3567551182333775</v>
      </c>
      <c r="T62">
        <f t="shared" si="52"/>
        <v>26.479887331686797</v>
      </c>
      <c r="U62">
        <f t="shared" si="53"/>
        <v>0.2220953284813085</v>
      </c>
      <c r="V62">
        <f t="shared" si="54"/>
        <v>2.9122009737221171</v>
      </c>
      <c r="W62">
        <f t="shared" si="55"/>
        <v>0.21309630521065942</v>
      </c>
      <c r="X62">
        <f t="shared" si="56"/>
        <v>0.13396333390184501</v>
      </c>
      <c r="Y62">
        <f t="shared" si="57"/>
        <v>289.57227629207972</v>
      </c>
      <c r="Z62">
        <f t="shared" si="58"/>
        <v>32.888965690037608</v>
      </c>
      <c r="AA62">
        <f t="shared" si="59"/>
        <v>31.979600000000001</v>
      </c>
      <c r="AB62">
        <f t="shared" si="60"/>
        <v>4.7695724404948487</v>
      </c>
      <c r="AC62">
        <f t="shared" si="61"/>
        <v>60.173935215644427</v>
      </c>
      <c r="AD62">
        <f t="shared" si="62"/>
        <v>2.9164556946927602</v>
      </c>
      <c r="AE62">
        <f t="shared" si="63"/>
        <v>4.8467092674612386</v>
      </c>
      <c r="AF62">
        <f t="shared" si="64"/>
        <v>1.8531167458020885</v>
      </c>
      <c r="AG62">
        <f t="shared" si="65"/>
        <v>-183.67172494704965</v>
      </c>
      <c r="AH62">
        <f t="shared" si="66"/>
        <v>44.541631632598474</v>
      </c>
      <c r="AI62">
        <f t="shared" si="67"/>
        <v>3.4727562334330848</v>
      </c>
      <c r="AJ62">
        <f t="shared" si="68"/>
        <v>153.91493921106161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51443.446044452488</v>
      </c>
      <c r="AP62" t="s">
        <v>401</v>
      </c>
      <c r="AQ62">
        <v>0</v>
      </c>
      <c r="AR62">
        <v>0</v>
      </c>
      <c r="AS62">
        <v>0</v>
      </c>
      <c r="AT62" t="e">
        <f t="shared" si="72"/>
        <v>#DIV/0!</v>
      </c>
      <c r="AU62">
        <v>-1</v>
      </c>
      <c r="AV62" t="s">
        <v>630</v>
      </c>
      <c r="AW62">
        <v>10268.299999999999</v>
      </c>
      <c r="AX62">
        <v>882.96538461538455</v>
      </c>
      <c r="AY62">
        <v>1123.3699999999999</v>
      </c>
      <c r="AZ62">
        <f t="shared" si="73"/>
        <v>0.21400305810606957</v>
      </c>
      <c r="BA62">
        <v>0.5</v>
      </c>
      <c r="BB62">
        <f t="shared" si="74"/>
        <v>1513.2180001513366</v>
      </c>
      <c r="BC62">
        <f t="shared" si="75"/>
        <v>25.252352521990094</v>
      </c>
      <c r="BD62">
        <f t="shared" si="76"/>
        <v>161.91663980676844</v>
      </c>
      <c r="BE62">
        <f t="shared" si="77"/>
        <v>1.7348691675201196E-2</v>
      </c>
      <c r="BF62">
        <f t="shared" si="78"/>
        <v>-1</v>
      </c>
      <c r="BG62" t="e">
        <f t="shared" si="79"/>
        <v>#DIV/0!</v>
      </c>
      <c r="BH62" t="s">
        <v>631</v>
      </c>
      <c r="BI62">
        <v>595.20000000000005</v>
      </c>
      <c r="BJ62">
        <f t="shared" si="80"/>
        <v>595.20000000000005</v>
      </c>
      <c r="BK62">
        <f t="shared" si="81"/>
        <v>0.47016566224841316</v>
      </c>
      <c r="BL62">
        <f t="shared" si="82"/>
        <v>0.45516522215312383</v>
      </c>
      <c r="BM62">
        <f t="shared" si="83"/>
        <v>1.8873823924731179</v>
      </c>
      <c r="BN62">
        <f t="shared" si="84"/>
        <v>0.21400305810606957</v>
      </c>
      <c r="BO62" t="e">
        <f t="shared" si="85"/>
        <v>#DIV/0!</v>
      </c>
      <c r="BP62">
        <f t="shared" si="86"/>
        <v>0.30682328542647036</v>
      </c>
      <c r="BQ62">
        <f t="shared" si="87"/>
        <v>0.6931767145735297</v>
      </c>
      <c r="BR62">
        <v>1109</v>
      </c>
      <c r="BS62">
        <v>300</v>
      </c>
      <c r="BT62">
        <v>300</v>
      </c>
      <c r="BU62">
        <v>300</v>
      </c>
      <c r="BV62">
        <v>10268.299999999999</v>
      </c>
      <c r="BW62">
        <v>1050.1099999999999</v>
      </c>
      <c r="BX62">
        <v>-6.9817300000000002E-3</v>
      </c>
      <c r="BY62">
        <v>5.0999999999999996</v>
      </c>
      <c r="BZ62" t="s">
        <v>401</v>
      </c>
      <c r="CA62" t="s">
        <v>401</v>
      </c>
      <c r="CB62" t="s">
        <v>401</v>
      </c>
      <c r="CC62" t="s">
        <v>401</v>
      </c>
      <c r="CD62" t="s">
        <v>401</v>
      </c>
      <c r="CE62" t="s">
        <v>401</v>
      </c>
      <c r="CF62" t="s">
        <v>401</v>
      </c>
      <c r="CG62" t="s">
        <v>401</v>
      </c>
      <c r="CH62" t="s">
        <v>401</v>
      </c>
      <c r="CI62" t="s">
        <v>401</v>
      </c>
      <c r="CJ62">
        <f t="shared" si="88"/>
        <v>1800.04</v>
      </c>
      <c r="CK62">
        <f t="shared" si="89"/>
        <v>1513.2180001513366</v>
      </c>
      <c r="CL62">
        <f t="shared" si="90"/>
        <v>0.84065798546217674</v>
      </c>
      <c r="CM62">
        <f t="shared" si="91"/>
        <v>0.16086991194200115</v>
      </c>
      <c r="CN62">
        <v>6</v>
      </c>
      <c r="CO62">
        <v>0.5</v>
      </c>
      <c r="CP62" t="s">
        <v>404</v>
      </c>
      <c r="CQ62">
        <v>1691877746.0999999</v>
      </c>
      <c r="CR62">
        <v>268.40199999999999</v>
      </c>
      <c r="CS62">
        <v>300.03500000000003</v>
      </c>
      <c r="CT62">
        <v>29.561399999999999</v>
      </c>
      <c r="CU62">
        <v>24.713000000000001</v>
      </c>
      <c r="CV62">
        <v>272.85300000000001</v>
      </c>
      <c r="CW62">
        <v>29.295000000000002</v>
      </c>
      <c r="CX62">
        <v>500.178</v>
      </c>
      <c r="CY62">
        <v>98.558999999999997</v>
      </c>
      <c r="CZ62">
        <v>9.8563399999999995E-2</v>
      </c>
      <c r="DA62">
        <v>32.263300000000001</v>
      </c>
      <c r="DB62">
        <v>31.979600000000001</v>
      </c>
      <c r="DC62">
        <v>999.9</v>
      </c>
      <c r="DD62">
        <v>0</v>
      </c>
      <c r="DE62">
        <v>0</v>
      </c>
      <c r="DF62">
        <v>10046.200000000001</v>
      </c>
      <c r="DG62">
        <v>0</v>
      </c>
      <c r="DH62">
        <v>100.771</v>
      </c>
      <c r="DI62">
        <v>-31.632999999999999</v>
      </c>
      <c r="DJ62">
        <v>276.57799999999997</v>
      </c>
      <c r="DK62">
        <v>307.63799999999998</v>
      </c>
      <c r="DL62">
        <v>4.8483900000000002</v>
      </c>
      <c r="DM62">
        <v>300.03500000000003</v>
      </c>
      <c r="DN62">
        <v>24.713000000000001</v>
      </c>
      <c r="DO62">
        <v>2.9135399999999998</v>
      </c>
      <c r="DP62">
        <v>2.4356900000000001</v>
      </c>
      <c r="DQ62">
        <v>23.541899999999998</v>
      </c>
      <c r="DR62">
        <v>20.603000000000002</v>
      </c>
      <c r="DS62">
        <v>1800.04</v>
      </c>
      <c r="DT62">
        <v>0.97800699999999996</v>
      </c>
      <c r="DU62">
        <v>2.1992600000000001E-2</v>
      </c>
      <c r="DV62">
        <v>0</v>
      </c>
      <c r="DW62">
        <v>882.875</v>
      </c>
      <c r="DX62">
        <v>4.9997699999999998</v>
      </c>
      <c r="DY62">
        <v>17181.900000000001</v>
      </c>
      <c r="DZ62">
        <v>15784.9</v>
      </c>
      <c r="EA62">
        <v>44.186999999999998</v>
      </c>
      <c r="EB62">
        <v>44.561999999999998</v>
      </c>
      <c r="EC62">
        <v>43.625</v>
      </c>
      <c r="ED62">
        <v>44</v>
      </c>
      <c r="EE62">
        <v>45.061999999999998</v>
      </c>
      <c r="EF62">
        <v>1755.56</v>
      </c>
      <c r="EG62">
        <v>39.479999999999997</v>
      </c>
      <c r="EH62">
        <v>0</v>
      </c>
      <c r="EI62">
        <v>107.80000019073491</v>
      </c>
      <c r="EJ62">
        <v>0</v>
      </c>
      <c r="EK62">
        <v>882.96538461538455</v>
      </c>
      <c r="EL62">
        <v>-1.5632820550841151</v>
      </c>
      <c r="EM62">
        <v>-72.762390697304483</v>
      </c>
      <c r="EN62">
        <v>17265.326923076929</v>
      </c>
      <c r="EO62">
        <v>15</v>
      </c>
      <c r="EP62">
        <v>1691877710.0999999</v>
      </c>
      <c r="EQ62" t="s">
        <v>632</v>
      </c>
      <c r="ER62">
        <v>1691877710.0999999</v>
      </c>
      <c r="ES62">
        <v>1691877709.5999999</v>
      </c>
      <c r="ET62">
        <v>48</v>
      </c>
      <c r="EU62">
        <v>0.42</v>
      </c>
      <c r="EV62">
        <v>0</v>
      </c>
      <c r="EW62">
        <v>-4.4219999999999997</v>
      </c>
      <c r="EX62">
        <v>0.20799999999999999</v>
      </c>
      <c r="EY62">
        <v>300</v>
      </c>
      <c r="EZ62">
        <v>25</v>
      </c>
      <c r="FA62">
        <v>0.1</v>
      </c>
      <c r="FB62">
        <v>0.02</v>
      </c>
      <c r="FC62">
        <v>25.044677859950578</v>
      </c>
      <c r="FD62">
        <v>0.3809016447091505</v>
      </c>
      <c r="FE62">
        <v>0.101792626879363</v>
      </c>
      <c r="FF62">
        <v>1</v>
      </c>
      <c r="FG62">
        <v>0.21510750164695419</v>
      </c>
      <c r="FH62">
        <v>8.31756632743922E-2</v>
      </c>
      <c r="FI62">
        <v>1.5849087009130149E-2</v>
      </c>
      <c r="FJ62">
        <v>1</v>
      </c>
      <c r="FK62">
        <v>2</v>
      </c>
      <c r="FL62">
        <v>2</v>
      </c>
      <c r="FM62" t="s">
        <v>406</v>
      </c>
      <c r="FN62">
        <v>2.9626700000000001</v>
      </c>
      <c r="FO62">
        <v>2.6981999999999999</v>
      </c>
      <c r="FP62">
        <v>7.0345199999999997E-2</v>
      </c>
      <c r="FQ62">
        <v>7.5589199999999995E-2</v>
      </c>
      <c r="FR62">
        <v>0.13108500000000001</v>
      </c>
      <c r="FS62">
        <v>0.112052</v>
      </c>
      <c r="FT62">
        <v>31736.2</v>
      </c>
      <c r="FU62">
        <v>20198.400000000001</v>
      </c>
      <c r="FV62">
        <v>32049.7</v>
      </c>
      <c r="FW62">
        <v>24983.200000000001</v>
      </c>
      <c r="FX62">
        <v>38524.6</v>
      </c>
      <c r="FY62">
        <v>38407.4</v>
      </c>
      <c r="FZ62">
        <v>46042.8</v>
      </c>
      <c r="GA62">
        <v>45265</v>
      </c>
      <c r="GB62">
        <v>1.9229000000000001</v>
      </c>
      <c r="GC62">
        <v>1.80033</v>
      </c>
      <c r="GD62">
        <v>8.8944999999999996E-2</v>
      </c>
      <c r="GE62">
        <v>0</v>
      </c>
      <c r="GF62">
        <v>30.5351</v>
      </c>
      <c r="GG62">
        <v>999.9</v>
      </c>
      <c r="GH62">
        <v>54.2</v>
      </c>
      <c r="GI62">
        <v>37.1</v>
      </c>
      <c r="GJ62">
        <v>34.861199999999997</v>
      </c>
      <c r="GK62">
        <v>63.159199999999998</v>
      </c>
      <c r="GL62">
        <v>14.403</v>
      </c>
      <c r="GM62">
        <v>1</v>
      </c>
      <c r="GN62">
        <v>0.51903999999999995</v>
      </c>
      <c r="GO62">
        <v>0.94830599999999998</v>
      </c>
      <c r="GP62">
        <v>20.228999999999999</v>
      </c>
      <c r="GQ62">
        <v>5.23346</v>
      </c>
      <c r="GR62">
        <v>11.950200000000001</v>
      </c>
      <c r="GS62">
        <v>4.9852999999999996</v>
      </c>
      <c r="GT62">
        <v>3.2897500000000002</v>
      </c>
      <c r="GU62">
        <v>9999</v>
      </c>
      <c r="GV62">
        <v>9999</v>
      </c>
      <c r="GW62">
        <v>9999</v>
      </c>
      <c r="GX62">
        <v>286.5</v>
      </c>
      <c r="GY62">
        <v>1.8668800000000001</v>
      </c>
      <c r="GZ62">
        <v>1.8691</v>
      </c>
      <c r="HA62">
        <v>1.86683</v>
      </c>
      <c r="HB62">
        <v>1.8672200000000001</v>
      </c>
      <c r="HC62">
        <v>1.86246</v>
      </c>
      <c r="HD62">
        <v>1.86517</v>
      </c>
      <c r="HE62">
        <v>1.86859</v>
      </c>
      <c r="HF62">
        <v>1.8689</v>
      </c>
      <c r="HG62">
        <v>5</v>
      </c>
      <c r="HH62">
        <v>0</v>
      </c>
      <c r="HI62">
        <v>0</v>
      </c>
      <c r="HJ62">
        <v>0</v>
      </c>
      <c r="HK62" t="s">
        <v>407</v>
      </c>
      <c r="HL62" t="s">
        <v>408</v>
      </c>
      <c r="HM62" t="s">
        <v>409</v>
      </c>
      <c r="HN62" t="s">
        <v>409</v>
      </c>
      <c r="HO62" t="s">
        <v>409</v>
      </c>
      <c r="HP62" t="s">
        <v>409</v>
      </c>
      <c r="HQ62">
        <v>0</v>
      </c>
      <c r="HR62">
        <v>100</v>
      </c>
      <c r="HS62">
        <v>100</v>
      </c>
      <c r="HT62">
        <v>-4.4509999999999996</v>
      </c>
      <c r="HU62">
        <v>0.26640000000000003</v>
      </c>
      <c r="HV62">
        <v>-4.7955747590434674</v>
      </c>
      <c r="HW62">
        <v>1.6145137170229321E-3</v>
      </c>
      <c r="HX62">
        <v>-1.407043735234338E-6</v>
      </c>
      <c r="HY62">
        <v>4.3622850327847239E-10</v>
      </c>
      <c r="HZ62">
        <v>0.26641117818332638</v>
      </c>
      <c r="IA62">
        <v>0</v>
      </c>
      <c r="IB62">
        <v>0</v>
      </c>
      <c r="IC62">
        <v>0</v>
      </c>
      <c r="ID62">
        <v>2</v>
      </c>
      <c r="IE62">
        <v>2094</v>
      </c>
      <c r="IF62">
        <v>1</v>
      </c>
      <c r="IG62">
        <v>26</v>
      </c>
      <c r="IH62">
        <v>0.6</v>
      </c>
      <c r="II62">
        <v>0.6</v>
      </c>
      <c r="IJ62">
        <v>0.84838899999999995</v>
      </c>
      <c r="IK62">
        <v>2.5634800000000002</v>
      </c>
      <c r="IL62">
        <v>1.4978</v>
      </c>
      <c r="IM62">
        <v>2.2961399999999998</v>
      </c>
      <c r="IN62">
        <v>1.49902</v>
      </c>
      <c r="IO62">
        <v>2.4194300000000002</v>
      </c>
      <c r="IP62">
        <v>41.274099999999997</v>
      </c>
      <c r="IQ62">
        <v>24.043700000000001</v>
      </c>
      <c r="IR62">
        <v>18</v>
      </c>
      <c r="IS62">
        <v>506.71199999999999</v>
      </c>
      <c r="IT62">
        <v>465.065</v>
      </c>
      <c r="IU62">
        <v>29.8535</v>
      </c>
      <c r="IV62">
        <v>33.771700000000003</v>
      </c>
      <c r="IW62">
        <v>30.0002</v>
      </c>
      <c r="IX62">
        <v>33.666400000000003</v>
      </c>
      <c r="IY62">
        <v>33.572800000000001</v>
      </c>
      <c r="IZ62">
        <v>16.9802</v>
      </c>
      <c r="JA62">
        <v>38.319000000000003</v>
      </c>
      <c r="JB62">
        <v>3.9409700000000001</v>
      </c>
      <c r="JC62">
        <v>29.890999999999998</v>
      </c>
      <c r="JD62">
        <v>300</v>
      </c>
      <c r="JE62">
        <v>24.728899999999999</v>
      </c>
      <c r="JF62">
        <v>100.05</v>
      </c>
      <c r="JG62">
        <v>100.28400000000001</v>
      </c>
    </row>
    <row r="63" spans="1:267" x14ac:dyDescent="0.3">
      <c r="A63">
        <v>45</v>
      </c>
      <c r="B63">
        <v>1691877872.0999999</v>
      </c>
      <c r="C63">
        <v>9965.5</v>
      </c>
      <c r="D63" t="s">
        <v>633</v>
      </c>
      <c r="E63" t="s">
        <v>634</v>
      </c>
      <c r="F63" t="s">
        <v>395</v>
      </c>
      <c r="G63" t="s">
        <v>478</v>
      </c>
      <c r="H63" t="s">
        <v>623</v>
      </c>
      <c r="I63" t="s">
        <v>28</v>
      </c>
      <c r="J63" t="s">
        <v>399</v>
      </c>
      <c r="K63" t="s">
        <v>624</v>
      </c>
      <c r="L63" t="s">
        <v>400</v>
      </c>
      <c r="M63">
        <v>1691877872.0999999</v>
      </c>
      <c r="N63">
        <f t="shared" si="46"/>
        <v>4.6968667892277362E-3</v>
      </c>
      <c r="O63">
        <f t="shared" si="47"/>
        <v>4.6968667892277365</v>
      </c>
      <c r="P63">
        <f t="shared" si="48"/>
        <v>18.637182837539882</v>
      </c>
      <c r="Q63">
        <f t="shared" si="49"/>
        <v>176.72900000000001</v>
      </c>
      <c r="R63">
        <f t="shared" si="50"/>
        <v>51.545934874504205</v>
      </c>
      <c r="S63">
        <f t="shared" si="51"/>
        <v>5.0855458004864325</v>
      </c>
      <c r="T63">
        <f t="shared" si="52"/>
        <v>17.436164965527002</v>
      </c>
      <c r="U63">
        <f t="shared" si="53"/>
        <v>0.25527805912887658</v>
      </c>
      <c r="V63">
        <f t="shared" si="54"/>
        <v>2.9026297115397273</v>
      </c>
      <c r="W63">
        <f t="shared" si="55"/>
        <v>0.24342897349529061</v>
      </c>
      <c r="X63">
        <f t="shared" si="56"/>
        <v>0.15316186177843868</v>
      </c>
      <c r="Y63">
        <f t="shared" si="57"/>
        <v>289.53295529219429</v>
      </c>
      <c r="Z63">
        <f t="shared" si="58"/>
        <v>32.785306880185225</v>
      </c>
      <c r="AA63">
        <f t="shared" si="59"/>
        <v>31.926200000000001</v>
      </c>
      <c r="AB63">
        <f t="shared" si="60"/>
        <v>4.7551733510098728</v>
      </c>
      <c r="AC63">
        <f t="shared" si="61"/>
        <v>60.248999813515091</v>
      </c>
      <c r="AD63">
        <f t="shared" si="62"/>
        <v>2.9256576377094001</v>
      </c>
      <c r="AE63">
        <f t="shared" si="63"/>
        <v>4.8559439107122158</v>
      </c>
      <c r="AF63">
        <f t="shared" si="64"/>
        <v>1.8295157133004727</v>
      </c>
      <c r="AG63">
        <f t="shared" si="65"/>
        <v>-207.13182540494316</v>
      </c>
      <c r="AH63">
        <f t="shared" si="66"/>
        <v>58.02522127156216</v>
      </c>
      <c r="AI63">
        <f t="shared" si="67"/>
        <v>4.5385037125044727</v>
      </c>
      <c r="AJ63">
        <f t="shared" si="68"/>
        <v>144.96485487131775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51168.32375955554</v>
      </c>
      <c r="AP63" t="s">
        <v>401</v>
      </c>
      <c r="AQ63">
        <v>0</v>
      </c>
      <c r="AR63">
        <v>0</v>
      </c>
      <c r="AS63">
        <v>0</v>
      </c>
      <c r="AT63" t="e">
        <f t="shared" si="72"/>
        <v>#DIV/0!</v>
      </c>
      <c r="AU63">
        <v>-1</v>
      </c>
      <c r="AV63" t="s">
        <v>635</v>
      </c>
      <c r="AW63">
        <v>10269.6</v>
      </c>
      <c r="AX63">
        <v>887.43675999999994</v>
      </c>
      <c r="AY63">
        <v>1074.45</v>
      </c>
      <c r="AZ63">
        <f t="shared" si="73"/>
        <v>0.17405485597282344</v>
      </c>
      <c r="BA63">
        <v>0.5</v>
      </c>
      <c r="BB63">
        <f t="shared" si="74"/>
        <v>1513.0083001513958</v>
      </c>
      <c r="BC63">
        <f t="shared" si="75"/>
        <v>18.637182837539882</v>
      </c>
      <c r="BD63">
        <f t="shared" si="76"/>
        <v>131.6732208842688</v>
      </c>
      <c r="BE63">
        <f t="shared" si="77"/>
        <v>1.2978899610514318E-2</v>
      </c>
      <c r="BF63">
        <f t="shared" si="78"/>
        <v>-1</v>
      </c>
      <c r="BG63" t="e">
        <f t="shared" si="79"/>
        <v>#DIV/0!</v>
      </c>
      <c r="BH63" t="s">
        <v>636</v>
      </c>
      <c r="BI63">
        <v>598.26</v>
      </c>
      <c r="BJ63">
        <f t="shared" si="80"/>
        <v>598.26</v>
      </c>
      <c r="BK63">
        <f t="shared" si="81"/>
        <v>0.44319419237749547</v>
      </c>
      <c r="BL63">
        <f t="shared" si="82"/>
        <v>0.39272819672819692</v>
      </c>
      <c r="BM63">
        <f t="shared" si="83"/>
        <v>1.7959582790091266</v>
      </c>
      <c r="BN63">
        <f t="shared" si="84"/>
        <v>0.17405485597282341</v>
      </c>
      <c r="BO63" t="e">
        <f t="shared" si="85"/>
        <v>#DIV/0!</v>
      </c>
      <c r="BP63">
        <f t="shared" si="86"/>
        <v>0.26475528349153704</v>
      </c>
      <c r="BQ63">
        <f t="shared" si="87"/>
        <v>0.73524471650846301</v>
      </c>
      <c r="BR63">
        <v>1111</v>
      </c>
      <c r="BS63">
        <v>300</v>
      </c>
      <c r="BT63">
        <v>300</v>
      </c>
      <c r="BU63">
        <v>300</v>
      </c>
      <c r="BV63">
        <v>10269.6</v>
      </c>
      <c r="BW63">
        <v>1016.91</v>
      </c>
      <c r="BX63">
        <v>-6.9823000000000003E-3</v>
      </c>
      <c r="BY63">
        <v>2.96</v>
      </c>
      <c r="BZ63" t="s">
        <v>401</v>
      </c>
      <c r="CA63" t="s">
        <v>401</v>
      </c>
      <c r="CB63" t="s">
        <v>401</v>
      </c>
      <c r="CC63" t="s">
        <v>401</v>
      </c>
      <c r="CD63" t="s">
        <v>401</v>
      </c>
      <c r="CE63" t="s">
        <v>401</v>
      </c>
      <c r="CF63" t="s">
        <v>401</v>
      </c>
      <c r="CG63" t="s">
        <v>401</v>
      </c>
      <c r="CH63" t="s">
        <v>401</v>
      </c>
      <c r="CI63" t="s">
        <v>401</v>
      </c>
      <c r="CJ63">
        <f t="shared" si="88"/>
        <v>1799.79</v>
      </c>
      <c r="CK63">
        <f t="shared" si="89"/>
        <v>1513.0083001513958</v>
      </c>
      <c r="CL63">
        <f t="shared" si="90"/>
        <v>0.84065824354585583</v>
      </c>
      <c r="CM63">
        <f t="shared" si="91"/>
        <v>0.16087041004350192</v>
      </c>
      <c r="CN63">
        <v>6</v>
      </c>
      <c r="CO63">
        <v>0.5</v>
      </c>
      <c r="CP63" t="s">
        <v>404</v>
      </c>
      <c r="CQ63">
        <v>1691877872.0999999</v>
      </c>
      <c r="CR63">
        <v>176.72900000000001</v>
      </c>
      <c r="CS63">
        <v>200.08199999999999</v>
      </c>
      <c r="CT63">
        <v>29.6538</v>
      </c>
      <c r="CU63">
        <v>24.186499999999999</v>
      </c>
      <c r="CV63">
        <v>180.804</v>
      </c>
      <c r="CW63">
        <v>29.382000000000001</v>
      </c>
      <c r="CX63">
        <v>500.16500000000002</v>
      </c>
      <c r="CY63">
        <v>98.559600000000003</v>
      </c>
      <c r="CZ63">
        <v>0.10086299999999999</v>
      </c>
      <c r="DA63">
        <v>32.296999999999997</v>
      </c>
      <c r="DB63">
        <v>31.926200000000001</v>
      </c>
      <c r="DC63">
        <v>999.9</v>
      </c>
      <c r="DD63">
        <v>0</v>
      </c>
      <c r="DE63">
        <v>0</v>
      </c>
      <c r="DF63">
        <v>9991.25</v>
      </c>
      <c r="DG63">
        <v>0</v>
      </c>
      <c r="DH63">
        <v>86.988299999999995</v>
      </c>
      <c r="DI63">
        <v>-23.353400000000001</v>
      </c>
      <c r="DJ63">
        <v>182.12899999999999</v>
      </c>
      <c r="DK63">
        <v>205.041</v>
      </c>
      <c r="DL63">
        <v>5.4672900000000002</v>
      </c>
      <c r="DM63">
        <v>200.08199999999999</v>
      </c>
      <c r="DN63">
        <v>24.186499999999999</v>
      </c>
      <c r="DO63">
        <v>2.9226700000000001</v>
      </c>
      <c r="DP63">
        <v>2.38381</v>
      </c>
      <c r="DQ63">
        <v>23.593800000000002</v>
      </c>
      <c r="DR63">
        <v>20.254200000000001</v>
      </c>
      <c r="DS63">
        <v>1799.79</v>
      </c>
      <c r="DT63">
        <v>0.97799999999999998</v>
      </c>
      <c r="DU63">
        <v>2.19998E-2</v>
      </c>
      <c r="DV63">
        <v>0</v>
      </c>
      <c r="DW63">
        <v>887.26700000000005</v>
      </c>
      <c r="DX63">
        <v>4.9997699999999998</v>
      </c>
      <c r="DY63">
        <v>17383.599999999999</v>
      </c>
      <c r="DZ63">
        <v>15782.7</v>
      </c>
      <c r="EA63">
        <v>44</v>
      </c>
      <c r="EB63">
        <v>44.311999999999998</v>
      </c>
      <c r="EC63">
        <v>43.5</v>
      </c>
      <c r="ED63">
        <v>43.75</v>
      </c>
      <c r="EE63">
        <v>44.936999999999998</v>
      </c>
      <c r="EF63">
        <v>1755.3</v>
      </c>
      <c r="EG63">
        <v>39.49</v>
      </c>
      <c r="EH63">
        <v>0</v>
      </c>
      <c r="EI63">
        <v>125.80000019073491</v>
      </c>
      <c r="EJ63">
        <v>0</v>
      </c>
      <c r="EK63">
        <v>887.43675999999994</v>
      </c>
      <c r="EL63">
        <v>-1.159999999148166</v>
      </c>
      <c r="EM63">
        <v>406.71538616967382</v>
      </c>
      <c r="EN63">
        <v>17311.488000000001</v>
      </c>
      <c r="EO63">
        <v>15</v>
      </c>
      <c r="EP63">
        <v>1691877836.0999999</v>
      </c>
      <c r="EQ63" t="s">
        <v>637</v>
      </c>
      <c r="ER63">
        <v>1691877827.0999999</v>
      </c>
      <c r="ES63">
        <v>1691877836.0999999</v>
      </c>
      <c r="ET63">
        <v>49</v>
      </c>
      <c r="EU63">
        <v>0.47099999999999997</v>
      </c>
      <c r="EV63">
        <v>5.0000000000000001E-3</v>
      </c>
      <c r="EW63">
        <v>-4.0490000000000004</v>
      </c>
      <c r="EX63">
        <v>0.20100000000000001</v>
      </c>
      <c r="EY63">
        <v>200</v>
      </c>
      <c r="EZ63">
        <v>24</v>
      </c>
      <c r="FA63">
        <v>0.08</v>
      </c>
      <c r="FB63">
        <v>0.02</v>
      </c>
      <c r="FC63">
        <v>18.34978300065789</v>
      </c>
      <c r="FD63">
        <v>0.71296235830568677</v>
      </c>
      <c r="FE63">
        <v>0.13569239015067491</v>
      </c>
      <c r="FF63">
        <v>1</v>
      </c>
      <c r="FG63">
        <v>0.24685697517136149</v>
      </c>
      <c r="FH63">
        <v>9.6123575441459191E-2</v>
      </c>
      <c r="FI63">
        <v>1.8013576713446819E-2</v>
      </c>
      <c r="FJ63">
        <v>1</v>
      </c>
      <c r="FK63">
        <v>2</v>
      </c>
      <c r="FL63">
        <v>2</v>
      </c>
      <c r="FM63" t="s">
        <v>406</v>
      </c>
      <c r="FN63">
        <v>2.9626399999999999</v>
      </c>
      <c r="FO63">
        <v>2.7000199999999999</v>
      </c>
      <c r="FP63">
        <v>4.9099700000000003E-2</v>
      </c>
      <c r="FQ63">
        <v>5.3449999999999998E-2</v>
      </c>
      <c r="FR63">
        <v>0.131351</v>
      </c>
      <c r="FS63">
        <v>0.11039499999999999</v>
      </c>
      <c r="FT63">
        <v>32461.5</v>
      </c>
      <c r="FU63">
        <v>20682.7</v>
      </c>
      <c r="FV63">
        <v>32049.7</v>
      </c>
      <c r="FW63">
        <v>24983.8</v>
      </c>
      <c r="FX63">
        <v>38512.800000000003</v>
      </c>
      <c r="FY63">
        <v>38479.599999999999</v>
      </c>
      <c r="FZ63">
        <v>46042.9</v>
      </c>
      <c r="GA63">
        <v>45265.7</v>
      </c>
      <c r="GB63">
        <v>1.9233</v>
      </c>
      <c r="GC63">
        <v>1.79888</v>
      </c>
      <c r="GD63">
        <v>8.8140399999999994E-2</v>
      </c>
      <c r="GE63">
        <v>0</v>
      </c>
      <c r="GF63">
        <v>30.494599999999998</v>
      </c>
      <c r="GG63">
        <v>999.9</v>
      </c>
      <c r="GH63">
        <v>54.1</v>
      </c>
      <c r="GI63">
        <v>37.200000000000003</v>
      </c>
      <c r="GJ63">
        <v>34.989100000000001</v>
      </c>
      <c r="GK63">
        <v>63.849200000000003</v>
      </c>
      <c r="GL63">
        <v>14.6234</v>
      </c>
      <c r="GM63">
        <v>1</v>
      </c>
      <c r="GN63">
        <v>0.51720999999999995</v>
      </c>
      <c r="GO63">
        <v>0.35623899999999997</v>
      </c>
      <c r="GP63">
        <v>20.231300000000001</v>
      </c>
      <c r="GQ63">
        <v>5.2331599999999998</v>
      </c>
      <c r="GR63">
        <v>11.9518</v>
      </c>
      <c r="GS63">
        <v>4.9850000000000003</v>
      </c>
      <c r="GT63">
        <v>3.2897799999999999</v>
      </c>
      <c r="GU63">
        <v>9999</v>
      </c>
      <c r="GV63">
        <v>9999</v>
      </c>
      <c r="GW63">
        <v>9999</v>
      </c>
      <c r="GX63">
        <v>286.5</v>
      </c>
      <c r="GY63">
        <v>1.8668899999999999</v>
      </c>
      <c r="GZ63">
        <v>1.86913</v>
      </c>
      <c r="HA63">
        <v>1.86686</v>
      </c>
      <c r="HB63">
        <v>1.8672200000000001</v>
      </c>
      <c r="HC63">
        <v>1.8624799999999999</v>
      </c>
      <c r="HD63">
        <v>1.8652200000000001</v>
      </c>
      <c r="HE63">
        <v>1.86859</v>
      </c>
      <c r="HF63">
        <v>1.86893</v>
      </c>
      <c r="HG63">
        <v>5</v>
      </c>
      <c r="HH63">
        <v>0</v>
      </c>
      <c r="HI63">
        <v>0</v>
      </c>
      <c r="HJ63">
        <v>0</v>
      </c>
      <c r="HK63" t="s">
        <v>407</v>
      </c>
      <c r="HL63" t="s">
        <v>408</v>
      </c>
      <c r="HM63" t="s">
        <v>409</v>
      </c>
      <c r="HN63" t="s">
        <v>409</v>
      </c>
      <c r="HO63" t="s">
        <v>409</v>
      </c>
      <c r="HP63" t="s">
        <v>409</v>
      </c>
      <c r="HQ63">
        <v>0</v>
      </c>
      <c r="HR63">
        <v>100</v>
      </c>
      <c r="HS63">
        <v>100</v>
      </c>
      <c r="HT63">
        <v>-4.0750000000000002</v>
      </c>
      <c r="HU63">
        <v>0.27179999999999999</v>
      </c>
      <c r="HV63">
        <v>-4.3240102594442114</v>
      </c>
      <c r="HW63">
        <v>1.6145137170229321E-3</v>
      </c>
      <c r="HX63">
        <v>-1.407043735234338E-6</v>
      </c>
      <c r="HY63">
        <v>4.3622850327847239E-10</v>
      </c>
      <c r="HZ63">
        <v>0.2718107417588656</v>
      </c>
      <c r="IA63">
        <v>0</v>
      </c>
      <c r="IB63">
        <v>0</v>
      </c>
      <c r="IC63">
        <v>0</v>
      </c>
      <c r="ID63">
        <v>2</v>
      </c>
      <c r="IE63">
        <v>2094</v>
      </c>
      <c r="IF63">
        <v>1</v>
      </c>
      <c r="IG63">
        <v>26</v>
      </c>
      <c r="IH63">
        <v>0.8</v>
      </c>
      <c r="II63">
        <v>0.6</v>
      </c>
      <c r="IJ63">
        <v>0.62377899999999997</v>
      </c>
      <c r="IK63">
        <v>2.5830099999999998</v>
      </c>
      <c r="IL63">
        <v>1.4978</v>
      </c>
      <c r="IM63">
        <v>2.2961399999999998</v>
      </c>
      <c r="IN63">
        <v>1.49902</v>
      </c>
      <c r="IO63">
        <v>2.3010299999999999</v>
      </c>
      <c r="IP63">
        <v>41.3521</v>
      </c>
      <c r="IQ63">
        <v>24.035</v>
      </c>
      <c r="IR63">
        <v>18</v>
      </c>
      <c r="IS63">
        <v>506.99700000000001</v>
      </c>
      <c r="IT63">
        <v>464.12700000000001</v>
      </c>
      <c r="IU63">
        <v>30.4239</v>
      </c>
      <c r="IV63">
        <v>33.756700000000002</v>
      </c>
      <c r="IW63">
        <v>30</v>
      </c>
      <c r="IX63">
        <v>33.6693</v>
      </c>
      <c r="IY63">
        <v>33.575800000000001</v>
      </c>
      <c r="IZ63">
        <v>12.502599999999999</v>
      </c>
      <c r="JA63">
        <v>39.846899999999998</v>
      </c>
      <c r="JB63">
        <v>0</v>
      </c>
      <c r="JC63">
        <v>30.437899999999999</v>
      </c>
      <c r="JD63">
        <v>200</v>
      </c>
      <c r="JE63">
        <v>24.2636</v>
      </c>
      <c r="JF63">
        <v>100.05</v>
      </c>
      <c r="JG63">
        <v>100.286</v>
      </c>
    </row>
    <row r="64" spans="1:267" x14ac:dyDescent="0.3">
      <c r="A64">
        <v>46</v>
      </c>
      <c r="B64">
        <v>1691877982.0999999</v>
      </c>
      <c r="C64">
        <v>10075.5</v>
      </c>
      <c r="D64" t="s">
        <v>638</v>
      </c>
      <c r="E64" t="s">
        <v>639</v>
      </c>
      <c r="F64" t="s">
        <v>395</v>
      </c>
      <c r="G64" t="s">
        <v>478</v>
      </c>
      <c r="H64" t="s">
        <v>623</v>
      </c>
      <c r="I64" t="s">
        <v>28</v>
      </c>
      <c r="J64" t="s">
        <v>399</v>
      </c>
      <c r="K64" t="s">
        <v>624</v>
      </c>
      <c r="L64" t="s">
        <v>400</v>
      </c>
      <c r="M64">
        <v>1691877982.0999999</v>
      </c>
      <c r="N64">
        <f t="shared" si="46"/>
        <v>5.2521732590593206E-3</v>
      </c>
      <c r="O64">
        <f t="shared" si="47"/>
        <v>5.2521732590593206</v>
      </c>
      <c r="P64">
        <f t="shared" si="48"/>
        <v>12.635500268858017</v>
      </c>
      <c r="Q64">
        <f t="shared" si="49"/>
        <v>104.182</v>
      </c>
      <c r="R64">
        <f t="shared" si="50"/>
        <v>28.644459937243365</v>
      </c>
      <c r="S64">
        <f t="shared" si="51"/>
        <v>2.8260299088108476</v>
      </c>
      <c r="T64">
        <f t="shared" si="52"/>
        <v>10.2784778838482</v>
      </c>
      <c r="U64">
        <f t="shared" si="53"/>
        <v>0.28796037248188322</v>
      </c>
      <c r="V64">
        <f t="shared" si="54"/>
        <v>2.9024166476802367</v>
      </c>
      <c r="W64">
        <f t="shared" si="55"/>
        <v>0.27297768966597563</v>
      </c>
      <c r="X64">
        <f t="shared" si="56"/>
        <v>0.17189220152734114</v>
      </c>
      <c r="Y64">
        <f t="shared" si="57"/>
        <v>289.57866029207321</v>
      </c>
      <c r="Z64">
        <f t="shared" si="58"/>
        <v>32.789543276582577</v>
      </c>
      <c r="AA64">
        <f t="shared" si="59"/>
        <v>32.020499999999998</v>
      </c>
      <c r="AB64">
        <f t="shared" si="60"/>
        <v>4.7806266121172403</v>
      </c>
      <c r="AC64">
        <f t="shared" si="61"/>
        <v>60.380739324045948</v>
      </c>
      <c r="AD64">
        <f t="shared" si="62"/>
        <v>2.9568357847065303</v>
      </c>
      <c r="AE64">
        <f t="shared" si="63"/>
        <v>4.8969850614747337</v>
      </c>
      <c r="AF64">
        <f t="shared" si="64"/>
        <v>1.82379082741071</v>
      </c>
      <c r="AG64">
        <f t="shared" si="65"/>
        <v>-231.62084072451603</v>
      </c>
      <c r="AH64">
        <f t="shared" si="66"/>
        <v>66.595796733424478</v>
      </c>
      <c r="AI64">
        <f t="shared" si="67"/>
        <v>5.2154791993638359</v>
      </c>
      <c r="AJ64">
        <f t="shared" si="68"/>
        <v>129.76909550034549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51137.363731581238</v>
      </c>
      <c r="AP64" t="s">
        <v>401</v>
      </c>
      <c r="AQ64">
        <v>0</v>
      </c>
      <c r="AR64">
        <v>0</v>
      </c>
      <c r="AS64">
        <v>0</v>
      </c>
      <c r="AT64" t="e">
        <f t="shared" si="72"/>
        <v>#DIV/0!</v>
      </c>
      <c r="AU64">
        <v>-1</v>
      </c>
      <c r="AV64" t="s">
        <v>640</v>
      </c>
      <c r="AW64">
        <v>10269.700000000001</v>
      </c>
      <c r="AX64">
        <v>894.34273076923068</v>
      </c>
      <c r="AY64">
        <v>1032.27</v>
      </c>
      <c r="AZ64">
        <f t="shared" si="73"/>
        <v>0.13361549713812215</v>
      </c>
      <c r="BA64">
        <v>0.5</v>
      </c>
      <c r="BB64">
        <f t="shared" si="74"/>
        <v>1513.2516001513332</v>
      </c>
      <c r="BC64">
        <f t="shared" si="75"/>
        <v>12.635500268858017</v>
      </c>
      <c r="BD64">
        <f t="shared" si="76"/>
        <v>101.0969324246396</v>
      </c>
      <c r="BE64">
        <f t="shared" si="77"/>
        <v>9.0107291262698126E-3</v>
      </c>
      <c r="BF64">
        <f t="shared" si="78"/>
        <v>-1</v>
      </c>
      <c r="BG64" t="e">
        <f t="shared" si="79"/>
        <v>#DIV/0!</v>
      </c>
      <c r="BH64" t="s">
        <v>641</v>
      </c>
      <c r="BI64">
        <v>605.89</v>
      </c>
      <c r="BJ64">
        <f t="shared" si="80"/>
        <v>605.89</v>
      </c>
      <c r="BK64">
        <f t="shared" si="81"/>
        <v>0.41305084909955725</v>
      </c>
      <c r="BL64">
        <f t="shared" si="82"/>
        <v>0.32348437832630356</v>
      </c>
      <c r="BM64">
        <f t="shared" si="83"/>
        <v>1.7037250986152601</v>
      </c>
      <c r="BN64">
        <f t="shared" si="84"/>
        <v>0.1336154971381221</v>
      </c>
      <c r="BO64" t="e">
        <f t="shared" si="85"/>
        <v>#DIV/0!</v>
      </c>
      <c r="BP64">
        <f t="shared" si="86"/>
        <v>0.21915082802266031</v>
      </c>
      <c r="BQ64">
        <f t="shared" si="87"/>
        <v>0.78084917197733972</v>
      </c>
      <c r="BR64">
        <v>1113</v>
      </c>
      <c r="BS64">
        <v>300</v>
      </c>
      <c r="BT64">
        <v>300</v>
      </c>
      <c r="BU64">
        <v>300</v>
      </c>
      <c r="BV64">
        <v>10269.700000000001</v>
      </c>
      <c r="BW64">
        <v>994.86</v>
      </c>
      <c r="BX64">
        <v>-6.9825399999999998E-3</v>
      </c>
      <c r="BY64">
        <v>1.02</v>
      </c>
      <c r="BZ64" t="s">
        <v>401</v>
      </c>
      <c r="CA64" t="s">
        <v>401</v>
      </c>
      <c r="CB64" t="s">
        <v>401</v>
      </c>
      <c r="CC64" t="s">
        <v>401</v>
      </c>
      <c r="CD64" t="s">
        <v>401</v>
      </c>
      <c r="CE64" t="s">
        <v>401</v>
      </c>
      <c r="CF64" t="s">
        <v>401</v>
      </c>
      <c r="CG64" t="s">
        <v>401</v>
      </c>
      <c r="CH64" t="s">
        <v>401</v>
      </c>
      <c r="CI64" t="s">
        <v>401</v>
      </c>
      <c r="CJ64">
        <f t="shared" si="88"/>
        <v>1800.08</v>
      </c>
      <c r="CK64">
        <f t="shared" si="89"/>
        <v>1513.2516001513332</v>
      </c>
      <c r="CL64">
        <f t="shared" si="90"/>
        <v>0.84065797084092553</v>
      </c>
      <c r="CM64">
        <f t="shared" si="91"/>
        <v>0.16086988372298633</v>
      </c>
      <c r="CN64">
        <v>6</v>
      </c>
      <c r="CO64">
        <v>0.5</v>
      </c>
      <c r="CP64" t="s">
        <v>404</v>
      </c>
      <c r="CQ64">
        <v>1691877982.0999999</v>
      </c>
      <c r="CR64">
        <v>104.182</v>
      </c>
      <c r="CS64">
        <v>119.996</v>
      </c>
      <c r="CT64">
        <v>29.970300000000002</v>
      </c>
      <c r="CU64">
        <v>23.858599999999999</v>
      </c>
      <c r="CV64">
        <v>108.003</v>
      </c>
      <c r="CW64">
        <v>29.694400000000002</v>
      </c>
      <c r="CX64">
        <v>500.16500000000002</v>
      </c>
      <c r="CY64">
        <v>98.559899999999999</v>
      </c>
      <c r="CZ64">
        <v>9.89651E-2</v>
      </c>
      <c r="DA64">
        <v>32.446100000000001</v>
      </c>
      <c r="DB64">
        <v>32.020499999999998</v>
      </c>
      <c r="DC64">
        <v>999.9</v>
      </c>
      <c r="DD64">
        <v>0</v>
      </c>
      <c r="DE64">
        <v>0</v>
      </c>
      <c r="DF64">
        <v>9990</v>
      </c>
      <c r="DG64">
        <v>0</v>
      </c>
      <c r="DH64">
        <v>88.242199999999997</v>
      </c>
      <c r="DI64">
        <v>-15.814</v>
      </c>
      <c r="DJ64">
        <v>107.401</v>
      </c>
      <c r="DK64">
        <v>122.929</v>
      </c>
      <c r="DL64">
        <v>6.1117699999999999</v>
      </c>
      <c r="DM64">
        <v>119.996</v>
      </c>
      <c r="DN64">
        <v>23.858599999999999</v>
      </c>
      <c r="DO64">
        <v>2.9538700000000002</v>
      </c>
      <c r="DP64">
        <v>2.3515000000000001</v>
      </c>
      <c r="DQ64">
        <v>23.770199999999999</v>
      </c>
      <c r="DR64">
        <v>20.0336</v>
      </c>
      <c r="DS64">
        <v>1800.08</v>
      </c>
      <c r="DT64">
        <v>0.97800399999999998</v>
      </c>
      <c r="DU64">
        <v>2.19962E-2</v>
      </c>
      <c r="DV64">
        <v>0</v>
      </c>
      <c r="DW64">
        <v>894.12</v>
      </c>
      <c r="DX64">
        <v>4.9997699999999998</v>
      </c>
      <c r="DY64">
        <v>17372.5</v>
      </c>
      <c r="DZ64">
        <v>15785.2</v>
      </c>
      <c r="EA64">
        <v>43.936999999999998</v>
      </c>
      <c r="EB64">
        <v>44.25</v>
      </c>
      <c r="EC64">
        <v>43.436999999999998</v>
      </c>
      <c r="ED64">
        <v>43.625</v>
      </c>
      <c r="EE64">
        <v>44.875</v>
      </c>
      <c r="EF64">
        <v>1755.6</v>
      </c>
      <c r="EG64">
        <v>39.479999999999997</v>
      </c>
      <c r="EH64">
        <v>0</v>
      </c>
      <c r="EI64">
        <v>109.6000001430511</v>
      </c>
      <c r="EJ64">
        <v>0</v>
      </c>
      <c r="EK64">
        <v>894.34273076923068</v>
      </c>
      <c r="EL64">
        <v>-4.4628034243510086</v>
      </c>
      <c r="EM64">
        <v>-97.152136646110947</v>
      </c>
      <c r="EN64">
        <v>17378.803846153849</v>
      </c>
      <c r="EO64">
        <v>15</v>
      </c>
      <c r="EP64">
        <v>1691877946.0999999</v>
      </c>
      <c r="EQ64" t="s">
        <v>642</v>
      </c>
      <c r="ER64">
        <v>1691877940.5999999</v>
      </c>
      <c r="ES64">
        <v>1691877946.0999999</v>
      </c>
      <c r="ET64">
        <v>50</v>
      </c>
      <c r="EU64">
        <v>0.34499999999999997</v>
      </c>
      <c r="EV64">
        <v>4.0000000000000001E-3</v>
      </c>
      <c r="EW64">
        <v>-3.8</v>
      </c>
      <c r="EX64">
        <v>0.19</v>
      </c>
      <c r="EY64">
        <v>120</v>
      </c>
      <c r="EZ64">
        <v>24</v>
      </c>
      <c r="FA64">
        <v>0.14000000000000001</v>
      </c>
      <c r="FB64">
        <v>0.02</v>
      </c>
      <c r="FC64">
        <v>12.442153890338149</v>
      </c>
      <c r="FD64">
        <v>0.62374701937003219</v>
      </c>
      <c r="FE64">
        <v>0.10555045790591711</v>
      </c>
      <c r="FF64">
        <v>1</v>
      </c>
      <c r="FG64">
        <v>0.27904012087785751</v>
      </c>
      <c r="FH64">
        <v>8.4645607167995712E-2</v>
      </c>
      <c r="FI64">
        <v>1.630273563448625E-2</v>
      </c>
      <c r="FJ64">
        <v>1</v>
      </c>
      <c r="FK64">
        <v>2</v>
      </c>
      <c r="FL64">
        <v>2</v>
      </c>
      <c r="FM64" t="s">
        <v>406</v>
      </c>
      <c r="FN64">
        <v>2.9626800000000002</v>
      </c>
      <c r="FO64">
        <v>2.6981099999999998</v>
      </c>
      <c r="FP64">
        <v>3.0317500000000001E-2</v>
      </c>
      <c r="FQ64">
        <v>3.3360399999999998E-2</v>
      </c>
      <c r="FR64">
        <v>0.13230700000000001</v>
      </c>
      <c r="FS64">
        <v>0.10935599999999999</v>
      </c>
      <c r="FT64">
        <v>33104.300000000003</v>
      </c>
      <c r="FU64">
        <v>21123.9</v>
      </c>
      <c r="FV64">
        <v>32051.4</v>
      </c>
      <c r="FW64">
        <v>24986.5</v>
      </c>
      <c r="FX64">
        <v>38472.1</v>
      </c>
      <c r="FY64">
        <v>38528.9</v>
      </c>
      <c r="FZ64">
        <v>46045.3</v>
      </c>
      <c r="GA64">
        <v>45271</v>
      </c>
      <c r="GB64">
        <v>1.92415</v>
      </c>
      <c r="GC64">
        <v>1.7972699999999999</v>
      </c>
      <c r="GD64">
        <v>8.6210700000000001E-2</v>
      </c>
      <c r="GE64">
        <v>0</v>
      </c>
      <c r="GF64">
        <v>30.6205</v>
      </c>
      <c r="GG64">
        <v>999.9</v>
      </c>
      <c r="GH64">
        <v>53.9</v>
      </c>
      <c r="GI64">
        <v>37.299999999999997</v>
      </c>
      <c r="GJ64">
        <v>35.049999999999997</v>
      </c>
      <c r="GK64">
        <v>63.619199999999999</v>
      </c>
      <c r="GL64">
        <v>14.102600000000001</v>
      </c>
      <c r="GM64">
        <v>1</v>
      </c>
      <c r="GN64">
        <v>0.51597099999999996</v>
      </c>
      <c r="GO64">
        <v>0.91837400000000002</v>
      </c>
      <c r="GP64">
        <v>20.2285</v>
      </c>
      <c r="GQ64">
        <v>5.2303199999999999</v>
      </c>
      <c r="GR64">
        <v>11.950200000000001</v>
      </c>
      <c r="GS64">
        <v>4.9844999999999997</v>
      </c>
      <c r="GT64">
        <v>3.28925</v>
      </c>
      <c r="GU64">
        <v>9999</v>
      </c>
      <c r="GV64">
        <v>9999</v>
      </c>
      <c r="GW64">
        <v>9999</v>
      </c>
      <c r="GX64">
        <v>286.60000000000002</v>
      </c>
      <c r="GY64">
        <v>1.8668899999999999</v>
      </c>
      <c r="GZ64">
        <v>1.86911</v>
      </c>
      <c r="HA64">
        <v>1.8669</v>
      </c>
      <c r="HB64">
        <v>1.8672200000000001</v>
      </c>
      <c r="HC64">
        <v>1.86246</v>
      </c>
      <c r="HD64">
        <v>1.8651899999999999</v>
      </c>
      <c r="HE64">
        <v>1.86859</v>
      </c>
      <c r="HF64">
        <v>1.8689100000000001</v>
      </c>
      <c r="HG64">
        <v>5</v>
      </c>
      <c r="HH64">
        <v>0</v>
      </c>
      <c r="HI64">
        <v>0</v>
      </c>
      <c r="HJ64">
        <v>0</v>
      </c>
      <c r="HK64" t="s">
        <v>407</v>
      </c>
      <c r="HL64" t="s">
        <v>408</v>
      </c>
      <c r="HM64" t="s">
        <v>409</v>
      </c>
      <c r="HN64" t="s">
        <v>409</v>
      </c>
      <c r="HO64" t="s">
        <v>409</v>
      </c>
      <c r="HP64" t="s">
        <v>409</v>
      </c>
      <c r="HQ64">
        <v>0</v>
      </c>
      <c r="HR64">
        <v>100</v>
      </c>
      <c r="HS64">
        <v>100</v>
      </c>
      <c r="HT64">
        <v>-3.8210000000000002</v>
      </c>
      <c r="HU64">
        <v>0.27589999999999998</v>
      </c>
      <c r="HV64">
        <v>-3.9787410415075248</v>
      </c>
      <c r="HW64">
        <v>1.6145137170229321E-3</v>
      </c>
      <c r="HX64">
        <v>-1.407043735234338E-6</v>
      </c>
      <c r="HY64">
        <v>4.3622850327847239E-10</v>
      </c>
      <c r="HZ64">
        <v>0.27591415390918372</v>
      </c>
      <c r="IA64">
        <v>0</v>
      </c>
      <c r="IB64">
        <v>0</v>
      </c>
      <c r="IC64">
        <v>0</v>
      </c>
      <c r="ID64">
        <v>2</v>
      </c>
      <c r="IE64">
        <v>2094</v>
      </c>
      <c r="IF64">
        <v>1</v>
      </c>
      <c r="IG64">
        <v>26</v>
      </c>
      <c r="IH64">
        <v>0.7</v>
      </c>
      <c r="II64">
        <v>0.6</v>
      </c>
      <c r="IJ64">
        <v>0.43945299999999998</v>
      </c>
      <c r="IK64">
        <v>2.5915499999999998</v>
      </c>
      <c r="IL64">
        <v>1.4978</v>
      </c>
      <c r="IM64">
        <v>2.2949199999999998</v>
      </c>
      <c r="IN64">
        <v>1.49902</v>
      </c>
      <c r="IO64">
        <v>2.4352999999999998</v>
      </c>
      <c r="IP64">
        <v>41.4041</v>
      </c>
      <c r="IQ64">
        <v>24.043700000000001</v>
      </c>
      <c r="IR64">
        <v>18</v>
      </c>
      <c r="IS64">
        <v>507.48700000000002</v>
      </c>
      <c r="IT64">
        <v>463.048</v>
      </c>
      <c r="IU64">
        <v>30.269100000000002</v>
      </c>
      <c r="IV64">
        <v>33.738300000000002</v>
      </c>
      <c r="IW64">
        <v>30</v>
      </c>
      <c r="IX64">
        <v>33.660299999999999</v>
      </c>
      <c r="IY64">
        <v>33.572800000000001</v>
      </c>
      <c r="IZ64">
        <v>8.7920200000000008</v>
      </c>
      <c r="JA64">
        <v>41.090400000000002</v>
      </c>
      <c r="JB64">
        <v>0</v>
      </c>
      <c r="JC64">
        <v>30.258700000000001</v>
      </c>
      <c r="JD64">
        <v>120</v>
      </c>
      <c r="JE64">
        <v>23.738099999999999</v>
      </c>
      <c r="JF64">
        <v>100.05500000000001</v>
      </c>
      <c r="JG64">
        <v>100.298</v>
      </c>
    </row>
    <row r="65" spans="1:267" x14ac:dyDescent="0.3">
      <c r="A65">
        <v>47</v>
      </c>
      <c r="B65">
        <v>1691878112.0999999</v>
      </c>
      <c r="C65">
        <v>10205.5</v>
      </c>
      <c r="D65" t="s">
        <v>643</v>
      </c>
      <c r="E65" t="s">
        <v>644</v>
      </c>
      <c r="F65" t="s">
        <v>395</v>
      </c>
      <c r="G65" t="s">
        <v>478</v>
      </c>
      <c r="H65" t="s">
        <v>623</v>
      </c>
      <c r="I65" t="s">
        <v>28</v>
      </c>
      <c r="J65" t="s">
        <v>399</v>
      </c>
      <c r="K65" t="s">
        <v>624</v>
      </c>
      <c r="L65" t="s">
        <v>400</v>
      </c>
      <c r="M65">
        <v>1691878112.0999999</v>
      </c>
      <c r="N65">
        <f t="shared" si="46"/>
        <v>6.2010314811633905E-3</v>
      </c>
      <c r="O65">
        <f t="shared" si="47"/>
        <v>6.2010314811633904</v>
      </c>
      <c r="P65">
        <f t="shared" si="48"/>
        <v>8.8316332626030309</v>
      </c>
      <c r="Q65">
        <f t="shared" si="49"/>
        <v>58.968499999999999</v>
      </c>
      <c r="R65">
        <f t="shared" si="50"/>
        <v>15.333434053475122</v>
      </c>
      <c r="S65">
        <f t="shared" si="51"/>
        <v>1.5128045556347554</v>
      </c>
      <c r="T65">
        <f t="shared" si="52"/>
        <v>5.8178627910640985</v>
      </c>
      <c r="U65">
        <f t="shared" si="53"/>
        <v>0.35129204595475599</v>
      </c>
      <c r="V65">
        <f t="shared" si="54"/>
        <v>2.9083275773320323</v>
      </c>
      <c r="W65">
        <f t="shared" si="55"/>
        <v>0.32930663224743684</v>
      </c>
      <c r="X65">
        <f t="shared" si="56"/>
        <v>0.207677183066414</v>
      </c>
      <c r="Y65">
        <f t="shared" si="57"/>
        <v>289.53774329218942</v>
      </c>
      <c r="Z65">
        <f t="shared" si="58"/>
        <v>32.569558654896703</v>
      </c>
      <c r="AA65">
        <f t="shared" si="59"/>
        <v>31.923400000000001</v>
      </c>
      <c r="AB65">
        <f t="shared" si="60"/>
        <v>4.7544193879132592</v>
      </c>
      <c r="AC65">
        <f t="shared" si="61"/>
        <v>60.53834138926365</v>
      </c>
      <c r="AD65">
        <f t="shared" si="62"/>
        <v>2.9693066998893194</v>
      </c>
      <c r="AE65">
        <f t="shared" si="63"/>
        <v>4.9048365577057584</v>
      </c>
      <c r="AF65">
        <f t="shared" si="64"/>
        <v>1.7851126880239399</v>
      </c>
      <c r="AG65">
        <f t="shared" si="65"/>
        <v>-273.46548831930551</v>
      </c>
      <c r="AH65">
        <f t="shared" si="66"/>
        <v>86.409039124002248</v>
      </c>
      <c r="AI65">
        <f t="shared" si="67"/>
        <v>6.7511307896290598</v>
      </c>
      <c r="AJ65">
        <f t="shared" si="68"/>
        <v>109.23242488651525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51298.863841908867</v>
      </c>
      <c r="AP65" t="s">
        <v>401</v>
      </c>
      <c r="AQ65">
        <v>0</v>
      </c>
      <c r="AR65">
        <v>0</v>
      </c>
      <c r="AS65">
        <v>0</v>
      </c>
      <c r="AT65" t="e">
        <f t="shared" si="72"/>
        <v>#DIV/0!</v>
      </c>
      <c r="AU65">
        <v>-1</v>
      </c>
      <c r="AV65" t="s">
        <v>645</v>
      </c>
      <c r="AW65">
        <v>10269.700000000001</v>
      </c>
      <c r="AX65">
        <v>897.05023076923089</v>
      </c>
      <c r="AY65">
        <v>1004.66</v>
      </c>
      <c r="AZ65">
        <f t="shared" si="73"/>
        <v>0.10711063367783036</v>
      </c>
      <c r="BA65">
        <v>0.5</v>
      </c>
      <c r="BB65">
        <f t="shared" si="74"/>
        <v>1513.0335001513934</v>
      </c>
      <c r="BC65">
        <f t="shared" si="75"/>
        <v>8.8316332626030309</v>
      </c>
      <c r="BD65">
        <f t="shared" si="76"/>
        <v>81.030988488500682</v>
      </c>
      <c r="BE65">
        <f t="shared" si="77"/>
        <v>6.497961387913277E-3</v>
      </c>
      <c r="BF65">
        <f t="shared" si="78"/>
        <v>-1</v>
      </c>
      <c r="BG65" t="e">
        <f t="shared" si="79"/>
        <v>#DIV/0!</v>
      </c>
      <c r="BH65" t="s">
        <v>646</v>
      </c>
      <c r="BI65">
        <v>616.63</v>
      </c>
      <c r="BJ65">
        <f t="shared" si="80"/>
        <v>616.63</v>
      </c>
      <c r="BK65">
        <f t="shared" si="81"/>
        <v>0.38623016741982363</v>
      </c>
      <c r="BL65">
        <f t="shared" si="82"/>
        <v>0.27732332353366773</v>
      </c>
      <c r="BM65">
        <f t="shared" si="83"/>
        <v>1.6292752542043041</v>
      </c>
      <c r="BN65">
        <f t="shared" si="84"/>
        <v>0.10711063367783039</v>
      </c>
      <c r="BO65" t="e">
        <f t="shared" si="85"/>
        <v>#DIV/0!</v>
      </c>
      <c r="BP65">
        <f t="shared" si="86"/>
        <v>0.19063133270020569</v>
      </c>
      <c r="BQ65">
        <f t="shared" si="87"/>
        <v>0.80936866729979429</v>
      </c>
      <c r="BR65">
        <v>1115</v>
      </c>
      <c r="BS65">
        <v>300</v>
      </c>
      <c r="BT65">
        <v>300</v>
      </c>
      <c r="BU65">
        <v>300</v>
      </c>
      <c r="BV65">
        <v>10269.700000000001</v>
      </c>
      <c r="BW65">
        <v>975.66</v>
      </c>
      <c r="BX65">
        <v>-6.98236E-3</v>
      </c>
      <c r="BY65">
        <v>0.15</v>
      </c>
      <c r="BZ65" t="s">
        <v>401</v>
      </c>
      <c r="CA65" t="s">
        <v>401</v>
      </c>
      <c r="CB65" t="s">
        <v>401</v>
      </c>
      <c r="CC65" t="s">
        <v>401</v>
      </c>
      <c r="CD65" t="s">
        <v>401</v>
      </c>
      <c r="CE65" t="s">
        <v>401</v>
      </c>
      <c r="CF65" t="s">
        <v>401</v>
      </c>
      <c r="CG65" t="s">
        <v>401</v>
      </c>
      <c r="CH65" t="s">
        <v>401</v>
      </c>
      <c r="CI65" t="s">
        <v>401</v>
      </c>
      <c r="CJ65">
        <f t="shared" si="88"/>
        <v>1799.82</v>
      </c>
      <c r="CK65">
        <f t="shared" si="89"/>
        <v>1513.0335001513934</v>
      </c>
      <c r="CL65">
        <f t="shared" si="90"/>
        <v>0.84065823257403149</v>
      </c>
      <c r="CM65">
        <f t="shared" si="91"/>
        <v>0.16087038886788091</v>
      </c>
      <c r="CN65">
        <v>6</v>
      </c>
      <c r="CO65">
        <v>0.5</v>
      </c>
      <c r="CP65" t="s">
        <v>404</v>
      </c>
      <c r="CQ65">
        <v>1691878112.0999999</v>
      </c>
      <c r="CR65">
        <v>58.968499999999999</v>
      </c>
      <c r="CS65">
        <v>70.001000000000005</v>
      </c>
      <c r="CT65">
        <v>30.0962</v>
      </c>
      <c r="CU65">
        <v>22.881699999999999</v>
      </c>
      <c r="CV65">
        <v>62.801900000000003</v>
      </c>
      <c r="CW65">
        <v>29.810600000000001</v>
      </c>
      <c r="CX65">
        <v>500.19299999999998</v>
      </c>
      <c r="CY65">
        <v>98.560599999999994</v>
      </c>
      <c r="CZ65">
        <v>9.9918599999999996E-2</v>
      </c>
      <c r="DA65">
        <v>32.474499999999999</v>
      </c>
      <c r="DB65">
        <v>31.923400000000001</v>
      </c>
      <c r="DC65">
        <v>999.9</v>
      </c>
      <c r="DD65">
        <v>0</v>
      </c>
      <c r="DE65">
        <v>0</v>
      </c>
      <c r="DF65">
        <v>10023.799999999999</v>
      </c>
      <c r="DG65">
        <v>0</v>
      </c>
      <c r="DH65">
        <v>84.602000000000004</v>
      </c>
      <c r="DI65">
        <v>-11.032500000000001</v>
      </c>
      <c r="DJ65">
        <v>60.798299999999998</v>
      </c>
      <c r="DK65">
        <v>71.640299999999996</v>
      </c>
      <c r="DL65">
        <v>7.2144399999999997</v>
      </c>
      <c r="DM65">
        <v>70.001000000000005</v>
      </c>
      <c r="DN65">
        <v>22.881699999999999</v>
      </c>
      <c r="DO65">
        <v>2.9662999999999999</v>
      </c>
      <c r="DP65">
        <v>2.2552400000000001</v>
      </c>
      <c r="DQ65">
        <v>23.8399</v>
      </c>
      <c r="DR65">
        <v>19.360199999999999</v>
      </c>
      <c r="DS65">
        <v>1799.82</v>
      </c>
      <c r="DT65">
        <v>0.97799999999999998</v>
      </c>
      <c r="DU65">
        <v>2.19998E-2</v>
      </c>
      <c r="DV65">
        <v>0</v>
      </c>
      <c r="DW65">
        <v>896.83</v>
      </c>
      <c r="DX65">
        <v>4.9997699999999998</v>
      </c>
      <c r="DY65">
        <v>17505.099999999999</v>
      </c>
      <c r="DZ65">
        <v>15782.9</v>
      </c>
      <c r="EA65">
        <v>43.936999999999998</v>
      </c>
      <c r="EB65">
        <v>44.311999999999998</v>
      </c>
      <c r="EC65">
        <v>43.436999999999998</v>
      </c>
      <c r="ED65">
        <v>43.75</v>
      </c>
      <c r="EE65">
        <v>44.875</v>
      </c>
      <c r="EF65">
        <v>1755.33</v>
      </c>
      <c r="EG65">
        <v>39.49</v>
      </c>
      <c r="EH65">
        <v>0</v>
      </c>
      <c r="EI65">
        <v>129.4000000953674</v>
      </c>
      <c r="EJ65">
        <v>0</v>
      </c>
      <c r="EK65">
        <v>897.05023076923089</v>
      </c>
      <c r="EL65">
        <v>-1.0347350380101989</v>
      </c>
      <c r="EM65">
        <v>-20.676921008437009</v>
      </c>
      <c r="EN65">
        <v>17508.692307692309</v>
      </c>
      <c r="EO65">
        <v>15</v>
      </c>
      <c r="EP65">
        <v>1691878075.5999999</v>
      </c>
      <c r="EQ65" t="s">
        <v>647</v>
      </c>
      <c r="ER65">
        <v>1691878073.5999999</v>
      </c>
      <c r="ES65">
        <v>1691878075.5999999</v>
      </c>
      <c r="ET65">
        <v>51</v>
      </c>
      <c r="EU65">
        <v>4.9000000000000002E-2</v>
      </c>
      <c r="EV65">
        <v>0.01</v>
      </c>
      <c r="EW65">
        <v>-3.8180000000000001</v>
      </c>
      <c r="EX65">
        <v>0.17100000000000001</v>
      </c>
      <c r="EY65">
        <v>70</v>
      </c>
      <c r="EZ65">
        <v>23</v>
      </c>
      <c r="FA65">
        <v>0.22</v>
      </c>
      <c r="FB65">
        <v>0.01</v>
      </c>
      <c r="FC65">
        <v>8.6871396763677922</v>
      </c>
      <c r="FD65">
        <v>0.36030351796798232</v>
      </c>
      <c r="FE65">
        <v>5.9904649468607768E-2</v>
      </c>
      <c r="FF65">
        <v>1</v>
      </c>
      <c r="FG65">
        <v>0.34336747139195639</v>
      </c>
      <c r="FH65">
        <v>9.8636614625776345E-2</v>
      </c>
      <c r="FI65">
        <v>1.9956110820563519E-2</v>
      </c>
      <c r="FJ65">
        <v>1</v>
      </c>
      <c r="FK65">
        <v>2</v>
      </c>
      <c r="FL65">
        <v>2</v>
      </c>
      <c r="FM65" t="s">
        <v>406</v>
      </c>
      <c r="FN65">
        <v>2.9627400000000002</v>
      </c>
      <c r="FO65">
        <v>2.69936</v>
      </c>
      <c r="FP65">
        <v>1.78555E-2</v>
      </c>
      <c r="FQ65">
        <v>1.9785799999999999E-2</v>
      </c>
      <c r="FR65">
        <v>0.13265199999999999</v>
      </c>
      <c r="FS65">
        <v>0.10621700000000001</v>
      </c>
      <c r="FT65">
        <v>33530.5</v>
      </c>
      <c r="FU65">
        <v>21421.200000000001</v>
      </c>
      <c r="FV65">
        <v>32052.6</v>
      </c>
      <c r="FW65">
        <v>24987.9</v>
      </c>
      <c r="FX65">
        <v>38458</v>
      </c>
      <c r="FY65">
        <v>38666.699999999997</v>
      </c>
      <c r="FZ65">
        <v>46046.7</v>
      </c>
      <c r="GA65">
        <v>45273.5</v>
      </c>
      <c r="GB65">
        <v>1.92483</v>
      </c>
      <c r="GC65">
        <v>1.7938000000000001</v>
      </c>
      <c r="GD65">
        <v>7.2844300000000001E-2</v>
      </c>
      <c r="GE65">
        <v>0</v>
      </c>
      <c r="GF65">
        <v>30.740500000000001</v>
      </c>
      <c r="GG65">
        <v>999.9</v>
      </c>
      <c r="GH65">
        <v>53.9</v>
      </c>
      <c r="GI65">
        <v>37.5</v>
      </c>
      <c r="GJ65">
        <v>35.430599999999998</v>
      </c>
      <c r="GK65">
        <v>63.219200000000001</v>
      </c>
      <c r="GL65">
        <v>13.677899999999999</v>
      </c>
      <c r="GM65">
        <v>1</v>
      </c>
      <c r="GN65">
        <v>0.516065</v>
      </c>
      <c r="GO65">
        <v>0.505768</v>
      </c>
      <c r="GP65">
        <v>20.230699999999999</v>
      </c>
      <c r="GQ65">
        <v>5.2268699999999999</v>
      </c>
      <c r="GR65">
        <v>11.950200000000001</v>
      </c>
      <c r="GS65">
        <v>4.9847999999999999</v>
      </c>
      <c r="GT65">
        <v>3.2893300000000001</v>
      </c>
      <c r="GU65">
        <v>9999</v>
      </c>
      <c r="GV65">
        <v>9999</v>
      </c>
      <c r="GW65">
        <v>9999</v>
      </c>
      <c r="GX65">
        <v>286.60000000000002</v>
      </c>
      <c r="GY65">
        <v>1.8668</v>
      </c>
      <c r="GZ65">
        <v>1.8690500000000001</v>
      </c>
      <c r="HA65">
        <v>1.8668199999999999</v>
      </c>
      <c r="HB65">
        <v>1.86721</v>
      </c>
      <c r="HC65">
        <v>1.8623499999999999</v>
      </c>
      <c r="HD65">
        <v>1.8651199999999999</v>
      </c>
      <c r="HE65">
        <v>1.86852</v>
      </c>
      <c r="HF65">
        <v>1.8689</v>
      </c>
      <c r="HG65">
        <v>5</v>
      </c>
      <c r="HH65">
        <v>0</v>
      </c>
      <c r="HI65">
        <v>0</v>
      </c>
      <c r="HJ65">
        <v>0</v>
      </c>
      <c r="HK65" t="s">
        <v>407</v>
      </c>
      <c r="HL65" t="s">
        <v>408</v>
      </c>
      <c r="HM65" t="s">
        <v>409</v>
      </c>
      <c r="HN65" t="s">
        <v>409</v>
      </c>
      <c r="HO65" t="s">
        <v>409</v>
      </c>
      <c r="HP65" t="s">
        <v>409</v>
      </c>
      <c r="HQ65">
        <v>0</v>
      </c>
      <c r="HR65">
        <v>100</v>
      </c>
      <c r="HS65">
        <v>100</v>
      </c>
      <c r="HT65">
        <v>-3.8330000000000002</v>
      </c>
      <c r="HU65">
        <v>0.28560000000000002</v>
      </c>
      <c r="HV65">
        <v>-3.9293306050393602</v>
      </c>
      <c r="HW65">
        <v>1.6145137170229321E-3</v>
      </c>
      <c r="HX65">
        <v>-1.407043735234338E-6</v>
      </c>
      <c r="HY65">
        <v>4.3622850327847239E-10</v>
      </c>
      <c r="HZ65">
        <v>0.28553956178425871</v>
      </c>
      <c r="IA65">
        <v>0</v>
      </c>
      <c r="IB65">
        <v>0</v>
      </c>
      <c r="IC65">
        <v>0</v>
      </c>
      <c r="ID65">
        <v>2</v>
      </c>
      <c r="IE65">
        <v>2094</v>
      </c>
      <c r="IF65">
        <v>1</v>
      </c>
      <c r="IG65">
        <v>26</v>
      </c>
      <c r="IH65">
        <v>0.6</v>
      </c>
      <c r="II65">
        <v>0.6</v>
      </c>
      <c r="IJ65">
        <v>0.323486</v>
      </c>
      <c r="IK65">
        <v>2.6184099999999999</v>
      </c>
      <c r="IL65">
        <v>1.4978</v>
      </c>
      <c r="IM65">
        <v>2.2949199999999998</v>
      </c>
      <c r="IN65">
        <v>1.49902</v>
      </c>
      <c r="IO65">
        <v>2.323</v>
      </c>
      <c r="IP65">
        <v>41.482199999999999</v>
      </c>
      <c r="IQ65">
        <v>24.035</v>
      </c>
      <c r="IR65">
        <v>18</v>
      </c>
      <c r="IS65">
        <v>508.16</v>
      </c>
      <c r="IT65">
        <v>460.97</v>
      </c>
      <c r="IU65">
        <v>30.402200000000001</v>
      </c>
      <c r="IV65">
        <v>33.777799999999999</v>
      </c>
      <c r="IW65">
        <v>30.0002</v>
      </c>
      <c r="IX65">
        <v>33.6905</v>
      </c>
      <c r="IY65">
        <v>33.602800000000002</v>
      </c>
      <c r="IZ65">
        <v>6.4709599999999998</v>
      </c>
      <c r="JA65">
        <v>44.263100000000001</v>
      </c>
      <c r="JB65">
        <v>0</v>
      </c>
      <c r="JC65">
        <v>30.4239</v>
      </c>
      <c r="JD65">
        <v>70</v>
      </c>
      <c r="JE65">
        <v>22.753499999999999</v>
      </c>
      <c r="JF65">
        <v>100.05800000000001</v>
      </c>
      <c r="JG65">
        <v>100.303</v>
      </c>
    </row>
    <row r="66" spans="1:267" x14ac:dyDescent="0.3">
      <c r="A66">
        <v>48</v>
      </c>
      <c r="B66">
        <v>1691878222.0999999</v>
      </c>
      <c r="C66">
        <v>10315.5</v>
      </c>
      <c r="D66" t="s">
        <v>648</v>
      </c>
      <c r="E66" t="s">
        <v>649</v>
      </c>
      <c r="F66" t="s">
        <v>395</v>
      </c>
      <c r="G66" t="s">
        <v>478</v>
      </c>
      <c r="H66" t="s">
        <v>623</v>
      </c>
      <c r="I66" t="s">
        <v>28</v>
      </c>
      <c r="J66" t="s">
        <v>399</v>
      </c>
      <c r="K66" t="s">
        <v>624</v>
      </c>
      <c r="L66" t="s">
        <v>400</v>
      </c>
      <c r="M66">
        <v>1691878222.0999999</v>
      </c>
      <c r="N66">
        <f t="shared" si="46"/>
        <v>6.9355719626959158E-3</v>
      </c>
      <c r="O66">
        <f t="shared" si="47"/>
        <v>6.9355719626959154</v>
      </c>
      <c r="P66">
        <f t="shared" si="48"/>
        <v>4.5798789510335958</v>
      </c>
      <c r="Q66">
        <f t="shared" si="49"/>
        <v>24.276</v>
      </c>
      <c r="R66">
        <f t="shared" si="50"/>
        <v>4.1433821563069237</v>
      </c>
      <c r="S66">
        <f t="shared" si="51"/>
        <v>0.40879342188537809</v>
      </c>
      <c r="T66">
        <f t="shared" si="52"/>
        <v>2.3951131552235996</v>
      </c>
      <c r="U66">
        <f t="shared" si="53"/>
        <v>0.39579604486269837</v>
      </c>
      <c r="V66">
        <f t="shared" si="54"/>
        <v>2.9040051287488362</v>
      </c>
      <c r="W66">
        <f t="shared" si="55"/>
        <v>0.36808445407145612</v>
      </c>
      <c r="X66">
        <f t="shared" si="56"/>
        <v>0.232380673114471</v>
      </c>
      <c r="Y66">
        <f t="shared" si="57"/>
        <v>289.57546829207644</v>
      </c>
      <c r="Z66">
        <f t="shared" si="58"/>
        <v>32.525270620922626</v>
      </c>
      <c r="AA66">
        <f t="shared" si="59"/>
        <v>31.996099999999998</v>
      </c>
      <c r="AB66">
        <f t="shared" si="60"/>
        <v>4.7740292667441606</v>
      </c>
      <c r="AC66">
        <f t="shared" si="61"/>
        <v>60.418847960097409</v>
      </c>
      <c r="AD66">
        <f t="shared" si="62"/>
        <v>2.9881394627743698</v>
      </c>
      <c r="AE66">
        <f t="shared" si="63"/>
        <v>4.9457074467024515</v>
      </c>
      <c r="AF66">
        <f t="shared" si="64"/>
        <v>1.7858898039697908</v>
      </c>
      <c r="AG66">
        <f t="shared" si="65"/>
        <v>-305.85872355488988</v>
      </c>
      <c r="AH66">
        <f t="shared" si="66"/>
        <v>97.944389247892488</v>
      </c>
      <c r="AI66">
        <f t="shared" si="67"/>
        <v>7.6720644169234218</v>
      </c>
      <c r="AJ66">
        <f t="shared" si="68"/>
        <v>89.333198402002481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51152.686368429204</v>
      </c>
      <c r="AP66" t="s">
        <v>401</v>
      </c>
      <c r="AQ66">
        <v>0</v>
      </c>
      <c r="AR66">
        <v>0</v>
      </c>
      <c r="AS66">
        <v>0</v>
      </c>
      <c r="AT66" t="e">
        <f t="shared" si="72"/>
        <v>#DIV/0!</v>
      </c>
      <c r="AU66">
        <v>-1</v>
      </c>
      <c r="AV66" t="s">
        <v>650</v>
      </c>
      <c r="AW66">
        <v>10269.4</v>
      </c>
      <c r="AX66">
        <v>901.01173076923067</v>
      </c>
      <c r="AY66">
        <v>981.23</v>
      </c>
      <c r="AZ66">
        <f t="shared" si="73"/>
        <v>8.1752768699254408E-2</v>
      </c>
      <c r="BA66">
        <v>0.5</v>
      </c>
      <c r="BB66">
        <f t="shared" si="74"/>
        <v>1513.2348001513346</v>
      </c>
      <c r="BC66">
        <f t="shared" si="75"/>
        <v>4.5798789510335958</v>
      </c>
      <c r="BD66">
        <f t="shared" si="76"/>
        <v>61.855567302217267</v>
      </c>
      <c r="BE66">
        <f t="shared" si="77"/>
        <v>3.6873847670404929E-3</v>
      </c>
      <c r="BF66">
        <f t="shared" si="78"/>
        <v>-1</v>
      </c>
      <c r="BG66" t="e">
        <f t="shared" si="79"/>
        <v>#DIV/0!</v>
      </c>
      <c r="BH66" t="s">
        <v>651</v>
      </c>
      <c r="BI66">
        <v>631.41999999999996</v>
      </c>
      <c r="BJ66">
        <f t="shared" si="80"/>
        <v>631.41999999999996</v>
      </c>
      <c r="BK66">
        <f t="shared" si="81"/>
        <v>0.35650153378922378</v>
      </c>
      <c r="BL66">
        <f t="shared" si="82"/>
        <v>0.22931954269680493</v>
      </c>
      <c r="BM66">
        <f t="shared" si="83"/>
        <v>1.5540052579899275</v>
      </c>
      <c r="BN66">
        <f t="shared" si="84"/>
        <v>8.1752768699254352E-2</v>
      </c>
      <c r="BO66" t="e">
        <f t="shared" si="85"/>
        <v>#DIV/0!</v>
      </c>
      <c r="BP66">
        <f t="shared" si="86"/>
        <v>0.16070483957628107</v>
      </c>
      <c r="BQ66">
        <f t="shared" si="87"/>
        <v>0.83929516042371888</v>
      </c>
      <c r="BR66">
        <v>1117</v>
      </c>
      <c r="BS66">
        <v>300</v>
      </c>
      <c r="BT66">
        <v>300</v>
      </c>
      <c r="BU66">
        <v>300</v>
      </c>
      <c r="BV66">
        <v>10269.4</v>
      </c>
      <c r="BW66">
        <v>960.64</v>
      </c>
      <c r="BX66">
        <v>-6.9817799999999999E-3</v>
      </c>
      <c r="BY66">
        <v>1.72</v>
      </c>
      <c r="BZ66" t="s">
        <v>401</v>
      </c>
      <c r="CA66" t="s">
        <v>401</v>
      </c>
      <c r="CB66" t="s">
        <v>401</v>
      </c>
      <c r="CC66" t="s">
        <v>401</v>
      </c>
      <c r="CD66" t="s">
        <v>401</v>
      </c>
      <c r="CE66" t="s">
        <v>401</v>
      </c>
      <c r="CF66" t="s">
        <v>401</v>
      </c>
      <c r="CG66" t="s">
        <v>401</v>
      </c>
      <c r="CH66" t="s">
        <v>401</v>
      </c>
      <c r="CI66" t="s">
        <v>401</v>
      </c>
      <c r="CJ66">
        <f t="shared" si="88"/>
        <v>1800.06</v>
      </c>
      <c r="CK66">
        <f t="shared" si="89"/>
        <v>1513.2348001513346</v>
      </c>
      <c r="CL66">
        <f t="shared" si="90"/>
        <v>0.84065797815146981</v>
      </c>
      <c r="CM66">
        <f t="shared" si="91"/>
        <v>0.16086989783233696</v>
      </c>
      <c r="CN66">
        <v>6</v>
      </c>
      <c r="CO66">
        <v>0.5</v>
      </c>
      <c r="CP66" t="s">
        <v>404</v>
      </c>
      <c r="CQ66">
        <v>1691878222.0999999</v>
      </c>
      <c r="CR66">
        <v>24.276</v>
      </c>
      <c r="CS66">
        <v>29.973600000000001</v>
      </c>
      <c r="CT66">
        <v>30.2867</v>
      </c>
      <c r="CU66">
        <v>22.2165</v>
      </c>
      <c r="CV66">
        <v>28.014199999999999</v>
      </c>
      <c r="CW66">
        <v>29.994299999999999</v>
      </c>
      <c r="CX66">
        <v>500.02600000000001</v>
      </c>
      <c r="CY66">
        <v>98.563299999999998</v>
      </c>
      <c r="CZ66">
        <v>9.8471100000000006E-2</v>
      </c>
      <c r="DA66">
        <v>32.621699999999997</v>
      </c>
      <c r="DB66">
        <v>31.996099999999998</v>
      </c>
      <c r="DC66">
        <v>999.9</v>
      </c>
      <c r="DD66">
        <v>0</v>
      </c>
      <c r="DE66">
        <v>0</v>
      </c>
      <c r="DF66">
        <v>9998.75</v>
      </c>
      <c r="DG66">
        <v>0</v>
      </c>
      <c r="DH66">
        <v>78.643500000000003</v>
      </c>
      <c r="DI66">
        <v>-5.6975499999999997</v>
      </c>
      <c r="DJ66">
        <v>25.034199999999998</v>
      </c>
      <c r="DK66">
        <v>30.654599999999999</v>
      </c>
      <c r="DL66">
        <v>8.0701999999999998</v>
      </c>
      <c r="DM66">
        <v>29.973600000000001</v>
      </c>
      <c r="DN66">
        <v>22.2165</v>
      </c>
      <c r="DO66">
        <v>2.98516</v>
      </c>
      <c r="DP66">
        <v>2.18973</v>
      </c>
      <c r="DQ66">
        <v>23.9453</v>
      </c>
      <c r="DR66">
        <v>18.8874</v>
      </c>
      <c r="DS66">
        <v>1800.06</v>
      </c>
      <c r="DT66">
        <v>0.97800399999999998</v>
      </c>
      <c r="DU66">
        <v>2.19962E-2</v>
      </c>
      <c r="DV66">
        <v>0</v>
      </c>
      <c r="DW66">
        <v>900.40300000000002</v>
      </c>
      <c r="DX66">
        <v>4.9997699999999998</v>
      </c>
      <c r="DY66">
        <v>17609.7</v>
      </c>
      <c r="DZ66">
        <v>15785</v>
      </c>
      <c r="EA66">
        <v>44</v>
      </c>
      <c r="EB66">
        <v>44.311999999999998</v>
      </c>
      <c r="EC66">
        <v>43.436999999999998</v>
      </c>
      <c r="ED66">
        <v>43.75</v>
      </c>
      <c r="EE66">
        <v>44.936999999999998</v>
      </c>
      <c r="EF66">
        <v>1755.58</v>
      </c>
      <c r="EG66">
        <v>39.479999999999997</v>
      </c>
      <c r="EH66">
        <v>0</v>
      </c>
      <c r="EI66">
        <v>109.9000000953674</v>
      </c>
      <c r="EJ66">
        <v>0</v>
      </c>
      <c r="EK66">
        <v>901.01173076923067</v>
      </c>
      <c r="EL66">
        <v>-5.5810256157803133</v>
      </c>
      <c r="EM66">
        <v>-599.27863167412556</v>
      </c>
      <c r="EN66">
        <v>17472.665384615389</v>
      </c>
      <c r="EO66">
        <v>15</v>
      </c>
      <c r="EP66">
        <v>1691878183.5999999</v>
      </c>
      <c r="EQ66" t="s">
        <v>652</v>
      </c>
      <c r="ER66">
        <v>1691878179.5999999</v>
      </c>
      <c r="ES66">
        <v>1691878183.5999999</v>
      </c>
      <c r="ET66">
        <v>52</v>
      </c>
      <c r="EU66">
        <v>0.14699999999999999</v>
      </c>
      <c r="EV66">
        <v>7.0000000000000001E-3</v>
      </c>
      <c r="EW66">
        <v>-3.7290000000000001</v>
      </c>
      <c r="EX66">
        <v>0.14399999999999999</v>
      </c>
      <c r="EY66">
        <v>30</v>
      </c>
      <c r="EZ66">
        <v>22</v>
      </c>
      <c r="FA66">
        <v>0.41</v>
      </c>
      <c r="FB66">
        <v>0.01</v>
      </c>
      <c r="FC66">
        <v>4.5720409995357043</v>
      </c>
      <c r="FD66">
        <v>0.1230756306115504</v>
      </c>
      <c r="FE66">
        <v>4.6363869596753197E-2</v>
      </c>
      <c r="FF66">
        <v>1</v>
      </c>
      <c r="FG66">
        <v>0.3863548856740382</v>
      </c>
      <c r="FH66">
        <v>7.9658622315213853E-2</v>
      </c>
      <c r="FI66">
        <v>1.9384946146458849E-2</v>
      </c>
      <c r="FJ66">
        <v>1</v>
      </c>
      <c r="FK66">
        <v>2</v>
      </c>
      <c r="FL66">
        <v>2</v>
      </c>
      <c r="FM66" t="s">
        <v>406</v>
      </c>
      <c r="FN66">
        <v>2.9622700000000002</v>
      </c>
      <c r="FO66">
        <v>2.6976900000000001</v>
      </c>
      <c r="FP66">
        <v>7.9952900000000004E-3</v>
      </c>
      <c r="FQ66">
        <v>8.5213300000000006E-3</v>
      </c>
      <c r="FR66">
        <v>0.13320399999999999</v>
      </c>
      <c r="FS66">
        <v>0.104047</v>
      </c>
      <c r="FT66">
        <v>33864.800000000003</v>
      </c>
      <c r="FU66">
        <v>21665.599999999999</v>
      </c>
      <c r="FV66">
        <v>32050.9</v>
      </c>
      <c r="FW66">
        <v>24986.3</v>
      </c>
      <c r="FX66">
        <v>38431.4</v>
      </c>
      <c r="FY66">
        <v>38758.9</v>
      </c>
      <c r="FZ66">
        <v>46044.3</v>
      </c>
      <c r="GA66">
        <v>45271.6</v>
      </c>
      <c r="GB66">
        <v>1.9245000000000001</v>
      </c>
      <c r="GC66">
        <v>1.79172</v>
      </c>
      <c r="GD66">
        <v>6.9677799999999998E-2</v>
      </c>
      <c r="GE66">
        <v>0</v>
      </c>
      <c r="GF66">
        <v>30.864799999999999</v>
      </c>
      <c r="GG66">
        <v>999.9</v>
      </c>
      <c r="GH66">
        <v>53.8</v>
      </c>
      <c r="GI66">
        <v>37.6</v>
      </c>
      <c r="GJ66">
        <v>35.556899999999999</v>
      </c>
      <c r="GK66">
        <v>63.319200000000002</v>
      </c>
      <c r="GL66">
        <v>14.0825</v>
      </c>
      <c r="GM66">
        <v>1</v>
      </c>
      <c r="GN66">
        <v>0.51954800000000001</v>
      </c>
      <c r="GO66">
        <v>0.35875800000000002</v>
      </c>
      <c r="GP66">
        <v>20.230799999999999</v>
      </c>
      <c r="GQ66">
        <v>5.2301700000000002</v>
      </c>
      <c r="GR66">
        <v>11.950100000000001</v>
      </c>
      <c r="GS66">
        <v>4.9844499999999998</v>
      </c>
      <c r="GT66">
        <v>3.2892000000000001</v>
      </c>
      <c r="GU66">
        <v>9999</v>
      </c>
      <c r="GV66">
        <v>9999</v>
      </c>
      <c r="GW66">
        <v>9999</v>
      </c>
      <c r="GX66">
        <v>286.60000000000002</v>
      </c>
      <c r="GY66">
        <v>1.8667899999999999</v>
      </c>
      <c r="GZ66">
        <v>1.8690500000000001</v>
      </c>
      <c r="HA66">
        <v>1.86676</v>
      </c>
      <c r="HB66">
        <v>1.86713</v>
      </c>
      <c r="HC66">
        <v>1.8623400000000001</v>
      </c>
      <c r="HD66">
        <v>1.8650800000000001</v>
      </c>
      <c r="HE66">
        <v>1.8684700000000001</v>
      </c>
      <c r="HF66">
        <v>1.8688899999999999</v>
      </c>
      <c r="HG66">
        <v>5</v>
      </c>
      <c r="HH66">
        <v>0</v>
      </c>
      <c r="HI66">
        <v>0</v>
      </c>
      <c r="HJ66">
        <v>0</v>
      </c>
      <c r="HK66" t="s">
        <v>407</v>
      </c>
      <c r="HL66" t="s">
        <v>408</v>
      </c>
      <c r="HM66" t="s">
        <v>409</v>
      </c>
      <c r="HN66" t="s">
        <v>409</v>
      </c>
      <c r="HO66" t="s">
        <v>409</v>
      </c>
      <c r="HP66" t="s">
        <v>409</v>
      </c>
      <c r="HQ66">
        <v>0</v>
      </c>
      <c r="HR66">
        <v>100</v>
      </c>
      <c r="HS66">
        <v>100</v>
      </c>
      <c r="HT66">
        <v>-3.738</v>
      </c>
      <c r="HU66">
        <v>0.29239999999999999</v>
      </c>
      <c r="HV66">
        <v>-3.7823042114773631</v>
      </c>
      <c r="HW66">
        <v>1.6145137170229321E-3</v>
      </c>
      <c r="HX66">
        <v>-1.407043735234338E-6</v>
      </c>
      <c r="HY66">
        <v>4.3622850327847239E-10</v>
      </c>
      <c r="HZ66">
        <v>0.29234778722290478</v>
      </c>
      <c r="IA66">
        <v>0</v>
      </c>
      <c r="IB66">
        <v>0</v>
      </c>
      <c r="IC66">
        <v>0</v>
      </c>
      <c r="ID66">
        <v>2</v>
      </c>
      <c r="IE66">
        <v>2094</v>
      </c>
      <c r="IF66">
        <v>1</v>
      </c>
      <c r="IG66">
        <v>26</v>
      </c>
      <c r="IH66">
        <v>0.7</v>
      </c>
      <c r="II66">
        <v>0.6</v>
      </c>
      <c r="IJ66">
        <v>0.231934</v>
      </c>
      <c r="IK66">
        <v>2.6281699999999999</v>
      </c>
      <c r="IL66">
        <v>1.4978</v>
      </c>
      <c r="IM66">
        <v>2.2961399999999998</v>
      </c>
      <c r="IN66">
        <v>1.49902</v>
      </c>
      <c r="IO66">
        <v>2.4011200000000001</v>
      </c>
      <c r="IP66">
        <v>41.560499999999998</v>
      </c>
      <c r="IQ66">
        <v>24.043700000000001</v>
      </c>
      <c r="IR66">
        <v>18</v>
      </c>
      <c r="IS66">
        <v>508.19200000000001</v>
      </c>
      <c r="IT66">
        <v>459.81599999999997</v>
      </c>
      <c r="IU66">
        <v>30.534500000000001</v>
      </c>
      <c r="IV66">
        <v>33.814100000000003</v>
      </c>
      <c r="IW66">
        <v>30</v>
      </c>
      <c r="IX66">
        <v>33.722799999999999</v>
      </c>
      <c r="IY66">
        <v>33.632800000000003</v>
      </c>
      <c r="IZ66">
        <v>4.6382000000000003</v>
      </c>
      <c r="JA66">
        <v>45.910800000000002</v>
      </c>
      <c r="JB66">
        <v>0</v>
      </c>
      <c r="JC66">
        <v>30.6371</v>
      </c>
      <c r="JD66">
        <v>30</v>
      </c>
      <c r="JE66">
        <v>22.161200000000001</v>
      </c>
      <c r="JF66">
        <v>100.053</v>
      </c>
      <c r="JG66">
        <v>100.298</v>
      </c>
    </row>
    <row r="67" spans="1:267" x14ac:dyDescent="0.3">
      <c r="A67">
        <v>49</v>
      </c>
      <c r="B67">
        <v>1691878335.5</v>
      </c>
      <c r="C67">
        <v>10428.900000095369</v>
      </c>
      <c r="D67" t="s">
        <v>653</v>
      </c>
      <c r="E67" t="s">
        <v>654</v>
      </c>
      <c r="F67" t="s">
        <v>395</v>
      </c>
      <c r="G67" t="s">
        <v>478</v>
      </c>
      <c r="H67" t="s">
        <v>623</v>
      </c>
      <c r="I67" t="s">
        <v>28</v>
      </c>
      <c r="J67" t="s">
        <v>399</v>
      </c>
      <c r="K67" t="s">
        <v>624</v>
      </c>
      <c r="L67" t="s">
        <v>400</v>
      </c>
      <c r="M67">
        <v>1691878335.5</v>
      </c>
      <c r="N67">
        <f t="shared" si="46"/>
        <v>7.4110600666674777E-3</v>
      </c>
      <c r="O67">
        <f t="shared" si="47"/>
        <v>7.4110600666674777</v>
      </c>
      <c r="P67">
        <f t="shared" si="48"/>
        <v>2.2867731137358782</v>
      </c>
      <c r="Q67">
        <f t="shared" si="49"/>
        <v>7.2547300000000003</v>
      </c>
      <c r="R67">
        <f t="shared" si="50"/>
        <v>-1.94464145758326</v>
      </c>
      <c r="S67">
        <f t="shared" si="51"/>
        <v>-0.19186115954776814</v>
      </c>
      <c r="T67">
        <f t="shared" si="52"/>
        <v>0.71576223194161015</v>
      </c>
      <c r="U67">
        <f t="shared" si="53"/>
        <v>0.42923176458538065</v>
      </c>
      <c r="V67">
        <f t="shared" si="54"/>
        <v>2.9011254814877212</v>
      </c>
      <c r="W67">
        <f t="shared" si="55"/>
        <v>0.39681614861240511</v>
      </c>
      <c r="X67">
        <f t="shared" si="56"/>
        <v>0.25071819492713315</v>
      </c>
      <c r="Y67">
        <f t="shared" si="57"/>
        <v>289.58881529213755</v>
      </c>
      <c r="Z67">
        <f t="shared" si="58"/>
        <v>32.475179958360648</v>
      </c>
      <c r="AA67">
        <f t="shared" si="59"/>
        <v>31.975999999999999</v>
      </c>
      <c r="AB67">
        <f t="shared" si="60"/>
        <v>4.768600523540699</v>
      </c>
      <c r="AC67">
        <f t="shared" si="61"/>
        <v>60.375447509058347</v>
      </c>
      <c r="AD67">
        <f t="shared" si="62"/>
        <v>2.9984992688526004</v>
      </c>
      <c r="AE67">
        <f t="shared" si="63"/>
        <v>4.9664216044158094</v>
      </c>
      <c r="AF67">
        <f t="shared" si="64"/>
        <v>1.7701012546880985</v>
      </c>
      <c r="AG67">
        <f t="shared" si="65"/>
        <v>-326.82774894003575</v>
      </c>
      <c r="AH67">
        <f t="shared" si="66"/>
        <v>112.59630286204015</v>
      </c>
      <c r="AI67">
        <f t="shared" si="67"/>
        <v>8.8308651015326873</v>
      </c>
      <c r="AJ67">
        <f t="shared" si="68"/>
        <v>84.188234315674663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51059.34115330725</v>
      </c>
      <c r="AP67" t="s">
        <v>401</v>
      </c>
      <c r="AQ67">
        <v>0</v>
      </c>
      <c r="AR67">
        <v>0</v>
      </c>
      <c r="AS67">
        <v>0</v>
      </c>
      <c r="AT67" t="e">
        <f t="shared" si="72"/>
        <v>#DIV/0!</v>
      </c>
      <c r="AU67">
        <v>-1</v>
      </c>
      <c r="AV67" t="s">
        <v>655</v>
      </c>
      <c r="AW67">
        <v>10269.799999999999</v>
      </c>
      <c r="AX67">
        <v>900.46375999999987</v>
      </c>
      <c r="AY67">
        <v>967.02499999999998</v>
      </c>
      <c r="AZ67">
        <f t="shared" si="73"/>
        <v>6.8830940254905659E-2</v>
      </c>
      <c r="BA67">
        <v>0.5</v>
      </c>
      <c r="BB67">
        <f t="shared" si="74"/>
        <v>1513.3023001513668</v>
      </c>
      <c r="BC67">
        <f t="shared" si="75"/>
        <v>2.2867731137358782</v>
      </c>
      <c r="BD67">
        <f t="shared" si="76"/>
        <v>52.081010104665019</v>
      </c>
      <c r="BE67">
        <f t="shared" si="77"/>
        <v>2.1719210453900197E-3</v>
      </c>
      <c r="BF67">
        <f t="shared" si="78"/>
        <v>-1</v>
      </c>
      <c r="BG67" t="e">
        <f t="shared" si="79"/>
        <v>#DIV/0!</v>
      </c>
      <c r="BH67" t="s">
        <v>656</v>
      </c>
      <c r="BI67">
        <v>640.16999999999996</v>
      </c>
      <c r="BJ67">
        <f t="shared" si="80"/>
        <v>640.16999999999996</v>
      </c>
      <c r="BK67">
        <f t="shared" si="81"/>
        <v>0.33800056875468576</v>
      </c>
      <c r="BL67">
        <f t="shared" si="82"/>
        <v>0.20364149240488935</v>
      </c>
      <c r="BM67">
        <f t="shared" si="83"/>
        <v>1.5105753159317057</v>
      </c>
      <c r="BN67">
        <f t="shared" si="84"/>
        <v>6.8830940254905632E-2</v>
      </c>
      <c r="BO67" t="e">
        <f t="shared" si="85"/>
        <v>#DIV/0!</v>
      </c>
      <c r="BP67">
        <f t="shared" si="86"/>
        <v>0.14477559229350664</v>
      </c>
      <c r="BQ67">
        <f t="shared" si="87"/>
        <v>0.85522440770649333</v>
      </c>
      <c r="BR67">
        <v>1119</v>
      </c>
      <c r="BS67">
        <v>300</v>
      </c>
      <c r="BT67">
        <v>300</v>
      </c>
      <c r="BU67">
        <v>300</v>
      </c>
      <c r="BV67">
        <v>10269.799999999999</v>
      </c>
      <c r="BW67">
        <v>947.62</v>
      </c>
      <c r="BX67">
        <v>-6.9822900000000004E-3</v>
      </c>
      <c r="BY67">
        <v>1.38</v>
      </c>
      <c r="BZ67" t="s">
        <v>401</v>
      </c>
      <c r="CA67" t="s">
        <v>401</v>
      </c>
      <c r="CB67" t="s">
        <v>401</v>
      </c>
      <c r="CC67" t="s">
        <v>401</v>
      </c>
      <c r="CD67" t="s">
        <v>401</v>
      </c>
      <c r="CE67" t="s">
        <v>401</v>
      </c>
      <c r="CF67" t="s">
        <v>401</v>
      </c>
      <c r="CG67" t="s">
        <v>401</v>
      </c>
      <c r="CH67" t="s">
        <v>401</v>
      </c>
      <c r="CI67" t="s">
        <v>401</v>
      </c>
      <c r="CJ67">
        <f t="shared" si="88"/>
        <v>1800.14</v>
      </c>
      <c r="CK67">
        <f t="shared" si="89"/>
        <v>1513.3023001513668</v>
      </c>
      <c r="CL67">
        <f t="shared" si="90"/>
        <v>0.84065811556399317</v>
      </c>
      <c r="CM67">
        <f t="shared" si="91"/>
        <v>0.16087016303850674</v>
      </c>
      <c r="CN67">
        <v>6</v>
      </c>
      <c r="CO67">
        <v>0.5</v>
      </c>
      <c r="CP67" t="s">
        <v>404</v>
      </c>
      <c r="CQ67">
        <v>1691878335.5</v>
      </c>
      <c r="CR67">
        <v>7.2547300000000003</v>
      </c>
      <c r="CS67">
        <v>10.0625</v>
      </c>
      <c r="CT67">
        <v>30.3918</v>
      </c>
      <c r="CU67">
        <v>21.7715</v>
      </c>
      <c r="CV67">
        <v>11.005000000000001</v>
      </c>
      <c r="CW67">
        <v>30.092199999999998</v>
      </c>
      <c r="CX67">
        <v>500.15600000000001</v>
      </c>
      <c r="CY67">
        <v>98.561000000000007</v>
      </c>
      <c r="CZ67">
        <v>0.100457</v>
      </c>
      <c r="DA67">
        <v>32.695900000000002</v>
      </c>
      <c r="DB67">
        <v>31.975999999999999</v>
      </c>
      <c r="DC67">
        <v>999.9</v>
      </c>
      <c r="DD67">
        <v>0</v>
      </c>
      <c r="DE67">
        <v>0</v>
      </c>
      <c r="DF67">
        <v>9982.5</v>
      </c>
      <c r="DG67">
        <v>0</v>
      </c>
      <c r="DH67">
        <v>88.061099999999996</v>
      </c>
      <c r="DI67">
        <v>-2.8077700000000001</v>
      </c>
      <c r="DJ67">
        <v>7.4821299999999997</v>
      </c>
      <c r="DK67">
        <v>10.2865</v>
      </c>
      <c r="DL67">
        <v>8.6203500000000002</v>
      </c>
      <c r="DM67">
        <v>10.0625</v>
      </c>
      <c r="DN67">
        <v>21.7715</v>
      </c>
      <c r="DO67">
        <v>2.9954499999999999</v>
      </c>
      <c r="DP67">
        <v>2.1458200000000001</v>
      </c>
      <c r="DQ67">
        <v>24.002600000000001</v>
      </c>
      <c r="DR67">
        <v>18.563400000000001</v>
      </c>
      <c r="DS67">
        <v>1800.14</v>
      </c>
      <c r="DT67">
        <v>0.97800399999999998</v>
      </c>
      <c r="DU67">
        <v>2.19962E-2</v>
      </c>
      <c r="DV67">
        <v>0</v>
      </c>
      <c r="DW67">
        <v>899.83299999999997</v>
      </c>
      <c r="DX67">
        <v>4.9997699999999998</v>
      </c>
      <c r="DY67">
        <v>17458.2</v>
      </c>
      <c r="DZ67">
        <v>15785.7</v>
      </c>
      <c r="EA67">
        <v>44</v>
      </c>
      <c r="EB67">
        <v>44.311999999999998</v>
      </c>
      <c r="EC67">
        <v>43.436999999999998</v>
      </c>
      <c r="ED67">
        <v>43.75</v>
      </c>
      <c r="EE67">
        <v>44.936999999999998</v>
      </c>
      <c r="EF67">
        <v>1755.65</v>
      </c>
      <c r="EG67">
        <v>39.49</v>
      </c>
      <c r="EH67">
        <v>0</v>
      </c>
      <c r="EI67">
        <v>112.80000019073491</v>
      </c>
      <c r="EJ67">
        <v>0</v>
      </c>
      <c r="EK67">
        <v>900.46375999999987</v>
      </c>
      <c r="EL67">
        <v>-4.5085384508073227</v>
      </c>
      <c r="EM67">
        <v>-58.661538482729313</v>
      </c>
      <c r="EN67">
        <v>17468.54</v>
      </c>
      <c r="EO67">
        <v>15</v>
      </c>
      <c r="EP67">
        <v>1691878296</v>
      </c>
      <c r="EQ67" t="s">
        <v>657</v>
      </c>
      <c r="ER67">
        <v>1691878291</v>
      </c>
      <c r="ES67">
        <v>1691878296</v>
      </c>
      <c r="ET67">
        <v>53</v>
      </c>
      <c r="EU67">
        <v>1.4E-2</v>
      </c>
      <c r="EV67">
        <v>7.0000000000000001E-3</v>
      </c>
      <c r="EW67">
        <v>-3.746</v>
      </c>
      <c r="EX67">
        <v>0.13400000000000001</v>
      </c>
      <c r="EY67">
        <v>10</v>
      </c>
      <c r="EZ67">
        <v>22</v>
      </c>
      <c r="FA67">
        <v>0.61</v>
      </c>
      <c r="FB67">
        <v>0.01</v>
      </c>
      <c r="FC67">
        <v>2.2231179310003859</v>
      </c>
      <c r="FD67">
        <v>-7.2980280605868348E-3</v>
      </c>
      <c r="FE67">
        <v>4.0547169899236388E-2</v>
      </c>
      <c r="FF67">
        <v>1</v>
      </c>
      <c r="FG67">
        <v>0.4296703503433511</v>
      </c>
      <c r="FH67">
        <v>4.4541043537997517E-2</v>
      </c>
      <c r="FI67">
        <v>1.745998482658799E-2</v>
      </c>
      <c r="FJ67">
        <v>1</v>
      </c>
      <c r="FK67">
        <v>2</v>
      </c>
      <c r="FL67">
        <v>2</v>
      </c>
      <c r="FM67" t="s">
        <v>406</v>
      </c>
      <c r="FN67">
        <v>2.9625900000000001</v>
      </c>
      <c r="FO67">
        <v>2.6995300000000002</v>
      </c>
      <c r="FP67">
        <v>3.1393900000000001E-3</v>
      </c>
      <c r="FQ67">
        <v>2.86002E-3</v>
      </c>
      <c r="FR67">
        <v>0.133489</v>
      </c>
      <c r="FS67">
        <v>0.102575</v>
      </c>
      <c r="FT67">
        <v>34027.300000000003</v>
      </c>
      <c r="FU67">
        <v>21789.7</v>
      </c>
      <c r="FV67">
        <v>32048.2</v>
      </c>
      <c r="FW67">
        <v>24987.3</v>
      </c>
      <c r="FX67">
        <v>38415.800000000003</v>
      </c>
      <c r="FY67">
        <v>38823.599999999999</v>
      </c>
      <c r="FZ67">
        <v>46040.7</v>
      </c>
      <c r="GA67">
        <v>45272.9</v>
      </c>
      <c r="GB67">
        <v>1.9252499999999999</v>
      </c>
      <c r="GC67">
        <v>1.78975</v>
      </c>
      <c r="GD67">
        <v>6.6675200000000004E-2</v>
      </c>
      <c r="GE67">
        <v>0</v>
      </c>
      <c r="GF67">
        <v>30.8934</v>
      </c>
      <c r="GG67">
        <v>999.9</v>
      </c>
      <c r="GH67">
        <v>53.6</v>
      </c>
      <c r="GI67">
        <v>37.700000000000003</v>
      </c>
      <c r="GJ67">
        <v>35.620899999999999</v>
      </c>
      <c r="GK67">
        <v>63.659199999999998</v>
      </c>
      <c r="GL67">
        <v>14.6434</v>
      </c>
      <c r="GM67">
        <v>1</v>
      </c>
      <c r="GN67">
        <v>0.521146</v>
      </c>
      <c r="GO67">
        <v>0.468366</v>
      </c>
      <c r="GP67">
        <v>20.230399999999999</v>
      </c>
      <c r="GQ67">
        <v>5.2264200000000001</v>
      </c>
      <c r="GR67">
        <v>11.950200000000001</v>
      </c>
      <c r="GS67">
        <v>4.9847999999999999</v>
      </c>
      <c r="GT67">
        <v>3.28925</v>
      </c>
      <c r="GU67">
        <v>9999</v>
      </c>
      <c r="GV67">
        <v>9999</v>
      </c>
      <c r="GW67">
        <v>9999</v>
      </c>
      <c r="GX67">
        <v>286.7</v>
      </c>
      <c r="GY67">
        <v>1.86676</v>
      </c>
      <c r="GZ67">
        <v>1.8690500000000001</v>
      </c>
      <c r="HA67">
        <v>1.86676</v>
      </c>
      <c r="HB67">
        <v>1.86714</v>
      </c>
      <c r="HC67">
        <v>1.8623400000000001</v>
      </c>
      <c r="HD67">
        <v>1.8650800000000001</v>
      </c>
      <c r="HE67">
        <v>1.86846</v>
      </c>
      <c r="HF67">
        <v>1.86887</v>
      </c>
      <c r="HG67">
        <v>5</v>
      </c>
      <c r="HH67">
        <v>0</v>
      </c>
      <c r="HI67">
        <v>0</v>
      </c>
      <c r="HJ67">
        <v>0</v>
      </c>
      <c r="HK67" t="s">
        <v>407</v>
      </c>
      <c r="HL67" t="s">
        <v>408</v>
      </c>
      <c r="HM67" t="s">
        <v>409</v>
      </c>
      <c r="HN67" t="s">
        <v>409</v>
      </c>
      <c r="HO67" t="s">
        <v>409</v>
      </c>
      <c r="HP67" t="s">
        <v>409</v>
      </c>
      <c r="HQ67">
        <v>0</v>
      </c>
      <c r="HR67">
        <v>100</v>
      </c>
      <c r="HS67">
        <v>100</v>
      </c>
      <c r="HT67">
        <v>-3.75</v>
      </c>
      <c r="HU67">
        <v>0.29959999999999998</v>
      </c>
      <c r="HV67">
        <v>-3.7678435795730429</v>
      </c>
      <c r="HW67">
        <v>1.6145137170229321E-3</v>
      </c>
      <c r="HX67">
        <v>-1.407043735234338E-6</v>
      </c>
      <c r="HY67">
        <v>4.3622850327847239E-10</v>
      </c>
      <c r="HZ67">
        <v>0.29965268973683101</v>
      </c>
      <c r="IA67">
        <v>0</v>
      </c>
      <c r="IB67">
        <v>0</v>
      </c>
      <c r="IC67">
        <v>0</v>
      </c>
      <c r="ID67">
        <v>2</v>
      </c>
      <c r="IE67">
        <v>2094</v>
      </c>
      <c r="IF67">
        <v>1</v>
      </c>
      <c r="IG67">
        <v>26</v>
      </c>
      <c r="IH67">
        <v>0.7</v>
      </c>
      <c r="II67">
        <v>0.7</v>
      </c>
      <c r="IJ67">
        <v>0.18676799999999999</v>
      </c>
      <c r="IK67">
        <v>2.6403799999999999</v>
      </c>
      <c r="IL67">
        <v>1.4978</v>
      </c>
      <c r="IM67">
        <v>2.2949199999999998</v>
      </c>
      <c r="IN67">
        <v>1.49902</v>
      </c>
      <c r="IO67">
        <v>2.3596200000000001</v>
      </c>
      <c r="IP67">
        <v>41.6389</v>
      </c>
      <c r="IQ67">
        <v>24.043700000000001</v>
      </c>
      <c r="IR67">
        <v>18</v>
      </c>
      <c r="IS67">
        <v>508.90100000000001</v>
      </c>
      <c r="IT67">
        <v>458.71</v>
      </c>
      <c r="IU67">
        <v>30.848199999999999</v>
      </c>
      <c r="IV67">
        <v>33.844799999999999</v>
      </c>
      <c r="IW67">
        <v>30.0001</v>
      </c>
      <c r="IX67">
        <v>33.750900000000001</v>
      </c>
      <c r="IY67">
        <v>33.6599</v>
      </c>
      <c r="IZ67">
        <v>3.7465600000000001</v>
      </c>
      <c r="JA67">
        <v>47.214100000000002</v>
      </c>
      <c r="JB67">
        <v>0</v>
      </c>
      <c r="JC67">
        <v>30.863399999999999</v>
      </c>
      <c r="JD67">
        <v>10</v>
      </c>
      <c r="JE67">
        <v>21.688099999999999</v>
      </c>
      <c r="JF67">
        <v>100.045</v>
      </c>
      <c r="JG67">
        <v>100.301</v>
      </c>
    </row>
    <row r="68" spans="1:267" x14ac:dyDescent="0.3">
      <c r="A68">
        <v>50</v>
      </c>
      <c r="B68">
        <v>1691878524</v>
      </c>
      <c r="C68">
        <v>10617.400000095369</v>
      </c>
      <c r="D68" t="s">
        <v>658</v>
      </c>
      <c r="E68" t="s">
        <v>659</v>
      </c>
      <c r="F68" t="s">
        <v>395</v>
      </c>
      <c r="G68" t="s">
        <v>478</v>
      </c>
      <c r="H68" t="s">
        <v>623</v>
      </c>
      <c r="I68" t="s">
        <v>28</v>
      </c>
      <c r="J68" t="s">
        <v>399</v>
      </c>
      <c r="K68" t="s">
        <v>624</v>
      </c>
      <c r="L68" t="s">
        <v>400</v>
      </c>
      <c r="M68">
        <v>1691878524</v>
      </c>
      <c r="N68">
        <f t="shared" si="46"/>
        <v>6.9502695615333227E-3</v>
      </c>
      <c r="O68">
        <f t="shared" si="47"/>
        <v>6.9502695615333225</v>
      </c>
      <c r="P68">
        <f t="shared" si="48"/>
        <v>36.692638501300628</v>
      </c>
      <c r="Q68">
        <f t="shared" si="49"/>
        <v>353.05</v>
      </c>
      <c r="R68">
        <f t="shared" si="50"/>
        <v>184.11755789056051</v>
      </c>
      <c r="S68">
        <f t="shared" si="51"/>
        <v>18.165236556092545</v>
      </c>
      <c r="T68">
        <f t="shared" si="52"/>
        <v>34.832293234849999</v>
      </c>
      <c r="U68">
        <f t="shared" si="53"/>
        <v>0.38832009228878062</v>
      </c>
      <c r="V68">
        <f t="shared" si="54"/>
        <v>2.9043779699938534</v>
      </c>
      <c r="W68">
        <f t="shared" si="55"/>
        <v>0.36161077574097217</v>
      </c>
      <c r="X68">
        <f t="shared" si="56"/>
        <v>0.22825318620472962</v>
      </c>
      <c r="Y68">
        <f t="shared" si="57"/>
        <v>289.55210729217481</v>
      </c>
      <c r="Z68">
        <f t="shared" si="58"/>
        <v>32.516505457601433</v>
      </c>
      <c r="AA68">
        <f t="shared" si="59"/>
        <v>32.0732</v>
      </c>
      <c r="AB68">
        <f t="shared" si="60"/>
        <v>4.7949028854484768</v>
      </c>
      <c r="AC68">
        <f t="shared" si="61"/>
        <v>60.134254885885987</v>
      </c>
      <c r="AD68">
        <f t="shared" si="62"/>
        <v>2.9732600825796993</v>
      </c>
      <c r="AE68">
        <f t="shared" si="63"/>
        <v>4.9443700403736912</v>
      </c>
      <c r="AF68">
        <f t="shared" si="64"/>
        <v>1.8216428028687774</v>
      </c>
      <c r="AG68">
        <f t="shared" si="65"/>
        <v>-306.50688766361952</v>
      </c>
      <c r="AH68">
        <f t="shared" si="66"/>
        <v>85.13299461682459</v>
      </c>
      <c r="AI68">
        <f t="shared" si="67"/>
        <v>6.6700483233902332</v>
      </c>
      <c r="AJ68">
        <f t="shared" si="68"/>
        <v>74.84826256877011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51163.902331833247</v>
      </c>
      <c r="AP68" t="s">
        <v>401</v>
      </c>
      <c r="AQ68">
        <v>0</v>
      </c>
      <c r="AR68">
        <v>0</v>
      </c>
      <c r="AS68">
        <v>0</v>
      </c>
      <c r="AT68" t="e">
        <f t="shared" si="72"/>
        <v>#DIV/0!</v>
      </c>
      <c r="AU68">
        <v>-1</v>
      </c>
      <c r="AV68" t="s">
        <v>660</v>
      </c>
      <c r="AW68">
        <v>10270.9</v>
      </c>
      <c r="AX68">
        <v>855.43446153846162</v>
      </c>
      <c r="AY68">
        <v>1170.47</v>
      </c>
      <c r="AZ68">
        <f t="shared" si="73"/>
        <v>0.26915302268451002</v>
      </c>
      <c r="BA68">
        <v>0.5</v>
      </c>
      <c r="BB68">
        <f t="shared" si="74"/>
        <v>1513.109100151386</v>
      </c>
      <c r="BC68">
        <f t="shared" si="75"/>
        <v>36.692638501300628</v>
      </c>
      <c r="BD68">
        <f t="shared" si="76"/>
        <v>203.62894397859228</v>
      </c>
      <c r="BE68">
        <f t="shared" si="77"/>
        <v>2.4910720910692755E-2</v>
      </c>
      <c r="BF68">
        <f t="shared" si="78"/>
        <v>-1</v>
      </c>
      <c r="BG68" t="e">
        <f t="shared" si="79"/>
        <v>#DIV/0!</v>
      </c>
      <c r="BH68" t="s">
        <v>661</v>
      </c>
      <c r="BI68">
        <v>597.25</v>
      </c>
      <c r="BJ68">
        <f t="shared" si="80"/>
        <v>597.25</v>
      </c>
      <c r="BK68">
        <f t="shared" si="81"/>
        <v>0.48973489282083271</v>
      </c>
      <c r="BL68">
        <f t="shared" si="82"/>
        <v>0.54958923007141824</v>
      </c>
      <c r="BM68">
        <f t="shared" si="83"/>
        <v>1.9597655922980326</v>
      </c>
      <c r="BN68">
        <f t="shared" si="84"/>
        <v>0.26915302268450997</v>
      </c>
      <c r="BO68" t="e">
        <f t="shared" si="85"/>
        <v>#DIV/0!</v>
      </c>
      <c r="BP68">
        <f t="shared" si="86"/>
        <v>0.38371398677325358</v>
      </c>
      <c r="BQ68">
        <f t="shared" si="87"/>
        <v>0.61628601322674648</v>
      </c>
      <c r="BR68">
        <v>1121</v>
      </c>
      <c r="BS68">
        <v>300</v>
      </c>
      <c r="BT68">
        <v>300</v>
      </c>
      <c r="BU68">
        <v>300</v>
      </c>
      <c r="BV68">
        <v>10270.9</v>
      </c>
      <c r="BW68">
        <v>1058.05</v>
      </c>
      <c r="BX68">
        <v>-6.9839300000000002E-3</v>
      </c>
      <c r="BY68">
        <v>12.94</v>
      </c>
      <c r="BZ68" t="s">
        <v>401</v>
      </c>
      <c r="CA68" t="s">
        <v>401</v>
      </c>
      <c r="CB68" t="s">
        <v>401</v>
      </c>
      <c r="CC68" t="s">
        <v>401</v>
      </c>
      <c r="CD68" t="s">
        <v>401</v>
      </c>
      <c r="CE68" t="s">
        <v>401</v>
      </c>
      <c r="CF68" t="s">
        <v>401</v>
      </c>
      <c r="CG68" t="s">
        <v>401</v>
      </c>
      <c r="CH68" t="s">
        <v>401</v>
      </c>
      <c r="CI68" t="s">
        <v>401</v>
      </c>
      <c r="CJ68">
        <f t="shared" si="88"/>
        <v>1799.91</v>
      </c>
      <c r="CK68">
        <f t="shared" si="89"/>
        <v>1513.109100151386</v>
      </c>
      <c r="CL68">
        <f t="shared" si="90"/>
        <v>0.84065819966075295</v>
      </c>
      <c r="CM68">
        <f t="shared" si="91"/>
        <v>0.16087032534525325</v>
      </c>
      <c r="CN68">
        <v>6</v>
      </c>
      <c r="CO68">
        <v>0.5</v>
      </c>
      <c r="CP68" t="s">
        <v>404</v>
      </c>
      <c r="CQ68">
        <v>1691878524</v>
      </c>
      <c r="CR68">
        <v>353.05</v>
      </c>
      <c r="CS68">
        <v>400.00900000000001</v>
      </c>
      <c r="CT68">
        <v>30.136099999999999</v>
      </c>
      <c r="CU68">
        <v>22.05</v>
      </c>
      <c r="CV68">
        <v>357.86399999999998</v>
      </c>
      <c r="CW68">
        <v>29.825199999999999</v>
      </c>
      <c r="CX68">
        <v>500.178</v>
      </c>
      <c r="CY68">
        <v>98.560199999999995</v>
      </c>
      <c r="CZ68">
        <v>0.10087699999999999</v>
      </c>
      <c r="DA68">
        <v>32.616900000000001</v>
      </c>
      <c r="DB68">
        <v>32.0732</v>
      </c>
      <c r="DC68">
        <v>999.9</v>
      </c>
      <c r="DD68">
        <v>0</v>
      </c>
      <c r="DE68">
        <v>0</v>
      </c>
      <c r="DF68">
        <v>10001.200000000001</v>
      </c>
      <c r="DG68">
        <v>0</v>
      </c>
      <c r="DH68">
        <v>74.636799999999994</v>
      </c>
      <c r="DI68">
        <v>-46.959200000000003</v>
      </c>
      <c r="DJ68">
        <v>364.02</v>
      </c>
      <c r="DK68">
        <v>409.02800000000002</v>
      </c>
      <c r="DL68">
        <v>8.0861000000000001</v>
      </c>
      <c r="DM68">
        <v>400.00900000000001</v>
      </c>
      <c r="DN68">
        <v>22.05</v>
      </c>
      <c r="DO68">
        <v>2.9702199999999999</v>
      </c>
      <c r="DP68">
        <v>2.1732499999999999</v>
      </c>
      <c r="DQ68">
        <v>23.861899999999999</v>
      </c>
      <c r="DR68">
        <v>18.766500000000001</v>
      </c>
      <c r="DS68">
        <v>1799.91</v>
      </c>
      <c r="DT68">
        <v>0.97799999999999998</v>
      </c>
      <c r="DU68">
        <v>2.19998E-2</v>
      </c>
      <c r="DV68">
        <v>0</v>
      </c>
      <c r="DW68">
        <v>853.73400000000004</v>
      </c>
      <c r="DX68">
        <v>4.9997699999999998</v>
      </c>
      <c r="DY68">
        <v>16743</v>
      </c>
      <c r="DZ68">
        <v>15783.7</v>
      </c>
      <c r="EA68">
        <v>44</v>
      </c>
      <c r="EB68">
        <v>44.311999999999998</v>
      </c>
      <c r="EC68">
        <v>43.436999999999998</v>
      </c>
      <c r="ED68">
        <v>43.75</v>
      </c>
      <c r="EE68">
        <v>44.936999999999998</v>
      </c>
      <c r="EF68">
        <v>1755.42</v>
      </c>
      <c r="EG68">
        <v>39.49</v>
      </c>
      <c r="EH68">
        <v>0</v>
      </c>
      <c r="EI68">
        <v>187.80000019073489</v>
      </c>
      <c r="EJ68">
        <v>0</v>
      </c>
      <c r="EK68">
        <v>855.43446153846162</v>
      </c>
      <c r="EL68">
        <v>-12.890598301476061</v>
      </c>
      <c r="EM68">
        <v>-269.99658136268778</v>
      </c>
      <c r="EN68">
        <v>16725.73076923077</v>
      </c>
      <c r="EO68">
        <v>15</v>
      </c>
      <c r="EP68">
        <v>1691878435</v>
      </c>
      <c r="EQ68" t="s">
        <v>662</v>
      </c>
      <c r="ER68">
        <v>1691878418.5</v>
      </c>
      <c r="ES68">
        <v>1691878435</v>
      </c>
      <c r="ET68">
        <v>54</v>
      </c>
      <c r="EU68">
        <v>-1.464</v>
      </c>
      <c r="EV68">
        <v>1.0999999999999999E-2</v>
      </c>
      <c r="EW68">
        <v>-4.7789999999999999</v>
      </c>
      <c r="EX68">
        <v>0.126</v>
      </c>
      <c r="EY68">
        <v>400</v>
      </c>
      <c r="EZ68">
        <v>21</v>
      </c>
      <c r="FA68">
        <v>0.09</v>
      </c>
      <c r="FB68">
        <v>0.01</v>
      </c>
      <c r="FC68">
        <v>35.746332314874358</v>
      </c>
      <c r="FD68">
        <v>4.0648365958653327</v>
      </c>
      <c r="FE68">
        <v>0.60104157011592307</v>
      </c>
      <c r="FF68">
        <v>0</v>
      </c>
      <c r="FG68">
        <v>0.3947361235769713</v>
      </c>
      <c r="FH68">
        <v>-2.5201815684491421E-2</v>
      </c>
      <c r="FI68">
        <v>3.8614463018477939E-3</v>
      </c>
      <c r="FJ68">
        <v>1</v>
      </c>
      <c r="FK68">
        <v>1</v>
      </c>
      <c r="FL68">
        <v>2</v>
      </c>
      <c r="FM68" t="s">
        <v>445</v>
      </c>
      <c r="FN68">
        <v>2.9625900000000001</v>
      </c>
      <c r="FO68">
        <v>2.7001200000000001</v>
      </c>
      <c r="FP68">
        <v>8.7742799999999996E-2</v>
      </c>
      <c r="FQ68">
        <v>9.4955899999999996E-2</v>
      </c>
      <c r="FR68">
        <v>0.13266800000000001</v>
      </c>
      <c r="FS68">
        <v>0.10348300000000001</v>
      </c>
      <c r="FT68">
        <v>31139.599999999999</v>
      </c>
      <c r="FU68">
        <v>19775.7</v>
      </c>
      <c r="FV68">
        <v>32047.7</v>
      </c>
      <c r="FW68">
        <v>24985.1</v>
      </c>
      <c r="FX68">
        <v>38452.699999999997</v>
      </c>
      <c r="FY68">
        <v>38781.9</v>
      </c>
      <c r="FZ68">
        <v>46040.3</v>
      </c>
      <c r="GA68">
        <v>45269.4</v>
      </c>
      <c r="GB68">
        <v>1.9238299999999999</v>
      </c>
      <c r="GC68">
        <v>1.7895300000000001</v>
      </c>
      <c r="GD68">
        <v>6.7774200000000007E-2</v>
      </c>
      <c r="GE68">
        <v>0</v>
      </c>
      <c r="GF68">
        <v>30.972999999999999</v>
      </c>
      <c r="GG68">
        <v>999.9</v>
      </c>
      <c r="GH68">
        <v>53.3</v>
      </c>
      <c r="GI68">
        <v>37.9</v>
      </c>
      <c r="GJ68">
        <v>35.806399999999996</v>
      </c>
      <c r="GK68">
        <v>63.6892</v>
      </c>
      <c r="GL68">
        <v>14.6835</v>
      </c>
      <c r="GM68">
        <v>1</v>
      </c>
      <c r="GN68">
        <v>0.52779500000000001</v>
      </c>
      <c r="GO68">
        <v>1.78122</v>
      </c>
      <c r="GP68">
        <v>20.221499999999999</v>
      </c>
      <c r="GQ68">
        <v>5.2307699999999997</v>
      </c>
      <c r="GR68">
        <v>11.9512</v>
      </c>
      <c r="GS68">
        <v>4.9856499999999997</v>
      </c>
      <c r="GT68">
        <v>3.29</v>
      </c>
      <c r="GU68">
        <v>9999</v>
      </c>
      <c r="GV68">
        <v>9999</v>
      </c>
      <c r="GW68">
        <v>9999</v>
      </c>
      <c r="GX68">
        <v>286.7</v>
      </c>
      <c r="GY68">
        <v>1.8668800000000001</v>
      </c>
      <c r="GZ68">
        <v>1.8691500000000001</v>
      </c>
      <c r="HA68">
        <v>1.8668800000000001</v>
      </c>
      <c r="HB68">
        <v>1.8672200000000001</v>
      </c>
      <c r="HC68">
        <v>1.8624799999999999</v>
      </c>
      <c r="HD68">
        <v>1.8651899999999999</v>
      </c>
      <c r="HE68">
        <v>1.86859</v>
      </c>
      <c r="HF68">
        <v>1.8689</v>
      </c>
      <c r="HG68">
        <v>5</v>
      </c>
      <c r="HH68">
        <v>0</v>
      </c>
      <c r="HI68">
        <v>0</v>
      </c>
      <c r="HJ68">
        <v>0</v>
      </c>
      <c r="HK68" t="s">
        <v>407</v>
      </c>
      <c r="HL68" t="s">
        <v>408</v>
      </c>
      <c r="HM68" t="s">
        <v>409</v>
      </c>
      <c r="HN68" t="s">
        <v>409</v>
      </c>
      <c r="HO68" t="s">
        <v>409</v>
      </c>
      <c r="HP68" t="s">
        <v>409</v>
      </c>
      <c r="HQ68">
        <v>0</v>
      </c>
      <c r="HR68">
        <v>100</v>
      </c>
      <c r="HS68">
        <v>100</v>
      </c>
      <c r="HT68">
        <v>-4.8140000000000001</v>
      </c>
      <c r="HU68">
        <v>0.31090000000000001</v>
      </c>
      <c r="HV68">
        <v>-5.231405204062507</v>
      </c>
      <c r="HW68">
        <v>1.6145137170229321E-3</v>
      </c>
      <c r="HX68">
        <v>-1.407043735234338E-6</v>
      </c>
      <c r="HY68">
        <v>4.3622850327847239E-10</v>
      </c>
      <c r="HZ68">
        <v>0.31094689592304731</v>
      </c>
      <c r="IA68">
        <v>0</v>
      </c>
      <c r="IB68">
        <v>0</v>
      </c>
      <c r="IC68">
        <v>0</v>
      </c>
      <c r="ID68">
        <v>2</v>
      </c>
      <c r="IE68">
        <v>2094</v>
      </c>
      <c r="IF68">
        <v>1</v>
      </c>
      <c r="IG68">
        <v>26</v>
      </c>
      <c r="IH68">
        <v>1.8</v>
      </c>
      <c r="II68">
        <v>1.5</v>
      </c>
      <c r="IJ68">
        <v>1.0620099999999999</v>
      </c>
      <c r="IK68">
        <v>2.5976599999999999</v>
      </c>
      <c r="IL68">
        <v>1.4978</v>
      </c>
      <c r="IM68">
        <v>2.2949199999999998</v>
      </c>
      <c r="IN68">
        <v>1.49902</v>
      </c>
      <c r="IO68">
        <v>2.2399900000000001</v>
      </c>
      <c r="IP68">
        <v>41.848599999999998</v>
      </c>
      <c r="IQ68">
        <v>24.035</v>
      </c>
      <c r="IR68">
        <v>18</v>
      </c>
      <c r="IS68">
        <v>508.21600000000001</v>
      </c>
      <c r="IT68">
        <v>458.81400000000002</v>
      </c>
      <c r="IU68">
        <v>29.6174</v>
      </c>
      <c r="IV68">
        <v>33.8857</v>
      </c>
      <c r="IW68">
        <v>30.000399999999999</v>
      </c>
      <c r="IX68">
        <v>33.784199999999998</v>
      </c>
      <c r="IY68">
        <v>33.695999999999998</v>
      </c>
      <c r="IZ68">
        <v>21.2591</v>
      </c>
      <c r="JA68">
        <v>46.543700000000001</v>
      </c>
      <c r="JB68">
        <v>0</v>
      </c>
      <c r="JC68">
        <v>29.5624</v>
      </c>
      <c r="JD68">
        <v>400</v>
      </c>
      <c r="JE68">
        <v>22.033300000000001</v>
      </c>
      <c r="JF68">
        <v>100.044</v>
      </c>
      <c r="JG68">
        <v>100.29300000000001</v>
      </c>
    </row>
    <row r="69" spans="1:267" x14ac:dyDescent="0.3">
      <c r="A69">
        <v>51</v>
      </c>
      <c r="B69">
        <v>1691878636.5</v>
      </c>
      <c r="C69">
        <v>10729.900000095369</v>
      </c>
      <c r="D69" t="s">
        <v>663</v>
      </c>
      <c r="E69" t="s">
        <v>664</v>
      </c>
      <c r="F69" t="s">
        <v>395</v>
      </c>
      <c r="G69" t="s">
        <v>478</v>
      </c>
      <c r="H69" t="s">
        <v>623</v>
      </c>
      <c r="I69" t="s">
        <v>28</v>
      </c>
      <c r="J69" t="s">
        <v>399</v>
      </c>
      <c r="K69" t="s">
        <v>624</v>
      </c>
      <c r="L69" t="s">
        <v>400</v>
      </c>
      <c r="M69">
        <v>1691878636.5</v>
      </c>
      <c r="N69">
        <f t="shared" si="46"/>
        <v>5.9727462310641246E-3</v>
      </c>
      <c r="O69">
        <f t="shared" si="47"/>
        <v>5.9727462310641242</v>
      </c>
      <c r="P69">
        <f t="shared" si="48"/>
        <v>38.740843928709744</v>
      </c>
      <c r="Q69">
        <f t="shared" si="49"/>
        <v>351.06099999999998</v>
      </c>
      <c r="R69">
        <f t="shared" si="50"/>
        <v>142.33321054891022</v>
      </c>
      <c r="S69">
        <f t="shared" si="51"/>
        <v>14.042441587254107</v>
      </c>
      <c r="T69">
        <f t="shared" si="52"/>
        <v>34.635300974743302</v>
      </c>
      <c r="U69">
        <f t="shared" si="53"/>
        <v>0.32455494120663497</v>
      </c>
      <c r="V69">
        <f t="shared" si="54"/>
        <v>2.9091741919168475</v>
      </c>
      <c r="W69">
        <f t="shared" si="55"/>
        <v>0.30569755696636736</v>
      </c>
      <c r="X69">
        <f t="shared" si="56"/>
        <v>0.19266386732790758</v>
      </c>
      <c r="Y69">
        <f t="shared" si="57"/>
        <v>289.57546829207644</v>
      </c>
      <c r="Z69">
        <f t="shared" si="58"/>
        <v>32.445703334208503</v>
      </c>
      <c r="AA69">
        <f t="shared" si="59"/>
        <v>31.984300000000001</v>
      </c>
      <c r="AB69">
        <f t="shared" si="60"/>
        <v>4.7708415916131948</v>
      </c>
      <c r="AC69">
        <f t="shared" si="61"/>
        <v>60.119235362362012</v>
      </c>
      <c r="AD69">
        <f t="shared" si="62"/>
        <v>2.9183507421590602</v>
      </c>
      <c r="AE69">
        <f t="shared" si="63"/>
        <v>4.8542712237922281</v>
      </c>
      <c r="AF69">
        <f t="shared" si="64"/>
        <v>1.8524908494541346</v>
      </c>
      <c r="AG69">
        <f t="shared" si="65"/>
        <v>-263.3981087899279</v>
      </c>
      <c r="AH69">
        <f t="shared" si="66"/>
        <v>48.086959744014756</v>
      </c>
      <c r="AI69">
        <f t="shared" si="67"/>
        <v>3.753670000398087</v>
      </c>
      <c r="AJ69">
        <f t="shared" si="68"/>
        <v>78.01798924656137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51353.526168633478</v>
      </c>
      <c r="AP69" t="s">
        <v>401</v>
      </c>
      <c r="AQ69">
        <v>0</v>
      </c>
      <c r="AR69">
        <v>0</v>
      </c>
      <c r="AS69">
        <v>0</v>
      </c>
      <c r="AT69" t="e">
        <f t="shared" si="72"/>
        <v>#DIV/0!</v>
      </c>
      <c r="AU69">
        <v>-1</v>
      </c>
      <c r="AV69" t="s">
        <v>665</v>
      </c>
      <c r="AW69">
        <v>10270.200000000001</v>
      </c>
      <c r="AX69">
        <v>842.09246153846152</v>
      </c>
      <c r="AY69">
        <v>1165.25</v>
      </c>
      <c r="AZ69">
        <f t="shared" si="73"/>
        <v>0.27732893238492895</v>
      </c>
      <c r="BA69">
        <v>0.5</v>
      </c>
      <c r="BB69">
        <f t="shared" si="74"/>
        <v>1513.2348001513346</v>
      </c>
      <c r="BC69">
        <f t="shared" si="75"/>
        <v>38.740843928709744</v>
      </c>
      <c r="BD69">
        <f t="shared" si="76"/>
        <v>209.83189578684548</v>
      </c>
      <c r="BE69">
        <f t="shared" si="77"/>
        <v>2.6262179487767112E-2</v>
      </c>
      <c r="BF69">
        <f t="shared" si="78"/>
        <v>-1</v>
      </c>
      <c r="BG69" t="e">
        <f t="shared" si="79"/>
        <v>#DIV/0!</v>
      </c>
      <c r="BH69" t="s">
        <v>666</v>
      </c>
      <c r="BI69">
        <v>596.91</v>
      </c>
      <c r="BJ69">
        <f t="shared" si="80"/>
        <v>596.91</v>
      </c>
      <c r="BK69">
        <f t="shared" si="81"/>
        <v>0.48774082814846598</v>
      </c>
      <c r="BL69">
        <f t="shared" si="82"/>
        <v>0.56859896973913227</v>
      </c>
      <c r="BM69">
        <f t="shared" si="83"/>
        <v>1.9521368380492872</v>
      </c>
      <c r="BN69">
        <f t="shared" si="84"/>
        <v>0.27732893238492895</v>
      </c>
      <c r="BO69" t="e">
        <f t="shared" si="85"/>
        <v>#DIV/0!</v>
      </c>
      <c r="BP69">
        <f t="shared" si="86"/>
        <v>0.4030464901762853</v>
      </c>
      <c r="BQ69">
        <f t="shared" si="87"/>
        <v>0.59695350982371465</v>
      </c>
      <c r="BR69">
        <v>1123</v>
      </c>
      <c r="BS69">
        <v>300</v>
      </c>
      <c r="BT69">
        <v>300</v>
      </c>
      <c r="BU69">
        <v>300</v>
      </c>
      <c r="BV69">
        <v>10270.200000000001</v>
      </c>
      <c r="BW69">
        <v>1061.33</v>
      </c>
      <c r="BX69">
        <v>-6.9836899999999999E-3</v>
      </c>
      <c r="BY69">
        <v>10.75</v>
      </c>
      <c r="BZ69" t="s">
        <v>401</v>
      </c>
      <c r="CA69" t="s">
        <v>401</v>
      </c>
      <c r="CB69" t="s">
        <v>401</v>
      </c>
      <c r="CC69" t="s">
        <v>401</v>
      </c>
      <c r="CD69" t="s">
        <v>401</v>
      </c>
      <c r="CE69" t="s">
        <v>401</v>
      </c>
      <c r="CF69" t="s">
        <v>401</v>
      </c>
      <c r="CG69" t="s">
        <v>401</v>
      </c>
      <c r="CH69" t="s">
        <v>401</v>
      </c>
      <c r="CI69" t="s">
        <v>401</v>
      </c>
      <c r="CJ69">
        <f t="shared" si="88"/>
        <v>1800.06</v>
      </c>
      <c r="CK69">
        <f t="shared" si="89"/>
        <v>1513.2348001513346</v>
      </c>
      <c r="CL69">
        <f t="shared" si="90"/>
        <v>0.84065797815146981</v>
      </c>
      <c r="CM69">
        <f t="shared" si="91"/>
        <v>0.16086989783233696</v>
      </c>
      <c r="CN69">
        <v>6</v>
      </c>
      <c r="CO69">
        <v>0.5</v>
      </c>
      <c r="CP69" t="s">
        <v>404</v>
      </c>
      <c r="CQ69">
        <v>1691878636.5</v>
      </c>
      <c r="CR69">
        <v>351.06099999999998</v>
      </c>
      <c r="CS69">
        <v>400.05500000000001</v>
      </c>
      <c r="CT69">
        <v>29.580200000000001</v>
      </c>
      <c r="CU69">
        <v>22.6265</v>
      </c>
      <c r="CV69">
        <v>355.923</v>
      </c>
      <c r="CW69">
        <v>29.276199999999999</v>
      </c>
      <c r="CX69">
        <v>500.11399999999998</v>
      </c>
      <c r="CY69">
        <v>98.559200000000004</v>
      </c>
      <c r="CZ69">
        <v>9.9725300000000003E-2</v>
      </c>
      <c r="DA69">
        <v>32.290900000000001</v>
      </c>
      <c r="DB69">
        <v>31.984300000000001</v>
      </c>
      <c r="DC69">
        <v>999.9</v>
      </c>
      <c r="DD69">
        <v>0</v>
      </c>
      <c r="DE69">
        <v>0</v>
      </c>
      <c r="DF69">
        <v>10028.799999999999</v>
      </c>
      <c r="DG69">
        <v>0</v>
      </c>
      <c r="DH69">
        <v>82.555499999999995</v>
      </c>
      <c r="DI69">
        <v>-48.994199999999999</v>
      </c>
      <c r="DJ69">
        <v>361.762</v>
      </c>
      <c r="DK69">
        <v>409.31599999999997</v>
      </c>
      <c r="DL69">
        <v>6.9537500000000003</v>
      </c>
      <c r="DM69">
        <v>400.05500000000001</v>
      </c>
      <c r="DN69">
        <v>22.6265</v>
      </c>
      <c r="DO69">
        <v>2.9154</v>
      </c>
      <c r="DP69">
        <v>2.2300399999999998</v>
      </c>
      <c r="DQ69">
        <v>23.552499999999998</v>
      </c>
      <c r="DR69">
        <v>19.1798</v>
      </c>
      <c r="DS69">
        <v>1800.06</v>
      </c>
      <c r="DT69">
        <v>0.97800399999999998</v>
      </c>
      <c r="DU69">
        <v>2.19962E-2</v>
      </c>
      <c r="DV69">
        <v>0</v>
      </c>
      <c r="DW69">
        <v>842.07100000000003</v>
      </c>
      <c r="DX69">
        <v>4.9997699999999998</v>
      </c>
      <c r="DY69">
        <v>16319.2</v>
      </c>
      <c r="DZ69">
        <v>15785</v>
      </c>
      <c r="EA69">
        <v>44</v>
      </c>
      <c r="EB69">
        <v>44.311999999999998</v>
      </c>
      <c r="EC69">
        <v>43.436999999999998</v>
      </c>
      <c r="ED69">
        <v>43.75</v>
      </c>
      <c r="EE69">
        <v>44.936999999999998</v>
      </c>
      <c r="EF69">
        <v>1755.58</v>
      </c>
      <c r="EG69">
        <v>39.479999999999997</v>
      </c>
      <c r="EH69">
        <v>0</v>
      </c>
      <c r="EI69">
        <v>112.2000000476837</v>
      </c>
      <c r="EJ69">
        <v>0</v>
      </c>
      <c r="EK69">
        <v>842.09246153846152</v>
      </c>
      <c r="EL69">
        <v>-1.5703247925599599</v>
      </c>
      <c r="EM69">
        <v>-480.96068131187889</v>
      </c>
      <c r="EN69">
        <v>16419.288461538461</v>
      </c>
      <c r="EO69">
        <v>15</v>
      </c>
      <c r="EP69">
        <v>1691878600</v>
      </c>
      <c r="EQ69" t="s">
        <v>667</v>
      </c>
      <c r="ER69">
        <v>1691878600</v>
      </c>
      <c r="ES69">
        <v>1691878592.5</v>
      </c>
      <c r="ET69">
        <v>55</v>
      </c>
      <c r="EU69">
        <v>-4.7E-2</v>
      </c>
      <c r="EV69">
        <v>-7.0000000000000001E-3</v>
      </c>
      <c r="EW69">
        <v>-4.827</v>
      </c>
      <c r="EX69">
        <v>0.14199999999999999</v>
      </c>
      <c r="EY69">
        <v>400</v>
      </c>
      <c r="EZ69">
        <v>22</v>
      </c>
      <c r="FA69">
        <v>0.06</v>
      </c>
      <c r="FB69">
        <v>0.01</v>
      </c>
      <c r="FC69">
        <v>38.735042980486021</v>
      </c>
      <c r="FD69">
        <v>-0.2431738239987811</v>
      </c>
      <c r="FE69">
        <v>0.13701553577332759</v>
      </c>
      <c r="FF69">
        <v>1</v>
      </c>
      <c r="FG69">
        <v>0.32409449453772821</v>
      </c>
      <c r="FH69">
        <v>6.3799795336538831E-2</v>
      </c>
      <c r="FI69">
        <v>1.607914698370504E-2</v>
      </c>
      <c r="FJ69">
        <v>1</v>
      </c>
      <c r="FK69">
        <v>2</v>
      </c>
      <c r="FL69">
        <v>2</v>
      </c>
      <c r="FM69" t="s">
        <v>406</v>
      </c>
      <c r="FN69">
        <v>2.9623900000000001</v>
      </c>
      <c r="FO69">
        <v>2.6992099999999999</v>
      </c>
      <c r="FP69">
        <v>8.7357199999999996E-2</v>
      </c>
      <c r="FQ69">
        <v>9.4965599999999997E-2</v>
      </c>
      <c r="FR69">
        <v>0.13098899999999999</v>
      </c>
      <c r="FS69">
        <v>0.105362</v>
      </c>
      <c r="FT69">
        <v>31147.5</v>
      </c>
      <c r="FU69">
        <v>19772.8</v>
      </c>
      <c r="FV69">
        <v>32042.5</v>
      </c>
      <c r="FW69">
        <v>24981.8</v>
      </c>
      <c r="FX69">
        <v>38521.300000000003</v>
      </c>
      <c r="FY69">
        <v>38695.9</v>
      </c>
      <c r="FZ69">
        <v>46033.1</v>
      </c>
      <c r="GA69">
        <v>45263.9</v>
      </c>
      <c r="GB69">
        <v>1.92283</v>
      </c>
      <c r="GC69">
        <v>1.78922</v>
      </c>
      <c r="GD69">
        <v>7.0303699999999997E-2</v>
      </c>
      <c r="GE69">
        <v>0</v>
      </c>
      <c r="GF69">
        <v>30.8429</v>
      </c>
      <c r="GG69">
        <v>999.9</v>
      </c>
      <c r="GH69">
        <v>53.2</v>
      </c>
      <c r="GI69">
        <v>38</v>
      </c>
      <c r="GJ69">
        <v>35.931800000000003</v>
      </c>
      <c r="GK69">
        <v>63.859200000000001</v>
      </c>
      <c r="GL69">
        <v>14.6995</v>
      </c>
      <c r="GM69">
        <v>1</v>
      </c>
      <c r="GN69">
        <v>0.530671</v>
      </c>
      <c r="GO69">
        <v>1.5176000000000001</v>
      </c>
      <c r="GP69">
        <v>20.223299999999998</v>
      </c>
      <c r="GQ69">
        <v>5.2297200000000004</v>
      </c>
      <c r="GR69">
        <v>11.952</v>
      </c>
      <c r="GS69">
        <v>4.9854500000000002</v>
      </c>
      <c r="GT69">
        <v>3.2899799999999999</v>
      </c>
      <c r="GU69">
        <v>9999</v>
      </c>
      <c r="GV69">
        <v>9999</v>
      </c>
      <c r="GW69">
        <v>9999</v>
      </c>
      <c r="GX69">
        <v>286.7</v>
      </c>
      <c r="GY69">
        <v>1.8668</v>
      </c>
      <c r="GZ69">
        <v>1.8690800000000001</v>
      </c>
      <c r="HA69">
        <v>1.8668</v>
      </c>
      <c r="HB69">
        <v>1.86721</v>
      </c>
      <c r="HC69">
        <v>1.8624400000000001</v>
      </c>
      <c r="HD69">
        <v>1.86511</v>
      </c>
      <c r="HE69">
        <v>1.86852</v>
      </c>
      <c r="HF69">
        <v>1.8689</v>
      </c>
      <c r="HG69">
        <v>5</v>
      </c>
      <c r="HH69">
        <v>0</v>
      </c>
      <c r="HI69">
        <v>0</v>
      </c>
      <c r="HJ69">
        <v>0</v>
      </c>
      <c r="HK69" t="s">
        <v>407</v>
      </c>
      <c r="HL69" t="s">
        <v>408</v>
      </c>
      <c r="HM69" t="s">
        <v>409</v>
      </c>
      <c r="HN69" t="s">
        <v>409</v>
      </c>
      <c r="HO69" t="s">
        <v>409</v>
      </c>
      <c r="HP69" t="s">
        <v>409</v>
      </c>
      <c r="HQ69">
        <v>0</v>
      </c>
      <c r="HR69">
        <v>100</v>
      </c>
      <c r="HS69">
        <v>100</v>
      </c>
      <c r="HT69">
        <v>-4.8620000000000001</v>
      </c>
      <c r="HU69">
        <v>0.30399999999999999</v>
      </c>
      <c r="HV69">
        <v>-5.2785226870518187</v>
      </c>
      <c r="HW69">
        <v>1.6145137170229321E-3</v>
      </c>
      <c r="HX69">
        <v>-1.407043735234338E-6</v>
      </c>
      <c r="HY69">
        <v>4.3622850327847239E-10</v>
      </c>
      <c r="HZ69">
        <v>0.30398265914435041</v>
      </c>
      <c r="IA69">
        <v>0</v>
      </c>
      <c r="IB69">
        <v>0</v>
      </c>
      <c r="IC69">
        <v>0</v>
      </c>
      <c r="ID69">
        <v>2</v>
      </c>
      <c r="IE69">
        <v>2094</v>
      </c>
      <c r="IF69">
        <v>1</v>
      </c>
      <c r="IG69">
        <v>26</v>
      </c>
      <c r="IH69">
        <v>0.6</v>
      </c>
      <c r="II69">
        <v>0.7</v>
      </c>
      <c r="IJ69">
        <v>1.0620099999999999</v>
      </c>
      <c r="IK69">
        <v>2.6000999999999999</v>
      </c>
      <c r="IL69">
        <v>1.4978</v>
      </c>
      <c r="IM69">
        <v>2.2949199999999998</v>
      </c>
      <c r="IN69">
        <v>1.49902</v>
      </c>
      <c r="IO69">
        <v>2.2497600000000002</v>
      </c>
      <c r="IP69">
        <v>41.953800000000001</v>
      </c>
      <c r="IQ69">
        <v>24.035</v>
      </c>
      <c r="IR69">
        <v>18</v>
      </c>
      <c r="IS69">
        <v>507.67399999999998</v>
      </c>
      <c r="IT69">
        <v>458.702</v>
      </c>
      <c r="IU69">
        <v>28.897300000000001</v>
      </c>
      <c r="IV69">
        <v>33.905799999999999</v>
      </c>
      <c r="IW69">
        <v>30.0001</v>
      </c>
      <c r="IX69">
        <v>33.799399999999999</v>
      </c>
      <c r="IY69">
        <v>33.707999999999998</v>
      </c>
      <c r="IZ69">
        <v>21.258400000000002</v>
      </c>
      <c r="JA69">
        <v>45.295200000000001</v>
      </c>
      <c r="JB69">
        <v>0</v>
      </c>
      <c r="JC69">
        <v>29.252800000000001</v>
      </c>
      <c r="JD69">
        <v>400</v>
      </c>
      <c r="JE69">
        <v>22.596</v>
      </c>
      <c r="JF69">
        <v>100.02800000000001</v>
      </c>
      <c r="JG69">
        <v>100.28100000000001</v>
      </c>
    </row>
    <row r="70" spans="1:267" x14ac:dyDescent="0.3">
      <c r="A70">
        <v>52</v>
      </c>
      <c r="B70">
        <v>1691878762.5</v>
      </c>
      <c r="C70">
        <v>10855.900000095369</v>
      </c>
      <c r="D70" t="s">
        <v>668</v>
      </c>
      <c r="E70" t="s">
        <v>669</v>
      </c>
      <c r="F70" t="s">
        <v>395</v>
      </c>
      <c r="G70" t="s">
        <v>478</v>
      </c>
      <c r="H70" t="s">
        <v>623</v>
      </c>
      <c r="I70" t="s">
        <v>28</v>
      </c>
      <c r="J70" t="s">
        <v>399</v>
      </c>
      <c r="K70" t="s">
        <v>624</v>
      </c>
      <c r="L70" t="s">
        <v>400</v>
      </c>
      <c r="M70">
        <v>1691878762.5</v>
      </c>
      <c r="N70">
        <f t="shared" si="46"/>
        <v>4.9113076300678652E-3</v>
      </c>
      <c r="O70">
        <f t="shared" si="47"/>
        <v>4.9113076300678653</v>
      </c>
      <c r="P70">
        <f t="shared" si="48"/>
        <v>40.971700664436526</v>
      </c>
      <c r="Q70">
        <f t="shared" si="49"/>
        <v>448.23500000000001</v>
      </c>
      <c r="R70">
        <f t="shared" si="50"/>
        <v>173.28694458643491</v>
      </c>
      <c r="S70">
        <f t="shared" si="51"/>
        <v>17.095639893790999</v>
      </c>
      <c r="T70">
        <f t="shared" si="52"/>
        <v>44.220666283207493</v>
      </c>
      <c r="U70">
        <f t="shared" si="53"/>
        <v>0.25770993365303468</v>
      </c>
      <c r="V70">
        <f t="shared" si="54"/>
        <v>2.904958012878045</v>
      </c>
      <c r="W70">
        <f t="shared" si="55"/>
        <v>0.24564893816040304</v>
      </c>
      <c r="X70">
        <f t="shared" si="56"/>
        <v>0.15456717209679449</v>
      </c>
      <c r="Y70">
        <f t="shared" si="57"/>
        <v>289.57227629207972</v>
      </c>
      <c r="Z70">
        <f t="shared" si="58"/>
        <v>32.673394639171001</v>
      </c>
      <c r="AA70">
        <f t="shared" si="59"/>
        <v>32.001899999999999</v>
      </c>
      <c r="AB70">
        <f t="shared" si="60"/>
        <v>4.7755967696645971</v>
      </c>
      <c r="AC70">
        <f t="shared" si="61"/>
        <v>59.489654694617464</v>
      </c>
      <c r="AD70">
        <f t="shared" si="62"/>
        <v>2.8796928809077493</v>
      </c>
      <c r="AE70">
        <f t="shared" si="63"/>
        <v>4.8406616170328851</v>
      </c>
      <c r="AF70">
        <f t="shared" si="64"/>
        <v>1.8959038887568478</v>
      </c>
      <c r="AG70">
        <f t="shared" si="65"/>
        <v>-216.58866648599286</v>
      </c>
      <c r="AH70">
        <f t="shared" si="66"/>
        <v>37.47727466619429</v>
      </c>
      <c r="AI70">
        <f t="shared" si="67"/>
        <v>2.9292609514368504</v>
      </c>
      <c r="AJ70">
        <f t="shared" si="68"/>
        <v>113.390145423718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51243.099406209032</v>
      </c>
      <c r="AP70" t="s">
        <v>401</v>
      </c>
      <c r="AQ70">
        <v>0</v>
      </c>
      <c r="AR70">
        <v>0</v>
      </c>
      <c r="AS70">
        <v>0</v>
      </c>
      <c r="AT70" t="e">
        <f t="shared" si="72"/>
        <v>#DIV/0!</v>
      </c>
      <c r="AU70">
        <v>-1</v>
      </c>
      <c r="AV70" t="s">
        <v>670</v>
      </c>
      <c r="AW70">
        <v>10270.299999999999</v>
      </c>
      <c r="AX70">
        <v>839.20028000000002</v>
      </c>
      <c r="AY70">
        <v>1186.8900000000001</v>
      </c>
      <c r="AZ70">
        <f t="shared" si="73"/>
        <v>0.29294182274684266</v>
      </c>
      <c r="BA70">
        <v>0.5</v>
      </c>
      <c r="BB70">
        <f t="shared" si="74"/>
        <v>1513.2180001513366</v>
      </c>
      <c r="BC70">
        <f t="shared" si="75"/>
        <v>40.971700664436526</v>
      </c>
      <c r="BD70">
        <f t="shared" si="76"/>
        <v>221.6424195888323</v>
      </c>
      <c r="BE70">
        <f t="shared" si="77"/>
        <v>2.773671781609718E-2</v>
      </c>
      <c r="BF70">
        <f t="shared" si="78"/>
        <v>-1</v>
      </c>
      <c r="BG70" t="e">
        <f t="shared" si="79"/>
        <v>#DIV/0!</v>
      </c>
      <c r="BH70" t="s">
        <v>671</v>
      </c>
      <c r="BI70">
        <v>595.33000000000004</v>
      </c>
      <c r="BJ70">
        <f t="shared" si="80"/>
        <v>595.33000000000004</v>
      </c>
      <c r="BK70">
        <f t="shared" si="81"/>
        <v>0.49841181575377669</v>
      </c>
      <c r="BL70">
        <f t="shared" si="82"/>
        <v>0.58775055784704855</v>
      </c>
      <c r="BM70">
        <f t="shared" si="83"/>
        <v>1.9936673777568743</v>
      </c>
      <c r="BN70">
        <f t="shared" si="84"/>
        <v>0.29294182274684261</v>
      </c>
      <c r="BO70" t="e">
        <f t="shared" si="85"/>
        <v>#DIV/0!</v>
      </c>
      <c r="BP70">
        <f t="shared" si="86"/>
        <v>0.41695117118297842</v>
      </c>
      <c r="BQ70">
        <f t="shared" si="87"/>
        <v>0.58304882881702158</v>
      </c>
      <c r="BR70">
        <v>1125</v>
      </c>
      <c r="BS70">
        <v>300</v>
      </c>
      <c r="BT70">
        <v>300</v>
      </c>
      <c r="BU70">
        <v>300</v>
      </c>
      <c r="BV70">
        <v>10270.299999999999</v>
      </c>
      <c r="BW70">
        <v>1074.1400000000001</v>
      </c>
      <c r="BX70">
        <v>-6.9836899999999999E-3</v>
      </c>
      <c r="BY70">
        <v>11.19</v>
      </c>
      <c r="BZ70" t="s">
        <v>401</v>
      </c>
      <c r="CA70" t="s">
        <v>401</v>
      </c>
      <c r="CB70" t="s">
        <v>401</v>
      </c>
      <c r="CC70" t="s">
        <v>401</v>
      </c>
      <c r="CD70" t="s">
        <v>401</v>
      </c>
      <c r="CE70" t="s">
        <v>401</v>
      </c>
      <c r="CF70" t="s">
        <v>401</v>
      </c>
      <c r="CG70" t="s">
        <v>401</v>
      </c>
      <c r="CH70" t="s">
        <v>401</v>
      </c>
      <c r="CI70" t="s">
        <v>401</v>
      </c>
      <c r="CJ70">
        <f t="shared" si="88"/>
        <v>1800.04</v>
      </c>
      <c r="CK70">
        <f t="shared" si="89"/>
        <v>1513.2180001513366</v>
      </c>
      <c r="CL70">
        <f t="shared" si="90"/>
        <v>0.84065798546217674</v>
      </c>
      <c r="CM70">
        <f t="shared" si="91"/>
        <v>0.16086991194200115</v>
      </c>
      <c r="CN70">
        <v>6</v>
      </c>
      <c r="CO70">
        <v>0.5</v>
      </c>
      <c r="CP70" t="s">
        <v>404</v>
      </c>
      <c r="CQ70">
        <v>1691878762.5</v>
      </c>
      <c r="CR70">
        <v>448.23500000000001</v>
      </c>
      <c r="CS70">
        <v>500.02699999999999</v>
      </c>
      <c r="CT70">
        <v>29.189499999999999</v>
      </c>
      <c r="CU70">
        <v>23.4697</v>
      </c>
      <c r="CV70">
        <v>453.28399999999999</v>
      </c>
      <c r="CW70">
        <v>28.891200000000001</v>
      </c>
      <c r="CX70">
        <v>500.15199999999999</v>
      </c>
      <c r="CY70">
        <v>98.555499999999995</v>
      </c>
      <c r="CZ70">
        <v>9.9594500000000002E-2</v>
      </c>
      <c r="DA70">
        <v>32.241199999999999</v>
      </c>
      <c r="DB70">
        <v>32.001899999999999</v>
      </c>
      <c r="DC70">
        <v>999.9</v>
      </c>
      <c r="DD70">
        <v>0</v>
      </c>
      <c r="DE70">
        <v>0</v>
      </c>
      <c r="DF70">
        <v>10005</v>
      </c>
      <c r="DG70">
        <v>0</v>
      </c>
      <c r="DH70">
        <v>78.903999999999996</v>
      </c>
      <c r="DI70">
        <v>-51.791400000000003</v>
      </c>
      <c r="DJ70">
        <v>461.71199999999999</v>
      </c>
      <c r="DK70">
        <v>512.04399999999998</v>
      </c>
      <c r="DL70">
        <v>5.71976</v>
      </c>
      <c r="DM70">
        <v>500.02699999999999</v>
      </c>
      <c r="DN70">
        <v>23.4697</v>
      </c>
      <c r="DO70">
        <v>2.8767800000000001</v>
      </c>
      <c r="DP70">
        <v>2.3130700000000002</v>
      </c>
      <c r="DQ70">
        <v>23.331399999999999</v>
      </c>
      <c r="DR70">
        <v>19.767700000000001</v>
      </c>
      <c r="DS70">
        <v>1800.04</v>
      </c>
      <c r="DT70">
        <v>0.97800399999999998</v>
      </c>
      <c r="DU70">
        <v>2.19962E-2</v>
      </c>
      <c r="DV70">
        <v>0</v>
      </c>
      <c r="DW70">
        <v>838.95299999999997</v>
      </c>
      <c r="DX70">
        <v>4.9997699999999998</v>
      </c>
      <c r="DY70">
        <v>16325.5</v>
      </c>
      <c r="DZ70">
        <v>15784.9</v>
      </c>
      <c r="EA70">
        <v>43.936999999999998</v>
      </c>
      <c r="EB70">
        <v>44.25</v>
      </c>
      <c r="EC70">
        <v>43.436999999999998</v>
      </c>
      <c r="ED70">
        <v>43.625</v>
      </c>
      <c r="EE70">
        <v>44.811999999999998</v>
      </c>
      <c r="EF70">
        <v>1755.56</v>
      </c>
      <c r="EG70">
        <v>39.479999999999997</v>
      </c>
      <c r="EH70">
        <v>0</v>
      </c>
      <c r="EI70">
        <v>125.80000019073491</v>
      </c>
      <c r="EJ70">
        <v>0</v>
      </c>
      <c r="EK70">
        <v>839.20028000000002</v>
      </c>
      <c r="EL70">
        <v>-3.0803076644584362</v>
      </c>
      <c r="EM70">
        <v>-610.51538348404858</v>
      </c>
      <c r="EN70">
        <v>16332.736000000001</v>
      </c>
      <c r="EO70">
        <v>15</v>
      </c>
      <c r="EP70">
        <v>1691878713.5</v>
      </c>
      <c r="EQ70" t="s">
        <v>672</v>
      </c>
      <c r="ER70">
        <v>1691878706.5</v>
      </c>
      <c r="ES70">
        <v>1691878713.5</v>
      </c>
      <c r="ET70">
        <v>56</v>
      </c>
      <c r="EU70">
        <v>-0.254</v>
      </c>
      <c r="EV70">
        <v>-6.0000000000000001E-3</v>
      </c>
      <c r="EW70">
        <v>-5.0199999999999996</v>
      </c>
      <c r="EX70">
        <v>0.156</v>
      </c>
      <c r="EY70">
        <v>500</v>
      </c>
      <c r="EZ70">
        <v>23</v>
      </c>
      <c r="FA70">
        <v>0.12</v>
      </c>
      <c r="FB70">
        <v>0.02</v>
      </c>
      <c r="FC70">
        <v>41.148841735434807</v>
      </c>
      <c r="FD70">
        <v>-0.91631620888182108</v>
      </c>
      <c r="FE70">
        <v>0.1434188100028477</v>
      </c>
      <c r="FF70">
        <v>1</v>
      </c>
      <c r="FG70">
        <v>0.27197214203922149</v>
      </c>
      <c r="FH70">
        <v>-4.9540269379665443E-2</v>
      </c>
      <c r="FI70">
        <v>7.3657820771383456E-3</v>
      </c>
      <c r="FJ70">
        <v>1</v>
      </c>
      <c r="FK70">
        <v>2</v>
      </c>
      <c r="FL70">
        <v>2</v>
      </c>
      <c r="FM70" t="s">
        <v>406</v>
      </c>
      <c r="FN70">
        <v>2.9624700000000002</v>
      </c>
      <c r="FO70">
        <v>2.6988699999999999</v>
      </c>
      <c r="FP70">
        <v>0.105267</v>
      </c>
      <c r="FQ70">
        <v>0.112289</v>
      </c>
      <c r="FR70">
        <v>0.129801</v>
      </c>
      <c r="FS70">
        <v>0.10807700000000001</v>
      </c>
      <c r="FT70">
        <v>30534.400000000001</v>
      </c>
      <c r="FU70">
        <v>19393.400000000001</v>
      </c>
      <c r="FV70">
        <v>32041.1</v>
      </c>
      <c r="FW70">
        <v>24981</v>
      </c>
      <c r="FX70">
        <v>38572.300000000003</v>
      </c>
      <c r="FY70">
        <v>38577.800000000003</v>
      </c>
      <c r="FZ70">
        <v>46030.9</v>
      </c>
      <c r="GA70">
        <v>45263</v>
      </c>
      <c r="GB70">
        <v>1.9218299999999999</v>
      </c>
      <c r="GC70">
        <v>1.7903199999999999</v>
      </c>
      <c r="GD70">
        <v>7.8238500000000002E-2</v>
      </c>
      <c r="GE70">
        <v>0</v>
      </c>
      <c r="GF70">
        <v>30.7315</v>
      </c>
      <c r="GG70">
        <v>999.9</v>
      </c>
      <c r="GH70">
        <v>53</v>
      </c>
      <c r="GI70">
        <v>38.1</v>
      </c>
      <c r="GJ70">
        <v>35.992800000000003</v>
      </c>
      <c r="GK70">
        <v>63.769199999999998</v>
      </c>
      <c r="GL70">
        <v>14.775600000000001</v>
      </c>
      <c r="GM70">
        <v>1</v>
      </c>
      <c r="GN70">
        <v>0.53078999999999998</v>
      </c>
      <c r="GO70">
        <v>1.40848</v>
      </c>
      <c r="GP70">
        <v>20.2255</v>
      </c>
      <c r="GQ70">
        <v>5.2313700000000001</v>
      </c>
      <c r="GR70">
        <v>11.951499999999999</v>
      </c>
      <c r="GS70">
        <v>4.9854000000000003</v>
      </c>
      <c r="GT70">
        <v>3.29</v>
      </c>
      <c r="GU70">
        <v>9999</v>
      </c>
      <c r="GV70">
        <v>9999</v>
      </c>
      <c r="GW70">
        <v>9999</v>
      </c>
      <c r="GX70">
        <v>286.8</v>
      </c>
      <c r="GY70">
        <v>1.8668100000000001</v>
      </c>
      <c r="GZ70">
        <v>1.8690599999999999</v>
      </c>
      <c r="HA70">
        <v>1.86677</v>
      </c>
      <c r="HB70">
        <v>1.8671800000000001</v>
      </c>
      <c r="HC70">
        <v>1.8623700000000001</v>
      </c>
      <c r="HD70">
        <v>1.8651</v>
      </c>
      <c r="HE70">
        <v>1.8685099999999999</v>
      </c>
      <c r="HF70">
        <v>1.8688899999999999</v>
      </c>
      <c r="HG70">
        <v>5</v>
      </c>
      <c r="HH70">
        <v>0</v>
      </c>
      <c r="HI70">
        <v>0</v>
      </c>
      <c r="HJ70">
        <v>0</v>
      </c>
      <c r="HK70" t="s">
        <v>407</v>
      </c>
      <c r="HL70" t="s">
        <v>408</v>
      </c>
      <c r="HM70" t="s">
        <v>409</v>
      </c>
      <c r="HN70" t="s">
        <v>409</v>
      </c>
      <c r="HO70" t="s">
        <v>409</v>
      </c>
      <c r="HP70" t="s">
        <v>409</v>
      </c>
      <c r="HQ70">
        <v>0</v>
      </c>
      <c r="HR70">
        <v>100</v>
      </c>
      <c r="HS70">
        <v>100</v>
      </c>
      <c r="HT70">
        <v>-5.0490000000000004</v>
      </c>
      <c r="HU70">
        <v>0.29830000000000001</v>
      </c>
      <c r="HV70">
        <v>-5.5323303330097957</v>
      </c>
      <c r="HW70">
        <v>1.6145137170229321E-3</v>
      </c>
      <c r="HX70">
        <v>-1.407043735234338E-6</v>
      </c>
      <c r="HY70">
        <v>4.3622850327847239E-10</v>
      </c>
      <c r="HZ70">
        <v>0.29823771815737271</v>
      </c>
      <c r="IA70">
        <v>0</v>
      </c>
      <c r="IB70">
        <v>0</v>
      </c>
      <c r="IC70">
        <v>0</v>
      </c>
      <c r="ID70">
        <v>2</v>
      </c>
      <c r="IE70">
        <v>2094</v>
      </c>
      <c r="IF70">
        <v>1</v>
      </c>
      <c r="IG70">
        <v>26</v>
      </c>
      <c r="IH70">
        <v>0.9</v>
      </c>
      <c r="II70">
        <v>0.8</v>
      </c>
      <c r="IJ70">
        <v>1.26709</v>
      </c>
      <c r="IK70">
        <v>2.5817899999999998</v>
      </c>
      <c r="IL70">
        <v>1.4978</v>
      </c>
      <c r="IM70">
        <v>2.2949199999999998</v>
      </c>
      <c r="IN70">
        <v>1.49902</v>
      </c>
      <c r="IO70">
        <v>2.3925800000000002</v>
      </c>
      <c r="IP70">
        <v>42.0593</v>
      </c>
      <c r="IQ70">
        <v>24.043700000000001</v>
      </c>
      <c r="IR70">
        <v>18</v>
      </c>
      <c r="IS70">
        <v>507.03899999999999</v>
      </c>
      <c r="IT70">
        <v>459.44499999999999</v>
      </c>
      <c r="IU70">
        <v>29.284800000000001</v>
      </c>
      <c r="IV70">
        <v>33.905799999999999</v>
      </c>
      <c r="IW70">
        <v>29.999600000000001</v>
      </c>
      <c r="IX70">
        <v>33.802399999999999</v>
      </c>
      <c r="IY70">
        <v>33.711100000000002</v>
      </c>
      <c r="IZ70">
        <v>25.3828</v>
      </c>
      <c r="JA70">
        <v>42.7179</v>
      </c>
      <c r="JB70">
        <v>0</v>
      </c>
      <c r="JC70">
        <v>29.307500000000001</v>
      </c>
      <c r="JD70">
        <v>500</v>
      </c>
      <c r="JE70">
        <v>23.631</v>
      </c>
      <c r="JF70">
        <v>100.023</v>
      </c>
      <c r="JG70">
        <v>100.27800000000001</v>
      </c>
    </row>
    <row r="71" spans="1:267" x14ac:dyDescent="0.3">
      <c r="A71">
        <v>53</v>
      </c>
      <c r="B71">
        <v>1691878951</v>
      </c>
      <c r="C71">
        <v>11044.400000095369</v>
      </c>
      <c r="D71" t="s">
        <v>673</v>
      </c>
      <c r="E71" t="s">
        <v>674</v>
      </c>
      <c r="F71" t="s">
        <v>395</v>
      </c>
      <c r="G71" t="s">
        <v>478</v>
      </c>
      <c r="H71" t="s">
        <v>623</v>
      </c>
      <c r="I71" t="s">
        <v>28</v>
      </c>
      <c r="J71" t="s">
        <v>399</v>
      </c>
      <c r="K71" t="s">
        <v>624</v>
      </c>
      <c r="L71" t="s">
        <v>400</v>
      </c>
      <c r="M71">
        <v>1691878951</v>
      </c>
      <c r="N71">
        <f t="shared" si="46"/>
        <v>3.2290965216239345E-3</v>
      </c>
      <c r="O71">
        <f t="shared" si="47"/>
        <v>3.2290965216239345</v>
      </c>
      <c r="P71">
        <f t="shared" si="48"/>
        <v>38.452105444255722</v>
      </c>
      <c r="Q71">
        <f t="shared" si="49"/>
        <v>551.73900000000003</v>
      </c>
      <c r="R71">
        <f t="shared" si="50"/>
        <v>163.03818427027051</v>
      </c>
      <c r="S71">
        <f t="shared" si="51"/>
        <v>16.085658532606296</v>
      </c>
      <c r="T71">
        <f t="shared" si="52"/>
        <v>54.435623120098803</v>
      </c>
      <c r="U71">
        <f t="shared" si="53"/>
        <v>0.1674944355563118</v>
      </c>
      <c r="V71">
        <f t="shared" si="54"/>
        <v>2.9032242658552523</v>
      </c>
      <c r="W71">
        <f t="shared" si="55"/>
        <v>0.16230532455864705</v>
      </c>
      <c r="X71">
        <f t="shared" si="56"/>
        <v>0.10189365728402847</v>
      </c>
      <c r="Y71">
        <f t="shared" si="57"/>
        <v>289.56589229208623</v>
      </c>
      <c r="Z71">
        <f t="shared" si="58"/>
        <v>33.040196942414759</v>
      </c>
      <c r="AA71">
        <f t="shared" si="59"/>
        <v>31.988</v>
      </c>
      <c r="AB71">
        <f t="shared" si="60"/>
        <v>4.7718409173928116</v>
      </c>
      <c r="AC71">
        <f t="shared" si="61"/>
        <v>59.847987607729038</v>
      </c>
      <c r="AD71">
        <f t="shared" si="62"/>
        <v>2.8851110135900799</v>
      </c>
      <c r="AE71">
        <f t="shared" si="63"/>
        <v>4.8207318723904491</v>
      </c>
      <c r="AF71">
        <f t="shared" si="64"/>
        <v>1.8867299038027316</v>
      </c>
      <c r="AG71">
        <f t="shared" si="65"/>
        <v>-142.40315660361551</v>
      </c>
      <c r="AH71">
        <f t="shared" si="66"/>
        <v>28.204656517065949</v>
      </c>
      <c r="AI71">
        <f t="shared" si="67"/>
        <v>2.2048780532039216</v>
      </c>
      <c r="AJ71">
        <f t="shared" si="68"/>
        <v>177.57227025874059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51206.70642960519</v>
      </c>
      <c r="AP71" t="s">
        <v>401</v>
      </c>
      <c r="AQ71">
        <v>0</v>
      </c>
      <c r="AR71">
        <v>0</v>
      </c>
      <c r="AS71">
        <v>0</v>
      </c>
      <c r="AT71" t="e">
        <f t="shared" si="72"/>
        <v>#DIV/0!</v>
      </c>
      <c r="AU71">
        <v>-1</v>
      </c>
      <c r="AV71" t="s">
        <v>675</v>
      </c>
      <c r="AW71">
        <v>10270</v>
      </c>
      <c r="AX71">
        <v>833.19968000000006</v>
      </c>
      <c r="AY71">
        <v>1156.83</v>
      </c>
      <c r="AZ71">
        <f t="shared" si="73"/>
        <v>0.27975616123371616</v>
      </c>
      <c r="BA71">
        <v>0.5</v>
      </c>
      <c r="BB71">
        <f t="shared" si="74"/>
        <v>1513.18440015134</v>
      </c>
      <c r="BC71">
        <f t="shared" si="75"/>
        <v>38.452105444255722</v>
      </c>
      <c r="BD71">
        <f t="shared" si="76"/>
        <v>211.66132951254119</v>
      </c>
      <c r="BE71">
        <f t="shared" si="77"/>
        <v>2.6072239074305781E-2</v>
      </c>
      <c r="BF71">
        <f t="shared" si="78"/>
        <v>-1</v>
      </c>
      <c r="BG71" t="e">
        <f t="shared" si="79"/>
        <v>#DIV/0!</v>
      </c>
      <c r="BH71" t="s">
        <v>676</v>
      </c>
      <c r="BI71">
        <v>587.6</v>
      </c>
      <c r="BJ71">
        <f t="shared" si="80"/>
        <v>587.6</v>
      </c>
      <c r="BK71">
        <f t="shared" si="81"/>
        <v>0.49206019899207309</v>
      </c>
      <c r="BL71">
        <f t="shared" si="82"/>
        <v>0.56854051964935071</v>
      </c>
      <c r="BM71">
        <f t="shared" si="83"/>
        <v>1.9687372362151121</v>
      </c>
      <c r="BN71">
        <f t="shared" si="84"/>
        <v>0.27975616123371616</v>
      </c>
      <c r="BO71" t="e">
        <f t="shared" si="85"/>
        <v>#DIV/0!</v>
      </c>
      <c r="BP71">
        <f t="shared" si="86"/>
        <v>0.40095359775697281</v>
      </c>
      <c r="BQ71">
        <f t="shared" si="87"/>
        <v>0.59904640224302719</v>
      </c>
      <c r="BR71">
        <v>1127</v>
      </c>
      <c r="BS71">
        <v>300</v>
      </c>
      <c r="BT71">
        <v>300</v>
      </c>
      <c r="BU71">
        <v>300</v>
      </c>
      <c r="BV71">
        <v>10270</v>
      </c>
      <c r="BW71">
        <v>1054</v>
      </c>
      <c r="BX71">
        <v>-6.9834900000000002E-3</v>
      </c>
      <c r="BY71">
        <v>9.16</v>
      </c>
      <c r="BZ71" t="s">
        <v>401</v>
      </c>
      <c r="CA71" t="s">
        <v>401</v>
      </c>
      <c r="CB71" t="s">
        <v>401</v>
      </c>
      <c r="CC71" t="s">
        <v>401</v>
      </c>
      <c r="CD71" t="s">
        <v>401</v>
      </c>
      <c r="CE71" t="s">
        <v>401</v>
      </c>
      <c r="CF71" t="s">
        <v>401</v>
      </c>
      <c r="CG71" t="s">
        <v>401</v>
      </c>
      <c r="CH71" t="s">
        <v>401</v>
      </c>
      <c r="CI71" t="s">
        <v>401</v>
      </c>
      <c r="CJ71">
        <f t="shared" si="88"/>
        <v>1800</v>
      </c>
      <c r="CK71">
        <f t="shared" si="89"/>
        <v>1513.18440015134</v>
      </c>
      <c r="CL71">
        <f t="shared" si="90"/>
        <v>0.84065800008407776</v>
      </c>
      <c r="CM71">
        <f t="shared" si="91"/>
        <v>0.16086994016227013</v>
      </c>
      <c r="CN71">
        <v>6</v>
      </c>
      <c r="CO71">
        <v>0.5</v>
      </c>
      <c r="CP71" t="s">
        <v>404</v>
      </c>
      <c r="CQ71">
        <v>1691878951</v>
      </c>
      <c r="CR71">
        <v>551.73900000000003</v>
      </c>
      <c r="CS71">
        <v>600.01300000000003</v>
      </c>
      <c r="CT71">
        <v>29.2424</v>
      </c>
      <c r="CU71">
        <v>25.481300000000001</v>
      </c>
      <c r="CV71">
        <v>556.99599999999998</v>
      </c>
      <c r="CW71">
        <v>29.0124</v>
      </c>
      <c r="CX71">
        <v>500.06700000000001</v>
      </c>
      <c r="CY71">
        <v>98.562299999999993</v>
      </c>
      <c r="CZ71">
        <v>9.9609199999999995E-2</v>
      </c>
      <c r="DA71">
        <v>32.168199999999999</v>
      </c>
      <c r="DB71">
        <v>31.988</v>
      </c>
      <c r="DC71">
        <v>999.9</v>
      </c>
      <c r="DD71">
        <v>0</v>
      </c>
      <c r="DE71">
        <v>0</v>
      </c>
      <c r="DF71">
        <v>9994.3799999999992</v>
      </c>
      <c r="DG71">
        <v>0</v>
      </c>
      <c r="DH71">
        <v>76.250200000000007</v>
      </c>
      <c r="DI71">
        <v>-48.011200000000002</v>
      </c>
      <c r="DJ71">
        <v>568.66999999999996</v>
      </c>
      <c r="DK71">
        <v>615.702</v>
      </c>
      <c r="DL71">
        <v>3.8293400000000002</v>
      </c>
      <c r="DM71">
        <v>600.01300000000003</v>
      </c>
      <c r="DN71">
        <v>25.481300000000001</v>
      </c>
      <c r="DO71">
        <v>2.8889200000000002</v>
      </c>
      <c r="DP71">
        <v>2.5114899999999998</v>
      </c>
      <c r="DQ71">
        <v>23.401199999999999</v>
      </c>
      <c r="DR71">
        <v>21.101199999999999</v>
      </c>
      <c r="DS71">
        <v>1800</v>
      </c>
      <c r="DT71">
        <v>0.97800399999999998</v>
      </c>
      <c r="DU71">
        <v>2.19962E-2</v>
      </c>
      <c r="DV71">
        <v>0</v>
      </c>
      <c r="DW71">
        <v>833.15099999999995</v>
      </c>
      <c r="DX71">
        <v>4.9997699999999998</v>
      </c>
      <c r="DY71">
        <v>16092.6</v>
      </c>
      <c r="DZ71">
        <v>15784.5</v>
      </c>
      <c r="EA71">
        <v>43.936999999999998</v>
      </c>
      <c r="EB71">
        <v>44.311999999999998</v>
      </c>
      <c r="EC71">
        <v>43.436999999999998</v>
      </c>
      <c r="ED71">
        <v>43.686999999999998</v>
      </c>
      <c r="EE71">
        <v>44.811999999999998</v>
      </c>
      <c r="EF71">
        <v>1755.52</v>
      </c>
      <c r="EG71">
        <v>39.479999999999997</v>
      </c>
      <c r="EH71">
        <v>0</v>
      </c>
      <c r="EI71">
        <v>188.20000004768369</v>
      </c>
      <c r="EJ71">
        <v>0</v>
      </c>
      <c r="EK71">
        <v>833.19968000000006</v>
      </c>
      <c r="EL71">
        <v>-0.2356922992175231</v>
      </c>
      <c r="EM71">
        <v>-747.05384878207167</v>
      </c>
      <c r="EN71">
        <v>16214.556</v>
      </c>
      <c r="EO71">
        <v>15</v>
      </c>
      <c r="EP71">
        <v>1691878982</v>
      </c>
      <c r="EQ71" t="s">
        <v>677</v>
      </c>
      <c r="ER71">
        <v>1691878976</v>
      </c>
      <c r="ES71">
        <v>1691878982</v>
      </c>
      <c r="ET71">
        <v>57</v>
      </c>
      <c r="EU71">
        <v>-0.28299999999999997</v>
      </c>
      <c r="EV71">
        <v>-4.2000000000000003E-2</v>
      </c>
      <c r="EW71">
        <v>-5.2569999999999997</v>
      </c>
      <c r="EX71">
        <v>0.23</v>
      </c>
      <c r="EY71">
        <v>600</v>
      </c>
      <c r="EZ71">
        <v>26</v>
      </c>
      <c r="FA71">
        <v>7.0000000000000007E-2</v>
      </c>
      <c r="FB71">
        <v>0.02</v>
      </c>
      <c r="FC71">
        <v>38.573052252909989</v>
      </c>
      <c r="FD71">
        <v>-1.579572287941027</v>
      </c>
      <c r="FE71">
        <v>0.23998266856092451</v>
      </c>
      <c r="FF71">
        <v>0</v>
      </c>
      <c r="FG71">
        <v>0.17709334359437631</v>
      </c>
      <c r="FH71">
        <v>-2.6803096281187919E-2</v>
      </c>
      <c r="FI71">
        <v>4.0640738335808229E-3</v>
      </c>
      <c r="FJ71">
        <v>1</v>
      </c>
      <c r="FK71">
        <v>1</v>
      </c>
      <c r="FL71">
        <v>2</v>
      </c>
      <c r="FM71" t="s">
        <v>445</v>
      </c>
      <c r="FN71">
        <v>2.9622000000000002</v>
      </c>
      <c r="FO71">
        <v>2.6987899999999998</v>
      </c>
      <c r="FP71">
        <v>0.12246799999999999</v>
      </c>
      <c r="FQ71">
        <v>0.12804499999999999</v>
      </c>
      <c r="FR71">
        <v>0.13017699999999999</v>
      </c>
      <c r="FS71">
        <v>0.11440599999999999</v>
      </c>
      <c r="FT71">
        <v>29944.2</v>
      </c>
      <c r="FU71">
        <v>19046.599999999999</v>
      </c>
      <c r="FV71">
        <v>32038.5</v>
      </c>
      <c r="FW71">
        <v>24978.3</v>
      </c>
      <c r="FX71">
        <v>38552.199999999997</v>
      </c>
      <c r="FY71">
        <v>38300</v>
      </c>
      <c r="FZ71">
        <v>46026.6</v>
      </c>
      <c r="GA71">
        <v>45258.1</v>
      </c>
      <c r="GB71">
        <v>1.9205000000000001</v>
      </c>
      <c r="GC71">
        <v>1.7920700000000001</v>
      </c>
      <c r="GD71">
        <v>8.1490699999999999E-2</v>
      </c>
      <c r="GE71">
        <v>0</v>
      </c>
      <c r="GF71">
        <v>30.6647</v>
      </c>
      <c r="GG71">
        <v>999.9</v>
      </c>
      <c r="GH71">
        <v>52.7</v>
      </c>
      <c r="GI71">
        <v>38.299999999999997</v>
      </c>
      <c r="GJ71">
        <v>36.174900000000001</v>
      </c>
      <c r="GK71">
        <v>63.6492</v>
      </c>
      <c r="GL71">
        <v>14.759600000000001</v>
      </c>
      <c r="GM71">
        <v>1</v>
      </c>
      <c r="GN71">
        <v>0.53256099999999995</v>
      </c>
      <c r="GO71">
        <v>1.23282</v>
      </c>
      <c r="GP71">
        <v>20.226800000000001</v>
      </c>
      <c r="GQ71">
        <v>5.2339099999999998</v>
      </c>
      <c r="GR71">
        <v>11.9544</v>
      </c>
      <c r="GS71">
        <v>4.9856499999999997</v>
      </c>
      <c r="GT71">
        <v>3.29</v>
      </c>
      <c r="GU71">
        <v>9999</v>
      </c>
      <c r="GV71">
        <v>9999</v>
      </c>
      <c r="GW71">
        <v>9999</v>
      </c>
      <c r="GX71">
        <v>286.8</v>
      </c>
      <c r="GY71">
        <v>1.8668499999999999</v>
      </c>
      <c r="GZ71">
        <v>1.8690599999999999</v>
      </c>
      <c r="HA71">
        <v>1.8667899999999999</v>
      </c>
      <c r="HB71">
        <v>1.86721</v>
      </c>
      <c r="HC71">
        <v>1.8623700000000001</v>
      </c>
      <c r="HD71">
        <v>1.86514</v>
      </c>
      <c r="HE71">
        <v>1.86852</v>
      </c>
      <c r="HF71">
        <v>1.8688899999999999</v>
      </c>
      <c r="HG71">
        <v>5</v>
      </c>
      <c r="HH71">
        <v>0</v>
      </c>
      <c r="HI71">
        <v>0</v>
      </c>
      <c r="HJ71">
        <v>0</v>
      </c>
      <c r="HK71" t="s">
        <v>407</v>
      </c>
      <c r="HL71" t="s">
        <v>408</v>
      </c>
      <c r="HM71" t="s">
        <v>409</v>
      </c>
      <c r="HN71" t="s">
        <v>409</v>
      </c>
      <c r="HO71" t="s">
        <v>409</v>
      </c>
      <c r="HP71" t="s">
        <v>409</v>
      </c>
      <c r="HQ71">
        <v>0</v>
      </c>
      <c r="HR71">
        <v>100</v>
      </c>
      <c r="HS71">
        <v>100</v>
      </c>
      <c r="HT71">
        <v>-5.2569999999999997</v>
      </c>
      <c r="HU71">
        <v>0.23</v>
      </c>
      <c r="HV71">
        <v>-5.5323303330097957</v>
      </c>
      <c r="HW71">
        <v>1.6145137170229321E-3</v>
      </c>
      <c r="HX71">
        <v>-1.407043735234338E-6</v>
      </c>
      <c r="HY71">
        <v>4.3622850327847239E-10</v>
      </c>
      <c r="HZ71">
        <v>0.29823771815737271</v>
      </c>
      <c r="IA71">
        <v>0</v>
      </c>
      <c r="IB71">
        <v>0</v>
      </c>
      <c r="IC71">
        <v>0</v>
      </c>
      <c r="ID71">
        <v>2</v>
      </c>
      <c r="IE71">
        <v>2094</v>
      </c>
      <c r="IF71">
        <v>1</v>
      </c>
      <c r="IG71">
        <v>26</v>
      </c>
      <c r="IH71">
        <v>4.0999999999999996</v>
      </c>
      <c r="II71">
        <v>4</v>
      </c>
      <c r="IJ71">
        <v>1.46851</v>
      </c>
      <c r="IK71">
        <v>2.5793499999999998</v>
      </c>
      <c r="IL71">
        <v>1.4978</v>
      </c>
      <c r="IM71">
        <v>2.2949199999999998</v>
      </c>
      <c r="IN71">
        <v>1.49902</v>
      </c>
      <c r="IO71">
        <v>2.34375</v>
      </c>
      <c r="IP71">
        <v>42.164999999999999</v>
      </c>
      <c r="IQ71">
        <v>24.043700000000001</v>
      </c>
      <c r="IR71">
        <v>18</v>
      </c>
      <c r="IS71">
        <v>506.33</v>
      </c>
      <c r="IT71">
        <v>460.76499999999999</v>
      </c>
      <c r="IU71">
        <v>29.3826</v>
      </c>
      <c r="IV71">
        <v>33.927199999999999</v>
      </c>
      <c r="IW71">
        <v>30.0001</v>
      </c>
      <c r="IX71">
        <v>33.823599999999999</v>
      </c>
      <c r="IY71">
        <v>33.735199999999999</v>
      </c>
      <c r="IZ71">
        <v>29.401299999999999</v>
      </c>
      <c r="JA71">
        <v>37.551099999999998</v>
      </c>
      <c r="JB71">
        <v>0</v>
      </c>
      <c r="JC71">
        <v>29.3841</v>
      </c>
      <c r="JD71">
        <v>600</v>
      </c>
      <c r="JE71">
        <v>25.494700000000002</v>
      </c>
      <c r="JF71">
        <v>100.015</v>
      </c>
      <c r="JG71">
        <v>100.268</v>
      </c>
    </row>
    <row r="72" spans="1:267" x14ac:dyDescent="0.3">
      <c r="A72">
        <v>54</v>
      </c>
      <c r="B72">
        <v>1691879163</v>
      </c>
      <c r="C72">
        <v>11256.400000095369</v>
      </c>
      <c r="D72" t="s">
        <v>678</v>
      </c>
      <c r="E72" t="s">
        <v>679</v>
      </c>
      <c r="F72" t="s">
        <v>395</v>
      </c>
      <c r="G72" t="s">
        <v>478</v>
      </c>
      <c r="H72" t="s">
        <v>623</v>
      </c>
      <c r="I72" t="s">
        <v>28</v>
      </c>
      <c r="J72" t="s">
        <v>399</v>
      </c>
      <c r="K72" t="s">
        <v>624</v>
      </c>
      <c r="L72" t="s">
        <v>400</v>
      </c>
      <c r="M72">
        <v>1691879163</v>
      </c>
      <c r="N72">
        <f t="shared" si="46"/>
        <v>2.3336594098057094E-3</v>
      </c>
      <c r="O72">
        <f t="shared" si="47"/>
        <v>2.3336594098057093</v>
      </c>
      <c r="P72">
        <f t="shared" si="48"/>
        <v>38.152947219915042</v>
      </c>
      <c r="Q72">
        <f t="shared" si="49"/>
        <v>752.19600000000003</v>
      </c>
      <c r="R72">
        <f t="shared" si="50"/>
        <v>220.93650232662546</v>
      </c>
      <c r="S72">
        <f t="shared" si="51"/>
        <v>21.798728944738304</v>
      </c>
      <c r="T72">
        <f t="shared" si="52"/>
        <v>74.215516877676009</v>
      </c>
      <c r="U72">
        <f t="shared" si="53"/>
        <v>0.12066363542687625</v>
      </c>
      <c r="V72">
        <f t="shared" si="54"/>
        <v>2.9001035776100759</v>
      </c>
      <c r="W72">
        <f t="shared" si="55"/>
        <v>0.11794236931673936</v>
      </c>
      <c r="X72">
        <f t="shared" si="56"/>
        <v>7.3953364226894719E-2</v>
      </c>
      <c r="Y72">
        <f t="shared" si="57"/>
        <v>289.56589229208623</v>
      </c>
      <c r="Z72">
        <f t="shared" si="58"/>
        <v>33.18965482947042</v>
      </c>
      <c r="AA72">
        <f t="shared" si="59"/>
        <v>31.951699999999999</v>
      </c>
      <c r="AB72">
        <f t="shared" si="60"/>
        <v>4.7620445927060944</v>
      </c>
      <c r="AC72">
        <f t="shared" si="61"/>
        <v>60.146244602310183</v>
      </c>
      <c r="AD72">
        <f t="shared" si="62"/>
        <v>2.8854716226081001</v>
      </c>
      <c r="AE72">
        <f t="shared" si="63"/>
        <v>4.7974260765355758</v>
      </c>
      <c r="AF72">
        <f t="shared" si="64"/>
        <v>1.8765729700979943</v>
      </c>
      <c r="AG72">
        <f t="shared" si="65"/>
        <v>-102.91437997243179</v>
      </c>
      <c r="AH72">
        <f t="shared" si="66"/>
        <v>20.450630237156428</v>
      </c>
      <c r="AI72">
        <f t="shared" si="67"/>
        <v>1.5994732382136867</v>
      </c>
      <c r="AJ72">
        <f t="shared" si="68"/>
        <v>208.70161579502457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51133.336988018462</v>
      </c>
      <c r="AP72" t="s">
        <v>401</v>
      </c>
      <c r="AQ72">
        <v>0</v>
      </c>
      <c r="AR72">
        <v>0</v>
      </c>
      <c r="AS72">
        <v>0</v>
      </c>
      <c r="AT72" t="e">
        <f t="shared" si="72"/>
        <v>#DIV/0!</v>
      </c>
      <c r="AU72">
        <v>-1</v>
      </c>
      <c r="AV72" t="s">
        <v>680</v>
      </c>
      <c r="AW72">
        <v>10269.799999999999</v>
      </c>
      <c r="AX72">
        <v>831.52938461538474</v>
      </c>
      <c r="AY72">
        <v>1154.6300000000001</v>
      </c>
      <c r="AZ72">
        <f t="shared" si="73"/>
        <v>0.2798304351910269</v>
      </c>
      <c r="BA72">
        <v>0.5</v>
      </c>
      <c r="BB72">
        <f t="shared" si="74"/>
        <v>1513.18440015134</v>
      </c>
      <c r="BC72">
        <f t="shared" si="75"/>
        <v>38.152947219915042</v>
      </c>
      <c r="BD72">
        <f t="shared" si="76"/>
        <v>211.71752460931123</v>
      </c>
      <c r="BE72">
        <f t="shared" si="77"/>
        <v>2.5874537971709983E-2</v>
      </c>
      <c r="BF72">
        <f t="shared" si="78"/>
        <v>-1</v>
      </c>
      <c r="BG72" t="e">
        <f t="shared" si="79"/>
        <v>#DIV/0!</v>
      </c>
      <c r="BH72" t="s">
        <v>681</v>
      </c>
      <c r="BI72">
        <v>591.99</v>
      </c>
      <c r="BJ72">
        <f t="shared" si="80"/>
        <v>591.99</v>
      </c>
      <c r="BK72">
        <f t="shared" si="81"/>
        <v>0.48729030078899738</v>
      </c>
      <c r="BL72">
        <f t="shared" si="82"/>
        <v>0.57425816753983949</v>
      </c>
      <c r="BM72">
        <f t="shared" si="83"/>
        <v>1.9504214598219567</v>
      </c>
      <c r="BN72">
        <f t="shared" si="84"/>
        <v>0.27983043519102685</v>
      </c>
      <c r="BO72" t="e">
        <f t="shared" si="85"/>
        <v>#DIV/0!</v>
      </c>
      <c r="BP72">
        <f t="shared" si="86"/>
        <v>0.40883112357977858</v>
      </c>
      <c r="BQ72">
        <f t="shared" si="87"/>
        <v>0.59116887642022142</v>
      </c>
      <c r="BR72">
        <v>1129</v>
      </c>
      <c r="BS72">
        <v>300</v>
      </c>
      <c r="BT72">
        <v>300</v>
      </c>
      <c r="BU72">
        <v>300</v>
      </c>
      <c r="BV72">
        <v>10269.799999999999</v>
      </c>
      <c r="BW72">
        <v>1051.21</v>
      </c>
      <c r="BX72">
        <v>-6.9831499999999996E-3</v>
      </c>
      <c r="BY72">
        <v>9.2200000000000006</v>
      </c>
      <c r="BZ72" t="s">
        <v>401</v>
      </c>
      <c r="CA72" t="s">
        <v>401</v>
      </c>
      <c r="CB72" t="s">
        <v>401</v>
      </c>
      <c r="CC72" t="s">
        <v>401</v>
      </c>
      <c r="CD72" t="s">
        <v>401</v>
      </c>
      <c r="CE72" t="s">
        <v>401</v>
      </c>
      <c r="CF72" t="s">
        <v>401</v>
      </c>
      <c r="CG72" t="s">
        <v>401</v>
      </c>
      <c r="CH72" t="s">
        <v>401</v>
      </c>
      <c r="CI72" t="s">
        <v>401</v>
      </c>
      <c r="CJ72">
        <f t="shared" si="88"/>
        <v>1800</v>
      </c>
      <c r="CK72">
        <f t="shared" si="89"/>
        <v>1513.18440015134</v>
      </c>
      <c r="CL72">
        <f t="shared" si="90"/>
        <v>0.84065800008407776</v>
      </c>
      <c r="CM72">
        <f t="shared" si="91"/>
        <v>0.16086994016227013</v>
      </c>
      <c r="CN72">
        <v>6</v>
      </c>
      <c r="CO72">
        <v>0.5</v>
      </c>
      <c r="CP72" t="s">
        <v>404</v>
      </c>
      <c r="CQ72">
        <v>1691879163</v>
      </c>
      <c r="CR72">
        <v>752.19600000000003</v>
      </c>
      <c r="CS72">
        <v>800.072</v>
      </c>
      <c r="CT72">
        <v>29.245100000000001</v>
      </c>
      <c r="CU72">
        <v>26.5274</v>
      </c>
      <c r="CV72">
        <v>757.85699999999997</v>
      </c>
      <c r="CW72">
        <v>28.994399999999999</v>
      </c>
      <c r="CX72">
        <v>500.14600000000002</v>
      </c>
      <c r="CY72">
        <v>98.564999999999998</v>
      </c>
      <c r="CZ72">
        <v>0.100131</v>
      </c>
      <c r="DA72">
        <v>32.082500000000003</v>
      </c>
      <c r="DB72">
        <v>31.951699999999999</v>
      </c>
      <c r="DC72">
        <v>999.9</v>
      </c>
      <c r="DD72">
        <v>0</v>
      </c>
      <c r="DE72">
        <v>0</v>
      </c>
      <c r="DF72">
        <v>9976.25</v>
      </c>
      <c r="DG72">
        <v>0</v>
      </c>
      <c r="DH72">
        <v>86.143299999999996</v>
      </c>
      <c r="DI72">
        <v>-47.875799999999998</v>
      </c>
      <c r="DJ72">
        <v>774.85699999999997</v>
      </c>
      <c r="DK72">
        <v>821.87400000000002</v>
      </c>
      <c r="DL72">
        <v>2.71774</v>
      </c>
      <c r="DM72">
        <v>800.072</v>
      </c>
      <c r="DN72">
        <v>26.5274</v>
      </c>
      <c r="DO72">
        <v>2.8825500000000002</v>
      </c>
      <c r="DP72">
        <v>2.6146699999999998</v>
      </c>
      <c r="DQ72">
        <v>23.364599999999999</v>
      </c>
      <c r="DR72">
        <v>21.758500000000002</v>
      </c>
      <c r="DS72">
        <v>1800</v>
      </c>
      <c r="DT72">
        <v>0.97800399999999998</v>
      </c>
      <c r="DU72">
        <v>2.19962E-2</v>
      </c>
      <c r="DV72">
        <v>0</v>
      </c>
      <c r="DW72">
        <v>831.76099999999997</v>
      </c>
      <c r="DX72">
        <v>4.9997699999999998</v>
      </c>
      <c r="DY72">
        <v>16258.6</v>
      </c>
      <c r="DZ72">
        <v>15784.5</v>
      </c>
      <c r="EA72">
        <v>43.936999999999998</v>
      </c>
      <c r="EB72">
        <v>44.311999999999998</v>
      </c>
      <c r="EC72">
        <v>43.436999999999998</v>
      </c>
      <c r="ED72">
        <v>43.686999999999998</v>
      </c>
      <c r="EE72">
        <v>44.875</v>
      </c>
      <c r="EF72">
        <v>1755.52</v>
      </c>
      <c r="EG72">
        <v>39.479999999999997</v>
      </c>
      <c r="EH72">
        <v>0</v>
      </c>
      <c r="EI72">
        <v>211.70000004768369</v>
      </c>
      <c r="EJ72">
        <v>0</v>
      </c>
      <c r="EK72">
        <v>831.52938461538474</v>
      </c>
      <c r="EL72">
        <v>-0.16984615552922319</v>
      </c>
      <c r="EM72">
        <v>736.37265094918894</v>
      </c>
      <c r="EN72">
        <v>16235.834615384611</v>
      </c>
      <c r="EO72">
        <v>15</v>
      </c>
      <c r="EP72">
        <v>1691879041</v>
      </c>
      <c r="EQ72" t="s">
        <v>682</v>
      </c>
      <c r="ER72">
        <v>1691879041</v>
      </c>
      <c r="ES72">
        <v>1691879041</v>
      </c>
      <c r="ET72">
        <v>58</v>
      </c>
      <c r="EU72">
        <v>-0.45100000000000001</v>
      </c>
      <c r="EV72">
        <v>-6.0000000000000001E-3</v>
      </c>
      <c r="EW72">
        <v>-5.65</v>
      </c>
      <c r="EX72">
        <v>0.23699999999999999</v>
      </c>
      <c r="EY72">
        <v>800</v>
      </c>
      <c r="EZ72">
        <v>26</v>
      </c>
      <c r="FA72">
        <v>0.06</v>
      </c>
      <c r="FB72">
        <v>0.02</v>
      </c>
      <c r="FC72">
        <v>38.566095926875477</v>
      </c>
      <c r="FD72">
        <v>-2.0709644393425362</v>
      </c>
      <c r="FE72">
        <v>0.30910981925631092</v>
      </c>
      <c r="FF72">
        <v>0</v>
      </c>
      <c r="FG72">
        <v>0.12293058833286739</v>
      </c>
      <c r="FH72">
        <v>-9.7783293167359401E-3</v>
      </c>
      <c r="FI72">
        <v>1.589836549790568E-3</v>
      </c>
      <c r="FJ72">
        <v>1</v>
      </c>
      <c r="FK72">
        <v>1</v>
      </c>
      <c r="FL72">
        <v>2</v>
      </c>
      <c r="FM72" t="s">
        <v>445</v>
      </c>
      <c r="FN72">
        <v>2.96238</v>
      </c>
      <c r="FO72">
        <v>2.6991499999999999</v>
      </c>
      <c r="FP72">
        <v>0.151778</v>
      </c>
      <c r="FQ72">
        <v>0.156028</v>
      </c>
      <c r="FR72">
        <v>0.13012000000000001</v>
      </c>
      <c r="FS72">
        <v>0.117614</v>
      </c>
      <c r="FT72">
        <v>28941.4</v>
      </c>
      <c r="FU72">
        <v>18433.3</v>
      </c>
      <c r="FV72">
        <v>32037.4</v>
      </c>
      <c r="FW72">
        <v>24977</v>
      </c>
      <c r="FX72">
        <v>38554.5</v>
      </c>
      <c r="FY72">
        <v>38159.199999999997</v>
      </c>
      <c r="FZ72">
        <v>46026</v>
      </c>
      <c r="GA72">
        <v>45255.4</v>
      </c>
      <c r="GB72">
        <v>1.9197</v>
      </c>
      <c r="GC72">
        <v>1.79345</v>
      </c>
      <c r="GD72">
        <v>8.4951499999999999E-2</v>
      </c>
      <c r="GE72">
        <v>0</v>
      </c>
      <c r="GF72">
        <v>30.571999999999999</v>
      </c>
      <c r="GG72">
        <v>999.9</v>
      </c>
      <c r="GH72">
        <v>52.3</v>
      </c>
      <c r="GI72">
        <v>38.5</v>
      </c>
      <c r="GJ72">
        <v>36.292099999999998</v>
      </c>
      <c r="GK72">
        <v>63.8992</v>
      </c>
      <c r="GL72">
        <v>14.535299999999999</v>
      </c>
      <c r="GM72">
        <v>1</v>
      </c>
      <c r="GN72">
        <v>0.53349899999999995</v>
      </c>
      <c r="GO72">
        <v>1.14238</v>
      </c>
      <c r="GP72">
        <v>20.227399999999999</v>
      </c>
      <c r="GQ72">
        <v>5.2343599999999997</v>
      </c>
      <c r="GR72">
        <v>11.952</v>
      </c>
      <c r="GS72">
        <v>4.9856999999999996</v>
      </c>
      <c r="GT72">
        <v>3.29</v>
      </c>
      <c r="GU72">
        <v>9999</v>
      </c>
      <c r="GV72">
        <v>9999</v>
      </c>
      <c r="GW72">
        <v>9999</v>
      </c>
      <c r="GX72">
        <v>286.89999999999998</v>
      </c>
      <c r="GY72">
        <v>1.86683</v>
      </c>
      <c r="GZ72">
        <v>1.86907</v>
      </c>
      <c r="HA72">
        <v>1.86683</v>
      </c>
      <c r="HB72">
        <v>1.8671899999999999</v>
      </c>
      <c r="HC72">
        <v>1.8624000000000001</v>
      </c>
      <c r="HD72">
        <v>1.8651199999999999</v>
      </c>
      <c r="HE72">
        <v>1.86853</v>
      </c>
      <c r="HF72">
        <v>1.8688899999999999</v>
      </c>
      <c r="HG72">
        <v>5</v>
      </c>
      <c r="HH72">
        <v>0</v>
      </c>
      <c r="HI72">
        <v>0</v>
      </c>
      <c r="HJ72">
        <v>0</v>
      </c>
      <c r="HK72" t="s">
        <v>407</v>
      </c>
      <c r="HL72" t="s">
        <v>408</v>
      </c>
      <c r="HM72" t="s">
        <v>409</v>
      </c>
      <c r="HN72" t="s">
        <v>409</v>
      </c>
      <c r="HO72" t="s">
        <v>409</v>
      </c>
      <c r="HP72" t="s">
        <v>409</v>
      </c>
      <c r="HQ72">
        <v>0</v>
      </c>
      <c r="HR72">
        <v>100</v>
      </c>
      <c r="HS72">
        <v>100</v>
      </c>
      <c r="HT72">
        <v>-5.6609999999999996</v>
      </c>
      <c r="HU72">
        <v>0.25069999999999998</v>
      </c>
      <c r="HV72">
        <v>-6.2660305764372586</v>
      </c>
      <c r="HW72">
        <v>1.6145137170229321E-3</v>
      </c>
      <c r="HX72">
        <v>-1.407043735234338E-6</v>
      </c>
      <c r="HY72">
        <v>4.3622850327847239E-10</v>
      </c>
      <c r="HZ72">
        <v>0.25067461657730339</v>
      </c>
      <c r="IA72">
        <v>0</v>
      </c>
      <c r="IB72">
        <v>0</v>
      </c>
      <c r="IC72">
        <v>0</v>
      </c>
      <c r="ID72">
        <v>2</v>
      </c>
      <c r="IE72">
        <v>2094</v>
      </c>
      <c r="IF72">
        <v>1</v>
      </c>
      <c r="IG72">
        <v>26</v>
      </c>
      <c r="IH72">
        <v>2</v>
      </c>
      <c r="II72">
        <v>2</v>
      </c>
      <c r="IJ72">
        <v>1.85303</v>
      </c>
      <c r="IK72">
        <v>2.5769000000000002</v>
      </c>
      <c r="IL72">
        <v>1.4978</v>
      </c>
      <c r="IM72">
        <v>2.2949199999999998</v>
      </c>
      <c r="IN72">
        <v>1.49902</v>
      </c>
      <c r="IO72">
        <v>2.323</v>
      </c>
      <c r="IP72">
        <v>42.297499999999999</v>
      </c>
      <c r="IQ72">
        <v>24.043700000000001</v>
      </c>
      <c r="IR72">
        <v>18</v>
      </c>
      <c r="IS72">
        <v>505.93400000000003</v>
      </c>
      <c r="IT72">
        <v>461.78500000000003</v>
      </c>
      <c r="IU72">
        <v>29.2073</v>
      </c>
      <c r="IV72">
        <v>33.936300000000003</v>
      </c>
      <c r="IW72">
        <v>29.999600000000001</v>
      </c>
      <c r="IX72">
        <v>33.840499999999999</v>
      </c>
      <c r="IY72">
        <v>33.751399999999997</v>
      </c>
      <c r="IZ72">
        <v>37.079300000000003</v>
      </c>
      <c r="JA72">
        <v>34.7179</v>
      </c>
      <c r="JB72">
        <v>0</v>
      </c>
      <c r="JC72">
        <v>29.250499999999999</v>
      </c>
      <c r="JD72">
        <v>800</v>
      </c>
      <c r="JE72">
        <v>26.4788</v>
      </c>
      <c r="JF72">
        <v>100.012</v>
      </c>
      <c r="JG72">
        <v>100.262</v>
      </c>
    </row>
    <row r="73" spans="1:267" x14ac:dyDescent="0.3">
      <c r="A73">
        <v>55</v>
      </c>
      <c r="B73">
        <v>1691879351.5</v>
      </c>
      <c r="C73">
        <v>11444.900000095369</v>
      </c>
      <c r="D73" t="s">
        <v>683</v>
      </c>
      <c r="E73" t="s">
        <v>684</v>
      </c>
      <c r="F73" t="s">
        <v>395</v>
      </c>
      <c r="G73" t="s">
        <v>478</v>
      </c>
      <c r="H73" t="s">
        <v>623</v>
      </c>
      <c r="I73" t="s">
        <v>28</v>
      </c>
      <c r="J73" t="s">
        <v>399</v>
      </c>
      <c r="K73" t="s">
        <v>624</v>
      </c>
      <c r="L73" t="s">
        <v>400</v>
      </c>
      <c r="M73">
        <v>1691879351.5</v>
      </c>
      <c r="N73">
        <f t="shared" si="46"/>
        <v>1.5040650492601257E-3</v>
      </c>
      <c r="O73">
        <f t="shared" si="47"/>
        <v>1.5040650492601257</v>
      </c>
      <c r="P73">
        <f t="shared" si="48"/>
        <v>36.515983016079147</v>
      </c>
      <c r="Q73">
        <f t="shared" si="49"/>
        <v>1154.1600000000001</v>
      </c>
      <c r="R73">
        <f t="shared" si="50"/>
        <v>353.36021730263553</v>
      </c>
      <c r="S73">
        <f t="shared" si="51"/>
        <v>34.862214089210489</v>
      </c>
      <c r="T73">
        <f t="shared" si="52"/>
        <v>113.86842955992002</v>
      </c>
      <c r="U73">
        <f t="shared" si="53"/>
        <v>7.6162604997516925E-2</v>
      </c>
      <c r="V73">
        <f t="shared" si="54"/>
        <v>2.9013067879190348</v>
      </c>
      <c r="W73">
        <f t="shared" si="55"/>
        <v>7.5069062963646696E-2</v>
      </c>
      <c r="X73">
        <f t="shared" si="56"/>
        <v>4.7015106727690686E-2</v>
      </c>
      <c r="Y73">
        <f t="shared" si="57"/>
        <v>289.54833629210412</v>
      </c>
      <c r="Z73">
        <f t="shared" si="58"/>
        <v>33.433026668585967</v>
      </c>
      <c r="AA73">
        <f t="shared" si="59"/>
        <v>32.0458</v>
      </c>
      <c r="AB73">
        <f t="shared" si="60"/>
        <v>4.7874756820877158</v>
      </c>
      <c r="AC73">
        <f t="shared" si="61"/>
        <v>60.099889916932284</v>
      </c>
      <c r="AD73">
        <f t="shared" si="62"/>
        <v>2.8876542808529999</v>
      </c>
      <c r="AE73">
        <f t="shared" si="63"/>
        <v>4.8047580200965472</v>
      </c>
      <c r="AF73">
        <f t="shared" si="64"/>
        <v>1.8998214012347159</v>
      </c>
      <c r="AG73">
        <f t="shared" si="65"/>
        <v>-66.329268672371541</v>
      </c>
      <c r="AH73">
        <f t="shared" si="66"/>
        <v>9.9636515237531018</v>
      </c>
      <c r="AI73">
        <f t="shared" si="67"/>
        <v>0.77941231832675539</v>
      </c>
      <c r="AJ73">
        <f t="shared" si="68"/>
        <v>233.96213146181245</v>
      </c>
      <c r="AK73">
        <v>0</v>
      </c>
      <c r="AL73">
        <v>0</v>
      </c>
      <c r="AM73">
        <f t="shared" si="69"/>
        <v>1</v>
      </c>
      <c r="AN73">
        <f t="shared" si="70"/>
        <v>0</v>
      </c>
      <c r="AO73">
        <f t="shared" si="71"/>
        <v>51162.530318469842</v>
      </c>
      <c r="AP73" t="s">
        <v>401</v>
      </c>
      <c r="AQ73">
        <v>0</v>
      </c>
      <c r="AR73">
        <v>0</v>
      </c>
      <c r="AS73">
        <v>0</v>
      </c>
      <c r="AT73" t="e">
        <f t="shared" si="72"/>
        <v>#DIV/0!</v>
      </c>
      <c r="AU73">
        <v>-1</v>
      </c>
      <c r="AV73" t="s">
        <v>685</v>
      </c>
      <c r="AW73">
        <v>10269.6</v>
      </c>
      <c r="AX73">
        <v>828.14911999999993</v>
      </c>
      <c r="AY73">
        <v>1142.44</v>
      </c>
      <c r="AZ73">
        <f t="shared" si="73"/>
        <v>0.27510493330065489</v>
      </c>
      <c r="BA73">
        <v>0.5</v>
      </c>
      <c r="BB73">
        <f t="shared" si="74"/>
        <v>1513.0920001513493</v>
      </c>
      <c r="BC73">
        <f t="shared" si="75"/>
        <v>36.515983016079147</v>
      </c>
      <c r="BD73">
        <f t="shared" si="76"/>
        <v>208.12953688969571</v>
      </c>
      <c r="BE73">
        <f t="shared" si="77"/>
        <v>2.4794251117794923E-2</v>
      </c>
      <c r="BF73">
        <f t="shared" si="78"/>
        <v>-1</v>
      </c>
      <c r="BG73" t="e">
        <f t="shared" si="79"/>
        <v>#DIV/0!</v>
      </c>
      <c r="BH73" t="s">
        <v>686</v>
      </c>
      <c r="BI73">
        <v>589.44000000000005</v>
      </c>
      <c r="BJ73">
        <f t="shared" si="80"/>
        <v>589.44000000000005</v>
      </c>
      <c r="BK73">
        <f t="shared" si="81"/>
        <v>0.48405167886278488</v>
      </c>
      <c r="BL73">
        <f t="shared" si="82"/>
        <v>0.56833793851717929</v>
      </c>
      <c r="BM73">
        <f t="shared" si="83"/>
        <v>1.9381786102062974</v>
      </c>
      <c r="BN73">
        <f t="shared" si="84"/>
        <v>0.27510493330065483</v>
      </c>
      <c r="BO73" t="e">
        <f t="shared" si="85"/>
        <v>#DIV/0!</v>
      </c>
      <c r="BP73">
        <f t="shared" si="86"/>
        <v>0.4045178656708181</v>
      </c>
      <c r="BQ73">
        <f t="shared" si="87"/>
        <v>0.59548213432918184</v>
      </c>
      <c r="BR73">
        <v>1131</v>
      </c>
      <c r="BS73">
        <v>300</v>
      </c>
      <c r="BT73">
        <v>300</v>
      </c>
      <c r="BU73">
        <v>300</v>
      </c>
      <c r="BV73">
        <v>10269.6</v>
      </c>
      <c r="BW73">
        <v>1041.9000000000001</v>
      </c>
      <c r="BX73">
        <v>-6.9832499999999999E-3</v>
      </c>
      <c r="BY73">
        <v>8.2899999999999991</v>
      </c>
      <c r="BZ73" t="s">
        <v>401</v>
      </c>
      <c r="CA73" t="s">
        <v>401</v>
      </c>
      <c r="CB73" t="s">
        <v>401</v>
      </c>
      <c r="CC73" t="s">
        <v>401</v>
      </c>
      <c r="CD73" t="s">
        <v>401</v>
      </c>
      <c r="CE73" t="s">
        <v>401</v>
      </c>
      <c r="CF73" t="s">
        <v>401</v>
      </c>
      <c r="CG73" t="s">
        <v>401</v>
      </c>
      <c r="CH73" t="s">
        <v>401</v>
      </c>
      <c r="CI73" t="s">
        <v>401</v>
      </c>
      <c r="CJ73">
        <f t="shared" si="88"/>
        <v>1799.89</v>
      </c>
      <c r="CK73">
        <f t="shared" si="89"/>
        <v>1513.0920001513493</v>
      </c>
      <c r="CL73">
        <f t="shared" si="90"/>
        <v>0.84065804029765667</v>
      </c>
      <c r="CM73">
        <f t="shared" si="91"/>
        <v>0.16087001777447738</v>
      </c>
      <c r="CN73">
        <v>6</v>
      </c>
      <c r="CO73">
        <v>0.5</v>
      </c>
      <c r="CP73" t="s">
        <v>404</v>
      </c>
      <c r="CQ73">
        <v>1691879351.5</v>
      </c>
      <c r="CR73">
        <v>1154.1600000000001</v>
      </c>
      <c r="CS73">
        <v>1200.04</v>
      </c>
      <c r="CT73">
        <v>29.268999999999998</v>
      </c>
      <c r="CU73">
        <v>27.517800000000001</v>
      </c>
      <c r="CV73">
        <v>1160.98</v>
      </c>
      <c r="CW73">
        <v>29.0092</v>
      </c>
      <c r="CX73">
        <v>500.24299999999999</v>
      </c>
      <c r="CY73">
        <v>98.558899999999994</v>
      </c>
      <c r="CZ73">
        <v>0.10023700000000001</v>
      </c>
      <c r="DA73">
        <v>32.109499999999997</v>
      </c>
      <c r="DB73">
        <v>32.0458</v>
      </c>
      <c r="DC73">
        <v>999.9</v>
      </c>
      <c r="DD73">
        <v>0</v>
      </c>
      <c r="DE73">
        <v>0</v>
      </c>
      <c r="DF73">
        <v>9983.75</v>
      </c>
      <c r="DG73">
        <v>0</v>
      </c>
      <c r="DH73">
        <v>73.554100000000005</v>
      </c>
      <c r="DI73">
        <v>-45.879600000000003</v>
      </c>
      <c r="DJ73">
        <v>1188.96</v>
      </c>
      <c r="DK73">
        <v>1233.99</v>
      </c>
      <c r="DL73">
        <v>1.7511399999999999</v>
      </c>
      <c r="DM73">
        <v>1200.04</v>
      </c>
      <c r="DN73">
        <v>27.517800000000001</v>
      </c>
      <c r="DO73">
        <v>2.8847200000000002</v>
      </c>
      <c r="DP73">
        <v>2.7121300000000002</v>
      </c>
      <c r="DQ73">
        <v>23.377099999999999</v>
      </c>
      <c r="DR73">
        <v>22.358799999999999</v>
      </c>
      <c r="DS73">
        <v>1799.89</v>
      </c>
      <c r="DT73">
        <v>0.97800399999999998</v>
      </c>
      <c r="DU73">
        <v>2.19962E-2</v>
      </c>
      <c r="DV73">
        <v>0</v>
      </c>
      <c r="DW73">
        <v>828.298</v>
      </c>
      <c r="DX73">
        <v>4.9997699999999998</v>
      </c>
      <c r="DY73">
        <v>15491.9</v>
      </c>
      <c r="DZ73">
        <v>15783.5</v>
      </c>
      <c r="EA73">
        <v>43.875</v>
      </c>
      <c r="EB73">
        <v>44.186999999999998</v>
      </c>
      <c r="EC73">
        <v>43.311999999999998</v>
      </c>
      <c r="ED73">
        <v>43.561999999999998</v>
      </c>
      <c r="EE73">
        <v>44.75</v>
      </c>
      <c r="EF73">
        <v>1755.41</v>
      </c>
      <c r="EG73">
        <v>39.479999999999997</v>
      </c>
      <c r="EH73">
        <v>0</v>
      </c>
      <c r="EI73">
        <v>188.20000004768369</v>
      </c>
      <c r="EJ73">
        <v>0</v>
      </c>
      <c r="EK73">
        <v>828.14911999999993</v>
      </c>
      <c r="EL73">
        <v>-0.93353846560717513</v>
      </c>
      <c r="EM73">
        <v>-3466.5461597972362</v>
      </c>
      <c r="EN73">
        <v>15915.608</v>
      </c>
      <c r="EO73">
        <v>15</v>
      </c>
      <c r="EP73">
        <v>1691879233</v>
      </c>
      <c r="EQ73" t="s">
        <v>687</v>
      </c>
      <c r="ER73">
        <v>1691879233</v>
      </c>
      <c r="ES73">
        <v>1691879228</v>
      </c>
      <c r="ET73">
        <v>59</v>
      </c>
      <c r="EU73">
        <v>-1.216</v>
      </c>
      <c r="EV73">
        <v>8.9999999999999993E-3</v>
      </c>
      <c r="EW73">
        <v>-6.8159999999999998</v>
      </c>
      <c r="EX73">
        <v>0.26</v>
      </c>
      <c r="EY73">
        <v>1200</v>
      </c>
      <c r="EZ73">
        <v>26</v>
      </c>
      <c r="FA73">
        <v>7.0000000000000007E-2</v>
      </c>
      <c r="FB73">
        <v>0.03</v>
      </c>
      <c r="FC73">
        <v>36.884255562157747</v>
      </c>
      <c r="FD73">
        <v>-2.3018497689958042</v>
      </c>
      <c r="FE73">
        <v>0.36065794516244443</v>
      </c>
      <c r="FF73">
        <v>0</v>
      </c>
      <c r="FG73">
        <v>7.7424636956194726E-2</v>
      </c>
      <c r="FH73">
        <v>-7.2485912207567839E-3</v>
      </c>
      <c r="FI73">
        <v>1.106150866210345E-3</v>
      </c>
      <c r="FJ73">
        <v>1</v>
      </c>
      <c r="FK73">
        <v>1</v>
      </c>
      <c r="FL73">
        <v>2</v>
      </c>
      <c r="FM73" t="s">
        <v>445</v>
      </c>
      <c r="FN73">
        <v>2.9627500000000002</v>
      </c>
      <c r="FO73">
        <v>2.6993200000000002</v>
      </c>
      <c r="FP73">
        <v>0.20055400000000001</v>
      </c>
      <c r="FQ73">
        <v>0.202849</v>
      </c>
      <c r="FR73">
        <v>0.13017899999999999</v>
      </c>
      <c r="FS73">
        <v>0.120614</v>
      </c>
      <c r="FT73">
        <v>27278.1</v>
      </c>
      <c r="FU73">
        <v>17412</v>
      </c>
      <c r="FV73">
        <v>32043.1</v>
      </c>
      <c r="FW73">
        <v>24981.9</v>
      </c>
      <c r="FX73">
        <v>38558.199999999997</v>
      </c>
      <c r="FY73">
        <v>38036.400000000001</v>
      </c>
      <c r="FZ73">
        <v>46033.4</v>
      </c>
      <c r="GA73">
        <v>45263.3</v>
      </c>
      <c r="GB73">
        <v>1.9198500000000001</v>
      </c>
      <c r="GC73">
        <v>1.79688</v>
      </c>
      <c r="GD73">
        <v>9.6224199999999996E-2</v>
      </c>
      <c r="GE73">
        <v>0</v>
      </c>
      <c r="GF73">
        <v>30.4831</v>
      </c>
      <c r="GG73">
        <v>999.9</v>
      </c>
      <c r="GH73">
        <v>51.9</v>
      </c>
      <c r="GI73">
        <v>38.6</v>
      </c>
      <c r="GJ73">
        <v>36.213999999999999</v>
      </c>
      <c r="GK73">
        <v>63.999200000000002</v>
      </c>
      <c r="GL73">
        <v>13.902200000000001</v>
      </c>
      <c r="GM73">
        <v>1</v>
      </c>
      <c r="GN73">
        <v>0.52586599999999994</v>
      </c>
      <c r="GO73">
        <v>1.4897199999999999</v>
      </c>
      <c r="GP73">
        <v>20.224299999999999</v>
      </c>
      <c r="GQ73">
        <v>5.2348100000000004</v>
      </c>
      <c r="GR73">
        <v>11.951700000000001</v>
      </c>
      <c r="GS73">
        <v>4.9855999999999998</v>
      </c>
      <c r="GT73">
        <v>3.29</v>
      </c>
      <c r="GU73">
        <v>9999</v>
      </c>
      <c r="GV73">
        <v>9999</v>
      </c>
      <c r="GW73">
        <v>9999</v>
      </c>
      <c r="GX73">
        <v>286.89999999999998</v>
      </c>
      <c r="GY73">
        <v>1.8667899999999999</v>
      </c>
      <c r="GZ73">
        <v>1.8690500000000001</v>
      </c>
      <c r="HA73">
        <v>1.86676</v>
      </c>
      <c r="HB73">
        <v>1.8671599999999999</v>
      </c>
      <c r="HC73">
        <v>1.8623499999999999</v>
      </c>
      <c r="HD73">
        <v>1.8650800000000001</v>
      </c>
      <c r="HE73">
        <v>1.8684499999999999</v>
      </c>
      <c r="HF73">
        <v>1.8688</v>
      </c>
      <c r="HG73">
        <v>5</v>
      </c>
      <c r="HH73">
        <v>0</v>
      </c>
      <c r="HI73">
        <v>0</v>
      </c>
      <c r="HJ73">
        <v>0</v>
      </c>
      <c r="HK73" t="s">
        <v>407</v>
      </c>
      <c r="HL73" t="s">
        <v>408</v>
      </c>
      <c r="HM73" t="s">
        <v>409</v>
      </c>
      <c r="HN73" t="s">
        <v>409</v>
      </c>
      <c r="HO73" t="s">
        <v>409</v>
      </c>
      <c r="HP73" t="s">
        <v>409</v>
      </c>
      <c r="HQ73">
        <v>0</v>
      </c>
      <c r="HR73">
        <v>100</v>
      </c>
      <c r="HS73">
        <v>100</v>
      </c>
      <c r="HT73">
        <v>-6.82</v>
      </c>
      <c r="HU73">
        <v>0.25979999999999998</v>
      </c>
      <c r="HV73">
        <v>-7.4816892229698189</v>
      </c>
      <c r="HW73">
        <v>1.6145137170229321E-3</v>
      </c>
      <c r="HX73">
        <v>-1.407043735234338E-6</v>
      </c>
      <c r="HY73">
        <v>4.3622850327847239E-10</v>
      </c>
      <c r="HZ73">
        <v>0.25979999999999848</v>
      </c>
      <c r="IA73">
        <v>0</v>
      </c>
      <c r="IB73">
        <v>0</v>
      </c>
      <c r="IC73">
        <v>0</v>
      </c>
      <c r="ID73">
        <v>2</v>
      </c>
      <c r="IE73">
        <v>2094</v>
      </c>
      <c r="IF73">
        <v>1</v>
      </c>
      <c r="IG73">
        <v>26</v>
      </c>
      <c r="IH73">
        <v>2</v>
      </c>
      <c r="II73">
        <v>2.1</v>
      </c>
      <c r="IJ73">
        <v>2.5756800000000002</v>
      </c>
      <c r="IK73">
        <v>2.5769000000000002</v>
      </c>
      <c r="IL73">
        <v>1.4978</v>
      </c>
      <c r="IM73">
        <v>2.2936999999999999</v>
      </c>
      <c r="IN73">
        <v>1.49902</v>
      </c>
      <c r="IO73">
        <v>2.2607400000000002</v>
      </c>
      <c r="IP73">
        <v>42.3506</v>
      </c>
      <c r="IQ73">
        <v>24.043700000000001</v>
      </c>
      <c r="IR73">
        <v>18</v>
      </c>
      <c r="IS73">
        <v>505.46699999999998</v>
      </c>
      <c r="IT73">
        <v>463.57</v>
      </c>
      <c r="IU73">
        <v>29.160799999999998</v>
      </c>
      <c r="IV73">
        <v>33.837000000000003</v>
      </c>
      <c r="IW73">
        <v>30.0001</v>
      </c>
      <c r="IX73">
        <v>33.765999999999998</v>
      </c>
      <c r="IY73">
        <v>33.683900000000001</v>
      </c>
      <c r="IZ73">
        <v>51.532499999999999</v>
      </c>
      <c r="JA73">
        <v>31.85</v>
      </c>
      <c r="JB73">
        <v>0</v>
      </c>
      <c r="JC73">
        <v>29.118600000000001</v>
      </c>
      <c r="JD73">
        <v>1200</v>
      </c>
      <c r="JE73">
        <v>27.460799999999999</v>
      </c>
      <c r="JF73">
        <v>100.029</v>
      </c>
      <c r="JG73">
        <v>100.28</v>
      </c>
    </row>
    <row r="74" spans="1:267" x14ac:dyDescent="0.3">
      <c r="A74">
        <v>56</v>
      </c>
      <c r="B74">
        <v>1691879523.5</v>
      </c>
      <c r="C74">
        <v>11616.900000095369</v>
      </c>
      <c r="D74" t="s">
        <v>688</v>
      </c>
      <c r="E74" t="s">
        <v>689</v>
      </c>
      <c r="F74" t="s">
        <v>395</v>
      </c>
      <c r="G74" t="s">
        <v>478</v>
      </c>
      <c r="H74" t="s">
        <v>623</v>
      </c>
      <c r="I74" t="s">
        <v>28</v>
      </c>
      <c r="J74" t="s">
        <v>399</v>
      </c>
      <c r="K74" t="s">
        <v>624</v>
      </c>
      <c r="L74" t="s">
        <v>400</v>
      </c>
      <c r="M74">
        <v>1691879523.5</v>
      </c>
      <c r="N74">
        <f t="shared" si="46"/>
        <v>1.3246284742049618E-3</v>
      </c>
      <c r="O74">
        <f t="shared" si="47"/>
        <v>1.3246284742049617</v>
      </c>
      <c r="P74">
        <f t="shared" si="48"/>
        <v>38.798045313650761</v>
      </c>
      <c r="Q74">
        <f t="shared" si="49"/>
        <v>1451.08</v>
      </c>
      <c r="R74">
        <f t="shared" si="50"/>
        <v>481.73998612541743</v>
      </c>
      <c r="S74">
        <f t="shared" si="51"/>
        <v>47.526341594314893</v>
      </c>
      <c r="T74">
        <f t="shared" si="52"/>
        <v>143.15715063503998</v>
      </c>
      <c r="U74">
        <f t="shared" si="53"/>
        <v>6.6877268259690745E-2</v>
      </c>
      <c r="V74">
        <f t="shared" si="54"/>
        <v>2.9046263813992352</v>
      </c>
      <c r="W74">
        <f t="shared" si="55"/>
        <v>6.6033467891319017E-2</v>
      </c>
      <c r="X74">
        <f t="shared" si="56"/>
        <v>4.1345842464523844E-2</v>
      </c>
      <c r="Y74">
        <f t="shared" si="57"/>
        <v>289.5531242920992</v>
      </c>
      <c r="Z74">
        <f t="shared" si="58"/>
        <v>33.416482167635827</v>
      </c>
      <c r="AA74">
        <f t="shared" si="59"/>
        <v>32.000599999999999</v>
      </c>
      <c r="AB74">
        <f t="shared" si="60"/>
        <v>4.7752453938506561</v>
      </c>
      <c r="AC74">
        <f t="shared" si="61"/>
        <v>60.00384677091882</v>
      </c>
      <c r="AD74">
        <f t="shared" si="62"/>
        <v>2.8729296470304</v>
      </c>
      <c r="AE74">
        <f t="shared" si="63"/>
        <v>4.7879091118917732</v>
      </c>
      <c r="AF74">
        <f t="shared" si="64"/>
        <v>1.9023157468202561</v>
      </c>
      <c r="AG74">
        <f t="shared" si="65"/>
        <v>-58.416115712438817</v>
      </c>
      <c r="AH74">
        <f t="shared" si="66"/>
        <v>7.3286093777837156</v>
      </c>
      <c r="AI74">
        <f t="shared" si="67"/>
        <v>0.57232740614656508</v>
      </c>
      <c r="AJ74">
        <f t="shared" si="68"/>
        <v>239.03794536359064</v>
      </c>
      <c r="AK74">
        <v>0</v>
      </c>
      <c r="AL74">
        <v>0</v>
      </c>
      <c r="AM74">
        <f t="shared" si="69"/>
        <v>1</v>
      </c>
      <c r="AN74">
        <f t="shared" si="70"/>
        <v>0</v>
      </c>
      <c r="AO74">
        <f t="shared" si="71"/>
        <v>51266.316121851625</v>
      </c>
      <c r="AP74" t="s">
        <v>401</v>
      </c>
      <c r="AQ74">
        <v>0</v>
      </c>
      <c r="AR74">
        <v>0</v>
      </c>
      <c r="AS74">
        <v>0</v>
      </c>
      <c r="AT74" t="e">
        <f t="shared" si="72"/>
        <v>#DIV/0!</v>
      </c>
      <c r="AU74">
        <v>-1</v>
      </c>
      <c r="AV74" t="s">
        <v>690</v>
      </c>
      <c r="AW74">
        <v>10269.5</v>
      </c>
      <c r="AX74">
        <v>827.23563999999999</v>
      </c>
      <c r="AY74">
        <v>1164.01</v>
      </c>
      <c r="AZ74">
        <f t="shared" si="73"/>
        <v>0.28932256595733719</v>
      </c>
      <c r="BA74">
        <v>0.5</v>
      </c>
      <c r="BB74">
        <f t="shared" si="74"/>
        <v>1513.1172001513467</v>
      </c>
      <c r="BC74">
        <f t="shared" si="75"/>
        <v>38.798045313650761</v>
      </c>
      <c r="BD74">
        <f t="shared" si="76"/>
        <v>218.88947547098468</v>
      </c>
      <c r="BE74">
        <f t="shared" si="77"/>
        <v>2.6302024264657119E-2</v>
      </c>
      <c r="BF74">
        <f t="shared" si="78"/>
        <v>-1</v>
      </c>
      <c r="BG74" t="e">
        <f t="shared" si="79"/>
        <v>#DIV/0!</v>
      </c>
      <c r="BH74" t="s">
        <v>691</v>
      </c>
      <c r="BI74">
        <v>590.33000000000004</v>
      </c>
      <c r="BJ74">
        <f t="shared" si="80"/>
        <v>590.33000000000004</v>
      </c>
      <c r="BK74">
        <f t="shared" si="81"/>
        <v>0.49284799958763237</v>
      </c>
      <c r="BL74">
        <f t="shared" si="82"/>
        <v>0.58704218379584439</v>
      </c>
      <c r="BM74">
        <f t="shared" si="83"/>
        <v>1.9717954364507986</v>
      </c>
      <c r="BN74">
        <f t="shared" si="84"/>
        <v>0.28932256595733713</v>
      </c>
      <c r="BO74" t="e">
        <f t="shared" si="85"/>
        <v>#DIV/0!</v>
      </c>
      <c r="BP74">
        <f t="shared" si="86"/>
        <v>0.41892369671137575</v>
      </c>
      <c r="BQ74">
        <f t="shared" si="87"/>
        <v>0.58107630328862425</v>
      </c>
      <c r="BR74">
        <v>1133</v>
      </c>
      <c r="BS74">
        <v>300</v>
      </c>
      <c r="BT74">
        <v>300</v>
      </c>
      <c r="BU74">
        <v>300</v>
      </c>
      <c r="BV74">
        <v>10269.5</v>
      </c>
      <c r="BW74">
        <v>1056.42</v>
      </c>
      <c r="BX74">
        <v>-6.9831800000000003E-3</v>
      </c>
      <c r="BY74">
        <v>9.24</v>
      </c>
      <c r="BZ74" t="s">
        <v>401</v>
      </c>
      <c r="CA74" t="s">
        <v>401</v>
      </c>
      <c r="CB74" t="s">
        <v>401</v>
      </c>
      <c r="CC74" t="s">
        <v>401</v>
      </c>
      <c r="CD74" t="s">
        <v>401</v>
      </c>
      <c r="CE74" t="s">
        <v>401</v>
      </c>
      <c r="CF74" t="s">
        <v>401</v>
      </c>
      <c r="CG74" t="s">
        <v>401</v>
      </c>
      <c r="CH74" t="s">
        <v>401</v>
      </c>
      <c r="CI74" t="s">
        <v>401</v>
      </c>
      <c r="CJ74">
        <f t="shared" si="88"/>
        <v>1799.92</v>
      </c>
      <c r="CK74">
        <f t="shared" si="89"/>
        <v>1513.1172001513467</v>
      </c>
      <c r="CL74">
        <f t="shared" si="90"/>
        <v>0.84065802932982947</v>
      </c>
      <c r="CM74">
        <f t="shared" si="91"/>
        <v>0.16086999660657095</v>
      </c>
      <c r="CN74">
        <v>6</v>
      </c>
      <c r="CO74">
        <v>0.5</v>
      </c>
      <c r="CP74" t="s">
        <v>404</v>
      </c>
      <c r="CQ74">
        <v>1691879523.5</v>
      </c>
      <c r="CR74">
        <v>1451.08</v>
      </c>
      <c r="CS74">
        <v>1499.92</v>
      </c>
      <c r="CT74">
        <v>29.120799999999999</v>
      </c>
      <c r="CU74">
        <v>27.578299999999999</v>
      </c>
      <c r="CV74">
        <v>1458.29</v>
      </c>
      <c r="CW74">
        <v>28.828700000000001</v>
      </c>
      <c r="CX74">
        <v>500.24799999999999</v>
      </c>
      <c r="CY74">
        <v>98.555499999999995</v>
      </c>
      <c r="CZ74">
        <v>0.100088</v>
      </c>
      <c r="DA74">
        <v>32.047400000000003</v>
      </c>
      <c r="DB74">
        <v>32.000599999999999</v>
      </c>
      <c r="DC74">
        <v>999.9</v>
      </c>
      <c r="DD74">
        <v>0</v>
      </c>
      <c r="DE74">
        <v>0</v>
      </c>
      <c r="DF74">
        <v>10003.1</v>
      </c>
      <c r="DG74">
        <v>0</v>
      </c>
      <c r="DH74">
        <v>81.380799999999994</v>
      </c>
      <c r="DI74">
        <v>-48.8386</v>
      </c>
      <c r="DJ74">
        <v>1494.6</v>
      </c>
      <c r="DK74">
        <v>1542.46</v>
      </c>
      <c r="DL74">
        <v>1.5424500000000001</v>
      </c>
      <c r="DM74">
        <v>1499.92</v>
      </c>
      <c r="DN74">
        <v>27.578299999999999</v>
      </c>
      <c r="DO74">
        <v>2.8700100000000002</v>
      </c>
      <c r="DP74">
        <v>2.718</v>
      </c>
      <c r="DQ74">
        <v>23.292400000000001</v>
      </c>
      <c r="DR74">
        <v>22.394300000000001</v>
      </c>
      <c r="DS74">
        <v>1799.92</v>
      </c>
      <c r="DT74">
        <v>0.97800399999999998</v>
      </c>
      <c r="DU74">
        <v>2.19962E-2</v>
      </c>
      <c r="DV74">
        <v>0</v>
      </c>
      <c r="DW74">
        <v>826.99300000000005</v>
      </c>
      <c r="DX74">
        <v>4.9997699999999998</v>
      </c>
      <c r="DY74">
        <v>16082.6</v>
      </c>
      <c r="DZ74">
        <v>15783.8</v>
      </c>
      <c r="EA74">
        <v>43.936999999999998</v>
      </c>
      <c r="EB74">
        <v>44.311999999999998</v>
      </c>
      <c r="EC74">
        <v>43.375</v>
      </c>
      <c r="ED74">
        <v>43.686999999999998</v>
      </c>
      <c r="EE74">
        <v>44.811999999999998</v>
      </c>
      <c r="EF74">
        <v>1755.44</v>
      </c>
      <c r="EG74">
        <v>39.479999999999997</v>
      </c>
      <c r="EH74">
        <v>0</v>
      </c>
      <c r="EI74">
        <v>171.4000000953674</v>
      </c>
      <c r="EJ74">
        <v>0</v>
      </c>
      <c r="EK74">
        <v>827.23563999999999</v>
      </c>
      <c r="EL74">
        <v>6.7384631477802992E-2</v>
      </c>
      <c r="EM74">
        <v>67.100000749732175</v>
      </c>
      <c r="EN74">
        <v>16110.768</v>
      </c>
      <c r="EO74">
        <v>15</v>
      </c>
      <c r="EP74">
        <v>1691879427.5</v>
      </c>
      <c r="EQ74" t="s">
        <v>692</v>
      </c>
      <c r="ER74">
        <v>1691879427.5</v>
      </c>
      <c r="ES74">
        <v>1691879416</v>
      </c>
      <c r="ET74">
        <v>60</v>
      </c>
      <c r="EU74">
        <v>-0.443</v>
      </c>
      <c r="EV74">
        <v>3.2000000000000001E-2</v>
      </c>
      <c r="EW74">
        <v>-7.194</v>
      </c>
      <c r="EX74">
        <v>0.29199999999999998</v>
      </c>
      <c r="EY74">
        <v>1500</v>
      </c>
      <c r="EZ74">
        <v>27</v>
      </c>
      <c r="FA74">
        <v>0.1</v>
      </c>
      <c r="FB74">
        <v>0.04</v>
      </c>
      <c r="FC74">
        <v>39.037373487580389</v>
      </c>
      <c r="FD74">
        <v>-0.99108043247929767</v>
      </c>
      <c r="FE74">
        <v>0.18184681922680629</v>
      </c>
      <c r="FF74">
        <v>1</v>
      </c>
      <c r="FG74">
        <v>6.7950373691600535E-2</v>
      </c>
      <c r="FH74">
        <v>-3.1659209096707472E-3</v>
      </c>
      <c r="FI74">
        <v>8.1377078186942056E-4</v>
      </c>
      <c r="FJ74">
        <v>1</v>
      </c>
      <c r="FK74">
        <v>2</v>
      </c>
      <c r="FL74">
        <v>2</v>
      </c>
      <c r="FM74" t="s">
        <v>406</v>
      </c>
      <c r="FN74">
        <v>2.9628399999999999</v>
      </c>
      <c r="FO74">
        <v>2.6993499999999999</v>
      </c>
      <c r="FP74">
        <v>0.231013</v>
      </c>
      <c r="FQ74">
        <v>0.23269200000000001</v>
      </c>
      <c r="FR74">
        <v>0.129637</v>
      </c>
      <c r="FS74">
        <v>0.120805</v>
      </c>
      <c r="FT74">
        <v>26240.799999999999</v>
      </c>
      <c r="FU74">
        <v>16760.7</v>
      </c>
      <c r="FV74">
        <v>32049.599999999999</v>
      </c>
      <c r="FW74">
        <v>24985.599999999999</v>
      </c>
      <c r="FX74">
        <v>38589.599999999999</v>
      </c>
      <c r="FY74">
        <v>38033.599999999999</v>
      </c>
      <c r="FZ74">
        <v>46042.1</v>
      </c>
      <c r="GA74">
        <v>45269.5</v>
      </c>
      <c r="GB74">
        <v>1.9206799999999999</v>
      </c>
      <c r="GC74">
        <v>1.79765</v>
      </c>
      <c r="GD74">
        <v>8.9965799999999999E-2</v>
      </c>
      <c r="GE74">
        <v>0</v>
      </c>
      <c r="GF74">
        <v>30.5395</v>
      </c>
      <c r="GG74">
        <v>999.9</v>
      </c>
      <c r="GH74">
        <v>51.9</v>
      </c>
      <c r="GI74">
        <v>38.6</v>
      </c>
      <c r="GJ74">
        <v>36.212200000000003</v>
      </c>
      <c r="GK74">
        <v>63.6892</v>
      </c>
      <c r="GL74">
        <v>14.391</v>
      </c>
      <c r="GM74">
        <v>1</v>
      </c>
      <c r="GN74">
        <v>0.51900400000000002</v>
      </c>
      <c r="GO74">
        <v>1.53728</v>
      </c>
      <c r="GP74">
        <v>20.266500000000001</v>
      </c>
      <c r="GQ74">
        <v>5.2340600000000004</v>
      </c>
      <c r="GR74">
        <v>11.9535</v>
      </c>
      <c r="GS74">
        <v>4.9855</v>
      </c>
      <c r="GT74">
        <v>3.29</v>
      </c>
      <c r="GU74">
        <v>9999</v>
      </c>
      <c r="GV74">
        <v>9999</v>
      </c>
      <c r="GW74">
        <v>9999</v>
      </c>
      <c r="GX74">
        <v>287</v>
      </c>
      <c r="GY74">
        <v>1.86659</v>
      </c>
      <c r="GZ74">
        <v>1.8688499999999999</v>
      </c>
      <c r="HA74">
        <v>1.8665700000000001</v>
      </c>
      <c r="HB74">
        <v>1.8669100000000001</v>
      </c>
      <c r="HC74">
        <v>1.86215</v>
      </c>
      <c r="HD74">
        <v>1.8649100000000001</v>
      </c>
      <c r="HE74">
        <v>1.8682799999999999</v>
      </c>
      <c r="HF74">
        <v>1.86859</v>
      </c>
      <c r="HG74">
        <v>5</v>
      </c>
      <c r="HH74">
        <v>0</v>
      </c>
      <c r="HI74">
        <v>0</v>
      </c>
      <c r="HJ74">
        <v>0</v>
      </c>
      <c r="HK74" t="s">
        <v>407</v>
      </c>
      <c r="HL74" t="s">
        <v>408</v>
      </c>
      <c r="HM74" t="s">
        <v>409</v>
      </c>
      <c r="HN74" t="s">
        <v>409</v>
      </c>
      <c r="HO74" t="s">
        <v>409</v>
      </c>
      <c r="HP74" t="s">
        <v>409</v>
      </c>
      <c r="HQ74">
        <v>0</v>
      </c>
      <c r="HR74">
        <v>100</v>
      </c>
      <c r="HS74">
        <v>100</v>
      </c>
      <c r="HT74">
        <v>-7.21</v>
      </c>
      <c r="HU74">
        <v>0.29210000000000003</v>
      </c>
      <c r="HV74">
        <v>-7.9245677990749366</v>
      </c>
      <c r="HW74">
        <v>1.6145137170229321E-3</v>
      </c>
      <c r="HX74">
        <v>-1.407043735234338E-6</v>
      </c>
      <c r="HY74">
        <v>4.3622850327847239E-10</v>
      </c>
      <c r="HZ74">
        <v>0.29203999999999652</v>
      </c>
      <c r="IA74">
        <v>0</v>
      </c>
      <c r="IB74">
        <v>0</v>
      </c>
      <c r="IC74">
        <v>0</v>
      </c>
      <c r="ID74">
        <v>2</v>
      </c>
      <c r="IE74">
        <v>2094</v>
      </c>
      <c r="IF74">
        <v>1</v>
      </c>
      <c r="IG74">
        <v>26</v>
      </c>
      <c r="IH74">
        <v>1.6</v>
      </c>
      <c r="II74">
        <v>1.8</v>
      </c>
      <c r="IJ74">
        <v>3.0847199999999999</v>
      </c>
      <c r="IK74">
        <v>2.5695800000000002</v>
      </c>
      <c r="IL74">
        <v>1.4978</v>
      </c>
      <c r="IM74">
        <v>2.2936999999999999</v>
      </c>
      <c r="IN74">
        <v>1.49902</v>
      </c>
      <c r="IO74">
        <v>2.2656200000000002</v>
      </c>
      <c r="IP74">
        <v>42.403799999999997</v>
      </c>
      <c r="IQ74">
        <v>15.6381</v>
      </c>
      <c r="IR74">
        <v>18</v>
      </c>
      <c r="IS74">
        <v>505.55</v>
      </c>
      <c r="IT74">
        <v>463.7</v>
      </c>
      <c r="IU74">
        <v>28.809699999999999</v>
      </c>
      <c r="IV74">
        <v>33.771700000000003</v>
      </c>
      <c r="IW74">
        <v>30</v>
      </c>
      <c r="IX74">
        <v>33.705599999999997</v>
      </c>
      <c r="IY74">
        <v>33.629800000000003</v>
      </c>
      <c r="IZ74">
        <v>61.715400000000002</v>
      </c>
      <c r="JA74">
        <v>32.035499999999999</v>
      </c>
      <c r="JB74">
        <v>0</v>
      </c>
      <c r="JC74">
        <v>28.811499999999999</v>
      </c>
      <c r="JD74">
        <v>1500</v>
      </c>
      <c r="JE74">
        <v>27.583300000000001</v>
      </c>
      <c r="JF74">
        <v>100.04900000000001</v>
      </c>
      <c r="JG74">
        <v>100.294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17</v>
      </c>
    </row>
    <row r="13" spans="1:2" x14ac:dyDescent="0.3">
      <c r="A13" t="s">
        <v>23</v>
      </c>
      <c r="B13" t="s">
        <v>11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2023-08-11T22:35:43Z</dcterms:created>
  <dcterms:modified xsi:type="dcterms:W3CDTF">2023-08-15T17:10:11Z</dcterms:modified>
</cp:coreProperties>
</file>