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och\Box Sync\Field Season 2023\time 2 aci\"/>
    </mc:Choice>
  </mc:AlternateContent>
  <bookViews>
    <workbookView xWindow="240" yWindow="12" windowWidth="16092" windowHeight="9660"/>
  </bookViews>
  <sheets>
    <sheet name="Measurements" sheetId="1" r:id="rId1"/>
    <sheet name="Remarks" sheetId="2" r:id="rId2"/>
  </sheets>
  <calcPr calcId="162913"/>
</workbook>
</file>

<file path=xl/calcChain.xml><?xml version="1.0" encoding="utf-8"?>
<calcChain xmlns="http://schemas.openxmlformats.org/spreadsheetml/2006/main">
  <c r="BE72" i="1" l="1"/>
  <c r="BD72" i="1"/>
  <c r="BB72" i="1"/>
  <c r="BC72" i="1" s="1"/>
  <c r="BA72" i="1"/>
  <c r="AY72" i="1"/>
  <c r="AR72" i="1"/>
  <c r="O72" i="1" s="1"/>
  <c r="N72" i="1" s="1"/>
  <c r="AM72" i="1"/>
  <c r="AG72" i="1"/>
  <c r="AE72" i="1"/>
  <c r="AD72" i="1"/>
  <c r="AC72" i="1" s="1"/>
  <c r="Y72" i="1"/>
  <c r="V72" i="1"/>
  <c r="Q72" i="1"/>
  <c r="P72" i="1"/>
  <c r="BE71" i="1"/>
  <c r="BD71" i="1"/>
  <c r="BC71" i="1" s="1"/>
  <c r="BB71" i="1"/>
  <c r="BA71" i="1"/>
  <c r="AY71" i="1" s="1"/>
  <c r="AZ71" i="1"/>
  <c r="AR71" i="1"/>
  <c r="O71" i="1" s="1"/>
  <c r="N71" i="1" s="1"/>
  <c r="AM71" i="1"/>
  <c r="AI71" i="1"/>
  <c r="AE71" i="1"/>
  <c r="AD71" i="1"/>
  <c r="AC71" i="1" s="1"/>
  <c r="Z71" i="1"/>
  <c r="AA71" i="1" s="1"/>
  <c r="Y71" i="1"/>
  <c r="V71" i="1"/>
  <c r="P71" i="1"/>
  <c r="BE70" i="1"/>
  <c r="BD70" i="1"/>
  <c r="BC70" i="1"/>
  <c r="BB70" i="1"/>
  <c r="Y70" i="1" s="1"/>
  <c r="BA70" i="1"/>
  <c r="AY70" i="1" s="1"/>
  <c r="AR70" i="1"/>
  <c r="O70" i="1" s="1"/>
  <c r="N70" i="1" s="1"/>
  <c r="AM70" i="1"/>
  <c r="AE70" i="1"/>
  <c r="AD70" i="1"/>
  <c r="AC70" i="1"/>
  <c r="V70" i="1"/>
  <c r="P70" i="1"/>
  <c r="BE69" i="1"/>
  <c r="BD69" i="1"/>
  <c r="BB69" i="1"/>
  <c r="BA69" i="1"/>
  <c r="AY69" i="1" s="1"/>
  <c r="AR69" i="1"/>
  <c r="AM69" i="1"/>
  <c r="P69" i="1" s="1"/>
  <c r="AE69" i="1"/>
  <c r="AD69" i="1"/>
  <c r="AC69" i="1" s="1"/>
  <c r="V69" i="1"/>
  <c r="O69" i="1"/>
  <c r="N69" i="1" s="1"/>
  <c r="BE68" i="1"/>
  <c r="BD68" i="1"/>
  <c r="BB68" i="1"/>
  <c r="BC68" i="1" s="1"/>
  <c r="BA68" i="1"/>
  <c r="AY68" i="1"/>
  <c r="AR68" i="1"/>
  <c r="O68" i="1" s="1"/>
  <c r="N68" i="1" s="1"/>
  <c r="AM68" i="1"/>
  <c r="AG68" i="1"/>
  <c r="AE68" i="1"/>
  <c r="AD68" i="1"/>
  <c r="AC68" i="1" s="1"/>
  <c r="Y68" i="1"/>
  <c r="V68" i="1"/>
  <c r="Q68" i="1"/>
  <c r="P68" i="1"/>
  <c r="BE67" i="1"/>
  <c r="BD67" i="1"/>
  <c r="BB67" i="1"/>
  <c r="BC67" i="1" s="1"/>
  <c r="BA67" i="1"/>
  <c r="AY67" i="1" s="1"/>
  <c r="AZ67" i="1"/>
  <c r="AR67" i="1"/>
  <c r="O67" i="1" s="1"/>
  <c r="N67" i="1" s="1"/>
  <c r="AM67" i="1"/>
  <c r="AE67" i="1"/>
  <c r="AD67" i="1"/>
  <c r="AC67" i="1" s="1"/>
  <c r="Z67" i="1"/>
  <c r="AA67" i="1" s="1"/>
  <c r="Y67" i="1"/>
  <c r="V67" i="1"/>
  <c r="P67" i="1"/>
  <c r="BE66" i="1"/>
  <c r="BD66" i="1"/>
  <c r="BC66" i="1"/>
  <c r="BB66" i="1"/>
  <c r="Y66" i="1" s="1"/>
  <c r="BA66" i="1"/>
  <c r="AY66" i="1" s="1"/>
  <c r="AR66" i="1"/>
  <c r="O66" i="1" s="1"/>
  <c r="N66" i="1" s="1"/>
  <c r="AM66" i="1"/>
  <c r="AE66" i="1"/>
  <c r="AD66" i="1"/>
  <c r="AC66" i="1"/>
  <c r="V66" i="1"/>
  <c r="P66" i="1"/>
  <c r="BE65" i="1"/>
  <c r="BD65" i="1"/>
  <c r="BB65" i="1"/>
  <c r="BA65" i="1"/>
  <c r="AZ65" i="1"/>
  <c r="AY65" i="1"/>
  <c r="AK65" i="1" s="1"/>
  <c r="AR65" i="1"/>
  <c r="AM65" i="1"/>
  <c r="P65" i="1" s="1"/>
  <c r="AL65" i="1"/>
  <c r="AE65" i="1"/>
  <c r="AD65" i="1"/>
  <c r="V65" i="1"/>
  <c r="T65" i="1"/>
  <c r="Q65" i="1"/>
  <c r="O65" i="1"/>
  <c r="N65" i="1"/>
  <c r="AG65" i="1" s="1"/>
  <c r="BE64" i="1"/>
  <c r="BD64" i="1"/>
  <c r="BB64" i="1"/>
  <c r="BC64" i="1" s="1"/>
  <c r="BA64" i="1"/>
  <c r="AY64" i="1"/>
  <c r="Q64" i="1" s="1"/>
  <c r="AR64" i="1"/>
  <c r="O64" i="1" s="1"/>
  <c r="N64" i="1" s="1"/>
  <c r="AM64" i="1"/>
  <c r="AG64" i="1"/>
  <c r="AE64" i="1"/>
  <c r="AD64" i="1"/>
  <c r="AC64" i="1" s="1"/>
  <c r="Y64" i="1"/>
  <c r="V64" i="1"/>
  <c r="P64" i="1"/>
  <c r="BE63" i="1"/>
  <c r="BD63" i="1"/>
  <c r="BB63" i="1"/>
  <c r="BC63" i="1" s="1"/>
  <c r="BA63" i="1"/>
  <c r="AY63" i="1" s="1"/>
  <c r="AR63" i="1"/>
  <c r="O63" i="1" s="1"/>
  <c r="N63" i="1" s="1"/>
  <c r="AM63" i="1"/>
  <c r="AE63" i="1"/>
  <c r="AD63" i="1"/>
  <c r="AC63" i="1" s="1"/>
  <c r="AA63" i="1"/>
  <c r="Z63" i="1"/>
  <c r="Y63" i="1"/>
  <c r="V63" i="1"/>
  <c r="P63" i="1"/>
  <c r="BE62" i="1"/>
  <c r="BD62" i="1"/>
  <c r="BC62" i="1"/>
  <c r="BB62" i="1"/>
  <c r="Y62" i="1" s="1"/>
  <c r="BA62" i="1"/>
  <c r="AY62" i="1" s="1"/>
  <c r="AR62" i="1"/>
  <c r="O62" i="1" s="1"/>
  <c r="N62" i="1" s="1"/>
  <c r="AM62" i="1"/>
  <c r="AK62" i="1"/>
  <c r="AE62" i="1"/>
  <c r="AD62" i="1"/>
  <c r="AC62" i="1"/>
  <c r="V62" i="1"/>
  <c r="T62" i="1"/>
  <c r="P62" i="1"/>
  <c r="BE61" i="1"/>
  <c r="BD61" i="1"/>
  <c r="BB61" i="1"/>
  <c r="BA61" i="1"/>
  <c r="AZ61" i="1"/>
  <c r="AY61" i="1"/>
  <c r="AR61" i="1"/>
  <c r="AM61" i="1"/>
  <c r="P61" i="1" s="1"/>
  <c r="AL61" i="1"/>
  <c r="AK61" i="1"/>
  <c r="AE61" i="1"/>
  <c r="AD61" i="1"/>
  <c r="AC61" i="1" s="1"/>
  <c r="V61" i="1"/>
  <c r="T61" i="1"/>
  <c r="Q61" i="1"/>
  <c r="O61" i="1"/>
  <c r="N61" i="1" s="1"/>
  <c r="BE60" i="1"/>
  <c r="BD60" i="1"/>
  <c r="BB60" i="1"/>
  <c r="BC60" i="1" s="1"/>
  <c r="BA60" i="1"/>
  <c r="AY60" i="1"/>
  <c r="AR60" i="1"/>
  <c r="O60" i="1" s="1"/>
  <c r="N60" i="1" s="1"/>
  <c r="AM60" i="1"/>
  <c r="AE60" i="1"/>
  <c r="AD60" i="1"/>
  <c r="AC60" i="1" s="1"/>
  <c r="Y60" i="1"/>
  <c r="V60" i="1"/>
  <c r="Q60" i="1"/>
  <c r="P60" i="1"/>
  <c r="BE59" i="1"/>
  <c r="BD59" i="1"/>
  <c r="BB59" i="1"/>
  <c r="BC59" i="1" s="1"/>
  <c r="BA59" i="1"/>
  <c r="AY59" i="1" s="1"/>
  <c r="AZ59" i="1" s="1"/>
  <c r="AR59" i="1"/>
  <c r="O59" i="1" s="1"/>
  <c r="N59" i="1" s="1"/>
  <c r="AM59" i="1"/>
  <c r="AE59" i="1"/>
  <c r="AD59" i="1"/>
  <c r="AC59" i="1" s="1"/>
  <c r="Y59" i="1"/>
  <c r="V59" i="1"/>
  <c r="P59" i="1"/>
  <c r="BE58" i="1"/>
  <c r="BD58" i="1"/>
  <c r="BB58" i="1"/>
  <c r="BA58" i="1"/>
  <c r="AY58" i="1" s="1"/>
  <c r="AR58" i="1"/>
  <c r="O58" i="1" s="1"/>
  <c r="N58" i="1" s="1"/>
  <c r="AM58" i="1"/>
  <c r="AE58" i="1"/>
  <c r="AD58" i="1"/>
  <c r="AC58" i="1"/>
  <c r="V58" i="1"/>
  <c r="P58" i="1"/>
  <c r="BE57" i="1"/>
  <c r="BD57" i="1"/>
  <c r="BB57" i="1"/>
  <c r="BC57" i="1" s="1"/>
  <c r="BA57" i="1"/>
  <c r="AZ57" i="1"/>
  <c r="AY57" i="1"/>
  <c r="AR57" i="1"/>
  <c r="AM57" i="1"/>
  <c r="P57" i="1" s="1"/>
  <c r="AL57" i="1"/>
  <c r="AK57" i="1"/>
  <c r="AE57" i="1"/>
  <c r="AD57" i="1"/>
  <c r="V57" i="1"/>
  <c r="T57" i="1"/>
  <c r="Q57" i="1"/>
  <c r="O57" i="1"/>
  <c r="N57" i="1" s="1"/>
  <c r="BE56" i="1"/>
  <c r="BD56" i="1"/>
  <c r="BB56" i="1"/>
  <c r="BC56" i="1" s="1"/>
  <c r="BA56" i="1"/>
  <c r="AY56" i="1"/>
  <c r="AR56" i="1"/>
  <c r="O56" i="1" s="1"/>
  <c r="N56" i="1" s="1"/>
  <c r="AM56" i="1"/>
  <c r="AG56" i="1"/>
  <c r="AE56" i="1"/>
  <c r="AD56" i="1"/>
  <c r="AC56" i="1" s="1"/>
  <c r="Y56" i="1"/>
  <c r="V56" i="1"/>
  <c r="Q56" i="1"/>
  <c r="P56" i="1"/>
  <c r="BE55" i="1"/>
  <c r="BD55" i="1"/>
  <c r="BB55" i="1"/>
  <c r="BC55" i="1" s="1"/>
  <c r="BA55" i="1"/>
  <c r="AY55" i="1" s="1"/>
  <c r="AZ55" i="1" s="1"/>
  <c r="AR55" i="1"/>
  <c r="O55" i="1" s="1"/>
  <c r="N55" i="1" s="1"/>
  <c r="AM55" i="1"/>
  <c r="AE55" i="1"/>
  <c r="AD55" i="1"/>
  <c r="AC55" i="1" s="1"/>
  <c r="Y55" i="1"/>
  <c r="V55" i="1"/>
  <c r="P55" i="1"/>
  <c r="BE54" i="1"/>
  <c r="BD54" i="1"/>
  <c r="BB54" i="1"/>
  <c r="Y54" i="1" s="1"/>
  <c r="BA54" i="1"/>
  <c r="AY54" i="1" s="1"/>
  <c r="AR54" i="1"/>
  <c r="O54" i="1" s="1"/>
  <c r="N54" i="1" s="1"/>
  <c r="AM54" i="1"/>
  <c r="AK54" i="1"/>
  <c r="AE54" i="1"/>
  <c r="AD54" i="1"/>
  <c r="AC54" i="1"/>
  <c r="V54" i="1"/>
  <c r="T54" i="1"/>
  <c r="P54" i="1"/>
  <c r="BE53" i="1"/>
  <c r="BD53" i="1"/>
  <c r="BB53" i="1"/>
  <c r="BC53" i="1" s="1"/>
  <c r="BA53" i="1"/>
  <c r="AZ53" i="1"/>
  <c r="AY53" i="1"/>
  <c r="AR53" i="1"/>
  <c r="AM53" i="1"/>
  <c r="P53" i="1" s="1"/>
  <c r="AL53" i="1"/>
  <c r="AK53" i="1"/>
  <c r="AE53" i="1"/>
  <c r="AD53" i="1"/>
  <c r="AC53" i="1" s="1"/>
  <c r="V53" i="1"/>
  <c r="T53" i="1"/>
  <c r="Q53" i="1"/>
  <c r="O53" i="1"/>
  <c r="N53" i="1" s="1"/>
  <c r="BE52" i="1"/>
  <c r="BD52" i="1"/>
  <c r="BB52" i="1"/>
  <c r="BC52" i="1" s="1"/>
  <c r="BA52" i="1"/>
  <c r="AY52" i="1"/>
  <c r="AR52" i="1"/>
  <c r="O52" i="1" s="1"/>
  <c r="N52" i="1" s="1"/>
  <c r="AG52" i="1" s="1"/>
  <c r="AM52" i="1"/>
  <c r="AE52" i="1"/>
  <c r="AD52" i="1"/>
  <c r="AC52" i="1" s="1"/>
  <c r="Y52" i="1"/>
  <c r="V52" i="1"/>
  <c r="P52" i="1"/>
  <c r="BE51" i="1"/>
  <c r="BD51" i="1"/>
  <c r="BB51" i="1"/>
  <c r="BC51" i="1" s="1"/>
  <c r="BA51" i="1"/>
  <c r="AY51" i="1" s="1"/>
  <c r="AR51" i="1"/>
  <c r="O51" i="1" s="1"/>
  <c r="AM51" i="1"/>
  <c r="AE51" i="1"/>
  <c r="AD51" i="1"/>
  <c r="AC51" i="1" s="1"/>
  <c r="Y51" i="1"/>
  <c r="V51" i="1"/>
  <c r="P51" i="1"/>
  <c r="N51" i="1"/>
  <c r="BE50" i="1"/>
  <c r="BD50" i="1"/>
  <c r="BC50" i="1"/>
  <c r="BB50" i="1"/>
  <c r="Y50" i="1" s="1"/>
  <c r="BA50" i="1"/>
  <c r="AY50" i="1" s="1"/>
  <c r="AR50" i="1"/>
  <c r="O50" i="1" s="1"/>
  <c r="N50" i="1" s="1"/>
  <c r="AM50" i="1"/>
  <c r="AK50" i="1"/>
  <c r="AE50" i="1"/>
  <c r="AD50" i="1"/>
  <c r="AC50" i="1"/>
  <c r="V50" i="1"/>
  <c r="T50" i="1"/>
  <c r="P50" i="1"/>
  <c r="BE49" i="1"/>
  <c r="BD49" i="1"/>
  <c r="BC49" i="1" s="1"/>
  <c r="BB49" i="1"/>
  <c r="Y49" i="1" s="1"/>
  <c r="BA49" i="1"/>
  <c r="AZ49" i="1"/>
  <c r="AY49" i="1"/>
  <c r="AR49" i="1"/>
  <c r="AM49" i="1"/>
  <c r="P49" i="1" s="1"/>
  <c r="AL49" i="1"/>
  <c r="AK49" i="1"/>
  <c r="AE49" i="1"/>
  <c r="AD49" i="1"/>
  <c r="AC49" i="1" s="1"/>
  <c r="Z49" i="1"/>
  <c r="AA49" i="1" s="1"/>
  <c r="V49" i="1"/>
  <c r="T49" i="1"/>
  <c r="Q49" i="1"/>
  <c r="O49" i="1"/>
  <c r="N49" i="1"/>
  <c r="BE48" i="1"/>
  <c r="BD48" i="1"/>
  <c r="BB48" i="1"/>
  <c r="BC48" i="1" s="1"/>
  <c r="BA48" i="1"/>
  <c r="AY48" i="1"/>
  <c r="AR48" i="1"/>
  <c r="O48" i="1" s="1"/>
  <c r="N48" i="1" s="1"/>
  <c r="AM48" i="1"/>
  <c r="P48" i="1" s="1"/>
  <c r="AE48" i="1"/>
  <c r="AD48" i="1"/>
  <c r="Y48" i="1"/>
  <c r="V48" i="1"/>
  <c r="T48" i="1"/>
  <c r="BE47" i="1"/>
  <c r="BD47" i="1"/>
  <c r="BC47" i="1" s="1"/>
  <c r="BB47" i="1"/>
  <c r="BA47" i="1"/>
  <c r="AY47" i="1" s="1"/>
  <c r="AR47" i="1"/>
  <c r="O47" i="1" s="1"/>
  <c r="AM47" i="1"/>
  <c r="AG47" i="1"/>
  <c r="AE47" i="1"/>
  <c r="AD47" i="1"/>
  <c r="AC47" i="1" s="1"/>
  <c r="Y47" i="1"/>
  <c r="V47" i="1"/>
  <c r="P47" i="1"/>
  <c r="N47" i="1"/>
  <c r="BE46" i="1"/>
  <c r="BD46" i="1"/>
  <c r="BC46" i="1"/>
  <c r="BB46" i="1"/>
  <c r="BA46" i="1"/>
  <c r="AY46" i="1" s="1"/>
  <c r="AZ46" i="1"/>
  <c r="AR46" i="1"/>
  <c r="O46" i="1" s="1"/>
  <c r="AM46" i="1"/>
  <c r="AL46" i="1"/>
  <c r="AK46" i="1"/>
  <c r="AE46" i="1"/>
  <c r="AD46" i="1"/>
  <c r="AC46" i="1" s="1"/>
  <c r="Y46" i="1"/>
  <c r="V46" i="1"/>
  <c r="T46" i="1"/>
  <c r="Q46" i="1"/>
  <c r="P46" i="1"/>
  <c r="N46" i="1"/>
  <c r="BE45" i="1"/>
  <c r="Y45" i="1" s="1"/>
  <c r="BD45" i="1"/>
  <c r="BC45" i="1" s="1"/>
  <c r="BB45" i="1"/>
  <c r="BA45" i="1"/>
  <c r="AZ45" i="1"/>
  <c r="AY45" i="1"/>
  <c r="AK45" i="1" s="1"/>
  <c r="AR45" i="1"/>
  <c r="O45" i="1" s="1"/>
  <c r="N45" i="1" s="1"/>
  <c r="AM45" i="1"/>
  <c r="P45" i="1" s="1"/>
  <c r="AL45" i="1"/>
  <c r="AE45" i="1"/>
  <c r="AD45" i="1"/>
  <c r="V45" i="1"/>
  <c r="Q45" i="1"/>
  <c r="BE44" i="1"/>
  <c r="BD44" i="1"/>
  <c r="BB44" i="1"/>
  <c r="BC44" i="1" s="1"/>
  <c r="BA44" i="1"/>
  <c r="AY44" i="1"/>
  <c r="Q44" i="1" s="1"/>
  <c r="AR44" i="1"/>
  <c r="O44" i="1" s="1"/>
  <c r="N44" i="1" s="1"/>
  <c r="AM44" i="1"/>
  <c r="AE44" i="1"/>
  <c r="AD44" i="1"/>
  <c r="AC44" i="1"/>
  <c r="Z44" i="1"/>
  <c r="AA44" i="1" s="1"/>
  <c r="Y44" i="1"/>
  <c r="V44" i="1"/>
  <c r="P44" i="1"/>
  <c r="BE43" i="1"/>
  <c r="BD43" i="1"/>
  <c r="BB43" i="1"/>
  <c r="BA43" i="1"/>
  <c r="AY43" i="1" s="1"/>
  <c r="AR43" i="1"/>
  <c r="AM43" i="1"/>
  <c r="P43" i="1" s="1"/>
  <c r="AE43" i="1"/>
  <c r="AD43" i="1"/>
  <c r="AC43" i="1" s="1"/>
  <c r="V43" i="1"/>
  <c r="T43" i="1"/>
  <c r="O43" i="1"/>
  <c r="N43" i="1"/>
  <c r="AG43" i="1" s="1"/>
  <c r="BE42" i="1"/>
  <c r="BD42" i="1"/>
  <c r="BC42" i="1" s="1"/>
  <c r="BB42" i="1"/>
  <c r="Y42" i="1" s="1"/>
  <c r="BA42" i="1"/>
  <c r="AY42" i="1"/>
  <c r="AZ42" i="1" s="1"/>
  <c r="AR42" i="1"/>
  <c r="O42" i="1" s="1"/>
  <c r="N42" i="1" s="1"/>
  <c r="AM42" i="1"/>
  <c r="AL42" i="1"/>
  <c r="AK42" i="1"/>
  <c r="AE42" i="1"/>
  <c r="AD42" i="1"/>
  <c r="AC42" i="1"/>
  <c r="V42" i="1"/>
  <c r="T42" i="1"/>
  <c r="Q42" i="1"/>
  <c r="P42" i="1"/>
  <c r="BE41" i="1"/>
  <c r="Y41" i="1" s="1"/>
  <c r="BD41" i="1"/>
  <c r="BB41" i="1"/>
  <c r="BC41" i="1" s="1"/>
  <c r="BA41" i="1"/>
  <c r="AZ41" i="1"/>
  <c r="AY41" i="1"/>
  <c r="AK41" i="1" s="1"/>
  <c r="AR41" i="1"/>
  <c r="O41" i="1" s="1"/>
  <c r="N41" i="1" s="1"/>
  <c r="AM41" i="1"/>
  <c r="P41" i="1" s="1"/>
  <c r="AL41" i="1"/>
  <c r="AE41" i="1"/>
  <c r="AD41" i="1"/>
  <c r="AC41" i="1" s="1"/>
  <c r="V41" i="1"/>
  <c r="Q41" i="1"/>
  <c r="BE40" i="1"/>
  <c r="BD40" i="1"/>
  <c r="BB40" i="1"/>
  <c r="BC40" i="1" s="1"/>
  <c r="BA40" i="1"/>
  <c r="AZ40" i="1"/>
  <c r="AY40" i="1"/>
  <c r="AR40" i="1"/>
  <c r="O40" i="1" s="1"/>
  <c r="N40" i="1" s="1"/>
  <c r="AM40" i="1"/>
  <c r="AG40" i="1"/>
  <c r="AE40" i="1"/>
  <c r="AD40" i="1"/>
  <c r="AC40" i="1"/>
  <c r="Z40" i="1"/>
  <c r="AA40" i="1" s="1"/>
  <c r="Y40" i="1"/>
  <c r="V40" i="1"/>
  <c r="P40" i="1"/>
  <c r="BE39" i="1"/>
  <c r="BD39" i="1"/>
  <c r="BB39" i="1"/>
  <c r="BA39" i="1"/>
  <c r="AY39" i="1" s="1"/>
  <c r="AL39" i="1" s="1"/>
  <c r="AR39" i="1"/>
  <c r="AM39" i="1"/>
  <c r="P39" i="1" s="1"/>
  <c r="AE39" i="1"/>
  <c r="AD39" i="1"/>
  <c r="AC39" i="1" s="1"/>
  <c r="V39" i="1"/>
  <c r="O39" i="1"/>
  <c r="N39" i="1"/>
  <c r="BE38" i="1"/>
  <c r="BD38" i="1"/>
  <c r="BB38" i="1"/>
  <c r="Y38" i="1" s="1"/>
  <c r="BA38" i="1"/>
  <c r="AY38" i="1"/>
  <c r="AZ38" i="1" s="1"/>
  <c r="AR38" i="1"/>
  <c r="O38" i="1" s="1"/>
  <c r="N38" i="1" s="1"/>
  <c r="AM38" i="1"/>
  <c r="AL38" i="1"/>
  <c r="AK38" i="1"/>
  <c r="AE38" i="1"/>
  <c r="AD38" i="1"/>
  <c r="AC38" i="1"/>
  <c r="V38" i="1"/>
  <c r="T38" i="1"/>
  <c r="Q38" i="1"/>
  <c r="P38" i="1"/>
  <c r="BE37" i="1"/>
  <c r="Y37" i="1" s="1"/>
  <c r="BD37" i="1"/>
  <c r="BB37" i="1"/>
  <c r="BC37" i="1" s="1"/>
  <c r="BA37" i="1"/>
  <c r="AZ37" i="1"/>
  <c r="AY37" i="1"/>
  <c r="AK37" i="1" s="1"/>
  <c r="AR37" i="1"/>
  <c r="AM37" i="1"/>
  <c r="P37" i="1" s="1"/>
  <c r="AL37" i="1"/>
  <c r="AE37" i="1"/>
  <c r="AD37" i="1"/>
  <c r="AC37" i="1" s="1"/>
  <c r="V37" i="1"/>
  <c r="Q37" i="1"/>
  <c r="O37" i="1"/>
  <c r="N37" i="1" s="1"/>
  <c r="BE36" i="1"/>
  <c r="BD36" i="1"/>
  <c r="BB36" i="1"/>
  <c r="BC36" i="1" s="1"/>
  <c r="BA36" i="1"/>
  <c r="AZ36" i="1"/>
  <c r="AY36" i="1"/>
  <c r="AR36" i="1"/>
  <c r="O36" i="1" s="1"/>
  <c r="N36" i="1" s="1"/>
  <c r="AM36" i="1"/>
  <c r="AG36" i="1"/>
  <c r="AE36" i="1"/>
  <c r="AD36" i="1"/>
  <c r="AC36" i="1"/>
  <c r="Y36" i="1"/>
  <c r="V36" i="1"/>
  <c r="T36" i="1"/>
  <c r="Q36" i="1"/>
  <c r="P36" i="1"/>
  <c r="BE35" i="1"/>
  <c r="BD35" i="1"/>
  <c r="BB35" i="1"/>
  <c r="BA35" i="1"/>
  <c r="AY35" i="1" s="1"/>
  <c r="AL35" i="1" s="1"/>
  <c r="AZ35" i="1"/>
  <c r="AR35" i="1"/>
  <c r="AM35" i="1"/>
  <c r="P35" i="1" s="1"/>
  <c r="AE35" i="1"/>
  <c r="AD35" i="1"/>
  <c r="AC35" i="1" s="1"/>
  <c r="V35" i="1"/>
  <c r="T35" i="1"/>
  <c r="O35" i="1"/>
  <c r="N35" i="1"/>
  <c r="BE34" i="1"/>
  <c r="BD34" i="1"/>
  <c r="BB34" i="1"/>
  <c r="Y34" i="1" s="1"/>
  <c r="BA34" i="1"/>
  <c r="AY34" i="1"/>
  <c r="AZ34" i="1" s="1"/>
  <c r="AR34" i="1"/>
  <c r="O34" i="1" s="1"/>
  <c r="N34" i="1" s="1"/>
  <c r="AM34" i="1"/>
  <c r="AL34" i="1"/>
  <c r="AK34" i="1"/>
  <c r="AE34" i="1"/>
  <c r="AC34" i="1" s="1"/>
  <c r="AD34" i="1"/>
  <c r="V34" i="1"/>
  <c r="T34" i="1"/>
  <c r="Q34" i="1"/>
  <c r="P34" i="1"/>
  <c r="BE33" i="1"/>
  <c r="BD33" i="1"/>
  <c r="BB33" i="1"/>
  <c r="BC33" i="1" s="1"/>
  <c r="BA33" i="1"/>
  <c r="AY33" i="1"/>
  <c r="AL33" i="1" s="1"/>
  <c r="AR33" i="1"/>
  <c r="AM33" i="1"/>
  <c r="P33" i="1" s="1"/>
  <c r="AG33" i="1"/>
  <c r="AE33" i="1"/>
  <c r="AD33" i="1"/>
  <c r="AC33" i="1" s="1"/>
  <c r="Y33" i="1"/>
  <c r="V33" i="1"/>
  <c r="O33" i="1"/>
  <c r="N33" i="1"/>
  <c r="BE32" i="1"/>
  <c r="BD32" i="1"/>
  <c r="BB32" i="1"/>
  <c r="BC32" i="1" s="1"/>
  <c r="BA32" i="1"/>
  <c r="AY32" i="1" s="1"/>
  <c r="AR32" i="1"/>
  <c r="O32" i="1" s="1"/>
  <c r="N32" i="1" s="1"/>
  <c r="AM32" i="1"/>
  <c r="AG32" i="1"/>
  <c r="AE32" i="1"/>
  <c r="AD32" i="1"/>
  <c r="AC32" i="1"/>
  <c r="V32" i="1"/>
  <c r="P32" i="1"/>
  <c r="BE31" i="1"/>
  <c r="BD31" i="1"/>
  <c r="BC31" i="1"/>
  <c r="BB31" i="1"/>
  <c r="Y31" i="1" s="1"/>
  <c r="BA31" i="1"/>
  <c r="AY31" i="1" s="1"/>
  <c r="Q31" i="1" s="1"/>
  <c r="AR31" i="1"/>
  <c r="AM31" i="1"/>
  <c r="AL31" i="1"/>
  <c r="AE31" i="1"/>
  <c r="AD31" i="1"/>
  <c r="AC31" i="1"/>
  <c r="V31" i="1"/>
  <c r="P31" i="1"/>
  <c r="O31" i="1"/>
  <c r="N31" i="1"/>
  <c r="BE30" i="1"/>
  <c r="BD30" i="1"/>
  <c r="BB30" i="1"/>
  <c r="BA30" i="1"/>
  <c r="AY30" i="1"/>
  <c r="AZ30" i="1" s="1"/>
  <c r="AR30" i="1"/>
  <c r="AM30" i="1"/>
  <c r="P30" i="1" s="1"/>
  <c r="AL30" i="1"/>
  <c r="AK30" i="1"/>
  <c r="AE30" i="1"/>
  <c r="AD30" i="1"/>
  <c r="AC30" i="1" s="1"/>
  <c r="V30" i="1"/>
  <c r="T30" i="1"/>
  <c r="Q30" i="1"/>
  <c r="O30" i="1"/>
  <c r="N30" i="1" s="1"/>
  <c r="BE29" i="1"/>
  <c r="Y29" i="1" s="1"/>
  <c r="BD29" i="1"/>
  <c r="BB29" i="1"/>
  <c r="BA29" i="1"/>
  <c r="AZ29" i="1"/>
  <c r="AY29" i="1"/>
  <c r="AR29" i="1"/>
  <c r="AM29" i="1"/>
  <c r="P29" i="1" s="1"/>
  <c r="AL29" i="1"/>
  <c r="AE29" i="1"/>
  <c r="AD29" i="1"/>
  <c r="V29" i="1"/>
  <c r="Q29" i="1"/>
  <c r="O29" i="1"/>
  <c r="N29" i="1" s="1"/>
  <c r="BE28" i="1"/>
  <c r="BD28" i="1"/>
  <c r="BB28" i="1"/>
  <c r="BC28" i="1" s="1"/>
  <c r="BA28" i="1"/>
  <c r="AY28" i="1" s="1"/>
  <c r="AR28" i="1"/>
  <c r="O28" i="1" s="1"/>
  <c r="N28" i="1" s="1"/>
  <c r="Z28" i="1" s="1"/>
  <c r="AA28" i="1" s="1"/>
  <c r="AM28" i="1"/>
  <c r="AG28" i="1"/>
  <c r="AE28" i="1"/>
  <c r="AC28" i="1" s="1"/>
  <c r="AD28" i="1"/>
  <c r="Y28" i="1"/>
  <c r="V28" i="1"/>
  <c r="P28" i="1"/>
  <c r="BE27" i="1"/>
  <c r="BD27" i="1"/>
  <c r="BC27" i="1" s="1"/>
  <c r="BB27" i="1"/>
  <c r="BA27" i="1"/>
  <c r="AY27" i="1" s="1"/>
  <c r="AZ27" i="1" s="1"/>
  <c r="AR27" i="1"/>
  <c r="AM27" i="1"/>
  <c r="AK27" i="1"/>
  <c r="AE27" i="1"/>
  <c r="AD27" i="1"/>
  <c r="AC27" i="1"/>
  <c r="Y27" i="1"/>
  <c r="V27" i="1"/>
  <c r="P27" i="1"/>
  <c r="O27" i="1"/>
  <c r="N27" i="1" s="1"/>
  <c r="BE26" i="1"/>
  <c r="BD26" i="1"/>
  <c r="BB26" i="1"/>
  <c r="BC26" i="1" s="1"/>
  <c r="BA26" i="1"/>
  <c r="AZ26" i="1"/>
  <c r="AY26" i="1"/>
  <c r="AK26" i="1" s="1"/>
  <c r="AR26" i="1"/>
  <c r="AM26" i="1"/>
  <c r="P26" i="1" s="1"/>
  <c r="AL26" i="1"/>
  <c r="AE26" i="1"/>
  <c r="AD26" i="1"/>
  <c r="AC26" i="1" s="1"/>
  <c r="V26" i="1"/>
  <c r="T26" i="1"/>
  <c r="Q26" i="1"/>
  <c r="O26" i="1"/>
  <c r="N26" i="1" s="1"/>
  <c r="BE25" i="1"/>
  <c r="BD25" i="1"/>
  <c r="BB25" i="1"/>
  <c r="BC25" i="1" s="1"/>
  <c r="BA25" i="1"/>
  <c r="AY25" i="1"/>
  <c r="AL25" i="1" s="1"/>
  <c r="AR25" i="1"/>
  <c r="O25" i="1" s="1"/>
  <c r="N25" i="1" s="1"/>
  <c r="AM25" i="1"/>
  <c r="AE25" i="1"/>
  <c r="AD25" i="1"/>
  <c r="AC25" i="1" s="1"/>
  <c r="Y25" i="1"/>
  <c r="V25" i="1"/>
  <c r="P25" i="1"/>
  <c r="BE24" i="1"/>
  <c r="BD24" i="1"/>
  <c r="BC24" i="1" s="1"/>
  <c r="BB24" i="1"/>
  <c r="Y24" i="1" s="1"/>
  <c r="BA24" i="1"/>
  <c r="AY24" i="1" s="1"/>
  <c r="AR24" i="1"/>
  <c r="O24" i="1" s="1"/>
  <c r="N24" i="1" s="1"/>
  <c r="AM24" i="1"/>
  <c r="AE24" i="1"/>
  <c r="AD24" i="1"/>
  <c r="AC24" i="1" s="1"/>
  <c r="V24" i="1"/>
  <c r="P24" i="1"/>
  <c r="BE23" i="1"/>
  <c r="BD23" i="1"/>
  <c r="BC23" i="1"/>
  <c r="BB23" i="1"/>
  <c r="Y23" i="1" s="1"/>
  <c r="BA23" i="1"/>
  <c r="AZ23" i="1"/>
  <c r="AY23" i="1"/>
  <c r="AL23" i="1" s="1"/>
  <c r="AR23" i="1"/>
  <c r="O23" i="1" s="1"/>
  <c r="N23" i="1" s="1"/>
  <c r="AM23" i="1"/>
  <c r="AK23" i="1"/>
  <c r="AE23" i="1"/>
  <c r="AD23" i="1"/>
  <c r="AC23" i="1"/>
  <c r="V23" i="1"/>
  <c r="T23" i="1"/>
  <c r="Q23" i="1"/>
  <c r="P23" i="1"/>
  <c r="BE22" i="1"/>
  <c r="Y22" i="1" s="1"/>
  <c r="BD22" i="1"/>
  <c r="BB22" i="1"/>
  <c r="BC22" i="1" s="1"/>
  <c r="BA22" i="1"/>
  <c r="AZ22" i="1"/>
  <c r="AY22" i="1"/>
  <c r="AK22" i="1" s="1"/>
  <c r="AR22" i="1"/>
  <c r="AM22" i="1"/>
  <c r="P22" i="1" s="1"/>
  <c r="AL22" i="1"/>
  <c r="AE22" i="1"/>
  <c r="AD22" i="1"/>
  <c r="AC22" i="1" s="1"/>
  <c r="V22" i="1"/>
  <c r="Q22" i="1"/>
  <c r="O22" i="1"/>
  <c r="N22" i="1" s="1"/>
  <c r="BE21" i="1"/>
  <c r="BD21" i="1"/>
  <c r="BB21" i="1"/>
  <c r="BC21" i="1" s="1"/>
  <c r="BA21" i="1"/>
  <c r="AY21" i="1"/>
  <c r="AL21" i="1" s="1"/>
  <c r="AR21" i="1"/>
  <c r="O21" i="1" s="1"/>
  <c r="N21" i="1" s="1"/>
  <c r="AM21" i="1"/>
  <c r="AE21" i="1"/>
  <c r="AD21" i="1"/>
  <c r="AC21" i="1" s="1"/>
  <c r="Y21" i="1"/>
  <c r="V21" i="1"/>
  <c r="P21" i="1"/>
  <c r="BE20" i="1"/>
  <c r="BD20" i="1"/>
  <c r="BC20" i="1" s="1"/>
  <c r="BB20" i="1"/>
  <c r="Y20" i="1" s="1"/>
  <c r="BA20" i="1"/>
  <c r="AY20" i="1" s="1"/>
  <c r="AR20" i="1"/>
  <c r="O20" i="1" s="1"/>
  <c r="N20" i="1" s="1"/>
  <c r="AM20" i="1"/>
  <c r="AE20" i="1"/>
  <c r="AD20" i="1"/>
  <c r="AC20" i="1" s="1"/>
  <c r="V20" i="1"/>
  <c r="P20" i="1"/>
  <c r="BE19" i="1"/>
  <c r="BD19" i="1"/>
  <c r="BC19" i="1"/>
  <c r="BB19" i="1"/>
  <c r="Y19" i="1" s="1"/>
  <c r="BA19" i="1"/>
  <c r="AZ19" i="1"/>
  <c r="AY19" i="1"/>
  <c r="AL19" i="1" s="1"/>
  <c r="AR19" i="1"/>
  <c r="O19" i="1" s="1"/>
  <c r="N19" i="1" s="1"/>
  <c r="AM19" i="1"/>
  <c r="AK19" i="1"/>
  <c r="AE19" i="1"/>
  <c r="AD19" i="1"/>
  <c r="AC19" i="1"/>
  <c r="V19" i="1"/>
  <c r="T19" i="1"/>
  <c r="Q19" i="1"/>
  <c r="P19" i="1"/>
  <c r="BE18" i="1"/>
  <c r="Y18" i="1" s="1"/>
  <c r="BD18" i="1"/>
  <c r="BB18" i="1"/>
  <c r="BC18" i="1" s="1"/>
  <c r="BA18" i="1"/>
  <c r="AY18" i="1"/>
  <c r="AK18" i="1" s="1"/>
  <c r="AR18" i="1"/>
  <c r="AM18" i="1"/>
  <c r="P18" i="1" s="1"/>
  <c r="AL18" i="1"/>
  <c r="AE18" i="1"/>
  <c r="AD18" i="1"/>
  <c r="AC18" i="1" s="1"/>
  <c r="V18" i="1"/>
  <c r="Q18" i="1"/>
  <c r="O18" i="1"/>
  <c r="N18" i="1" s="1"/>
  <c r="BE17" i="1"/>
  <c r="BD17" i="1"/>
  <c r="BB17" i="1"/>
  <c r="BC17" i="1" s="1"/>
  <c r="BA17" i="1"/>
  <c r="AY17" i="1"/>
  <c r="AL17" i="1" s="1"/>
  <c r="AR17" i="1"/>
  <c r="O17" i="1" s="1"/>
  <c r="N17" i="1" s="1"/>
  <c r="AM17" i="1"/>
  <c r="AE17" i="1"/>
  <c r="AD17" i="1"/>
  <c r="AC17" i="1" s="1"/>
  <c r="Y17" i="1"/>
  <c r="V17" i="1"/>
  <c r="P17" i="1"/>
  <c r="Z27" i="1" l="1"/>
  <c r="AA27" i="1" s="1"/>
  <c r="W27" i="1" s="1"/>
  <c r="U27" i="1" s="1"/>
  <c r="X27" i="1" s="1"/>
  <c r="R27" i="1" s="1"/>
  <c r="S27" i="1" s="1"/>
  <c r="AG27" i="1"/>
  <c r="AG30" i="1"/>
  <c r="Z22" i="1"/>
  <c r="AA22" i="1" s="1"/>
  <c r="W22" i="1" s="1"/>
  <c r="U22" i="1" s="1"/>
  <c r="X22" i="1" s="1"/>
  <c r="R22" i="1" s="1"/>
  <c r="S22" i="1" s="1"/>
  <c r="Q24" i="1"/>
  <c r="AL24" i="1"/>
  <c r="AK24" i="1"/>
  <c r="T24" i="1"/>
  <c r="AZ24" i="1"/>
  <c r="AG26" i="1"/>
  <c r="AG34" i="1"/>
  <c r="Z23" i="1"/>
  <c r="AA23" i="1" s="1"/>
  <c r="W48" i="1"/>
  <c r="U48" i="1" s="1"/>
  <c r="X48" i="1" s="1"/>
  <c r="R48" i="1" s="1"/>
  <c r="S48" i="1" s="1"/>
  <c r="AG24" i="1"/>
  <c r="AG29" i="1"/>
  <c r="Z29" i="1"/>
  <c r="AA29" i="1" s="1"/>
  <c r="Z19" i="1"/>
  <c r="AA19" i="1" s="1"/>
  <c r="Z24" i="1"/>
  <c r="AA24" i="1" s="1"/>
  <c r="AH24" i="1" s="1"/>
  <c r="AG20" i="1"/>
  <c r="W20" i="1"/>
  <c r="U20" i="1" s="1"/>
  <c r="X20" i="1" s="1"/>
  <c r="R20" i="1" s="1"/>
  <c r="S20" i="1" s="1"/>
  <c r="AG23" i="1"/>
  <c r="AG25" i="1"/>
  <c r="AG45" i="1"/>
  <c r="AH33" i="1"/>
  <c r="AG41" i="1"/>
  <c r="AG18" i="1"/>
  <c r="Q20" i="1"/>
  <c r="AL20" i="1"/>
  <c r="AK20" i="1"/>
  <c r="T20" i="1"/>
  <c r="AZ20" i="1"/>
  <c r="AG22" i="1"/>
  <c r="Z20" i="1"/>
  <c r="AA20" i="1" s="1"/>
  <c r="AB28" i="1"/>
  <c r="AF28" i="1" s="1"/>
  <c r="AI28" i="1"/>
  <c r="AJ28" i="1" s="1"/>
  <c r="AH28" i="1"/>
  <c r="AG37" i="1"/>
  <c r="AG38" i="1"/>
  <c r="AG42" i="1"/>
  <c r="W42" i="1"/>
  <c r="U42" i="1" s="1"/>
  <c r="X42" i="1" s="1"/>
  <c r="R42" i="1" s="1"/>
  <c r="S42" i="1" s="1"/>
  <c r="AG69" i="1"/>
  <c r="AG17" i="1"/>
  <c r="Z18" i="1"/>
  <c r="AA18" i="1" s="1"/>
  <c r="AH18" i="1" s="1"/>
  <c r="AG19" i="1"/>
  <c r="W19" i="1"/>
  <c r="U19" i="1" s="1"/>
  <c r="X19" i="1" s="1"/>
  <c r="R19" i="1" s="1"/>
  <c r="S19" i="1" s="1"/>
  <c r="AG21" i="1"/>
  <c r="AL28" i="1"/>
  <c r="AK28" i="1"/>
  <c r="T28" i="1"/>
  <c r="Q28" i="1"/>
  <c r="AZ28" i="1"/>
  <c r="AL32" i="1"/>
  <c r="AK32" i="1"/>
  <c r="AZ32" i="1"/>
  <c r="T32" i="1"/>
  <c r="Q32" i="1"/>
  <c r="Q17" i="1"/>
  <c r="Q25" i="1"/>
  <c r="T27" i="1"/>
  <c r="Y32" i="1"/>
  <c r="Y35" i="1"/>
  <c r="BC35" i="1"/>
  <c r="AG39" i="1"/>
  <c r="AB40" i="1"/>
  <c r="AF40" i="1" s="1"/>
  <c r="AI40" i="1"/>
  <c r="AL40" i="1"/>
  <c r="AK40" i="1"/>
  <c r="AZ43" i="1"/>
  <c r="Q43" i="1"/>
  <c r="AL43" i="1"/>
  <c r="AK43" i="1"/>
  <c r="W44" i="1"/>
  <c r="U44" i="1" s="1"/>
  <c r="X44" i="1" s="1"/>
  <c r="R44" i="1" s="1"/>
  <c r="S44" i="1" s="1"/>
  <c r="Z45" i="1"/>
  <c r="AA45" i="1" s="1"/>
  <c r="W45" i="1" s="1"/>
  <c r="U45" i="1" s="1"/>
  <c r="X45" i="1" s="1"/>
  <c r="R45" i="1" s="1"/>
  <c r="S45" i="1" s="1"/>
  <c r="Q51" i="1"/>
  <c r="AK51" i="1"/>
  <c r="T51" i="1"/>
  <c r="AL51" i="1"/>
  <c r="AG66" i="1"/>
  <c r="W66" i="1"/>
  <c r="U66" i="1" s="1"/>
  <c r="X66" i="1" s="1"/>
  <c r="R66" i="1" s="1"/>
  <c r="S66" i="1" s="1"/>
  <c r="Q21" i="1"/>
  <c r="Y43" i="1"/>
  <c r="BC43" i="1"/>
  <c r="AB49" i="1"/>
  <c r="AF49" i="1" s="1"/>
  <c r="AI49" i="1"/>
  <c r="AH49" i="1"/>
  <c r="AG53" i="1"/>
  <c r="AZ66" i="1"/>
  <c r="Q66" i="1"/>
  <c r="AL66" i="1"/>
  <c r="AK66" i="1"/>
  <c r="T66" i="1"/>
  <c r="Z17" i="1"/>
  <c r="AA17" i="1" s="1"/>
  <c r="AZ17" i="1"/>
  <c r="Z21" i="1"/>
  <c r="AA21" i="1" s="1"/>
  <c r="AH21" i="1" s="1"/>
  <c r="AZ21" i="1"/>
  <c r="Z25" i="1"/>
  <c r="AA25" i="1" s="1"/>
  <c r="AZ25" i="1"/>
  <c r="AL27" i="1"/>
  <c r="BC29" i="1"/>
  <c r="Y30" i="1"/>
  <c r="BC34" i="1"/>
  <c r="Z36" i="1"/>
  <c r="AA36" i="1" s="1"/>
  <c r="AZ44" i="1"/>
  <c r="AB63" i="1"/>
  <c r="AF63" i="1" s="1"/>
  <c r="AI63" i="1"/>
  <c r="AH63" i="1"/>
  <c r="AB67" i="1"/>
  <c r="AF67" i="1" s="1"/>
  <c r="AH67" i="1"/>
  <c r="AK69" i="1"/>
  <c r="T69" i="1"/>
  <c r="AZ69" i="1"/>
  <c r="Q69" i="1"/>
  <c r="AL69" i="1"/>
  <c r="AB44" i="1"/>
  <c r="AF44" i="1" s="1"/>
  <c r="AI44" i="1"/>
  <c r="AJ44" i="1" s="1"/>
  <c r="Y26" i="1"/>
  <c r="BC30" i="1"/>
  <c r="T31" i="1"/>
  <c r="AZ31" i="1"/>
  <c r="Z37" i="1"/>
  <c r="AA37" i="1" s="1"/>
  <c r="AH37" i="1" s="1"/>
  <c r="T39" i="1"/>
  <c r="Q40" i="1"/>
  <c r="AG48" i="1"/>
  <c r="AG57" i="1"/>
  <c r="AZ58" i="1"/>
  <c r="Q58" i="1"/>
  <c r="AL58" i="1"/>
  <c r="AK58" i="1"/>
  <c r="T58" i="1"/>
  <c r="Z34" i="1"/>
  <c r="AA34" i="1" s="1"/>
  <c r="AK47" i="1"/>
  <c r="T47" i="1"/>
  <c r="AZ47" i="1"/>
  <c r="Q47" i="1"/>
  <c r="AL47" i="1"/>
  <c r="T25" i="1"/>
  <c r="W36" i="1"/>
  <c r="U36" i="1" s="1"/>
  <c r="X36" i="1" s="1"/>
  <c r="R36" i="1" s="1"/>
  <c r="S36" i="1" s="1"/>
  <c r="Z38" i="1"/>
  <c r="AA38" i="1" s="1"/>
  <c r="W38" i="1" s="1"/>
  <c r="U38" i="1" s="1"/>
  <c r="X38" i="1" s="1"/>
  <c r="R38" i="1" s="1"/>
  <c r="S38" i="1" s="1"/>
  <c r="AG49" i="1"/>
  <c r="W49" i="1"/>
  <c r="U49" i="1" s="1"/>
  <c r="X49" i="1" s="1"/>
  <c r="R49" i="1" s="1"/>
  <c r="S49" i="1" s="1"/>
  <c r="AL52" i="1"/>
  <c r="AK52" i="1"/>
  <c r="T52" i="1"/>
  <c r="AZ52" i="1"/>
  <c r="Q52" i="1"/>
  <c r="Y58" i="1"/>
  <c r="BC58" i="1"/>
  <c r="T21" i="1"/>
  <c r="AK17" i="1"/>
  <c r="AK21" i="1"/>
  <c r="AK25" i="1"/>
  <c r="Q27" i="1"/>
  <c r="Z33" i="1"/>
  <c r="AA33" i="1" s="1"/>
  <c r="AG35" i="1"/>
  <c r="AL36" i="1"/>
  <c r="AK36" i="1"/>
  <c r="BC38" i="1"/>
  <c r="T40" i="1"/>
  <c r="AH40" i="1"/>
  <c r="AG44" i="1"/>
  <c r="AC45" i="1"/>
  <c r="AG59" i="1"/>
  <c r="W59" i="1"/>
  <c r="U59" i="1" s="1"/>
  <c r="X59" i="1" s="1"/>
  <c r="Z59" i="1"/>
  <c r="AA59" i="1" s="1"/>
  <c r="Z64" i="1"/>
  <c r="AA64" i="1" s="1"/>
  <c r="AI67" i="1"/>
  <c r="AG70" i="1"/>
  <c r="W70" i="1"/>
  <c r="U70" i="1" s="1"/>
  <c r="X70" i="1" s="1"/>
  <c r="R70" i="1" s="1"/>
  <c r="S70" i="1" s="1"/>
  <c r="AL44" i="1"/>
  <c r="AK44" i="1"/>
  <c r="T44" i="1"/>
  <c r="AG46" i="1"/>
  <c r="Z47" i="1"/>
  <c r="AA47" i="1" s="1"/>
  <c r="AZ18" i="1"/>
  <c r="T22" i="1"/>
  <c r="W28" i="1"/>
  <c r="U28" i="1" s="1"/>
  <c r="X28" i="1" s="1"/>
  <c r="AG31" i="1"/>
  <c r="Z31" i="1"/>
  <c r="AA31" i="1" s="1"/>
  <c r="AK33" i="1"/>
  <c r="T33" i="1"/>
  <c r="AH38" i="1"/>
  <c r="AZ39" i="1"/>
  <c r="Q39" i="1"/>
  <c r="AK39" i="1"/>
  <c r="AH44" i="1"/>
  <c r="AH46" i="1"/>
  <c r="AG51" i="1"/>
  <c r="W51" i="1"/>
  <c r="U51" i="1" s="1"/>
  <c r="X51" i="1" s="1"/>
  <c r="R51" i="1" s="1"/>
  <c r="S51" i="1" s="1"/>
  <c r="Z51" i="1"/>
  <c r="AA51" i="1" s="1"/>
  <c r="AZ70" i="1"/>
  <c r="Q70" i="1"/>
  <c r="AL70" i="1"/>
  <c r="AK70" i="1"/>
  <c r="T70" i="1"/>
  <c r="W60" i="1"/>
  <c r="U60" i="1" s="1"/>
  <c r="X60" i="1" s="1"/>
  <c r="R60" i="1" s="1"/>
  <c r="S60" i="1" s="1"/>
  <c r="AG60" i="1"/>
  <c r="T17" i="1"/>
  <c r="T18" i="1"/>
  <c r="AC29" i="1"/>
  <c r="AK29" i="1"/>
  <c r="T29" i="1"/>
  <c r="AK31" i="1"/>
  <c r="Q33" i="1"/>
  <c r="AZ33" i="1"/>
  <c r="Q35" i="1"/>
  <c r="AK35" i="1"/>
  <c r="Y39" i="1"/>
  <c r="BC39" i="1"/>
  <c r="AJ40" i="1"/>
  <c r="W40" i="1"/>
  <c r="U40" i="1" s="1"/>
  <c r="X40" i="1" s="1"/>
  <c r="Z41" i="1"/>
  <c r="AA41" i="1" s="1"/>
  <c r="Z42" i="1"/>
  <c r="AA42" i="1" s="1"/>
  <c r="AH42" i="1" s="1"/>
  <c r="Z46" i="1"/>
  <c r="AA46" i="1" s="1"/>
  <c r="W46" i="1" s="1"/>
  <c r="U46" i="1" s="1"/>
  <c r="X46" i="1" s="1"/>
  <c r="R46" i="1" s="1"/>
  <c r="S46" i="1" s="1"/>
  <c r="AZ51" i="1"/>
  <c r="Z52" i="1"/>
  <c r="AA52" i="1" s="1"/>
  <c r="AC57" i="1"/>
  <c r="AG61" i="1"/>
  <c r="Q63" i="1"/>
  <c r="AL63" i="1"/>
  <c r="AK63" i="1"/>
  <c r="T63" i="1"/>
  <c r="AZ63" i="1"/>
  <c r="AB71" i="1"/>
  <c r="AF71" i="1" s="1"/>
  <c r="AH71" i="1"/>
  <c r="AG54" i="1"/>
  <c r="AL60" i="1"/>
  <c r="AK60" i="1"/>
  <c r="T60" i="1"/>
  <c r="AZ60" i="1"/>
  <c r="AC65" i="1"/>
  <c r="BC65" i="1"/>
  <c r="Z66" i="1"/>
  <c r="AA66" i="1" s="1"/>
  <c r="AG67" i="1"/>
  <c r="AJ67" i="1" s="1"/>
  <c r="W67" i="1"/>
  <c r="U67" i="1" s="1"/>
  <c r="X67" i="1" s="1"/>
  <c r="AH68" i="1"/>
  <c r="W68" i="1"/>
  <c r="U68" i="1" s="1"/>
  <c r="X68" i="1" s="1"/>
  <c r="R68" i="1" s="1"/>
  <c r="S68" i="1" s="1"/>
  <c r="BC69" i="1"/>
  <c r="Z70" i="1"/>
  <c r="AA70" i="1" s="1"/>
  <c r="AG71" i="1"/>
  <c r="AJ71" i="1" s="1"/>
  <c r="W71" i="1"/>
  <c r="U71" i="1" s="1"/>
  <c r="X71" i="1" s="1"/>
  <c r="R71" i="1" s="1"/>
  <c r="S71" i="1" s="1"/>
  <c r="AH72" i="1"/>
  <c r="W72" i="1"/>
  <c r="U72" i="1" s="1"/>
  <c r="X72" i="1" s="1"/>
  <c r="R72" i="1" s="1"/>
  <c r="S72" i="1" s="1"/>
  <c r="Z48" i="1"/>
  <c r="AA48" i="1" s="1"/>
  <c r="AH48" i="1" s="1"/>
  <c r="AJ49" i="1"/>
  <c r="AG50" i="1"/>
  <c r="AZ54" i="1"/>
  <c r="Q54" i="1"/>
  <c r="AL54" i="1"/>
  <c r="Q59" i="1"/>
  <c r="AL59" i="1"/>
  <c r="AK59" i="1"/>
  <c r="T59" i="1"/>
  <c r="Z60" i="1"/>
  <c r="AA60" i="1" s="1"/>
  <c r="AH60" i="1" s="1"/>
  <c r="AL68" i="1"/>
  <c r="AK68" i="1"/>
  <c r="T68" i="1"/>
  <c r="AZ68" i="1"/>
  <c r="AL72" i="1"/>
  <c r="AK72" i="1"/>
  <c r="T72" i="1"/>
  <c r="AZ72" i="1"/>
  <c r="AL48" i="1"/>
  <c r="AK48" i="1"/>
  <c r="AZ48" i="1"/>
  <c r="AZ50" i="1"/>
  <c r="Q50" i="1"/>
  <c r="AL50" i="1"/>
  <c r="Z54" i="1"/>
  <c r="AA54" i="1" s="1"/>
  <c r="AG55" i="1"/>
  <c r="AG62" i="1"/>
  <c r="W62" i="1"/>
  <c r="U62" i="1" s="1"/>
  <c r="X62" i="1" s="1"/>
  <c r="R62" i="1" s="1"/>
  <c r="S62" i="1" s="1"/>
  <c r="Q67" i="1"/>
  <c r="AL67" i="1"/>
  <c r="AK67" i="1"/>
  <c r="T67" i="1"/>
  <c r="Z68" i="1"/>
  <c r="AA68" i="1" s="1"/>
  <c r="Q71" i="1"/>
  <c r="AL71" i="1"/>
  <c r="AK71" i="1"/>
  <c r="T71" i="1"/>
  <c r="Z72" i="1"/>
  <c r="AA72" i="1" s="1"/>
  <c r="T37" i="1"/>
  <c r="T41" i="1"/>
  <c r="T45" i="1"/>
  <c r="AC48" i="1"/>
  <c r="Z50" i="1"/>
  <c r="AA50" i="1" s="1"/>
  <c r="BC54" i="1"/>
  <c r="Z55" i="1"/>
  <c r="AA55" i="1" s="1"/>
  <c r="AL56" i="1"/>
  <c r="AK56" i="1"/>
  <c r="T56" i="1"/>
  <c r="AZ56" i="1"/>
  <c r="AZ62" i="1"/>
  <c r="Q62" i="1"/>
  <c r="AL62" i="1"/>
  <c r="Q48" i="1"/>
  <c r="Q55" i="1"/>
  <c r="AL55" i="1"/>
  <c r="AK55" i="1"/>
  <c r="T55" i="1"/>
  <c r="Z56" i="1"/>
  <c r="AA56" i="1" s="1"/>
  <c r="AH56" i="1" s="1"/>
  <c r="BC61" i="1"/>
  <c r="Z62" i="1"/>
  <c r="AA62" i="1" s="1"/>
  <c r="AG63" i="1"/>
  <c r="AJ63" i="1" s="1"/>
  <c r="W63" i="1"/>
  <c r="U63" i="1" s="1"/>
  <c r="X63" i="1" s="1"/>
  <c r="R63" i="1" s="1"/>
  <c r="S63" i="1" s="1"/>
  <c r="AH64" i="1"/>
  <c r="W64" i="1"/>
  <c r="U64" i="1" s="1"/>
  <c r="X64" i="1" s="1"/>
  <c r="R64" i="1" s="1"/>
  <c r="S64" i="1" s="1"/>
  <c r="AG58" i="1"/>
  <c r="AL64" i="1"/>
  <c r="AK64" i="1"/>
  <c r="T64" i="1"/>
  <c r="AZ64" i="1"/>
  <c r="Y53" i="1"/>
  <c r="Y57" i="1"/>
  <c r="Y61" i="1"/>
  <c r="Y65" i="1"/>
  <c r="Y69" i="1"/>
  <c r="AB41" i="1" l="1"/>
  <c r="AF41" i="1" s="1"/>
  <c r="AI41" i="1"/>
  <c r="AJ41" i="1" s="1"/>
  <c r="AH41" i="1"/>
  <c r="AI34" i="1"/>
  <c r="AJ34" i="1" s="1"/>
  <c r="AB34" i="1"/>
  <c r="AF34" i="1" s="1"/>
  <c r="Z26" i="1"/>
  <c r="AA26" i="1" s="1"/>
  <c r="AH34" i="1"/>
  <c r="AB52" i="1"/>
  <c r="AF52" i="1" s="1"/>
  <c r="AI52" i="1"/>
  <c r="AB29" i="1"/>
  <c r="AF29" i="1" s="1"/>
  <c r="AI29" i="1"/>
  <c r="AJ29" i="1" s="1"/>
  <c r="AH29" i="1"/>
  <c r="AI50" i="1"/>
  <c r="AH50" i="1"/>
  <c r="AB50" i="1"/>
  <c r="AF50" i="1" s="1"/>
  <c r="AI54" i="1"/>
  <c r="AH54" i="1"/>
  <c r="AB54" i="1"/>
  <c r="AF54" i="1" s="1"/>
  <c r="R67" i="1"/>
  <c r="S67" i="1" s="1"/>
  <c r="R40" i="1"/>
  <c r="S40" i="1" s="1"/>
  <c r="AI20" i="1"/>
  <c r="AB20" i="1"/>
  <c r="AF20" i="1" s="1"/>
  <c r="AB17" i="1"/>
  <c r="AF17" i="1" s="1"/>
  <c r="AI17" i="1"/>
  <c r="AI31" i="1"/>
  <c r="AJ31" i="1" s="1"/>
  <c r="AH31" i="1"/>
  <c r="AB31" i="1"/>
  <c r="AF31" i="1" s="1"/>
  <c r="AB64" i="1"/>
  <c r="AF64" i="1" s="1"/>
  <c r="AI64" i="1"/>
  <c r="AJ64" i="1" s="1"/>
  <c r="AB33" i="1"/>
  <c r="AF33" i="1" s="1"/>
  <c r="AI33" i="1"/>
  <c r="AJ33" i="1" s="1"/>
  <c r="AB37" i="1"/>
  <c r="AF37" i="1" s="1"/>
  <c r="AI37" i="1"/>
  <c r="AJ37" i="1" s="1"/>
  <c r="AB18" i="1"/>
  <c r="AF18" i="1" s="1"/>
  <c r="AI18" i="1"/>
  <c r="AJ18" i="1" s="1"/>
  <c r="AI24" i="1"/>
  <c r="AJ24" i="1" s="1"/>
  <c r="AB24" i="1"/>
  <c r="AF24" i="1" s="1"/>
  <c r="AH20" i="1"/>
  <c r="Z65" i="1"/>
  <c r="AA65" i="1" s="1"/>
  <c r="AB60" i="1"/>
  <c r="AF60" i="1" s="1"/>
  <c r="AI60" i="1"/>
  <c r="AJ60" i="1" s="1"/>
  <c r="Z61" i="1"/>
  <c r="AA61" i="1" s="1"/>
  <c r="W50" i="1"/>
  <c r="U50" i="1" s="1"/>
  <c r="X50" i="1" s="1"/>
  <c r="R50" i="1" s="1"/>
  <c r="S50" i="1" s="1"/>
  <c r="W54" i="1"/>
  <c r="U54" i="1" s="1"/>
  <c r="X54" i="1" s="1"/>
  <c r="R54" i="1" s="1"/>
  <c r="S54" i="1" s="1"/>
  <c r="AB46" i="1"/>
  <c r="AF46" i="1" s="1"/>
  <c r="AI46" i="1"/>
  <c r="AJ46" i="1" s="1"/>
  <c r="W31" i="1"/>
  <c r="U31" i="1" s="1"/>
  <c r="X31" i="1" s="1"/>
  <c r="R31" i="1" s="1"/>
  <c r="S31" i="1" s="1"/>
  <c r="AH17" i="1"/>
  <c r="W18" i="1"/>
  <c r="U18" i="1" s="1"/>
  <c r="X18" i="1" s="1"/>
  <c r="R18" i="1" s="1"/>
  <c r="S18" i="1" s="1"/>
  <c r="W33" i="1"/>
  <c r="U33" i="1" s="1"/>
  <c r="X33" i="1" s="1"/>
  <c r="R33" i="1" s="1"/>
  <c r="S33" i="1" s="1"/>
  <c r="AI23" i="1"/>
  <c r="AH23" i="1"/>
  <c r="AB23" i="1"/>
  <c r="AF23" i="1" s="1"/>
  <c r="AB55" i="1"/>
  <c r="AF55" i="1" s="1"/>
  <c r="AI55" i="1"/>
  <c r="AJ55" i="1" s="1"/>
  <c r="AH55" i="1"/>
  <c r="Z30" i="1"/>
  <c r="AA30" i="1" s="1"/>
  <c r="AI62" i="1"/>
  <c r="AH62" i="1"/>
  <c r="AB62" i="1"/>
  <c r="AF62" i="1" s="1"/>
  <c r="Z57" i="1"/>
  <c r="AA57" i="1" s="1"/>
  <c r="W52" i="1"/>
  <c r="U52" i="1" s="1"/>
  <c r="X52" i="1" s="1"/>
  <c r="R52" i="1" s="1"/>
  <c r="S52" i="1" s="1"/>
  <c r="AB68" i="1"/>
  <c r="AF68" i="1" s="1"/>
  <c r="AI68" i="1"/>
  <c r="AJ68" i="1" s="1"/>
  <c r="W56" i="1"/>
  <c r="U56" i="1" s="1"/>
  <c r="X56" i="1" s="1"/>
  <c r="R56" i="1" s="1"/>
  <c r="S56" i="1" s="1"/>
  <c r="AI70" i="1"/>
  <c r="AJ70" i="1" s="1"/>
  <c r="AH70" i="1"/>
  <c r="AB70" i="1"/>
  <c r="AF70" i="1" s="1"/>
  <c r="AI66" i="1"/>
  <c r="AJ66" i="1" s="1"/>
  <c r="AH66" i="1"/>
  <c r="AB66" i="1"/>
  <c r="AF66" i="1" s="1"/>
  <c r="Z39" i="1"/>
  <c r="AA39" i="1" s="1"/>
  <c r="AB59" i="1"/>
  <c r="AF59" i="1" s="1"/>
  <c r="AI59" i="1"/>
  <c r="AH59" i="1"/>
  <c r="Z58" i="1"/>
  <c r="AA58" i="1" s="1"/>
  <c r="AB25" i="1"/>
  <c r="AF25" i="1" s="1"/>
  <c r="AI25" i="1"/>
  <c r="AH25" i="1"/>
  <c r="W37" i="1"/>
  <c r="U37" i="1" s="1"/>
  <c r="X37" i="1" s="1"/>
  <c r="R37" i="1" s="1"/>
  <c r="S37" i="1" s="1"/>
  <c r="W34" i="1"/>
  <c r="U34" i="1" s="1"/>
  <c r="X34" i="1" s="1"/>
  <c r="R34" i="1" s="1"/>
  <c r="S34" i="1" s="1"/>
  <c r="AB47" i="1"/>
  <c r="AF47" i="1" s="1"/>
  <c r="AI47" i="1"/>
  <c r="AJ47" i="1" s="1"/>
  <c r="AH47" i="1"/>
  <c r="Z69" i="1"/>
  <c r="AA69" i="1" s="1"/>
  <c r="Z53" i="1"/>
  <c r="AA53" i="1" s="1"/>
  <c r="AH52" i="1"/>
  <c r="W47" i="1"/>
  <c r="U47" i="1" s="1"/>
  <c r="X47" i="1" s="1"/>
  <c r="R47" i="1" s="1"/>
  <c r="S47" i="1" s="1"/>
  <c r="AB42" i="1"/>
  <c r="AF42" i="1" s="1"/>
  <c r="AI42" i="1"/>
  <c r="AJ42" i="1" s="1"/>
  <c r="R28" i="1"/>
  <c r="S28" i="1" s="1"/>
  <c r="R59" i="1"/>
  <c r="S59" i="1" s="1"/>
  <c r="AI36" i="1"/>
  <c r="AH36" i="1"/>
  <c r="AB36" i="1"/>
  <c r="AF36" i="1" s="1"/>
  <c r="Z43" i="1"/>
  <c r="AA43" i="1" s="1"/>
  <c r="AB45" i="1"/>
  <c r="AF45" i="1" s="1"/>
  <c r="AI45" i="1"/>
  <c r="AJ45" i="1" s="1"/>
  <c r="AH45" i="1"/>
  <c r="Z35" i="1"/>
  <c r="AA35" i="1" s="1"/>
  <c r="W17" i="1"/>
  <c r="U17" i="1" s="1"/>
  <c r="X17" i="1" s="1"/>
  <c r="R17" i="1" s="1"/>
  <c r="S17" i="1" s="1"/>
  <c r="W41" i="1"/>
  <c r="U41" i="1" s="1"/>
  <c r="X41" i="1" s="1"/>
  <c r="R41" i="1" s="1"/>
  <c r="S41" i="1" s="1"/>
  <c r="W25" i="1"/>
  <c r="U25" i="1" s="1"/>
  <c r="X25" i="1" s="1"/>
  <c r="R25" i="1" s="1"/>
  <c r="S25" i="1" s="1"/>
  <c r="W29" i="1"/>
  <c r="U29" i="1" s="1"/>
  <c r="X29" i="1" s="1"/>
  <c r="R29" i="1" s="1"/>
  <c r="S29" i="1" s="1"/>
  <c r="AB22" i="1"/>
  <c r="AF22" i="1" s="1"/>
  <c r="AI22" i="1"/>
  <c r="AH22" i="1"/>
  <c r="AI27" i="1"/>
  <c r="AJ27" i="1" s="1"/>
  <c r="AH27" i="1"/>
  <c r="AB27" i="1"/>
  <c r="AF27" i="1" s="1"/>
  <c r="AB56" i="1"/>
  <c r="AF56" i="1" s="1"/>
  <c r="AI56" i="1"/>
  <c r="AJ56" i="1" s="1"/>
  <c r="AB72" i="1"/>
  <c r="AF72" i="1" s="1"/>
  <c r="AI72" i="1"/>
  <c r="AJ72" i="1" s="1"/>
  <c r="W55" i="1"/>
  <c r="U55" i="1" s="1"/>
  <c r="X55" i="1" s="1"/>
  <c r="R55" i="1" s="1"/>
  <c r="S55" i="1" s="1"/>
  <c r="AI48" i="1"/>
  <c r="AJ48" i="1" s="1"/>
  <c r="AB48" i="1"/>
  <c r="AF48" i="1" s="1"/>
  <c r="AB51" i="1"/>
  <c r="AF51" i="1" s="1"/>
  <c r="AI51" i="1"/>
  <c r="AJ51" i="1" s="1"/>
  <c r="AH51" i="1"/>
  <c r="AI38" i="1"/>
  <c r="AJ38" i="1" s="1"/>
  <c r="AB38" i="1"/>
  <c r="AF38" i="1" s="1"/>
  <c r="AB21" i="1"/>
  <c r="AF21" i="1" s="1"/>
  <c r="AI21" i="1"/>
  <c r="AJ21" i="1" s="1"/>
  <c r="Z32" i="1"/>
  <c r="AA32" i="1" s="1"/>
  <c r="W21" i="1"/>
  <c r="U21" i="1" s="1"/>
  <c r="X21" i="1" s="1"/>
  <c r="R21" i="1" s="1"/>
  <c r="S21" i="1" s="1"/>
  <c r="W23" i="1"/>
  <c r="U23" i="1" s="1"/>
  <c r="X23" i="1" s="1"/>
  <c r="R23" i="1" s="1"/>
  <c r="S23" i="1" s="1"/>
  <c r="AI19" i="1"/>
  <c r="AJ19" i="1" s="1"/>
  <c r="AH19" i="1"/>
  <c r="AB19" i="1"/>
  <c r="AF19" i="1" s="1"/>
  <c r="W24" i="1"/>
  <c r="U24" i="1" s="1"/>
  <c r="X24" i="1" s="1"/>
  <c r="R24" i="1" s="1"/>
  <c r="S24" i="1" s="1"/>
  <c r="AB53" i="1" l="1"/>
  <c r="AF53" i="1" s="1"/>
  <c r="AI53" i="1"/>
  <c r="AJ53" i="1" s="1"/>
  <c r="AH53" i="1"/>
  <c r="W53" i="1"/>
  <c r="U53" i="1" s="1"/>
  <c r="X53" i="1" s="1"/>
  <c r="R53" i="1" s="1"/>
  <c r="S53" i="1" s="1"/>
  <c r="AB32" i="1"/>
  <c r="AF32" i="1" s="1"/>
  <c r="AI32" i="1"/>
  <c r="AH32" i="1"/>
  <c r="W32" i="1"/>
  <c r="U32" i="1" s="1"/>
  <c r="X32" i="1" s="1"/>
  <c r="R32" i="1" s="1"/>
  <c r="S32" i="1" s="1"/>
  <c r="AJ59" i="1"/>
  <c r="AB35" i="1"/>
  <c r="AF35" i="1" s="1"/>
  <c r="AI35" i="1"/>
  <c r="AH35" i="1"/>
  <c r="W35" i="1"/>
  <c r="U35" i="1" s="1"/>
  <c r="X35" i="1" s="1"/>
  <c r="R35" i="1" s="1"/>
  <c r="S35" i="1" s="1"/>
  <c r="AJ36" i="1"/>
  <c r="AJ62" i="1"/>
  <c r="AJ23" i="1"/>
  <c r="AJ20" i="1"/>
  <c r="AJ50" i="1"/>
  <c r="AB26" i="1"/>
  <c r="AF26" i="1" s="1"/>
  <c r="AI26" i="1"/>
  <c r="AH26" i="1"/>
  <c r="W26" i="1"/>
  <c r="U26" i="1" s="1"/>
  <c r="X26" i="1" s="1"/>
  <c r="R26" i="1" s="1"/>
  <c r="S26" i="1" s="1"/>
  <c r="AJ22" i="1"/>
  <c r="AB69" i="1"/>
  <c r="AF69" i="1" s="1"/>
  <c r="AI69" i="1"/>
  <c r="AJ69" i="1" s="1"/>
  <c r="W69" i="1"/>
  <c r="U69" i="1" s="1"/>
  <c r="X69" i="1" s="1"/>
  <c r="R69" i="1" s="1"/>
  <c r="S69" i="1" s="1"/>
  <c r="AH69" i="1"/>
  <c r="AJ25" i="1"/>
  <c r="AB39" i="1"/>
  <c r="AF39" i="1" s="1"/>
  <c r="AI39" i="1"/>
  <c r="AH39" i="1"/>
  <c r="W39" i="1"/>
  <c r="U39" i="1" s="1"/>
  <c r="X39" i="1" s="1"/>
  <c r="R39" i="1" s="1"/>
  <c r="S39" i="1" s="1"/>
  <c r="AB61" i="1"/>
  <c r="AF61" i="1" s="1"/>
  <c r="AI61" i="1"/>
  <c r="AJ61" i="1" s="1"/>
  <c r="W61" i="1"/>
  <c r="U61" i="1" s="1"/>
  <c r="X61" i="1" s="1"/>
  <c r="R61" i="1" s="1"/>
  <c r="S61" i="1" s="1"/>
  <c r="AH61" i="1"/>
  <c r="AI30" i="1"/>
  <c r="AB30" i="1"/>
  <c r="AF30" i="1" s="1"/>
  <c r="AH30" i="1"/>
  <c r="W30" i="1"/>
  <c r="U30" i="1" s="1"/>
  <c r="X30" i="1" s="1"/>
  <c r="R30" i="1" s="1"/>
  <c r="S30" i="1" s="1"/>
  <c r="AI58" i="1"/>
  <c r="AH58" i="1"/>
  <c r="AB58" i="1"/>
  <c r="AF58" i="1" s="1"/>
  <c r="W58" i="1"/>
  <c r="U58" i="1" s="1"/>
  <c r="X58" i="1" s="1"/>
  <c r="R58" i="1" s="1"/>
  <c r="S58" i="1" s="1"/>
  <c r="AB57" i="1"/>
  <c r="AF57" i="1" s="1"/>
  <c r="AI57" i="1"/>
  <c r="W57" i="1"/>
  <c r="U57" i="1" s="1"/>
  <c r="X57" i="1" s="1"/>
  <c r="R57" i="1" s="1"/>
  <c r="S57" i="1" s="1"/>
  <c r="AH57" i="1"/>
  <c r="AJ52" i="1"/>
  <c r="AI43" i="1"/>
  <c r="AJ43" i="1" s="1"/>
  <c r="AB43" i="1"/>
  <c r="AF43" i="1" s="1"/>
  <c r="AH43" i="1"/>
  <c r="W43" i="1"/>
  <c r="U43" i="1" s="1"/>
  <c r="X43" i="1" s="1"/>
  <c r="R43" i="1" s="1"/>
  <c r="S43" i="1" s="1"/>
  <c r="AB65" i="1"/>
  <c r="AF65" i="1" s="1"/>
  <c r="AI65" i="1"/>
  <c r="W65" i="1"/>
  <c r="U65" i="1" s="1"/>
  <c r="X65" i="1" s="1"/>
  <c r="R65" i="1" s="1"/>
  <c r="S65" i="1" s="1"/>
  <c r="AH65" i="1"/>
  <c r="AJ17" i="1"/>
  <c r="AJ54" i="1"/>
  <c r="AJ57" i="1" l="1"/>
  <c r="AJ39" i="1"/>
  <c r="AJ32" i="1"/>
  <c r="AJ30" i="1"/>
  <c r="AJ26" i="1"/>
  <c r="AJ58" i="1"/>
  <c r="AJ65" i="1"/>
  <c r="AJ35" i="1"/>
</calcChain>
</file>

<file path=xl/sharedStrings.xml><?xml version="1.0" encoding="utf-8"?>
<sst xmlns="http://schemas.openxmlformats.org/spreadsheetml/2006/main" count="1732" uniqueCount="543">
  <si>
    <t>File opened</t>
  </si>
  <si>
    <t>2023-08-11 13:24:16</t>
  </si>
  <si>
    <t>Console s/n</t>
  </si>
  <si>
    <t>68C-812061</t>
  </si>
  <si>
    <t>Console ver</t>
  </si>
  <si>
    <t>Bluestem v.2.1.08</t>
  </si>
  <si>
    <t>Scripts ver</t>
  </si>
  <si>
    <t>2022.05  2.1.08, Aug 2022</t>
  </si>
  <si>
    <t>Head s/n</t>
  </si>
  <si>
    <t>68H-712051</t>
  </si>
  <si>
    <t>Head ver</t>
  </si>
  <si>
    <t>1.4.22</t>
  </si>
  <si>
    <t>Head cal</t>
  </si>
  <si>
    <t>{"oxygen": "21", "co2azero": "0.916548", "co2aspan1": "1.00272", "co2aspan2": "-0.0399663", "co2aspan2a": "0.27803", "co2aspan2b": "0.275697", "co2aspanconc1": "2473", "co2aspanconc2": "301.4", "co2bzero": "0.918007", "co2bspan1": "1.00224", "co2bspan2": "-0.0386397", "co2bspan2a": "0.280892", "co2bspan2b": "0.278473", "co2bspanconc1": "2473", "co2bspanconc2": "301.4", "h2oazero": "1.03474", "h2oaspan1": "1.00756", "h2oaspan2": "0", "h2oaspan2a": "0.0682624", "h2oaspan2b": "0.0687785", "h2oaspanconc1": "12.42", "h2oaspanconc2": "0", "h2obzero": "1.03484", "h2obspan1": "1.00339", "h2obspan2": "0", "h2obspan2a": "0.0690504", "h2obspan2b": "0.0692845", "h2obspanconc1": "12.42", "h2obspanconc2": "0", "tazero": "0.100662", "tbzero": "0.178078", "flowmeterzero": "2.48789", "flowazero": "0.319", "flowbzero": "0.27561", "chamberpressurezero": "2.7209", "ssa_ref": "33599.2", "ssb_ref": "34549.6"}</t>
  </si>
  <si>
    <t>CO2 rangematch</t>
  </si>
  <si>
    <t>Tue Jul 11 08:06</t>
  </si>
  <si>
    <t>H2O rangematch</t>
  </si>
  <si>
    <t>Tue Jul 11 08:12</t>
  </si>
  <si>
    <t>Chamber type</t>
  </si>
  <si>
    <t>6800-01A</t>
  </si>
  <si>
    <t>Chamber s/n</t>
  </si>
  <si>
    <t>MPF-281816</t>
  </si>
  <si>
    <t>Chamber rev</t>
  </si>
  <si>
    <t>0</t>
  </si>
  <si>
    <t>Chamber cal</t>
  </si>
  <si>
    <t>Fluorometer</t>
  </si>
  <si>
    <t>Flr. Version</t>
  </si>
  <si>
    <t>13:24:16</t>
  </si>
  <si>
    <t>Stability Definition:	A (GasEx): Slp&lt;1 Std&lt;0.2 Per=30	gsw (GasEx): Slp&lt;0.2 Std&lt;0.02 Per=30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</si>
  <si>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</si>
  <si>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</si>
  <si>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</si>
  <si>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</si>
  <si>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</si>
  <si>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</si>
  <si>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</si>
  <si>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</si>
  <si>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</si>
  <si>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</si>
  <si>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</si>
  <si>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</si>
  <si>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</si>
  <si>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</si>
  <si>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</si>
  <si>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</si>
  <si>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</si>
  <si>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</si>
  <si>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</si>
  <si>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</si>
  <si>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</si>
  <si>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</si>
  <si>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</si>
  <si>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</si>
  <si>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</si>
  <si>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</si>
  <si>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</si>
  <si>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</si>
  <si>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</si>
  <si>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</si>
  <si>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</si>
  <si>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</si>
  <si>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</si>
  <si>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</si>
  <si>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</si>
  <si>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</si>
  <si>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</si>
  <si>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</si>
  <si>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</si>
  <si>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</si>
  <si>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</si>
  <si>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</si>
  <si>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</si>
  <si>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</si>
  <si>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</si>
  <si>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</si>
  <si>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</si>
  <si>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</si>
  <si>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</si>
  <si>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</si>
  <si>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</si>
  <si>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4.28462 196.278 394.932 646.556 889.469 1079.61 1247.08 1376.93</t>
  </si>
  <si>
    <t>Fs_true</t>
  </si>
  <si>
    <t>-0.983133 199.043 386.161 597.821 802.338 1001.36 1200.84 1401.39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</si>
  <si>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</si>
  <si>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</si>
  <si>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</si>
  <si>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</si>
  <si>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</si>
  <si>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</si>
  <si>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</si>
  <si>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</si>
  <si>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</si>
  <si>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</si>
  <si>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</si>
  <si>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</si>
  <si>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</si>
  <si>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</si>
  <si>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</si>
  <si>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</si>
  <si>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</si>
  <si>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</si>
  <si>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</si>
  <si>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</si>
  <si>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</si>
  <si>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</si>
  <si>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</si>
  <si>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</si>
  <si>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</si>
  <si>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leaf</t>
  </si>
  <si>
    <t>spad</t>
  </si>
  <si>
    <t>instrument</t>
  </si>
  <si>
    <t>plot</t>
  </si>
  <si>
    <t>replicate</t>
  </si>
  <si>
    <t>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</si>
  <si>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</si>
  <si>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</si>
  <si>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</si>
  <si>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</si>
  <si>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</si>
  <si>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</si>
  <si>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</si>
  <si>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</si>
  <si>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</si>
  <si>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</si>
  <si>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</si>
  <si>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</si>
  <si>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</si>
  <si>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</si>
  <si>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</si>
  <si>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</si>
  <si>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</si>
  <si>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</si>
  <si>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</si>
  <si>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</si>
  <si>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</si>
  <si>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</si>
  <si>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</si>
  <si>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</si>
  <si>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</si>
  <si>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</si>
  <si>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</si>
  <si>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</si>
  <si>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</si>
  <si>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</si>
  <si>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</si>
  <si>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</si>
  <si>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</si>
  <si>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</si>
  <si>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</si>
  <si>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</si>
  <si>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</si>
  <si>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</si>
  <si>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</si>
  <si>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</si>
  <si>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</si>
  <si>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</si>
  <si>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</si>
  <si>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</si>
  <si>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</si>
  <si>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</si>
  <si>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</si>
  <si>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</si>
  <si>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</si>
  <si>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</si>
  <si>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</si>
  <si>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</si>
  <si>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</si>
  <si>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</si>
  <si>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</si>
  <si>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</si>
  <si>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</si>
  <si>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</si>
  <si>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</si>
  <si>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</si>
  <si>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</si>
  <si>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</si>
  <si>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</si>
  <si>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</si>
  <si>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</si>
  <si>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</si>
  <si>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</si>
  <si>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</si>
  <si>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</si>
  <si>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</si>
  <si>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</si>
  <si>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</si>
  <si>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</si>
  <si>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</si>
  <si>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</si>
  <si>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</si>
  <si>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</si>
  <si>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</si>
  <si>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</si>
  <si>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</si>
  <si>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</si>
  <si>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</si>
  <si>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</si>
  <si>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</si>
  <si>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</si>
  <si>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</si>
  <si>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</si>
  <si>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</si>
  <si>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</si>
  <si>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</si>
  <si>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</si>
  <si>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</si>
  <si>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</si>
  <si>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</si>
  <si>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</si>
  <si>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</si>
  <si>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</si>
  <si>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</si>
  <si>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</si>
  <si>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</si>
  <si>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</si>
  <si>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</si>
  <si>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</si>
  <si>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</si>
  <si>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</si>
  <si>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</si>
  <si>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</si>
  <si>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</si>
  <si>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</si>
  <si>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gsw:MN</t>
  </si>
  <si>
    <t>gsw:SLP</t>
  </si>
  <si>
    <t>gsw:SD</t>
  </si>
  <si>
    <t>gsw:OK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</si>
  <si>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</si>
  <si>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</si>
  <si>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</si>
  <si>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</si>
  <si>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</si>
  <si>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</si>
  <si>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</si>
  <si>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</si>
  <si>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</si>
  <si>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</si>
  <si>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</si>
  <si>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</si>
  <si>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</si>
  <si>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</si>
  <si>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</si>
  <si>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</si>
  <si>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</si>
  <si>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</si>
  <si>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</si>
  <si>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</si>
  <si>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</si>
  <si>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</si>
  <si>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</si>
  <si>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</si>
  <si>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</si>
  <si>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</si>
  <si>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</si>
  <si>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</si>
  <si>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</si>
  <si>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</si>
  <si>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</si>
  <si>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</si>
  <si>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</si>
  <si>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</si>
  <si>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</si>
  <si>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</si>
  <si>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</si>
  <si>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</si>
  <si>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</si>
  <si>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</si>
  <si>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</si>
  <si>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</si>
  <si>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</si>
  <si>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</si>
  <si>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</si>
  <si>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</si>
  <si>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</si>
  <si>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</si>
  <si>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</si>
  <si>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</si>
  <si>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</si>
  <si>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</si>
  <si>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</si>
  <si>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</si>
  <si>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</si>
  <si>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</si>
  <si>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</si>
  <si>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</si>
  <si>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</si>
  <si>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</si>
  <si>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</si>
  <si>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</si>
  <si>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</si>
  <si>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</si>
  <si>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</si>
  <si>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</si>
  <si>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</si>
  <si>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</si>
  <si>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</si>
  <si>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</si>
  <si>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</si>
  <si>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</si>
  <si>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</si>
  <si>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</si>
  <si>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</si>
  <si>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</si>
  <si>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</si>
  <si>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</si>
  <si>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</si>
  <si>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</si>
  <si>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</si>
  <si>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</si>
  <si>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</si>
  <si>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</si>
  <si>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</si>
  <si>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</si>
  <si>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</si>
  <si>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</si>
  <si>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</si>
  <si>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</si>
  <si>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</si>
  <si>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</si>
  <si>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</si>
  <si>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</si>
  <si>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</si>
  <si>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</si>
  <si>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</si>
  <si>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</si>
  <si>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</si>
  <si>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</si>
  <si>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</si>
  <si>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</si>
  <si>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</si>
  <si>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</si>
  <si>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</si>
  <si>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</si>
  <si>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</si>
  <si>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</si>
  <si>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</si>
  <si>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</si>
  <si>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</si>
  <si>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</si>
  <si>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</si>
  <si>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</si>
  <si>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</si>
  <si>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</si>
  <si>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</si>
  <si>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</si>
  <si>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</si>
  <si>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</si>
  <si>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</si>
  <si>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m⁻² s⁻¹ min⁻¹</t>
  </si>
  <si>
    <t>mol m⁻² s⁻¹ min⁻¹</t>
  </si>
  <si>
    <t>V</t>
  </si>
  <si>
    <t>mV</t>
  </si>
  <si>
    <t>mg</t>
  </si>
  <si>
    <t>hrs</t>
  </si>
  <si>
    <t>min</t>
  </si>
  <si>
    <t>20230811 14:04:55</t>
  </si>
  <si>
    <t>14:04:55</t>
  </si>
  <si>
    <t>none</t>
  </si>
  <si>
    <t>flag-4</t>
  </si>
  <si>
    <t>64.8</t>
  </si>
  <si>
    <t>ripe9</t>
  </si>
  <si>
    <t>1</t>
  </si>
  <si>
    <t>sorghum</t>
  </si>
  <si>
    <t>0: Broadleaf</t>
  </si>
  <si>
    <t>14:04:16</t>
  </si>
  <si>
    <t>2/2</t>
  </si>
  <si>
    <t>11111111</t>
  </si>
  <si>
    <t>oooooooo</t>
  </si>
  <si>
    <t>off</t>
  </si>
  <si>
    <t>20230811 14:06:29</t>
  </si>
  <si>
    <t>14:06:29</t>
  </si>
  <si>
    <t>14:05:50</t>
  </si>
  <si>
    <t>20230811 14:08:16</t>
  </si>
  <si>
    <t>14:08:16</t>
  </si>
  <si>
    <t>14:07:37</t>
  </si>
  <si>
    <t>20230811 14:10:10</t>
  </si>
  <si>
    <t>14:10:10</t>
  </si>
  <si>
    <t>14:09:31</t>
  </si>
  <si>
    <t>20230811 14:12:13</t>
  </si>
  <si>
    <t>14:12:13</t>
  </si>
  <si>
    <t>14:11:34</t>
  </si>
  <si>
    <t>20230811 14:14:22</t>
  </si>
  <si>
    <t>14:14:22</t>
  </si>
  <si>
    <t>14:13:43</t>
  </si>
  <si>
    <t>20230811 14:16:19</t>
  </si>
  <si>
    <t>14:16:19</t>
  </si>
  <si>
    <t>14:15:41</t>
  </si>
  <si>
    <t>20230811 14:19:20</t>
  </si>
  <si>
    <t>14:19:20</t>
  </si>
  <si>
    <t>14:17:24</t>
  </si>
  <si>
    <t>1/2</t>
  </si>
  <si>
    <t>20230811 14:20:56</t>
  </si>
  <si>
    <t>14:20:56</t>
  </si>
  <si>
    <t>14:20:18</t>
  </si>
  <si>
    <t>20230811 14:22:41</t>
  </si>
  <si>
    <t>14:22:41</t>
  </si>
  <si>
    <t>14:22:03</t>
  </si>
  <si>
    <t>20230811 14:25:39</t>
  </si>
  <si>
    <t>14:25:39</t>
  </si>
  <si>
    <t>14:24:41</t>
  </si>
  <si>
    <t>20230811 14:28:40</t>
  </si>
  <si>
    <t>14:28:40</t>
  </si>
  <si>
    <t>14:26:47</t>
  </si>
  <si>
    <t>20230811 14:31:40</t>
  </si>
  <si>
    <t>14:31:40</t>
  </si>
  <si>
    <t>14:29:53</t>
  </si>
  <si>
    <t>20230811 14:33:24</t>
  </si>
  <si>
    <t>14:33:24</t>
  </si>
  <si>
    <t>14:32:41</t>
  </si>
  <si>
    <t>20230811 14:54:45</t>
  </si>
  <si>
    <t>14:54:45</t>
  </si>
  <si>
    <t>flag</t>
  </si>
  <si>
    <t>50.5</t>
  </si>
  <si>
    <t>2</t>
  </si>
  <si>
    <t>14:54:06</t>
  </si>
  <si>
    <t>20230811 14:56:28</t>
  </si>
  <si>
    <t>14:56:28</t>
  </si>
  <si>
    <t>14:55:50</t>
  </si>
  <si>
    <t>20230811 14:58:31</t>
  </si>
  <si>
    <t>14:58:31</t>
  </si>
  <si>
    <t>14:57:53</t>
  </si>
  <si>
    <t>20230811 15:00:43</t>
  </si>
  <si>
    <t>15:00:43</t>
  </si>
  <si>
    <t>15:00:05</t>
  </si>
  <si>
    <t>20230811 15:02:28</t>
  </si>
  <si>
    <t>15:02:28</t>
  </si>
  <si>
    <t>15:01:49</t>
  </si>
  <si>
    <t>20230811 15:04:24</t>
  </si>
  <si>
    <t>15:04:24</t>
  </si>
  <si>
    <t>15:03:46</t>
  </si>
  <si>
    <t>20230811 15:06:08</t>
  </si>
  <si>
    <t>15:06:08</t>
  </si>
  <si>
    <t>15:05:29</t>
  </si>
  <si>
    <t>20230811 15:09:08</t>
  </si>
  <si>
    <t>15:09:08</t>
  </si>
  <si>
    <t>15:07:11</t>
  </si>
  <si>
    <t>20230811 15:11:19</t>
  </si>
  <si>
    <t>15:11:19</t>
  </si>
  <si>
    <t>15:10:12</t>
  </si>
  <si>
    <t>20230811 15:12:59</t>
  </si>
  <si>
    <t>15:12:59</t>
  </si>
  <si>
    <t>15:12:21</t>
  </si>
  <si>
    <t>20230811 15:14:44</t>
  </si>
  <si>
    <t>15:14:44</t>
  </si>
  <si>
    <t>15:14:05</t>
  </si>
  <si>
    <t>20230811 15:16:31</t>
  </si>
  <si>
    <t>15:16:31</t>
  </si>
  <si>
    <t>15:15:50</t>
  </si>
  <si>
    <t>20230811 15:18:18</t>
  </si>
  <si>
    <t>15:18:18</t>
  </si>
  <si>
    <t>15:17:36</t>
  </si>
  <si>
    <t>20230811 15:21:17</t>
  </si>
  <si>
    <t>15:21:17</t>
  </si>
  <si>
    <t>15:19:25</t>
  </si>
  <si>
    <t>20230811 15:55:32</t>
  </si>
  <si>
    <t>15:55:32</t>
  </si>
  <si>
    <t>59.6</t>
  </si>
  <si>
    <t>4</t>
  </si>
  <si>
    <t>3</t>
  </si>
  <si>
    <t>15:54:53</t>
  </si>
  <si>
    <t>20230811 15:57:16</t>
  </si>
  <si>
    <t>15:57:16</t>
  </si>
  <si>
    <t>15:56:37</t>
  </si>
  <si>
    <t>20230811 15:58:57</t>
  </si>
  <si>
    <t>15:58:57</t>
  </si>
  <si>
    <t>15:58:18</t>
  </si>
  <si>
    <t>20230811 16:00:43</t>
  </si>
  <si>
    <t>16:00:43</t>
  </si>
  <si>
    <t>16:00:04</t>
  </si>
  <si>
    <t>20230811 16:02:13</t>
  </si>
  <si>
    <t>16:02:13</t>
  </si>
  <si>
    <t>16:02:41</t>
  </si>
  <si>
    <t>20230811 16:05:25</t>
  </si>
  <si>
    <t>16:05:25</t>
  </si>
  <si>
    <t>16:04:47</t>
  </si>
  <si>
    <t>20230811 16:07:24</t>
  </si>
  <si>
    <t>16:07:24</t>
  </si>
  <si>
    <t>16:06:46</t>
  </si>
  <si>
    <t>20230811 16:10:25</t>
  </si>
  <si>
    <t>16:10:25</t>
  </si>
  <si>
    <t>16:08:31</t>
  </si>
  <si>
    <t>20230811 16:12:32</t>
  </si>
  <si>
    <t>16:12:32</t>
  </si>
  <si>
    <t>16:11:53</t>
  </si>
  <si>
    <t>20230811 16:14:48</t>
  </si>
  <si>
    <t>16:14:48</t>
  </si>
  <si>
    <t>16:14:07</t>
  </si>
  <si>
    <t>20230811 16:16:22</t>
  </si>
  <si>
    <t>16:16:22</t>
  </si>
  <si>
    <t>16:15:44</t>
  </si>
  <si>
    <t>20230811 16:19:08</t>
  </si>
  <si>
    <t>16:19:08</t>
  </si>
  <si>
    <t>16:19:36</t>
  </si>
  <si>
    <t>20230811 16:22:37</t>
  </si>
  <si>
    <t>16:22:37</t>
  </si>
  <si>
    <t>16:20:45</t>
  </si>
  <si>
    <t>20230811 16:24:28</t>
  </si>
  <si>
    <t>16:24:28</t>
  </si>
  <si>
    <t>16:23:48</t>
  </si>
  <si>
    <t>20230811 16:58:07</t>
  </si>
  <si>
    <t>16:58:07</t>
  </si>
  <si>
    <t>45.6</t>
  </si>
  <si>
    <t>5</t>
  </si>
  <si>
    <t>16:57:28</t>
  </si>
  <si>
    <t>20230811 16:59:53</t>
  </si>
  <si>
    <t>16:59:53</t>
  </si>
  <si>
    <t>16:59:14</t>
  </si>
  <si>
    <t>20230811 17:01:53</t>
  </si>
  <si>
    <t>17:01:53</t>
  </si>
  <si>
    <t>17:01:14</t>
  </si>
  <si>
    <t>20230811 17:03:46</t>
  </si>
  <si>
    <t>17:03:46</t>
  </si>
  <si>
    <t>17:03:07</t>
  </si>
  <si>
    <t>20230811 17:05:27</t>
  </si>
  <si>
    <t>17:05:27</t>
  </si>
  <si>
    <t>17:04:48</t>
  </si>
  <si>
    <t>20230811 17:07:11</t>
  </si>
  <si>
    <t>17:07:11</t>
  </si>
  <si>
    <t>17:06:33</t>
  </si>
  <si>
    <t>20230811 17:08:52</t>
  </si>
  <si>
    <t>17:08:52</t>
  </si>
  <si>
    <t>17:08:13</t>
  </si>
  <si>
    <t>20230811 17:11:20</t>
  </si>
  <si>
    <t>17:11:20</t>
  </si>
  <si>
    <t>17:10:05</t>
  </si>
  <si>
    <t>20230811 17:14:21</t>
  </si>
  <si>
    <t>17:14:21</t>
  </si>
  <si>
    <t>17:12:21</t>
  </si>
  <si>
    <t>20230811 17:16:23</t>
  </si>
  <si>
    <t>17:16:23</t>
  </si>
  <si>
    <t>17:15:45</t>
  </si>
  <si>
    <t>20230811 17:18:16</t>
  </si>
  <si>
    <t>17:18:16</t>
  </si>
  <si>
    <t>17:17:36</t>
  </si>
  <si>
    <t>20230811 17:19:46</t>
  </si>
  <si>
    <t>17:19:46</t>
  </si>
  <si>
    <t>17:20:14</t>
  </si>
  <si>
    <t>20230811 17:22:05</t>
  </si>
  <si>
    <t>17:22:05</t>
  </si>
  <si>
    <t>17:22:38</t>
  </si>
  <si>
    <t>20230811 17:25:39</t>
  </si>
  <si>
    <t>17:25:39</t>
  </si>
  <si>
    <t>17:23:45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</si>
</sst>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V72"/>
  <sheetViews>
    <sheetView tabSelected="1" workbookViewId="0">
      <selection activeCell="K11" sqref="K11"/>
    </sheetView>
  </sheetViews>
  <sheetFormatPr defaultRowHeight="14.4" x14ac:dyDescent="0.3"/>
  <sheetData>
    <row r="2" spans="1:230" x14ac:dyDescent="0.3">
      <c r="A2" t="s">
        <v>29</v>
      </c>
      <c r="B2" t="s">
        <v>30</v>
      </c>
      <c r="C2" t="s">
        <v>31</v>
      </c>
    </row>
    <row r="3" spans="1:230" x14ac:dyDescent="0.3">
      <c r="B3">
        <v>0</v>
      </c>
      <c r="C3">
        <v>21</v>
      </c>
    </row>
    <row r="4" spans="1:230" x14ac:dyDescent="0.3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30" x14ac:dyDescent="0.3">
      <c r="B5" t="s">
        <v>19</v>
      </c>
      <c r="C5" t="s">
        <v>35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30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30" x14ac:dyDescent="0.3">
      <c r="B7">
        <v>0</v>
      </c>
      <c r="C7">
        <v>1</v>
      </c>
      <c r="D7">
        <v>0</v>
      </c>
      <c r="E7">
        <v>0</v>
      </c>
    </row>
    <row r="8" spans="1:230" x14ac:dyDescent="0.3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30" x14ac:dyDescent="0.3">
      <c r="B9" t="s">
        <v>51</v>
      </c>
      <c r="C9" t="s">
        <v>53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230" x14ac:dyDescent="0.3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30" x14ac:dyDescent="0.3">
      <c r="B11">
        <v>0</v>
      </c>
      <c r="C11">
        <v>0</v>
      </c>
      <c r="D11">
        <v>0</v>
      </c>
      <c r="E11">
        <v>0</v>
      </c>
      <c r="F11">
        <v>1</v>
      </c>
    </row>
    <row r="12" spans="1:230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30" x14ac:dyDescent="0.3">
      <c r="B13">
        <v>-6276</v>
      </c>
      <c r="C13">
        <v>6.6</v>
      </c>
      <c r="D13">
        <v>1.7090000000000001E-5</v>
      </c>
      <c r="E13">
        <v>3.11</v>
      </c>
      <c r="F13" t="s">
        <v>80</v>
      </c>
      <c r="G13" t="s">
        <v>82</v>
      </c>
      <c r="H13">
        <v>0</v>
      </c>
    </row>
    <row r="14" spans="1:230" x14ac:dyDescent="0.3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89</v>
      </c>
      <c r="BC14" t="s">
        <v>89</v>
      </c>
      <c r="BD14" t="s">
        <v>89</v>
      </c>
      <c r="BE14" t="s">
        <v>89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98</v>
      </c>
      <c r="GD14" t="s">
        <v>98</v>
      </c>
      <c r="GE14" t="s">
        <v>98</v>
      </c>
      <c r="GF14" t="s">
        <v>98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99</v>
      </c>
      <c r="GV14" t="s">
        <v>99</v>
      </c>
      <c r="GW14" t="s">
        <v>99</v>
      </c>
      <c r="GX14" t="s">
        <v>99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</row>
    <row r="15" spans="1:230" x14ac:dyDescent="0.3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146</v>
      </c>
      <c r="AT15" t="s">
        <v>147</v>
      </c>
      <c r="AU15" t="s">
        <v>148</v>
      </c>
      <c r="AV15" t="s">
        <v>149</v>
      </c>
      <c r="AW15" t="s">
        <v>88</v>
      </c>
      <c r="AX15" t="s">
        <v>150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159</v>
      </c>
      <c r="BH15" t="s">
        <v>160</v>
      </c>
      <c r="BI15" t="s">
        <v>161</v>
      </c>
      <c r="BJ15" t="s">
        <v>162</v>
      </c>
      <c r="BK15" t="s">
        <v>114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204</v>
      </c>
      <c r="DB15" t="s">
        <v>205</v>
      </c>
      <c r="DC15" t="s">
        <v>206</v>
      </c>
      <c r="DD15" t="s">
        <v>207</v>
      </c>
      <c r="DE15" t="s">
        <v>103</v>
      </c>
      <c r="DF15" t="s">
        <v>106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  <c r="HS15" t="s">
        <v>324</v>
      </c>
      <c r="HT15" t="s">
        <v>325</v>
      </c>
      <c r="HU15" t="s">
        <v>326</v>
      </c>
      <c r="HV15" t="s">
        <v>327</v>
      </c>
    </row>
    <row r="16" spans="1:230" x14ac:dyDescent="0.3">
      <c r="B16" t="s">
        <v>328</v>
      </c>
      <c r="C16" t="s">
        <v>328</v>
      </c>
      <c r="F16" t="s">
        <v>328</v>
      </c>
      <c r="M16" t="s">
        <v>328</v>
      </c>
      <c r="N16" t="s">
        <v>329</v>
      </c>
      <c r="O16" t="s">
        <v>330</v>
      </c>
      <c r="P16" t="s">
        <v>331</v>
      </c>
      <c r="Q16" t="s">
        <v>332</v>
      </c>
      <c r="R16" t="s">
        <v>332</v>
      </c>
      <c r="S16" t="s">
        <v>170</v>
      </c>
      <c r="T16" t="s">
        <v>170</v>
      </c>
      <c r="U16" t="s">
        <v>329</v>
      </c>
      <c r="V16" t="s">
        <v>329</v>
      </c>
      <c r="W16" t="s">
        <v>329</v>
      </c>
      <c r="X16" t="s">
        <v>329</v>
      </c>
      <c r="Y16" t="s">
        <v>333</v>
      </c>
      <c r="Z16" t="s">
        <v>334</v>
      </c>
      <c r="AA16" t="s">
        <v>334</v>
      </c>
      <c r="AB16" t="s">
        <v>335</v>
      </c>
      <c r="AC16" t="s">
        <v>336</v>
      </c>
      <c r="AD16" t="s">
        <v>335</v>
      </c>
      <c r="AE16" t="s">
        <v>335</v>
      </c>
      <c r="AF16" t="s">
        <v>335</v>
      </c>
      <c r="AG16" t="s">
        <v>333</v>
      </c>
      <c r="AH16" t="s">
        <v>333</v>
      </c>
      <c r="AI16" t="s">
        <v>333</v>
      </c>
      <c r="AJ16" t="s">
        <v>333</v>
      </c>
      <c r="AK16" t="s">
        <v>331</v>
      </c>
      <c r="AL16" t="s">
        <v>330</v>
      </c>
      <c r="AM16" t="s">
        <v>331</v>
      </c>
      <c r="AN16" t="s">
        <v>332</v>
      </c>
      <c r="AO16" t="s">
        <v>332</v>
      </c>
      <c r="AP16" t="s">
        <v>337</v>
      </c>
      <c r="AQ16" t="s">
        <v>338</v>
      </c>
      <c r="AR16" t="s">
        <v>330</v>
      </c>
      <c r="AS16" t="s">
        <v>339</v>
      </c>
      <c r="AT16" t="s">
        <v>339</v>
      </c>
      <c r="AU16" t="s">
        <v>340</v>
      </c>
      <c r="AV16" t="s">
        <v>338</v>
      </c>
      <c r="AW16" t="s">
        <v>341</v>
      </c>
      <c r="AX16" t="s">
        <v>336</v>
      </c>
      <c r="AZ16" t="s">
        <v>336</v>
      </c>
      <c r="BA16" t="s">
        <v>341</v>
      </c>
      <c r="BB16" t="s">
        <v>331</v>
      </c>
      <c r="BC16" t="s">
        <v>331</v>
      </c>
      <c r="BE16" t="s">
        <v>342</v>
      </c>
      <c r="BF16" t="s">
        <v>343</v>
      </c>
      <c r="BI16" t="s">
        <v>329</v>
      </c>
      <c r="BK16" t="s">
        <v>328</v>
      </c>
      <c r="BL16" t="s">
        <v>332</v>
      </c>
      <c r="BM16" t="s">
        <v>332</v>
      </c>
      <c r="BN16" t="s">
        <v>339</v>
      </c>
      <c r="BO16" t="s">
        <v>339</v>
      </c>
      <c r="BP16" t="s">
        <v>332</v>
      </c>
      <c r="BQ16" t="s">
        <v>339</v>
      </c>
      <c r="BR16" t="s">
        <v>341</v>
      </c>
      <c r="BS16" t="s">
        <v>335</v>
      </c>
      <c r="BT16" t="s">
        <v>335</v>
      </c>
      <c r="BU16" t="s">
        <v>334</v>
      </c>
      <c r="BV16" t="s">
        <v>334</v>
      </c>
      <c r="BW16" t="s">
        <v>334</v>
      </c>
      <c r="BX16" t="s">
        <v>334</v>
      </c>
      <c r="BY16" t="s">
        <v>334</v>
      </c>
      <c r="BZ16" t="s">
        <v>344</v>
      </c>
      <c r="CA16" t="s">
        <v>331</v>
      </c>
      <c r="CB16" t="s">
        <v>331</v>
      </c>
      <c r="CC16" t="s">
        <v>332</v>
      </c>
      <c r="CD16" t="s">
        <v>332</v>
      </c>
      <c r="CE16" t="s">
        <v>332</v>
      </c>
      <c r="CF16" t="s">
        <v>339</v>
      </c>
      <c r="CG16" t="s">
        <v>332</v>
      </c>
      <c r="CH16" t="s">
        <v>339</v>
      </c>
      <c r="CI16" t="s">
        <v>335</v>
      </c>
      <c r="CJ16" t="s">
        <v>335</v>
      </c>
      <c r="CK16" t="s">
        <v>334</v>
      </c>
      <c r="CL16" t="s">
        <v>334</v>
      </c>
      <c r="CM16" t="s">
        <v>331</v>
      </c>
      <c r="CR16" t="s">
        <v>331</v>
      </c>
      <c r="CU16" t="s">
        <v>334</v>
      </c>
      <c r="CV16" t="s">
        <v>334</v>
      </c>
      <c r="CW16" t="s">
        <v>334</v>
      </c>
      <c r="CX16" t="s">
        <v>334</v>
      </c>
      <c r="CY16" t="s">
        <v>334</v>
      </c>
      <c r="CZ16" t="s">
        <v>331</v>
      </c>
      <c r="DA16" t="s">
        <v>331</v>
      </c>
      <c r="DB16" t="s">
        <v>331</v>
      </c>
      <c r="DC16" t="s">
        <v>328</v>
      </c>
      <c r="DE16" t="s">
        <v>345</v>
      </c>
      <c r="DG16" t="s">
        <v>328</v>
      </c>
      <c r="DH16" t="s">
        <v>328</v>
      </c>
      <c r="DJ16" t="s">
        <v>346</v>
      </c>
      <c r="DK16" t="s">
        <v>347</v>
      </c>
      <c r="DL16" t="s">
        <v>346</v>
      </c>
      <c r="DM16" t="s">
        <v>347</v>
      </c>
      <c r="DN16" t="s">
        <v>346</v>
      </c>
      <c r="DO16" t="s">
        <v>347</v>
      </c>
      <c r="DP16" t="s">
        <v>336</v>
      </c>
      <c r="DQ16" t="s">
        <v>336</v>
      </c>
      <c r="DR16" t="s">
        <v>331</v>
      </c>
      <c r="DS16" t="s">
        <v>348</v>
      </c>
      <c r="DT16" t="s">
        <v>331</v>
      </c>
      <c r="DV16" t="s">
        <v>329</v>
      </c>
      <c r="DW16" t="s">
        <v>349</v>
      </c>
      <c r="DX16" t="s">
        <v>329</v>
      </c>
      <c r="EC16" t="s">
        <v>350</v>
      </c>
      <c r="ED16" t="s">
        <v>350</v>
      </c>
      <c r="EQ16" t="s">
        <v>350</v>
      </c>
      <c r="ER16" t="s">
        <v>350</v>
      </c>
      <c r="ES16" t="s">
        <v>351</v>
      </c>
      <c r="ET16" t="s">
        <v>351</v>
      </c>
      <c r="EU16" t="s">
        <v>334</v>
      </c>
      <c r="EV16" t="s">
        <v>334</v>
      </c>
      <c r="EW16" t="s">
        <v>336</v>
      </c>
      <c r="EX16" t="s">
        <v>334</v>
      </c>
      <c r="EY16" t="s">
        <v>339</v>
      </c>
      <c r="EZ16" t="s">
        <v>336</v>
      </c>
      <c r="FA16" t="s">
        <v>336</v>
      </c>
      <c r="FC16" t="s">
        <v>350</v>
      </c>
      <c r="FD16" t="s">
        <v>350</v>
      </c>
      <c r="FE16" t="s">
        <v>350</v>
      </c>
      <c r="FF16" t="s">
        <v>350</v>
      </c>
      <c r="FG16" t="s">
        <v>350</v>
      </c>
      <c r="FH16" t="s">
        <v>350</v>
      </c>
      <c r="FI16" t="s">
        <v>350</v>
      </c>
      <c r="FJ16" t="s">
        <v>352</v>
      </c>
      <c r="FK16" t="s">
        <v>352</v>
      </c>
      <c r="FL16" t="s">
        <v>352</v>
      </c>
      <c r="FM16" t="s">
        <v>353</v>
      </c>
      <c r="FN16" t="s">
        <v>350</v>
      </c>
      <c r="FO16" t="s">
        <v>350</v>
      </c>
      <c r="FP16" t="s">
        <v>350</v>
      </c>
      <c r="FQ16" t="s">
        <v>350</v>
      </c>
      <c r="FR16" t="s">
        <v>350</v>
      </c>
      <c r="FS16" t="s">
        <v>350</v>
      </c>
      <c r="FT16" t="s">
        <v>350</v>
      </c>
      <c r="FU16" t="s">
        <v>350</v>
      </c>
      <c r="FV16" t="s">
        <v>350</v>
      </c>
      <c r="FW16" t="s">
        <v>350</v>
      </c>
      <c r="FX16" t="s">
        <v>350</v>
      </c>
      <c r="FY16" t="s">
        <v>350</v>
      </c>
      <c r="GF16" t="s">
        <v>350</v>
      </c>
      <c r="GG16" t="s">
        <v>336</v>
      </c>
      <c r="GH16" t="s">
        <v>336</v>
      </c>
      <c r="GI16" t="s">
        <v>346</v>
      </c>
      <c r="GJ16" t="s">
        <v>347</v>
      </c>
      <c r="GK16" t="s">
        <v>347</v>
      </c>
      <c r="GO16" t="s">
        <v>347</v>
      </c>
      <c r="GS16" t="s">
        <v>332</v>
      </c>
      <c r="GT16" t="s">
        <v>332</v>
      </c>
      <c r="GU16" t="s">
        <v>339</v>
      </c>
      <c r="GV16" t="s">
        <v>339</v>
      </c>
      <c r="GW16" t="s">
        <v>354</v>
      </c>
      <c r="GX16" t="s">
        <v>354</v>
      </c>
      <c r="GY16" t="s">
        <v>350</v>
      </c>
      <c r="GZ16" t="s">
        <v>350</v>
      </c>
      <c r="HA16" t="s">
        <v>350</v>
      </c>
      <c r="HB16" t="s">
        <v>350</v>
      </c>
      <c r="HC16" t="s">
        <v>350</v>
      </c>
      <c r="HD16" t="s">
        <v>350</v>
      </c>
      <c r="HE16" t="s">
        <v>334</v>
      </c>
      <c r="HF16" t="s">
        <v>350</v>
      </c>
      <c r="HH16" t="s">
        <v>341</v>
      </c>
      <c r="HI16" t="s">
        <v>341</v>
      </c>
      <c r="HJ16" t="s">
        <v>334</v>
      </c>
      <c r="HK16" t="s">
        <v>334</v>
      </c>
      <c r="HL16" t="s">
        <v>334</v>
      </c>
      <c r="HM16" t="s">
        <v>334</v>
      </c>
      <c r="HN16" t="s">
        <v>334</v>
      </c>
      <c r="HO16" t="s">
        <v>336</v>
      </c>
      <c r="HP16" t="s">
        <v>336</v>
      </c>
      <c r="HQ16" t="s">
        <v>336</v>
      </c>
      <c r="HR16" t="s">
        <v>334</v>
      </c>
      <c r="HS16" t="s">
        <v>332</v>
      </c>
      <c r="HT16" t="s">
        <v>339</v>
      </c>
      <c r="HU16" t="s">
        <v>336</v>
      </c>
      <c r="HV16" t="s">
        <v>336</v>
      </c>
    </row>
    <row r="17" spans="1:230" x14ac:dyDescent="0.3">
      <c r="A17">
        <v>1</v>
      </c>
      <c r="B17">
        <v>1691780695.0999999</v>
      </c>
      <c r="C17">
        <v>0</v>
      </c>
      <c r="D17" t="s">
        <v>355</v>
      </c>
      <c r="E17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361</v>
      </c>
      <c r="L17" t="s">
        <v>362</v>
      </c>
      <c r="M17">
        <v>1691780695.0999999</v>
      </c>
      <c r="N17">
        <f t="shared" ref="N17:N48" si="0">(O17)/1000</f>
        <v>3.9299630321441075E-3</v>
      </c>
      <c r="O17">
        <f t="shared" ref="O17:O48" si="1">IF(BJ17, AR17, AL17)</f>
        <v>3.9299630321441077</v>
      </c>
      <c r="P17">
        <f t="shared" ref="P17:P48" si="2">IF(BJ17, AM17, AK17)</f>
        <v>31.361682798878007</v>
      </c>
      <c r="Q17">
        <f t="shared" ref="Q17:Q48" si="3">BL17 - IF(AY17&gt;1, P17*BF17*100/(BA17*BZ17), 0)</f>
        <v>360.76</v>
      </c>
      <c r="R17">
        <f t="shared" ref="R17:R48" si="4">((X17-N17/2)*Q17-P17)/(X17+N17/2)</f>
        <v>103.00595558710691</v>
      </c>
      <c r="S17">
        <f t="shared" ref="S17:S48" si="5">R17*(BS17+BT17)/1000</f>
        <v>10.167249301911356</v>
      </c>
      <c r="T17">
        <f t="shared" ref="T17:T48" si="6">(BL17 - IF(AY17&gt;1, P17*BF17*100/(BA17*BZ17), 0))*(BS17+BT17)/1000</f>
        <v>35.608978502760003</v>
      </c>
      <c r="U17">
        <f t="shared" ref="U17:U48" si="7">2/((1/W17-1/V17)+SIGN(W17)*SQRT((1/W17-1/V17)*(1/W17-1/V17) + 4*BG17/((BG17+1)*(BG17+1))*(2*1/W17*1/V17-1/V17*1/V17)))</f>
        <v>0.20712663524674468</v>
      </c>
      <c r="V17">
        <f t="shared" ref="V17:V48" si="8">IF(LEFT(BH17,1)&lt;&gt;"0",IF(LEFT(BH17,1)="1",3,BI17),$D$5+$E$5*(BZ17*BS17/($K$5*1000))+$F$5*(BZ17*BS17/($K$5*1000))*MAX(MIN(BF17,$J$5),$I$5)*MAX(MIN(BF17,$J$5),$I$5)+$G$5*MAX(MIN(BF17,$J$5),$I$5)*(BZ17*BS17/($K$5*1000))+$H$5*(BZ17*BS17/($K$5*1000))*(BZ17*BS17/($K$5*1000)))</f>
        <v>2.8979643490642535</v>
      </c>
      <c r="W17">
        <f t="shared" ref="W17:W48" si="9">N17*(1000-(1000*0.61365*EXP(17.502*AA17/(240.97+AA17))/(BS17+BT17)+BN17)/2)/(1000*0.61365*EXP(17.502*AA17/(240.97+AA17))/(BS17+BT17)-BN17)</f>
        <v>0.19923972010658086</v>
      </c>
      <c r="X17">
        <f t="shared" ref="X17:X48" si="10">1/((BG17+1)/(U17/1.6)+1/(V17/1.37)) + BG17/((BG17+1)/(U17/1.6) + BG17/(V17/1.37))</f>
        <v>0.12520841099855828</v>
      </c>
      <c r="Y17">
        <f t="shared" ref="Y17:Y48" si="11">(BB17*BE17)</f>
        <v>344.3617987626198</v>
      </c>
      <c r="Z17">
        <f t="shared" ref="Z17:Z48" si="12">(BU17+(Y17+2*0.95*0.0000000567*(((BU17+$B$7)+273)^4-(BU17+273)^4)-44100*N17)/(1.84*29.3*V17+8*0.95*0.0000000567*(BU17+273)^3))</f>
        <v>33.229113637354949</v>
      </c>
      <c r="AA17">
        <f t="shared" ref="AA17:AA48" si="13">($C$7*BV17+$D$7*BW17+$E$7*Z17)</f>
        <v>32.000300000000003</v>
      </c>
      <c r="AB17">
        <f t="shared" ref="AB17:AB48" si="14">0.61365*EXP(17.502*AA17/(240.97+AA17))</f>
        <v>4.7751643103206476</v>
      </c>
      <c r="AC17">
        <f t="shared" ref="AC17:AC48" si="15">(AD17/AE17*100)</f>
        <v>60.083460541526193</v>
      </c>
      <c r="AD17">
        <f t="shared" ref="AD17:AD48" si="16">BN17*(BS17+BT17)/1000</f>
        <v>2.9039538506003999</v>
      </c>
      <c r="AE17">
        <f t="shared" ref="AE17:AE48" si="17">0.61365*EXP(17.502*BU17/(240.97+BU17))</f>
        <v>4.8332000594295934</v>
      </c>
      <c r="AF17">
        <f t="shared" ref="AF17:AF48" si="18">(AB17-BN17*(BS17+BT17)/1000)</f>
        <v>1.8712104597202477</v>
      </c>
      <c r="AG17">
        <f t="shared" ref="AG17:AG48" si="19">(-N17*44100)</f>
        <v>-173.31136971755515</v>
      </c>
      <c r="AH17">
        <f t="shared" ref="AH17:AH48" si="20">2*29.3*V17*0.92*(BU17-AA17)</f>
        <v>33.37180753157017</v>
      </c>
      <c r="AI17">
        <f t="shared" ref="AI17:AI48" si="21">2*0.95*0.0000000567*(((BU17+$B$7)+273)^4-(AA17+273)^4)</f>
        <v>2.6142968209765698</v>
      </c>
      <c r="AJ17">
        <f t="shared" ref="AJ17:AJ48" si="22">Y17+AI17+AG17+AH17</f>
        <v>207.03653339761138</v>
      </c>
      <c r="AK17">
        <f t="shared" ref="AK17:AK48" si="23">BR17*AY17*(BM17-BL17*(1000-AY17*BO17)/(1000-AY17*BN17))/(100*BF17)</f>
        <v>31.34347296970369</v>
      </c>
      <c r="AL17">
        <f t="shared" ref="AL17:AL48" si="24">1000*BR17*AY17*(BN17-BO17)/(100*BF17*(1000-AY17*BN17))</f>
        <v>3.946687152020643</v>
      </c>
      <c r="AM17">
        <f t="shared" ref="AM17:AM48" si="25">(AN17 - AO17 - BS17*1000/(8.314*(BU17+273.15)) * AQ17/BR17 * AP17) * BR17/(100*BF17) * (1000 - BO17)/1000</f>
        <v>31.361682798878007</v>
      </c>
      <c r="AN17">
        <v>410.23000767507523</v>
      </c>
      <c r="AO17">
        <v>371.71059393939402</v>
      </c>
      <c r="AP17">
        <v>-1.1817745769454281E-2</v>
      </c>
      <c r="AQ17">
        <v>65.558157776268629</v>
      </c>
      <c r="AR17">
        <f t="shared" ref="AR17:AR48" si="26">(AT17 - AS17 + BS17*1000/(8.314*(BU17+273.15)) * AV17/BR17 * AU17) * BR17/(100*BF17) * 1000/(1000 - AT17)</f>
        <v>3.9299630321441077</v>
      </c>
      <c r="AS17">
        <v>24.828890055811961</v>
      </c>
      <c r="AT17">
        <v>29.425376969696959</v>
      </c>
      <c r="AU17">
        <v>-2.805280344110179E-3</v>
      </c>
      <c r="AV17">
        <v>95.403313328739188</v>
      </c>
      <c r="AW17">
        <v>0</v>
      </c>
      <c r="AX17">
        <v>0</v>
      </c>
      <c r="AY17">
        <f t="shared" ref="AY17:AY48" si="27">IF(AW17*$H$13&gt;=BA17,1,(BA17/(BA17-AW17*$H$13)))</f>
        <v>1</v>
      </c>
      <c r="AZ17">
        <f t="shared" ref="AZ17:AZ48" si="28">(AY17-1)*100</f>
        <v>0</v>
      </c>
      <c r="BA17">
        <f t="shared" ref="BA17:BA48" si="29">MAX(0,($B$13+$C$13*BZ17)/(1+$D$13*BZ17)*BS17/(BU17+273)*$E$13)</f>
        <v>51052.011913237431</v>
      </c>
      <c r="BB17">
        <f t="shared" ref="BB17:BB48" si="30">$B$11*CA17+$C$11*CB17+$F$11*CM17*(1-CP17)</f>
        <v>1799.96</v>
      </c>
      <c r="BC17">
        <f t="shared" ref="BC17:BC48" si="31">BB17*BD17</f>
        <v>1513.1510993813099</v>
      </c>
      <c r="BD17">
        <f t="shared" ref="BD17:BD48" si="32">($B$11*$D$9+$C$11*$D$9+$F$11*((CZ17+CR17)/MAX(CZ17+CR17+DA17, 0.1)*$I$9+DA17/MAX(CZ17+CR17+DA17, 0.1)*$J$9))/($B$11+$C$11+$F$11)</f>
        <v>0.8406581809491932</v>
      </c>
      <c r="BE17">
        <f t="shared" ref="BE17:BE48" si="33">($B$11*$K$9+$C$11*$K$9+$F$11*((CZ17+CR17)/MAX(CZ17+CR17+DA17, 0.1)*$P$9+DA17/MAX(CZ17+CR17+DA17, 0.1)*$Q$9))/($B$11+$C$11+$F$11)</f>
        <v>0.19131636189838652</v>
      </c>
      <c r="BF17">
        <v>6</v>
      </c>
      <c r="BG17">
        <v>0.5</v>
      </c>
      <c r="BH17" t="s">
        <v>363</v>
      </c>
      <c r="BI17">
        <v>2</v>
      </c>
      <c r="BJ17" t="b">
        <v>1</v>
      </c>
      <c r="BK17">
        <v>1691780695.0999999</v>
      </c>
      <c r="BL17">
        <v>360.76</v>
      </c>
      <c r="BM17">
        <v>400.06799999999998</v>
      </c>
      <c r="BN17">
        <v>29.420400000000001</v>
      </c>
      <c r="BO17">
        <v>24.825199999999999</v>
      </c>
      <c r="BP17">
        <v>364.50700000000001</v>
      </c>
      <c r="BQ17">
        <v>29.340900000000001</v>
      </c>
      <c r="BR17">
        <v>500.16199999999998</v>
      </c>
      <c r="BS17">
        <v>98.604799999999997</v>
      </c>
      <c r="BT17">
        <v>0.100651</v>
      </c>
      <c r="BU17">
        <v>32.213900000000002</v>
      </c>
      <c r="BV17">
        <v>32.000300000000003</v>
      </c>
      <c r="BW17">
        <v>999.9</v>
      </c>
      <c r="BX17">
        <v>0</v>
      </c>
      <c r="BY17">
        <v>0</v>
      </c>
      <c r="BZ17">
        <v>9960</v>
      </c>
      <c r="CA17">
        <v>0</v>
      </c>
      <c r="CB17">
        <v>138.30099999999999</v>
      </c>
      <c r="CC17">
        <v>-39.308300000000003</v>
      </c>
      <c r="CD17">
        <v>371.69499999999999</v>
      </c>
      <c r="CE17">
        <v>410.25299999999999</v>
      </c>
      <c r="CF17">
        <v>4.5952700000000002</v>
      </c>
      <c r="CG17">
        <v>400.06799999999998</v>
      </c>
      <c r="CH17">
        <v>24.825199999999999</v>
      </c>
      <c r="CI17">
        <v>2.9009900000000002</v>
      </c>
      <c r="CJ17">
        <v>2.4478800000000001</v>
      </c>
      <c r="CK17">
        <v>23.470300000000002</v>
      </c>
      <c r="CL17">
        <v>20.684000000000001</v>
      </c>
      <c r="CM17">
        <v>1799.96</v>
      </c>
      <c r="CN17">
        <v>0.97799800000000003</v>
      </c>
      <c r="CO17">
        <v>2.20021E-2</v>
      </c>
      <c r="CP17">
        <v>0</v>
      </c>
      <c r="CQ17">
        <v>903.41</v>
      </c>
      <c r="CR17">
        <v>5.0009399999999999</v>
      </c>
      <c r="CS17">
        <v>20169.7</v>
      </c>
      <c r="CT17">
        <v>13859.8</v>
      </c>
      <c r="CU17">
        <v>47.686999999999998</v>
      </c>
      <c r="CV17">
        <v>50.125</v>
      </c>
      <c r="CW17">
        <v>48.75</v>
      </c>
      <c r="CX17">
        <v>49</v>
      </c>
      <c r="CY17">
        <v>49.311999999999998</v>
      </c>
      <c r="CZ17">
        <v>1755.47</v>
      </c>
      <c r="DA17">
        <v>39.49</v>
      </c>
      <c r="DB17">
        <v>0</v>
      </c>
      <c r="DC17">
        <v>1691780695.2</v>
      </c>
      <c r="DD17">
        <v>0</v>
      </c>
      <c r="DE17">
        <v>1691780656.0999999</v>
      </c>
      <c r="DF17" t="s">
        <v>364</v>
      </c>
      <c r="DG17">
        <v>1691780656.0999999</v>
      </c>
      <c r="DH17">
        <v>1691780649.0999999</v>
      </c>
      <c r="DI17">
        <v>2</v>
      </c>
      <c r="DJ17">
        <v>0.14799999999999999</v>
      </c>
      <c r="DK17">
        <v>-8.1000000000000003E-2</v>
      </c>
      <c r="DL17">
        <v>-3.7469999999999999</v>
      </c>
      <c r="DM17">
        <v>0.08</v>
      </c>
      <c r="DN17">
        <v>400</v>
      </c>
      <c r="DO17">
        <v>25</v>
      </c>
      <c r="DP17">
        <v>0.16</v>
      </c>
      <c r="DQ17">
        <v>0.06</v>
      </c>
      <c r="DR17">
        <v>31.33452465186031</v>
      </c>
      <c r="DS17">
        <v>-0.57228141849362657</v>
      </c>
      <c r="DT17">
        <v>0.1341478942054001</v>
      </c>
      <c r="DU17">
        <v>1</v>
      </c>
      <c r="DV17">
        <v>0.20581771243348401</v>
      </c>
      <c r="DW17">
        <v>-7.0687480448421557E-3</v>
      </c>
      <c r="DX17">
        <v>3.6746080120956112E-3</v>
      </c>
      <c r="DY17">
        <v>1</v>
      </c>
      <c r="DZ17">
        <v>2</v>
      </c>
      <c r="EA17">
        <v>2</v>
      </c>
      <c r="EB17" t="s">
        <v>365</v>
      </c>
      <c r="EC17">
        <v>3.12405</v>
      </c>
      <c r="ED17">
        <v>2.86964</v>
      </c>
      <c r="EE17">
        <v>8.0395099999999997E-2</v>
      </c>
      <c r="EF17">
        <v>8.7579500000000005E-2</v>
      </c>
      <c r="EG17">
        <v>0.12923399999999999</v>
      </c>
      <c r="EH17">
        <v>0.11564099999999999</v>
      </c>
      <c r="EI17">
        <v>26798.9</v>
      </c>
      <c r="EJ17">
        <v>27332.799999999999</v>
      </c>
      <c r="EK17">
        <v>26840.3</v>
      </c>
      <c r="EL17">
        <v>27664.2</v>
      </c>
      <c r="EM17">
        <v>33438.199999999997</v>
      </c>
      <c r="EN17">
        <v>34213.5</v>
      </c>
      <c r="EO17">
        <v>39779.199999999997</v>
      </c>
      <c r="EP17">
        <v>40094.5</v>
      </c>
      <c r="EQ17">
        <v>2.0034000000000001</v>
      </c>
      <c r="ER17">
        <v>1.7547999999999999</v>
      </c>
      <c r="ES17">
        <v>5.6892600000000002E-2</v>
      </c>
      <c r="ET17">
        <v>0</v>
      </c>
      <c r="EU17">
        <v>31.076699999999999</v>
      </c>
      <c r="EV17">
        <v>999.9</v>
      </c>
      <c r="EW17">
        <v>57.2</v>
      </c>
      <c r="EX17">
        <v>35.6</v>
      </c>
      <c r="EY17">
        <v>33.870800000000003</v>
      </c>
      <c r="EZ17">
        <v>62.678199999999997</v>
      </c>
      <c r="FA17">
        <v>28.305299999999999</v>
      </c>
      <c r="FB17">
        <v>1</v>
      </c>
      <c r="FC17">
        <v>0.48938999999999999</v>
      </c>
      <c r="FD17">
        <v>2.2409400000000002</v>
      </c>
      <c r="FE17">
        <v>20.353300000000001</v>
      </c>
      <c r="FF17">
        <v>5.2148899999999996</v>
      </c>
      <c r="FG17">
        <v>11.908099999999999</v>
      </c>
      <c r="FH17">
        <v>4.9972000000000003</v>
      </c>
      <c r="FI17">
        <v>3.3029999999999999</v>
      </c>
      <c r="FJ17">
        <v>9999</v>
      </c>
      <c r="FK17">
        <v>9999</v>
      </c>
      <c r="FL17">
        <v>9999</v>
      </c>
      <c r="FM17">
        <v>999.9</v>
      </c>
      <c r="FN17">
        <v>1.8839999999999999</v>
      </c>
      <c r="FO17">
        <v>1.8846099999999999</v>
      </c>
      <c r="FP17">
        <v>1.8806499999999999</v>
      </c>
      <c r="FQ17">
        <v>1.8821699999999999</v>
      </c>
      <c r="FR17">
        <v>1.87927</v>
      </c>
      <c r="FS17">
        <v>1.8827799999999999</v>
      </c>
      <c r="FT17">
        <v>1.87866</v>
      </c>
      <c r="FU17">
        <v>1.8809499999999999</v>
      </c>
      <c r="FV17">
        <v>5</v>
      </c>
      <c r="FW17">
        <v>0</v>
      </c>
      <c r="FX17">
        <v>0</v>
      </c>
      <c r="FY17">
        <v>0</v>
      </c>
      <c r="FZ17" t="s">
        <v>366</v>
      </c>
      <c r="GA17" t="s">
        <v>367</v>
      </c>
      <c r="GB17" t="s">
        <v>368</v>
      </c>
      <c r="GC17" t="s">
        <v>368</v>
      </c>
      <c r="GD17" t="s">
        <v>368</v>
      </c>
      <c r="GE17" t="s">
        <v>368</v>
      </c>
      <c r="GF17">
        <v>0</v>
      </c>
      <c r="GG17">
        <v>100</v>
      </c>
      <c r="GH17">
        <v>100</v>
      </c>
      <c r="GI17">
        <v>-3.7469999999999999</v>
      </c>
      <c r="GJ17">
        <v>7.9500000000000001E-2</v>
      </c>
      <c r="GK17">
        <v>-3.746950000000083</v>
      </c>
      <c r="GL17">
        <v>0</v>
      </c>
      <c r="GM17">
        <v>0</v>
      </c>
      <c r="GN17">
        <v>0</v>
      </c>
      <c r="GO17">
        <v>7.9539999999994393E-2</v>
      </c>
      <c r="GP17">
        <v>0</v>
      </c>
      <c r="GQ17">
        <v>0</v>
      </c>
      <c r="GR17">
        <v>0</v>
      </c>
      <c r="GS17">
        <v>-1</v>
      </c>
      <c r="GT17">
        <v>-1</v>
      </c>
      <c r="GU17">
        <v>-1</v>
      </c>
      <c r="GV17">
        <v>-1</v>
      </c>
      <c r="GW17">
        <v>0.7</v>
      </c>
      <c r="GX17">
        <v>0.8</v>
      </c>
      <c r="GY17">
        <v>0.99609400000000003</v>
      </c>
      <c r="GZ17">
        <v>2.5427200000000001</v>
      </c>
      <c r="HA17">
        <v>1.5966800000000001</v>
      </c>
      <c r="HB17">
        <v>2.3107899999999999</v>
      </c>
      <c r="HC17">
        <v>1.6003400000000001</v>
      </c>
      <c r="HD17">
        <v>2.4230999999999998</v>
      </c>
      <c r="HE17">
        <v>38.378999999999998</v>
      </c>
      <c r="HF17">
        <v>15.734400000000001</v>
      </c>
      <c r="HG17">
        <v>18</v>
      </c>
      <c r="HH17">
        <v>537.25099999999998</v>
      </c>
      <c r="HI17">
        <v>448.08</v>
      </c>
      <c r="HJ17">
        <v>28.1813</v>
      </c>
      <c r="HK17">
        <v>33.441099999999999</v>
      </c>
      <c r="HL17">
        <v>30.000299999999999</v>
      </c>
      <c r="HM17">
        <v>33.388300000000001</v>
      </c>
      <c r="HN17">
        <v>33.352899999999998</v>
      </c>
      <c r="HO17">
        <v>19.971699999999998</v>
      </c>
      <c r="HP17">
        <v>35.035600000000002</v>
      </c>
      <c r="HQ17">
        <v>0</v>
      </c>
      <c r="HR17">
        <v>28.188800000000001</v>
      </c>
      <c r="HS17">
        <v>400</v>
      </c>
      <c r="HT17">
        <v>24.861599999999999</v>
      </c>
      <c r="HU17">
        <v>99.138499999999993</v>
      </c>
      <c r="HV17">
        <v>98.06</v>
      </c>
    </row>
    <row r="18" spans="1:230" x14ac:dyDescent="0.3">
      <c r="A18">
        <v>2</v>
      </c>
      <c r="B18">
        <v>1691780789.5999999</v>
      </c>
      <c r="C18">
        <v>94.5</v>
      </c>
      <c r="D18" t="s">
        <v>369</v>
      </c>
      <c r="E18" t="s">
        <v>370</v>
      </c>
      <c r="F18" t="s">
        <v>357</v>
      </c>
      <c r="G18" t="s">
        <v>358</v>
      </c>
      <c r="H18" t="s">
        <v>359</v>
      </c>
      <c r="I18" t="s">
        <v>360</v>
      </c>
      <c r="J18" t="s">
        <v>361</v>
      </c>
      <c r="K18" t="s">
        <v>361</v>
      </c>
      <c r="L18" t="s">
        <v>362</v>
      </c>
      <c r="M18">
        <v>1691780789.5999999</v>
      </c>
      <c r="N18">
        <f t="shared" si="0"/>
        <v>4.0355405539140559E-3</v>
      </c>
      <c r="O18">
        <f t="shared" si="1"/>
        <v>4.0355405539140561</v>
      </c>
      <c r="P18">
        <f t="shared" si="2"/>
        <v>25.254922342884971</v>
      </c>
      <c r="Q18">
        <f t="shared" si="3"/>
        <v>268.20800000000003</v>
      </c>
      <c r="R18">
        <f t="shared" si="4"/>
        <v>69.094740165676214</v>
      </c>
      <c r="S18">
        <f t="shared" si="5"/>
        <v>6.8193518123168051</v>
      </c>
      <c r="T18">
        <f t="shared" si="6"/>
        <v>26.470968795776002</v>
      </c>
      <c r="U18">
        <f t="shared" si="7"/>
        <v>0.21579745054122096</v>
      </c>
      <c r="V18">
        <f t="shared" si="8"/>
        <v>2.887258395302684</v>
      </c>
      <c r="W18">
        <f t="shared" si="9"/>
        <v>0.20722070024416389</v>
      </c>
      <c r="X18">
        <f t="shared" si="10"/>
        <v>0.13025512117027063</v>
      </c>
      <c r="Y18">
        <f t="shared" si="11"/>
        <v>344.38709876239585</v>
      </c>
      <c r="Z18">
        <f t="shared" si="12"/>
        <v>33.108593660596526</v>
      </c>
      <c r="AA18">
        <f t="shared" si="13"/>
        <v>31.907399999999999</v>
      </c>
      <c r="AB18">
        <f t="shared" si="14"/>
        <v>4.7501130235809228</v>
      </c>
      <c r="AC18">
        <f t="shared" si="15"/>
        <v>60.383355700101781</v>
      </c>
      <c r="AD18">
        <f t="shared" si="16"/>
        <v>2.9025706265496001</v>
      </c>
      <c r="AE18">
        <f t="shared" si="17"/>
        <v>4.8069051361859101</v>
      </c>
      <c r="AF18">
        <f t="shared" si="18"/>
        <v>1.8475423970313227</v>
      </c>
      <c r="AG18">
        <f t="shared" si="19"/>
        <v>-177.96733842760986</v>
      </c>
      <c r="AH18">
        <f t="shared" si="20"/>
        <v>32.688153667587933</v>
      </c>
      <c r="AI18">
        <f t="shared" si="21"/>
        <v>2.5678431001221416</v>
      </c>
      <c r="AJ18">
        <f t="shared" si="22"/>
        <v>201.67575710249608</v>
      </c>
      <c r="AK18">
        <f t="shared" si="23"/>
        <v>25.439174103590755</v>
      </c>
      <c r="AL18">
        <f t="shared" si="24"/>
        <v>4.0190684583453518</v>
      </c>
      <c r="AM18">
        <f t="shared" si="25"/>
        <v>25.254922342884971</v>
      </c>
      <c r="AN18">
        <v>307.5716439436664</v>
      </c>
      <c r="AO18">
        <v>276.52201818181823</v>
      </c>
      <c r="AP18">
        <v>-5.6961557526863747E-3</v>
      </c>
      <c r="AQ18">
        <v>65.574590811656748</v>
      </c>
      <c r="AR18">
        <f t="shared" si="26"/>
        <v>4.0355405539140561</v>
      </c>
      <c r="AS18">
        <v>24.735193127314869</v>
      </c>
      <c r="AT18">
        <v>29.408135757575749</v>
      </c>
      <c r="AU18">
        <v>3.762764761331651E-3</v>
      </c>
      <c r="AV18">
        <v>95.594981379963301</v>
      </c>
      <c r="AW18">
        <v>0</v>
      </c>
      <c r="AX18">
        <v>0</v>
      </c>
      <c r="AY18">
        <f t="shared" si="27"/>
        <v>1</v>
      </c>
      <c r="AZ18">
        <f t="shared" si="28"/>
        <v>0</v>
      </c>
      <c r="BA18">
        <f t="shared" si="29"/>
        <v>50767.284645799737</v>
      </c>
      <c r="BB18">
        <f t="shared" si="30"/>
        <v>1800.09</v>
      </c>
      <c r="BC18">
        <f t="shared" si="31"/>
        <v>1513.2605993811976</v>
      </c>
      <c r="BD18">
        <f t="shared" si="32"/>
        <v>0.84065830007455056</v>
      </c>
      <c r="BE18">
        <f t="shared" si="33"/>
        <v>0.19131660014910135</v>
      </c>
      <c r="BF18">
        <v>6</v>
      </c>
      <c r="BG18">
        <v>0.5</v>
      </c>
      <c r="BH18" t="s">
        <v>363</v>
      </c>
      <c r="BI18">
        <v>2</v>
      </c>
      <c r="BJ18" t="b">
        <v>1</v>
      </c>
      <c r="BK18">
        <v>1691780789.5999999</v>
      </c>
      <c r="BL18">
        <v>268.20800000000003</v>
      </c>
      <c r="BM18">
        <v>300.03300000000002</v>
      </c>
      <c r="BN18">
        <v>29.409300000000002</v>
      </c>
      <c r="BO18">
        <v>24.727599999999999</v>
      </c>
      <c r="BP18">
        <v>271.572</v>
      </c>
      <c r="BQ18">
        <v>29.3262</v>
      </c>
      <c r="BR18">
        <v>499.93</v>
      </c>
      <c r="BS18">
        <v>98.5946</v>
      </c>
      <c r="BT18">
        <v>0.101072</v>
      </c>
      <c r="BU18">
        <v>32.117400000000004</v>
      </c>
      <c r="BV18">
        <v>31.907399999999999</v>
      </c>
      <c r="BW18">
        <v>999.9</v>
      </c>
      <c r="BX18">
        <v>0</v>
      </c>
      <c r="BY18">
        <v>0</v>
      </c>
      <c r="BZ18">
        <v>9900</v>
      </c>
      <c r="CA18">
        <v>0</v>
      </c>
      <c r="CB18">
        <v>130.185</v>
      </c>
      <c r="CC18">
        <v>-31.8247</v>
      </c>
      <c r="CD18">
        <v>276.33499999999998</v>
      </c>
      <c r="CE18">
        <v>307.64</v>
      </c>
      <c r="CF18">
        <v>4.6817599999999997</v>
      </c>
      <c r="CG18">
        <v>300.03300000000002</v>
      </c>
      <c r="CH18">
        <v>24.727599999999999</v>
      </c>
      <c r="CI18">
        <v>2.8996</v>
      </c>
      <c r="CJ18">
        <v>2.4380000000000002</v>
      </c>
      <c r="CK18">
        <v>23.462299999999999</v>
      </c>
      <c r="CL18">
        <v>20.618400000000001</v>
      </c>
      <c r="CM18">
        <v>1800.09</v>
      </c>
      <c r="CN18">
        <v>0.97799800000000003</v>
      </c>
      <c r="CO18">
        <v>2.20021E-2</v>
      </c>
      <c r="CP18">
        <v>0</v>
      </c>
      <c r="CQ18">
        <v>887.78899999999999</v>
      </c>
      <c r="CR18">
        <v>5.0009399999999999</v>
      </c>
      <c r="CS18">
        <v>19895.8</v>
      </c>
      <c r="CT18">
        <v>13860.8</v>
      </c>
      <c r="CU18">
        <v>47.561999999999998</v>
      </c>
      <c r="CV18">
        <v>50.061999999999998</v>
      </c>
      <c r="CW18">
        <v>48.686999999999998</v>
      </c>
      <c r="CX18">
        <v>48.875</v>
      </c>
      <c r="CY18">
        <v>49.25</v>
      </c>
      <c r="CZ18">
        <v>1755.59</v>
      </c>
      <c r="DA18">
        <v>39.5</v>
      </c>
      <c r="DB18">
        <v>0</v>
      </c>
      <c r="DC18">
        <v>1691780789.4000001</v>
      </c>
      <c r="DD18">
        <v>0</v>
      </c>
      <c r="DE18">
        <v>1691780750.5999999</v>
      </c>
      <c r="DF18" t="s">
        <v>371</v>
      </c>
      <c r="DG18">
        <v>1691780745.5999999</v>
      </c>
      <c r="DH18">
        <v>1691780750.5999999</v>
      </c>
      <c r="DI18">
        <v>3</v>
      </c>
      <c r="DJ18">
        <v>0.38300000000000001</v>
      </c>
      <c r="DK18">
        <v>4.0000000000000001E-3</v>
      </c>
      <c r="DL18">
        <v>-3.3639999999999999</v>
      </c>
      <c r="DM18">
        <v>8.3000000000000004E-2</v>
      </c>
      <c r="DN18">
        <v>300</v>
      </c>
      <c r="DO18">
        <v>25</v>
      </c>
      <c r="DP18">
        <v>0.22</v>
      </c>
      <c r="DQ18">
        <v>0.06</v>
      </c>
      <c r="DR18">
        <v>25.25628027565152</v>
      </c>
      <c r="DS18">
        <v>0.57834091506163454</v>
      </c>
      <c r="DT18">
        <v>0.13942455309044349</v>
      </c>
      <c r="DU18">
        <v>1</v>
      </c>
      <c r="DV18">
        <v>0.2027041841476295</v>
      </c>
      <c r="DW18">
        <v>1.6688907067932319E-2</v>
      </c>
      <c r="DX18">
        <v>4.4197182379779026E-3</v>
      </c>
      <c r="DY18">
        <v>1</v>
      </c>
      <c r="DZ18">
        <v>2</v>
      </c>
      <c r="EA18">
        <v>2</v>
      </c>
      <c r="EB18" t="s">
        <v>365</v>
      </c>
      <c r="EC18">
        <v>3.1237599999999999</v>
      </c>
      <c r="ED18">
        <v>2.8695400000000002</v>
      </c>
      <c r="EE18">
        <v>6.3318299999999994E-2</v>
      </c>
      <c r="EF18">
        <v>6.9705000000000003E-2</v>
      </c>
      <c r="EG18">
        <v>0.12915299999999999</v>
      </c>
      <c r="EH18">
        <v>0.115286</v>
      </c>
      <c r="EI18">
        <v>27291.3</v>
      </c>
      <c r="EJ18">
        <v>27865.1</v>
      </c>
      <c r="EK18">
        <v>26835.599999999999</v>
      </c>
      <c r="EL18">
        <v>27661.7</v>
      </c>
      <c r="EM18">
        <v>33435.800000000003</v>
      </c>
      <c r="EN18">
        <v>34223.699999999997</v>
      </c>
      <c r="EO18">
        <v>39773.699999999997</v>
      </c>
      <c r="EP18">
        <v>40091.699999999997</v>
      </c>
      <c r="EQ18">
        <v>2.0030000000000001</v>
      </c>
      <c r="ER18">
        <v>1.7532000000000001</v>
      </c>
      <c r="ES18">
        <v>5.2005099999999999E-2</v>
      </c>
      <c r="ET18">
        <v>0</v>
      </c>
      <c r="EU18">
        <v>31.063099999999999</v>
      </c>
      <c r="EV18">
        <v>999.9</v>
      </c>
      <c r="EW18">
        <v>57.2</v>
      </c>
      <c r="EX18">
        <v>35.6</v>
      </c>
      <c r="EY18">
        <v>33.875300000000003</v>
      </c>
      <c r="EZ18">
        <v>62.788200000000003</v>
      </c>
      <c r="FA18">
        <v>28.3293</v>
      </c>
      <c r="FB18">
        <v>1</v>
      </c>
      <c r="FC18">
        <v>0.49380099999999999</v>
      </c>
      <c r="FD18">
        <v>1.7042900000000001</v>
      </c>
      <c r="FE18">
        <v>20.36</v>
      </c>
      <c r="FF18">
        <v>5.2160900000000003</v>
      </c>
      <c r="FG18">
        <v>11.908099999999999</v>
      </c>
      <c r="FH18">
        <v>4.9972000000000003</v>
      </c>
      <c r="FI18">
        <v>3.3029999999999999</v>
      </c>
      <c r="FJ18">
        <v>9999</v>
      </c>
      <c r="FK18">
        <v>9999</v>
      </c>
      <c r="FL18">
        <v>9999</v>
      </c>
      <c r="FM18">
        <v>999.9</v>
      </c>
      <c r="FN18">
        <v>1.8839999999999999</v>
      </c>
      <c r="FO18">
        <v>1.8846099999999999</v>
      </c>
      <c r="FP18">
        <v>1.8806499999999999</v>
      </c>
      <c r="FQ18">
        <v>1.8821699999999999</v>
      </c>
      <c r="FR18">
        <v>1.87927</v>
      </c>
      <c r="FS18">
        <v>1.8827799999999999</v>
      </c>
      <c r="FT18">
        <v>1.87866</v>
      </c>
      <c r="FU18">
        <v>1.8809499999999999</v>
      </c>
      <c r="FV18">
        <v>5</v>
      </c>
      <c r="FW18">
        <v>0</v>
      </c>
      <c r="FX18">
        <v>0</v>
      </c>
      <c r="FY18">
        <v>0</v>
      </c>
      <c r="FZ18" t="s">
        <v>366</v>
      </c>
      <c r="GA18" t="s">
        <v>367</v>
      </c>
      <c r="GB18" t="s">
        <v>368</v>
      </c>
      <c r="GC18" t="s">
        <v>368</v>
      </c>
      <c r="GD18" t="s">
        <v>368</v>
      </c>
      <c r="GE18" t="s">
        <v>368</v>
      </c>
      <c r="GF18">
        <v>0</v>
      </c>
      <c r="GG18">
        <v>100</v>
      </c>
      <c r="GH18">
        <v>100</v>
      </c>
      <c r="GI18">
        <v>-3.3639999999999999</v>
      </c>
      <c r="GJ18">
        <v>8.3099999999999993E-2</v>
      </c>
      <c r="GK18">
        <v>-3.3641000000000081</v>
      </c>
      <c r="GL18">
        <v>0</v>
      </c>
      <c r="GM18">
        <v>0</v>
      </c>
      <c r="GN18">
        <v>0</v>
      </c>
      <c r="GO18">
        <v>8.3130000000000592E-2</v>
      </c>
      <c r="GP18">
        <v>0</v>
      </c>
      <c r="GQ18">
        <v>0</v>
      </c>
      <c r="GR18">
        <v>0</v>
      </c>
      <c r="GS18">
        <v>-1</v>
      </c>
      <c r="GT18">
        <v>-1</v>
      </c>
      <c r="GU18">
        <v>-1</v>
      </c>
      <c r="GV18">
        <v>-1</v>
      </c>
      <c r="GW18">
        <v>0.7</v>
      </c>
      <c r="GX18">
        <v>0.7</v>
      </c>
      <c r="GY18">
        <v>0.79589799999999999</v>
      </c>
      <c r="GZ18">
        <v>2.5439500000000002</v>
      </c>
      <c r="HA18">
        <v>1.5979000000000001</v>
      </c>
      <c r="HB18">
        <v>2.3107899999999999</v>
      </c>
      <c r="HC18">
        <v>1.6003400000000001</v>
      </c>
      <c r="HD18">
        <v>2.4011200000000001</v>
      </c>
      <c r="HE18">
        <v>38.403399999999998</v>
      </c>
      <c r="HF18">
        <v>15.716900000000001</v>
      </c>
      <c r="HG18">
        <v>18</v>
      </c>
      <c r="HH18">
        <v>537.63599999999997</v>
      </c>
      <c r="HI18">
        <v>447.57799999999997</v>
      </c>
      <c r="HJ18">
        <v>27.958100000000002</v>
      </c>
      <c r="HK18">
        <v>33.523899999999998</v>
      </c>
      <c r="HL18">
        <v>29.998200000000001</v>
      </c>
      <c r="HM18">
        <v>33.465800000000002</v>
      </c>
      <c r="HN18">
        <v>33.43</v>
      </c>
      <c r="HO18">
        <v>15.938800000000001</v>
      </c>
      <c r="HP18">
        <v>35.223999999999997</v>
      </c>
      <c r="HQ18">
        <v>0</v>
      </c>
      <c r="HR18">
        <v>27.9954</v>
      </c>
      <c r="HS18">
        <v>300</v>
      </c>
      <c r="HT18">
        <v>24.717199999999998</v>
      </c>
      <c r="HU18">
        <v>99.123400000000004</v>
      </c>
      <c r="HV18">
        <v>98.052400000000006</v>
      </c>
    </row>
    <row r="19" spans="1:230" x14ac:dyDescent="0.3">
      <c r="A19">
        <v>3</v>
      </c>
      <c r="B19">
        <v>1691780896.0999999</v>
      </c>
      <c r="C19">
        <v>201</v>
      </c>
      <c r="D19" t="s">
        <v>372</v>
      </c>
      <c r="E19" t="s">
        <v>373</v>
      </c>
      <c r="F19" t="s">
        <v>357</v>
      </c>
      <c r="G19" t="s">
        <v>358</v>
      </c>
      <c r="H19" t="s">
        <v>359</v>
      </c>
      <c r="I19" t="s">
        <v>360</v>
      </c>
      <c r="J19" t="s">
        <v>361</v>
      </c>
      <c r="K19" t="s">
        <v>361</v>
      </c>
      <c r="L19" t="s">
        <v>362</v>
      </c>
      <c r="M19">
        <v>1691780896.0999999</v>
      </c>
      <c r="N19">
        <f t="shared" si="0"/>
        <v>4.384018058913859E-3</v>
      </c>
      <c r="O19">
        <f t="shared" si="1"/>
        <v>4.3840180589138589</v>
      </c>
      <c r="P19">
        <f t="shared" si="2"/>
        <v>18.160974399025562</v>
      </c>
      <c r="Q19">
        <f t="shared" si="3"/>
        <v>177.214</v>
      </c>
      <c r="R19">
        <f t="shared" si="4"/>
        <v>44.986265057732467</v>
      </c>
      <c r="S19">
        <f t="shared" si="5"/>
        <v>4.4401673041933734</v>
      </c>
      <c r="T19">
        <f t="shared" si="6"/>
        <v>17.49111217914</v>
      </c>
      <c r="U19">
        <f t="shared" si="7"/>
        <v>0.23430023531274616</v>
      </c>
      <c r="V19">
        <f t="shared" si="8"/>
        <v>2.8978883021071309</v>
      </c>
      <c r="W19">
        <f t="shared" si="9"/>
        <v>0.22426182727403876</v>
      </c>
      <c r="X19">
        <f t="shared" si="10"/>
        <v>0.14102971206851445</v>
      </c>
      <c r="Y19">
        <f t="shared" si="11"/>
        <v>344.36429876231335</v>
      </c>
      <c r="Z19">
        <f t="shared" si="12"/>
        <v>33.089318896244485</v>
      </c>
      <c r="AA19">
        <f t="shared" si="13"/>
        <v>31.9544</v>
      </c>
      <c r="AB19">
        <f t="shared" si="14"/>
        <v>4.7627726417633305</v>
      </c>
      <c r="AC19">
        <f t="shared" si="15"/>
        <v>60.244624323523276</v>
      </c>
      <c r="AD19">
        <f t="shared" si="16"/>
        <v>2.9082894875580001</v>
      </c>
      <c r="AE19">
        <f t="shared" si="17"/>
        <v>4.8274672142364441</v>
      </c>
      <c r="AF19">
        <f t="shared" si="18"/>
        <v>1.8544831542053304</v>
      </c>
      <c r="AG19">
        <f t="shared" si="19"/>
        <v>-193.33519639810117</v>
      </c>
      <c r="AH19">
        <f t="shared" si="20"/>
        <v>37.261082563153423</v>
      </c>
      <c r="AI19">
        <f t="shared" si="21"/>
        <v>2.9180934467106079</v>
      </c>
      <c r="AJ19">
        <f t="shared" si="22"/>
        <v>191.2082783740762</v>
      </c>
      <c r="AK19">
        <f t="shared" si="23"/>
        <v>18.215156558961688</v>
      </c>
      <c r="AL19">
        <f t="shared" si="24"/>
        <v>4.4021502874396408</v>
      </c>
      <c r="AM19">
        <f t="shared" si="25"/>
        <v>18.160974399025562</v>
      </c>
      <c r="AN19">
        <v>204.93813826527429</v>
      </c>
      <c r="AO19">
        <v>182.59670303030299</v>
      </c>
      <c r="AP19">
        <v>2.118432990250177E-3</v>
      </c>
      <c r="AQ19">
        <v>65.575351852991844</v>
      </c>
      <c r="AR19">
        <f t="shared" si="26"/>
        <v>4.3840180589138589</v>
      </c>
      <c r="AS19">
        <v>24.340721616719811</v>
      </c>
      <c r="AT19">
        <v>29.463883636363629</v>
      </c>
      <c r="AU19">
        <v>-2.526343738234607E-3</v>
      </c>
      <c r="AV19">
        <v>95.638639483589287</v>
      </c>
      <c r="AW19">
        <v>0</v>
      </c>
      <c r="AX19">
        <v>0</v>
      </c>
      <c r="AY19">
        <f t="shared" si="27"/>
        <v>1</v>
      </c>
      <c r="AZ19">
        <f t="shared" si="28"/>
        <v>0</v>
      </c>
      <c r="BA19">
        <f t="shared" si="29"/>
        <v>51053.298297062684</v>
      </c>
      <c r="BB19">
        <f t="shared" si="30"/>
        <v>1799.97</v>
      </c>
      <c r="BC19">
        <f t="shared" si="31"/>
        <v>1513.1597993811567</v>
      </c>
      <c r="BD19">
        <f t="shared" si="32"/>
        <v>0.84065834396193084</v>
      </c>
      <c r="BE19">
        <f t="shared" si="33"/>
        <v>0.19131668792386169</v>
      </c>
      <c r="BF19">
        <v>6</v>
      </c>
      <c r="BG19">
        <v>0.5</v>
      </c>
      <c r="BH19" t="s">
        <v>363</v>
      </c>
      <c r="BI19">
        <v>2</v>
      </c>
      <c r="BJ19" t="b">
        <v>1</v>
      </c>
      <c r="BK19">
        <v>1691780896.0999999</v>
      </c>
      <c r="BL19">
        <v>177.214</v>
      </c>
      <c r="BM19">
        <v>200.00200000000001</v>
      </c>
      <c r="BN19">
        <v>29.465800000000002</v>
      </c>
      <c r="BO19">
        <v>24.340299999999999</v>
      </c>
      <c r="BP19">
        <v>180.40199999999999</v>
      </c>
      <c r="BQ19">
        <v>29.389500000000002</v>
      </c>
      <c r="BR19">
        <v>500.13900000000001</v>
      </c>
      <c r="BS19">
        <v>98.600499999999997</v>
      </c>
      <c r="BT19">
        <v>0.10001</v>
      </c>
      <c r="BU19">
        <v>32.192900000000002</v>
      </c>
      <c r="BV19">
        <v>31.9544</v>
      </c>
      <c r="BW19">
        <v>999.9</v>
      </c>
      <c r="BX19">
        <v>0</v>
      </c>
      <c r="BY19">
        <v>0</v>
      </c>
      <c r="BZ19">
        <v>9960</v>
      </c>
      <c r="CA19">
        <v>0</v>
      </c>
      <c r="CB19">
        <v>925.42899999999997</v>
      </c>
      <c r="CC19">
        <v>-22.787700000000001</v>
      </c>
      <c r="CD19">
        <v>182.59399999999999</v>
      </c>
      <c r="CE19">
        <v>204.99100000000001</v>
      </c>
      <c r="CF19">
        <v>5.1255499999999996</v>
      </c>
      <c r="CG19">
        <v>200.00200000000001</v>
      </c>
      <c r="CH19">
        <v>24.340299999999999</v>
      </c>
      <c r="CI19">
        <v>2.9053399999999998</v>
      </c>
      <c r="CJ19">
        <v>2.3999600000000001</v>
      </c>
      <c r="CK19">
        <v>23.495200000000001</v>
      </c>
      <c r="CL19">
        <v>20.363499999999998</v>
      </c>
      <c r="CM19">
        <v>1799.97</v>
      </c>
      <c r="CN19">
        <v>0.97799400000000003</v>
      </c>
      <c r="CO19">
        <v>2.2005799999999999E-2</v>
      </c>
      <c r="CP19">
        <v>0</v>
      </c>
      <c r="CQ19">
        <v>883.41899999999998</v>
      </c>
      <c r="CR19">
        <v>5.0009399999999999</v>
      </c>
      <c r="CS19">
        <v>19740.900000000001</v>
      </c>
      <c r="CT19">
        <v>13859.9</v>
      </c>
      <c r="CU19">
        <v>47.5</v>
      </c>
      <c r="CV19">
        <v>49.936999999999998</v>
      </c>
      <c r="CW19">
        <v>48.561999999999998</v>
      </c>
      <c r="CX19">
        <v>48.811999999999998</v>
      </c>
      <c r="CY19">
        <v>49.186999999999998</v>
      </c>
      <c r="CZ19">
        <v>1755.47</v>
      </c>
      <c r="DA19">
        <v>39.5</v>
      </c>
      <c r="DB19">
        <v>0</v>
      </c>
      <c r="DC19">
        <v>1691780896.2</v>
      </c>
      <c r="DD19">
        <v>0</v>
      </c>
      <c r="DE19">
        <v>1691780857.0999999</v>
      </c>
      <c r="DF19" t="s">
        <v>374</v>
      </c>
      <c r="DG19">
        <v>1691780849.0999999</v>
      </c>
      <c r="DH19">
        <v>1691780857.0999999</v>
      </c>
      <c r="DI19">
        <v>4</v>
      </c>
      <c r="DJ19">
        <v>0.17599999999999999</v>
      </c>
      <c r="DK19">
        <v>-7.0000000000000001E-3</v>
      </c>
      <c r="DL19">
        <v>-3.1880000000000002</v>
      </c>
      <c r="DM19">
        <v>7.5999999999999998E-2</v>
      </c>
      <c r="DN19">
        <v>200</v>
      </c>
      <c r="DO19">
        <v>24</v>
      </c>
      <c r="DP19">
        <v>0.27</v>
      </c>
      <c r="DQ19">
        <v>0.04</v>
      </c>
      <c r="DR19">
        <v>18.13004378976564</v>
      </c>
      <c r="DS19">
        <v>0.76652905367970259</v>
      </c>
      <c r="DT19">
        <v>0.13856200997231541</v>
      </c>
      <c r="DU19">
        <v>1</v>
      </c>
      <c r="DV19">
        <v>0.22870651023416069</v>
      </c>
      <c r="DW19">
        <v>8.2491867667915577E-3</v>
      </c>
      <c r="DX19">
        <v>3.82615251212145E-3</v>
      </c>
      <c r="DY19">
        <v>1</v>
      </c>
      <c r="DZ19">
        <v>2</v>
      </c>
      <c r="EA19">
        <v>2</v>
      </c>
      <c r="EB19" t="s">
        <v>365</v>
      </c>
      <c r="EC19">
        <v>3.12391</v>
      </c>
      <c r="ED19">
        <v>2.8690000000000002</v>
      </c>
      <c r="EE19">
        <v>4.44267E-2</v>
      </c>
      <c r="EF19">
        <v>4.9410700000000002E-2</v>
      </c>
      <c r="EG19">
        <v>0.12933500000000001</v>
      </c>
      <c r="EH19">
        <v>0.113987</v>
      </c>
      <c r="EI19">
        <v>27838</v>
      </c>
      <c r="EJ19">
        <v>28469.9</v>
      </c>
      <c r="EK19">
        <v>26832.7</v>
      </c>
      <c r="EL19">
        <v>27659.5</v>
      </c>
      <c r="EM19">
        <v>33423.9</v>
      </c>
      <c r="EN19">
        <v>34270.199999999997</v>
      </c>
      <c r="EO19">
        <v>39769.4</v>
      </c>
      <c r="EP19">
        <v>40089.1</v>
      </c>
      <c r="EQ19">
        <v>2.0015999999999998</v>
      </c>
      <c r="ER19">
        <v>1.7518</v>
      </c>
      <c r="ES19">
        <v>5.3733599999999999E-2</v>
      </c>
      <c r="ET19">
        <v>0</v>
      </c>
      <c r="EU19">
        <v>31.0822</v>
      </c>
      <c r="EV19">
        <v>999.9</v>
      </c>
      <c r="EW19">
        <v>57.1</v>
      </c>
      <c r="EX19">
        <v>35.6</v>
      </c>
      <c r="EY19">
        <v>33.814100000000003</v>
      </c>
      <c r="EZ19">
        <v>62.828200000000002</v>
      </c>
      <c r="FA19">
        <v>28.229199999999999</v>
      </c>
      <c r="FB19">
        <v>1</v>
      </c>
      <c r="FC19">
        <v>0.50203299999999995</v>
      </c>
      <c r="FD19">
        <v>2.0828099999999998</v>
      </c>
      <c r="FE19">
        <v>20.302399999999999</v>
      </c>
      <c r="FF19">
        <v>5.2172900000000002</v>
      </c>
      <c r="FG19">
        <v>11.908099999999999</v>
      </c>
      <c r="FH19">
        <v>4.9980000000000002</v>
      </c>
      <c r="FI19">
        <v>3.3029999999999999</v>
      </c>
      <c r="FJ19">
        <v>9999</v>
      </c>
      <c r="FK19">
        <v>9999</v>
      </c>
      <c r="FL19">
        <v>9999</v>
      </c>
      <c r="FM19">
        <v>999.9</v>
      </c>
      <c r="FN19">
        <v>1.8843099999999999</v>
      </c>
      <c r="FO19">
        <v>1.8849199999999999</v>
      </c>
      <c r="FP19">
        <v>1.8809800000000001</v>
      </c>
      <c r="FQ19">
        <v>1.8824799999999999</v>
      </c>
      <c r="FR19">
        <v>1.87961</v>
      </c>
      <c r="FS19">
        <v>1.8831199999999999</v>
      </c>
      <c r="FT19">
        <v>1.87897</v>
      </c>
      <c r="FU19">
        <v>1.8812599999999999</v>
      </c>
      <c r="FV19">
        <v>5</v>
      </c>
      <c r="FW19">
        <v>0</v>
      </c>
      <c r="FX19">
        <v>0</v>
      </c>
      <c r="FY19">
        <v>0</v>
      </c>
      <c r="FZ19" t="s">
        <v>366</v>
      </c>
      <c r="GA19" t="s">
        <v>367</v>
      </c>
      <c r="GB19" t="s">
        <v>368</v>
      </c>
      <c r="GC19" t="s">
        <v>368</v>
      </c>
      <c r="GD19" t="s">
        <v>368</v>
      </c>
      <c r="GE19" t="s">
        <v>368</v>
      </c>
      <c r="GF19">
        <v>0</v>
      </c>
      <c r="GG19">
        <v>100</v>
      </c>
      <c r="GH19">
        <v>100</v>
      </c>
      <c r="GI19">
        <v>-3.1880000000000002</v>
      </c>
      <c r="GJ19">
        <v>7.6300000000000007E-2</v>
      </c>
      <c r="GK19">
        <v>-3.1882999999999981</v>
      </c>
      <c r="GL19">
        <v>0</v>
      </c>
      <c r="GM19">
        <v>0</v>
      </c>
      <c r="GN19">
        <v>0</v>
      </c>
      <c r="GO19">
        <v>7.6284999999998604E-2</v>
      </c>
      <c r="GP19">
        <v>0</v>
      </c>
      <c r="GQ19">
        <v>0</v>
      </c>
      <c r="GR19">
        <v>0</v>
      </c>
      <c r="GS19">
        <v>-1</v>
      </c>
      <c r="GT19">
        <v>-1</v>
      </c>
      <c r="GU19">
        <v>-1</v>
      </c>
      <c r="GV19">
        <v>-1</v>
      </c>
      <c r="GW19">
        <v>0.8</v>
      </c>
      <c r="GX19">
        <v>0.7</v>
      </c>
      <c r="GY19">
        <v>0.58593799999999996</v>
      </c>
      <c r="GZ19">
        <v>2.5463900000000002</v>
      </c>
      <c r="HA19">
        <v>1.5979000000000001</v>
      </c>
      <c r="HB19">
        <v>2.3107899999999999</v>
      </c>
      <c r="HC19">
        <v>1.6003400000000001</v>
      </c>
      <c r="HD19">
        <v>2.4572799999999999</v>
      </c>
      <c r="HE19">
        <v>38.501399999999997</v>
      </c>
      <c r="HF19">
        <v>23.772300000000001</v>
      </c>
      <c r="HG19">
        <v>18</v>
      </c>
      <c r="HH19">
        <v>537.31299999999999</v>
      </c>
      <c r="HI19">
        <v>447.166</v>
      </c>
      <c r="HJ19">
        <v>28.269100000000002</v>
      </c>
      <c r="HK19">
        <v>33.5884</v>
      </c>
      <c r="HL19">
        <v>29.999400000000001</v>
      </c>
      <c r="HM19">
        <v>33.537599999999998</v>
      </c>
      <c r="HN19">
        <v>33.501399999999997</v>
      </c>
      <c r="HO19">
        <v>11.7437</v>
      </c>
      <c r="HP19">
        <v>36.101100000000002</v>
      </c>
      <c r="HQ19">
        <v>0</v>
      </c>
      <c r="HR19">
        <v>28.292200000000001</v>
      </c>
      <c r="HS19">
        <v>200</v>
      </c>
      <c r="HT19">
        <v>24.3384</v>
      </c>
      <c r="HU19">
        <v>99.112499999999997</v>
      </c>
      <c r="HV19">
        <v>98.045299999999997</v>
      </c>
    </row>
    <row r="20" spans="1:230" x14ac:dyDescent="0.3">
      <c r="A20">
        <v>4</v>
      </c>
      <c r="B20">
        <v>1691781010.0999999</v>
      </c>
      <c r="C20">
        <v>315</v>
      </c>
      <c r="D20" t="s">
        <v>375</v>
      </c>
      <c r="E20" t="s">
        <v>376</v>
      </c>
      <c r="F20" t="s">
        <v>357</v>
      </c>
      <c r="G20" t="s">
        <v>358</v>
      </c>
      <c r="H20" t="s">
        <v>359</v>
      </c>
      <c r="I20" t="s">
        <v>360</v>
      </c>
      <c r="J20" t="s">
        <v>361</v>
      </c>
      <c r="K20" t="s">
        <v>361</v>
      </c>
      <c r="L20" t="s">
        <v>362</v>
      </c>
      <c r="M20">
        <v>1691781010.0999999</v>
      </c>
      <c r="N20">
        <f t="shared" si="0"/>
        <v>4.917248899457426E-3</v>
      </c>
      <c r="O20">
        <f t="shared" si="1"/>
        <v>4.9172488994574257</v>
      </c>
      <c r="P20">
        <f t="shared" si="2"/>
        <v>12.142970639277225</v>
      </c>
      <c r="Q20">
        <f t="shared" si="3"/>
        <v>104.842</v>
      </c>
      <c r="R20">
        <f t="shared" si="4"/>
        <v>26.684426200503925</v>
      </c>
      <c r="S20">
        <f t="shared" si="5"/>
        <v>2.6335207114817929</v>
      </c>
      <c r="T20">
        <f t="shared" si="6"/>
        <v>10.346993274599999</v>
      </c>
      <c r="U20">
        <f t="shared" si="7"/>
        <v>0.26630336360224366</v>
      </c>
      <c r="V20">
        <f t="shared" si="8"/>
        <v>2.902954928005312</v>
      </c>
      <c r="W20">
        <f t="shared" si="9"/>
        <v>0.25343774984612277</v>
      </c>
      <c r="X20">
        <f t="shared" si="10"/>
        <v>0.15950270870101652</v>
      </c>
      <c r="Y20">
        <f t="shared" si="11"/>
        <v>344.39279876241648</v>
      </c>
      <c r="Z20">
        <f t="shared" si="12"/>
        <v>33.026646748256695</v>
      </c>
      <c r="AA20">
        <f t="shared" si="13"/>
        <v>31.973400000000002</v>
      </c>
      <c r="AB20">
        <f t="shared" si="14"/>
        <v>4.7678986907508829</v>
      </c>
      <c r="AC20">
        <f t="shared" si="15"/>
        <v>60.380557731040454</v>
      </c>
      <c r="AD20">
        <f t="shared" si="16"/>
        <v>2.9277267601500001</v>
      </c>
      <c r="AE20">
        <f t="shared" si="17"/>
        <v>4.8487905215968441</v>
      </c>
      <c r="AF20">
        <f t="shared" si="18"/>
        <v>1.8401719306008828</v>
      </c>
      <c r="AG20">
        <f t="shared" si="19"/>
        <v>-216.85067646607249</v>
      </c>
      <c r="AH20">
        <f t="shared" si="20"/>
        <v>46.559971558389513</v>
      </c>
      <c r="AI20">
        <f t="shared" si="21"/>
        <v>3.641706423471593</v>
      </c>
      <c r="AJ20">
        <f t="shared" si="22"/>
        <v>177.7438002782051</v>
      </c>
      <c r="AK20">
        <f t="shared" si="23"/>
        <v>12.166318245666254</v>
      </c>
      <c r="AL20">
        <f t="shared" si="24"/>
        <v>4.9793066169449824</v>
      </c>
      <c r="AM20">
        <f t="shared" si="25"/>
        <v>12.142970639277225</v>
      </c>
      <c r="AN20">
        <v>122.9594027817118</v>
      </c>
      <c r="AO20">
        <v>108.0720363636364</v>
      </c>
      <c r="AP20">
        <v>-7.9462192576441534E-3</v>
      </c>
      <c r="AQ20">
        <v>65.57183590100648</v>
      </c>
      <c r="AR20">
        <f t="shared" si="26"/>
        <v>4.9172488994574257</v>
      </c>
      <c r="AS20">
        <v>23.92644965556994</v>
      </c>
      <c r="AT20">
        <v>29.6634103030303</v>
      </c>
      <c r="AU20">
        <v>-1.5228609549897761E-3</v>
      </c>
      <c r="AV20">
        <v>95.627147003037436</v>
      </c>
      <c r="AW20">
        <v>0</v>
      </c>
      <c r="AX20">
        <v>0</v>
      </c>
      <c r="AY20">
        <f t="shared" si="27"/>
        <v>1</v>
      </c>
      <c r="AZ20">
        <f t="shared" si="28"/>
        <v>0</v>
      </c>
      <c r="BA20">
        <f t="shared" si="29"/>
        <v>51182.494263804772</v>
      </c>
      <c r="BB20">
        <f t="shared" si="30"/>
        <v>1800.12</v>
      </c>
      <c r="BC20">
        <f t="shared" si="31"/>
        <v>1513.2857993812081</v>
      </c>
      <c r="BD20">
        <f t="shared" si="32"/>
        <v>0.84065828910361984</v>
      </c>
      <c r="BE20">
        <f t="shared" si="33"/>
        <v>0.1913165782072398</v>
      </c>
      <c r="BF20">
        <v>6</v>
      </c>
      <c r="BG20">
        <v>0.5</v>
      </c>
      <c r="BH20" t="s">
        <v>363</v>
      </c>
      <c r="BI20">
        <v>2</v>
      </c>
      <c r="BJ20" t="b">
        <v>1</v>
      </c>
      <c r="BK20">
        <v>1691781010.0999999</v>
      </c>
      <c r="BL20">
        <v>104.842</v>
      </c>
      <c r="BM20">
        <v>120.068</v>
      </c>
      <c r="BN20">
        <v>29.665500000000002</v>
      </c>
      <c r="BO20">
        <v>23.867599999999999</v>
      </c>
      <c r="BP20">
        <v>107.843</v>
      </c>
      <c r="BQ20">
        <v>29.590299999999999</v>
      </c>
      <c r="BR20">
        <v>500.00099999999998</v>
      </c>
      <c r="BS20">
        <v>98.590299999999999</v>
      </c>
      <c r="BT20">
        <v>0.10100000000000001</v>
      </c>
      <c r="BU20">
        <v>32.270899999999997</v>
      </c>
      <c r="BV20">
        <v>31.973400000000002</v>
      </c>
      <c r="BW20">
        <v>999.9</v>
      </c>
      <c r="BX20">
        <v>0</v>
      </c>
      <c r="BY20">
        <v>0</v>
      </c>
      <c r="BZ20">
        <v>9990</v>
      </c>
      <c r="CA20">
        <v>0</v>
      </c>
      <c r="CB20">
        <v>150.88900000000001</v>
      </c>
      <c r="CC20">
        <v>-15.226000000000001</v>
      </c>
      <c r="CD20">
        <v>108.048</v>
      </c>
      <c r="CE20">
        <v>123.004</v>
      </c>
      <c r="CF20">
        <v>5.7979500000000002</v>
      </c>
      <c r="CG20">
        <v>120.068</v>
      </c>
      <c r="CH20">
        <v>23.867599999999999</v>
      </c>
      <c r="CI20">
        <v>2.9247299999999998</v>
      </c>
      <c r="CJ20">
        <v>2.35311</v>
      </c>
      <c r="CK20">
        <v>23.605499999999999</v>
      </c>
      <c r="CL20">
        <v>20.044599999999999</v>
      </c>
      <c r="CM20">
        <v>1800.12</v>
      </c>
      <c r="CN20">
        <v>0.97799400000000003</v>
      </c>
      <c r="CO20">
        <v>2.2005799999999999E-2</v>
      </c>
      <c r="CP20">
        <v>0</v>
      </c>
      <c r="CQ20">
        <v>879.52</v>
      </c>
      <c r="CR20">
        <v>5.0009399999999999</v>
      </c>
      <c r="CS20">
        <v>19598.7</v>
      </c>
      <c r="CT20">
        <v>13861</v>
      </c>
      <c r="CU20">
        <v>47.436999999999998</v>
      </c>
      <c r="CV20">
        <v>49.875</v>
      </c>
      <c r="CW20">
        <v>48.561999999999998</v>
      </c>
      <c r="CX20">
        <v>48.811999999999998</v>
      </c>
      <c r="CY20">
        <v>49.125</v>
      </c>
      <c r="CZ20">
        <v>1755.62</v>
      </c>
      <c r="DA20">
        <v>39.5</v>
      </c>
      <c r="DB20">
        <v>0</v>
      </c>
      <c r="DC20">
        <v>1691781010.2</v>
      </c>
      <c r="DD20">
        <v>0</v>
      </c>
      <c r="DE20">
        <v>1691780971.5999999</v>
      </c>
      <c r="DF20" t="s">
        <v>377</v>
      </c>
      <c r="DG20">
        <v>1691780964.0999999</v>
      </c>
      <c r="DH20">
        <v>1691780971.5999999</v>
      </c>
      <c r="DI20">
        <v>5</v>
      </c>
      <c r="DJ20">
        <v>0.188</v>
      </c>
      <c r="DK20">
        <v>-1E-3</v>
      </c>
      <c r="DL20">
        <v>-3</v>
      </c>
      <c r="DM20">
        <v>7.4999999999999997E-2</v>
      </c>
      <c r="DN20">
        <v>120</v>
      </c>
      <c r="DO20">
        <v>24</v>
      </c>
      <c r="DP20">
        <v>0.51</v>
      </c>
      <c r="DQ20">
        <v>0.05</v>
      </c>
      <c r="DR20">
        <v>11.972701615357479</v>
      </c>
      <c r="DS20">
        <v>0.55958698805261886</v>
      </c>
      <c r="DT20">
        <v>0.1267507713721362</v>
      </c>
      <c r="DU20">
        <v>1</v>
      </c>
      <c r="DV20">
        <v>0.2601210804799754</v>
      </c>
      <c r="DW20">
        <v>1.1583129010803149E-2</v>
      </c>
      <c r="DX20">
        <v>4.5464111996997734E-3</v>
      </c>
      <c r="DY20">
        <v>1</v>
      </c>
      <c r="DZ20">
        <v>2</v>
      </c>
      <c r="EA20">
        <v>2</v>
      </c>
      <c r="EB20" t="s">
        <v>365</v>
      </c>
      <c r="EC20">
        <v>3.12364</v>
      </c>
      <c r="ED20">
        <v>2.8702399999999999</v>
      </c>
      <c r="EE20">
        <v>2.7604299999999998E-2</v>
      </c>
      <c r="EF20">
        <v>3.1044499999999999E-2</v>
      </c>
      <c r="EG20">
        <v>0.12992200000000001</v>
      </c>
      <c r="EH20">
        <v>0.11237800000000001</v>
      </c>
      <c r="EI20">
        <v>28324.1</v>
      </c>
      <c r="EJ20">
        <v>29018</v>
      </c>
      <c r="EK20">
        <v>26829.599999999999</v>
      </c>
      <c r="EL20">
        <v>27658.5</v>
      </c>
      <c r="EM20">
        <v>33396.800000000003</v>
      </c>
      <c r="EN20">
        <v>34330.5</v>
      </c>
      <c r="EO20">
        <v>39765.199999999997</v>
      </c>
      <c r="EP20">
        <v>40088.300000000003</v>
      </c>
      <c r="EQ20">
        <v>2.0024000000000002</v>
      </c>
      <c r="ER20">
        <v>1.7490000000000001</v>
      </c>
      <c r="ES20">
        <v>5.0544699999999998E-2</v>
      </c>
      <c r="ET20">
        <v>0</v>
      </c>
      <c r="EU20">
        <v>31.152899999999999</v>
      </c>
      <c r="EV20">
        <v>999.9</v>
      </c>
      <c r="EW20">
        <v>57.1</v>
      </c>
      <c r="EX20">
        <v>35.6</v>
      </c>
      <c r="EY20">
        <v>33.815100000000001</v>
      </c>
      <c r="EZ20">
        <v>62.798200000000001</v>
      </c>
      <c r="FA20">
        <v>28.413499999999999</v>
      </c>
      <c r="FB20">
        <v>1</v>
      </c>
      <c r="FC20">
        <v>0.50682899999999997</v>
      </c>
      <c r="FD20">
        <v>2.0278</v>
      </c>
      <c r="FE20">
        <v>20.300999999999998</v>
      </c>
      <c r="FF20">
        <v>5.2172900000000002</v>
      </c>
      <c r="FG20">
        <v>11.908099999999999</v>
      </c>
      <c r="FH20">
        <v>4.9980000000000002</v>
      </c>
      <c r="FI20">
        <v>3.3029999999999999</v>
      </c>
      <c r="FJ20">
        <v>9999</v>
      </c>
      <c r="FK20">
        <v>9999</v>
      </c>
      <c r="FL20">
        <v>9999</v>
      </c>
      <c r="FM20">
        <v>999.9</v>
      </c>
      <c r="FN20">
        <v>1.88446</v>
      </c>
      <c r="FO20">
        <v>1.88507</v>
      </c>
      <c r="FP20">
        <v>1.8811</v>
      </c>
      <c r="FQ20">
        <v>1.88263</v>
      </c>
      <c r="FR20">
        <v>1.8797299999999999</v>
      </c>
      <c r="FS20">
        <v>1.88324</v>
      </c>
      <c r="FT20">
        <v>1.8791199999999999</v>
      </c>
      <c r="FU20">
        <v>1.88141</v>
      </c>
      <c r="FV20">
        <v>5</v>
      </c>
      <c r="FW20">
        <v>0</v>
      </c>
      <c r="FX20">
        <v>0</v>
      </c>
      <c r="FY20">
        <v>0</v>
      </c>
      <c r="FZ20" t="s">
        <v>366</v>
      </c>
      <c r="GA20" t="s">
        <v>367</v>
      </c>
      <c r="GB20" t="s">
        <v>368</v>
      </c>
      <c r="GC20" t="s">
        <v>368</v>
      </c>
      <c r="GD20" t="s">
        <v>368</v>
      </c>
      <c r="GE20" t="s">
        <v>368</v>
      </c>
      <c r="GF20">
        <v>0</v>
      </c>
      <c r="GG20">
        <v>100</v>
      </c>
      <c r="GH20">
        <v>100</v>
      </c>
      <c r="GI20">
        <v>-3.0009999999999999</v>
      </c>
      <c r="GJ20">
        <v>7.5200000000000003E-2</v>
      </c>
      <c r="GK20">
        <v>-3.000380952380937</v>
      </c>
      <c r="GL20">
        <v>0</v>
      </c>
      <c r="GM20">
        <v>0</v>
      </c>
      <c r="GN20">
        <v>0</v>
      </c>
      <c r="GO20">
        <v>7.5170000000003512E-2</v>
      </c>
      <c r="GP20">
        <v>0</v>
      </c>
      <c r="GQ20">
        <v>0</v>
      </c>
      <c r="GR20">
        <v>0</v>
      </c>
      <c r="GS20">
        <v>-1</v>
      </c>
      <c r="GT20">
        <v>-1</v>
      </c>
      <c r="GU20">
        <v>-1</v>
      </c>
      <c r="GV20">
        <v>-1</v>
      </c>
      <c r="GW20">
        <v>0.8</v>
      </c>
      <c r="GX20">
        <v>0.6</v>
      </c>
      <c r="GY20">
        <v>0.41259800000000002</v>
      </c>
      <c r="GZ20">
        <v>2.5781200000000002</v>
      </c>
      <c r="HA20">
        <v>1.5979000000000001</v>
      </c>
      <c r="HB20">
        <v>2.3107899999999999</v>
      </c>
      <c r="HC20">
        <v>1.6003400000000001</v>
      </c>
      <c r="HD20">
        <v>2.3828100000000001</v>
      </c>
      <c r="HE20">
        <v>38.994</v>
      </c>
      <c r="HF20">
        <v>23.754799999999999</v>
      </c>
      <c r="HG20">
        <v>18</v>
      </c>
      <c r="HH20">
        <v>538.36900000000003</v>
      </c>
      <c r="HI20">
        <v>445.79500000000002</v>
      </c>
      <c r="HJ20">
        <v>28.449200000000001</v>
      </c>
      <c r="HK20">
        <v>33.644500000000001</v>
      </c>
      <c r="HL20">
        <v>30</v>
      </c>
      <c r="HM20">
        <v>33.6006</v>
      </c>
      <c r="HN20">
        <v>33.567100000000003</v>
      </c>
      <c r="HO20">
        <v>8.2757400000000008</v>
      </c>
      <c r="HP20">
        <v>37.301900000000003</v>
      </c>
      <c r="HQ20">
        <v>0</v>
      </c>
      <c r="HR20">
        <v>28.465399999999999</v>
      </c>
      <c r="HS20">
        <v>120</v>
      </c>
      <c r="HT20">
        <v>23.778300000000002</v>
      </c>
      <c r="HU20">
        <v>99.101900000000001</v>
      </c>
      <c r="HV20">
        <v>98.042699999999996</v>
      </c>
    </row>
    <row r="21" spans="1:230" x14ac:dyDescent="0.3">
      <c r="A21">
        <v>5</v>
      </c>
      <c r="B21">
        <v>1691781133.0999999</v>
      </c>
      <c r="C21">
        <v>438</v>
      </c>
      <c r="D21" t="s">
        <v>378</v>
      </c>
      <c r="E21" t="s">
        <v>379</v>
      </c>
      <c r="F21" t="s">
        <v>357</v>
      </c>
      <c r="G21" t="s">
        <v>358</v>
      </c>
      <c r="H21" t="s">
        <v>359</v>
      </c>
      <c r="I21" t="s">
        <v>360</v>
      </c>
      <c r="J21" t="s">
        <v>361</v>
      </c>
      <c r="K21" t="s">
        <v>361</v>
      </c>
      <c r="L21" t="s">
        <v>362</v>
      </c>
      <c r="M21">
        <v>1691781133.0999999</v>
      </c>
      <c r="N21">
        <f t="shared" si="0"/>
        <v>5.5969504117962142E-3</v>
      </c>
      <c r="O21">
        <f t="shared" si="1"/>
        <v>5.5969504117962146</v>
      </c>
      <c r="P21">
        <f t="shared" si="2"/>
        <v>7.9405780661230967</v>
      </c>
      <c r="Q21">
        <f t="shared" si="3"/>
        <v>60.146799999999999</v>
      </c>
      <c r="R21">
        <f t="shared" si="4"/>
        <v>15.720357408617302</v>
      </c>
      <c r="S21">
        <f t="shared" si="5"/>
        <v>1.5514105942127665</v>
      </c>
      <c r="T21">
        <f t="shared" si="6"/>
        <v>5.93576725404768</v>
      </c>
      <c r="U21">
        <f t="shared" si="7"/>
        <v>0.30843227024461811</v>
      </c>
      <c r="V21">
        <f t="shared" si="8"/>
        <v>2.8976760664504768</v>
      </c>
      <c r="W21">
        <f t="shared" si="9"/>
        <v>0.29128520757643245</v>
      </c>
      <c r="X21">
        <f t="shared" si="10"/>
        <v>0.18351436553361308</v>
      </c>
      <c r="Y21">
        <f t="shared" si="11"/>
        <v>344.38209876300874</v>
      </c>
      <c r="Z21">
        <f t="shared" si="12"/>
        <v>32.935609395509758</v>
      </c>
      <c r="AA21">
        <f t="shared" si="13"/>
        <v>31.941199999999998</v>
      </c>
      <c r="AB21">
        <f t="shared" si="14"/>
        <v>4.7592142117651823</v>
      </c>
      <c r="AC21">
        <f t="shared" si="15"/>
        <v>60.27723208981115</v>
      </c>
      <c r="AD21">
        <f t="shared" si="16"/>
        <v>2.9368955957774401</v>
      </c>
      <c r="AE21">
        <f t="shared" si="17"/>
        <v>4.8723132996577538</v>
      </c>
      <c r="AF21">
        <f t="shared" si="18"/>
        <v>1.8223186159877423</v>
      </c>
      <c r="AG21">
        <f t="shared" si="19"/>
        <v>-246.82551316021303</v>
      </c>
      <c r="AH21">
        <f t="shared" si="20"/>
        <v>64.893585324046484</v>
      </c>
      <c r="AI21">
        <f t="shared" si="21"/>
        <v>5.086262507563414</v>
      </c>
      <c r="AJ21">
        <f t="shared" si="22"/>
        <v>167.53643343440558</v>
      </c>
      <c r="AK21">
        <f t="shared" si="23"/>
        <v>7.8209810466123475</v>
      </c>
      <c r="AL21">
        <f t="shared" si="24"/>
        <v>5.6201000782692461</v>
      </c>
      <c r="AM21">
        <f t="shared" si="25"/>
        <v>7.9405780661230967</v>
      </c>
      <c r="AN21">
        <v>71.683412564404975</v>
      </c>
      <c r="AO21">
        <v>61.936254545454517</v>
      </c>
      <c r="AP21">
        <v>-4.6312640249253362E-4</v>
      </c>
      <c r="AQ21">
        <v>65.567400453588178</v>
      </c>
      <c r="AR21">
        <f t="shared" si="26"/>
        <v>5.5969504117962146</v>
      </c>
      <c r="AS21">
        <v>23.22395375785484</v>
      </c>
      <c r="AT21">
        <v>29.762172121212121</v>
      </c>
      <c r="AU21">
        <v>-3.4476858781197269E-3</v>
      </c>
      <c r="AV21">
        <v>95.609530146831048</v>
      </c>
      <c r="AW21">
        <v>0</v>
      </c>
      <c r="AX21">
        <v>0</v>
      </c>
      <c r="AY21">
        <f t="shared" si="27"/>
        <v>1</v>
      </c>
      <c r="AZ21">
        <f t="shared" si="28"/>
        <v>0</v>
      </c>
      <c r="BA21">
        <f t="shared" si="29"/>
        <v>51019.718882893714</v>
      </c>
      <c r="BB21">
        <f t="shared" si="30"/>
        <v>1800.07</v>
      </c>
      <c r="BC21">
        <f t="shared" si="31"/>
        <v>1513.2431993815042</v>
      </c>
      <c r="BD21">
        <f t="shared" si="32"/>
        <v>0.84065797406851084</v>
      </c>
      <c r="BE21">
        <f t="shared" si="33"/>
        <v>0.19131594813702177</v>
      </c>
      <c r="BF21">
        <v>6</v>
      </c>
      <c r="BG21">
        <v>0.5</v>
      </c>
      <c r="BH21" t="s">
        <v>363</v>
      </c>
      <c r="BI21">
        <v>2</v>
      </c>
      <c r="BJ21" t="b">
        <v>1</v>
      </c>
      <c r="BK21">
        <v>1691781133.0999999</v>
      </c>
      <c r="BL21">
        <v>60.146799999999999</v>
      </c>
      <c r="BM21">
        <v>69.931899999999999</v>
      </c>
      <c r="BN21">
        <v>29.759399999999999</v>
      </c>
      <c r="BO21">
        <v>23.219799999999999</v>
      </c>
      <c r="BP21">
        <v>62.990900000000003</v>
      </c>
      <c r="BQ21">
        <v>29.695</v>
      </c>
      <c r="BR21">
        <v>500.29199999999997</v>
      </c>
      <c r="BS21">
        <v>98.588499999999996</v>
      </c>
      <c r="BT21">
        <v>9.9497600000000005E-2</v>
      </c>
      <c r="BU21">
        <v>32.3566</v>
      </c>
      <c r="BV21">
        <v>31.941199999999998</v>
      </c>
      <c r="BW21">
        <v>999.9</v>
      </c>
      <c r="BX21">
        <v>0</v>
      </c>
      <c r="BY21">
        <v>0</v>
      </c>
      <c r="BZ21">
        <v>9960</v>
      </c>
      <c r="CA21">
        <v>0</v>
      </c>
      <c r="CB21">
        <v>1739.11</v>
      </c>
      <c r="CC21">
        <v>-9.7851300000000005</v>
      </c>
      <c r="CD21">
        <v>61.991599999999998</v>
      </c>
      <c r="CE21">
        <v>71.594300000000004</v>
      </c>
      <c r="CF21">
        <v>6.5395799999999999</v>
      </c>
      <c r="CG21">
        <v>69.931899999999999</v>
      </c>
      <c r="CH21">
        <v>23.219799999999999</v>
      </c>
      <c r="CI21">
        <v>2.9339400000000002</v>
      </c>
      <c r="CJ21">
        <v>2.2892100000000002</v>
      </c>
      <c r="CK21">
        <v>23.657699999999998</v>
      </c>
      <c r="CL21">
        <v>19.6007</v>
      </c>
      <c r="CM21">
        <v>1800.07</v>
      </c>
      <c r="CN21">
        <v>0.97800799999999999</v>
      </c>
      <c r="CO21">
        <v>2.1992500000000002E-2</v>
      </c>
      <c r="CP21">
        <v>0</v>
      </c>
      <c r="CQ21">
        <v>873.54700000000003</v>
      </c>
      <c r="CR21">
        <v>5.0009399999999999</v>
      </c>
      <c r="CS21">
        <v>19487.3</v>
      </c>
      <c r="CT21">
        <v>13860.7</v>
      </c>
      <c r="CU21">
        <v>47.311999999999998</v>
      </c>
      <c r="CV21">
        <v>49.686999999999998</v>
      </c>
      <c r="CW21">
        <v>48.375</v>
      </c>
      <c r="CX21">
        <v>48.625</v>
      </c>
      <c r="CY21">
        <v>49</v>
      </c>
      <c r="CZ21">
        <v>1755.59</v>
      </c>
      <c r="DA21">
        <v>39.479999999999997</v>
      </c>
      <c r="DB21">
        <v>0</v>
      </c>
      <c r="DC21">
        <v>1691781133.2</v>
      </c>
      <c r="DD21">
        <v>0</v>
      </c>
      <c r="DE21">
        <v>1691781094.0999999</v>
      </c>
      <c r="DF21" t="s">
        <v>380</v>
      </c>
      <c r="DG21">
        <v>1691781085.5999999</v>
      </c>
      <c r="DH21">
        <v>1691781094.0999999</v>
      </c>
      <c r="DI21">
        <v>6</v>
      </c>
      <c r="DJ21">
        <v>0.156</v>
      </c>
      <c r="DK21">
        <v>-1.0999999999999999E-2</v>
      </c>
      <c r="DL21">
        <v>-2.8439999999999999</v>
      </c>
      <c r="DM21">
        <v>6.4000000000000001E-2</v>
      </c>
      <c r="DN21">
        <v>70</v>
      </c>
      <c r="DO21">
        <v>23</v>
      </c>
      <c r="DP21">
        <v>0.64</v>
      </c>
      <c r="DQ21">
        <v>0.03</v>
      </c>
      <c r="DR21">
        <v>7.8494659692179054</v>
      </c>
      <c r="DS21">
        <v>0.49107417946989651</v>
      </c>
      <c r="DT21">
        <v>9.2818895745817587E-2</v>
      </c>
      <c r="DU21">
        <v>1</v>
      </c>
      <c r="DV21">
        <v>0.30026614874150481</v>
      </c>
      <c r="DW21">
        <v>1.1553012527279159E-2</v>
      </c>
      <c r="DX21">
        <v>6.0081649002320884E-3</v>
      </c>
      <c r="DY21">
        <v>1</v>
      </c>
      <c r="DZ21">
        <v>2</v>
      </c>
      <c r="EA21">
        <v>2</v>
      </c>
      <c r="EB21" t="s">
        <v>365</v>
      </c>
      <c r="EC21">
        <v>3.1238100000000002</v>
      </c>
      <c r="ED21">
        <v>2.86849</v>
      </c>
      <c r="EE21">
        <v>1.6425800000000001E-2</v>
      </c>
      <c r="EF21">
        <v>1.8506600000000002E-2</v>
      </c>
      <c r="EG21">
        <v>0.13023100000000001</v>
      </c>
      <c r="EH21">
        <v>0.110181</v>
      </c>
      <c r="EI21">
        <v>28648.799999999999</v>
      </c>
      <c r="EJ21">
        <v>29392.9</v>
      </c>
      <c r="EK21">
        <v>26829.3</v>
      </c>
      <c r="EL21">
        <v>27658.5</v>
      </c>
      <c r="EM21">
        <v>33383.599999999999</v>
      </c>
      <c r="EN21">
        <v>34415.699999999997</v>
      </c>
      <c r="EO21">
        <v>39764.699999999997</v>
      </c>
      <c r="EP21">
        <v>40089.599999999999</v>
      </c>
      <c r="EQ21">
        <v>2.0017999999999998</v>
      </c>
      <c r="ER21">
        <v>1.7472000000000001</v>
      </c>
      <c r="ES21">
        <v>5.0067899999999999E-2</v>
      </c>
      <c r="ET21">
        <v>0</v>
      </c>
      <c r="EU21">
        <v>31.128399999999999</v>
      </c>
      <c r="EV21">
        <v>999.9</v>
      </c>
      <c r="EW21">
        <v>56.9</v>
      </c>
      <c r="EX21">
        <v>35.700000000000003</v>
      </c>
      <c r="EY21">
        <v>33.884300000000003</v>
      </c>
      <c r="EZ21">
        <v>62.648200000000003</v>
      </c>
      <c r="FA21">
        <v>28.145</v>
      </c>
      <c r="FB21">
        <v>1</v>
      </c>
      <c r="FC21">
        <v>0.50664600000000004</v>
      </c>
      <c r="FD21">
        <v>1.5458799999999999</v>
      </c>
      <c r="FE21">
        <v>20.305199999999999</v>
      </c>
      <c r="FF21">
        <v>5.2112999999999996</v>
      </c>
      <c r="FG21">
        <v>11.908099999999999</v>
      </c>
      <c r="FH21">
        <v>4.9972000000000003</v>
      </c>
      <c r="FI21">
        <v>3.3029999999999999</v>
      </c>
      <c r="FJ21">
        <v>9999</v>
      </c>
      <c r="FK21">
        <v>9999</v>
      </c>
      <c r="FL21">
        <v>9999</v>
      </c>
      <c r="FM21">
        <v>999.9</v>
      </c>
      <c r="FN21">
        <v>1.88449</v>
      </c>
      <c r="FO21">
        <v>1.8851</v>
      </c>
      <c r="FP21">
        <v>1.8812599999999999</v>
      </c>
      <c r="FQ21">
        <v>1.88263</v>
      </c>
      <c r="FR21">
        <v>1.8797900000000001</v>
      </c>
      <c r="FS21">
        <v>1.88327</v>
      </c>
      <c r="FT21">
        <v>1.8791199999999999</v>
      </c>
      <c r="FU21">
        <v>1.8815</v>
      </c>
      <c r="FV21">
        <v>5</v>
      </c>
      <c r="FW21">
        <v>0</v>
      </c>
      <c r="FX21">
        <v>0</v>
      </c>
      <c r="FY21">
        <v>0</v>
      </c>
      <c r="FZ21" t="s">
        <v>366</v>
      </c>
      <c r="GA21" t="s">
        <v>367</v>
      </c>
      <c r="GB21" t="s">
        <v>368</v>
      </c>
      <c r="GC21" t="s">
        <v>368</v>
      </c>
      <c r="GD21" t="s">
        <v>368</v>
      </c>
      <c r="GE21" t="s">
        <v>368</v>
      </c>
      <c r="GF21">
        <v>0</v>
      </c>
      <c r="GG21">
        <v>100</v>
      </c>
      <c r="GH21">
        <v>100</v>
      </c>
      <c r="GI21">
        <v>-2.8439999999999999</v>
      </c>
      <c r="GJ21">
        <v>6.4399999999999999E-2</v>
      </c>
      <c r="GK21">
        <v>-2.8441200000000042</v>
      </c>
      <c r="GL21">
        <v>0</v>
      </c>
      <c r="GM21">
        <v>0</v>
      </c>
      <c r="GN21">
        <v>0</v>
      </c>
      <c r="GO21">
        <v>6.4404761904768293E-2</v>
      </c>
      <c r="GP21">
        <v>0</v>
      </c>
      <c r="GQ21">
        <v>0</v>
      </c>
      <c r="GR21">
        <v>0</v>
      </c>
      <c r="GS21">
        <v>-1</v>
      </c>
      <c r="GT21">
        <v>-1</v>
      </c>
      <c r="GU21">
        <v>-1</v>
      </c>
      <c r="GV21">
        <v>-1</v>
      </c>
      <c r="GW21">
        <v>0.8</v>
      </c>
      <c r="GX21">
        <v>0.7</v>
      </c>
      <c r="GY21">
        <v>0.30395499999999998</v>
      </c>
      <c r="GZ21">
        <v>2.5805699999999998</v>
      </c>
      <c r="HA21">
        <v>1.5979000000000001</v>
      </c>
      <c r="HB21">
        <v>2.3095699999999999</v>
      </c>
      <c r="HC21">
        <v>1.6003400000000001</v>
      </c>
      <c r="HD21">
        <v>2.4939</v>
      </c>
      <c r="HE21">
        <v>39.416600000000003</v>
      </c>
      <c r="HF21">
        <v>23.754799999999999</v>
      </c>
      <c r="HG21">
        <v>18</v>
      </c>
      <c r="HH21">
        <v>538.274</v>
      </c>
      <c r="HI21">
        <v>444.85</v>
      </c>
      <c r="HJ21">
        <v>28.838899999999999</v>
      </c>
      <c r="HK21">
        <v>33.662599999999998</v>
      </c>
      <c r="HL21">
        <v>29.999400000000001</v>
      </c>
      <c r="HM21">
        <v>33.636600000000001</v>
      </c>
      <c r="HN21">
        <v>33.6</v>
      </c>
      <c r="HO21">
        <v>6.0904699999999998</v>
      </c>
      <c r="HP21">
        <v>38.797499999999999</v>
      </c>
      <c r="HQ21">
        <v>0</v>
      </c>
      <c r="HR21">
        <v>28.886500000000002</v>
      </c>
      <c r="HS21">
        <v>70</v>
      </c>
      <c r="HT21">
        <v>23.2104</v>
      </c>
      <c r="HU21">
        <v>99.100499999999997</v>
      </c>
      <c r="HV21">
        <v>98.044700000000006</v>
      </c>
    </row>
    <row r="22" spans="1:230" x14ac:dyDescent="0.3">
      <c r="A22">
        <v>6</v>
      </c>
      <c r="B22">
        <v>1691781262.0999999</v>
      </c>
      <c r="C22">
        <v>567</v>
      </c>
      <c r="D22" t="s">
        <v>381</v>
      </c>
      <c r="E22" t="s">
        <v>382</v>
      </c>
      <c r="F22" t="s">
        <v>357</v>
      </c>
      <c r="G22" t="s">
        <v>358</v>
      </c>
      <c r="H22" t="s">
        <v>359</v>
      </c>
      <c r="I22" t="s">
        <v>360</v>
      </c>
      <c r="J22" t="s">
        <v>361</v>
      </c>
      <c r="K22" t="s">
        <v>361</v>
      </c>
      <c r="L22" t="s">
        <v>362</v>
      </c>
      <c r="M22">
        <v>1691781262.0999999</v>
      </c>
      <c r="N22">
        <f t="shared" si="0"/>
        <v>6.0462357998622845E-3</v>
      </c>
      <c r="O22">
        <f t="shared" si="1"/>
        <v>6.0462357998622842</v>
      </c>
      <c r="P22">
        <f t="shared" si="2"/>
        <v>3.7816714691949951</v>
      </c>
      <c r="Q22">
        <f t="shared" si="3"/>
        <v>25.368600000000001</v>
      </c>
      <c r="R22">
        <f t="shared" si="4"/>
        <v>5.9753848476128484</v>
      </c>
      <c r="S22">
        <f t="shared" si="5"/>
        <v>0.58971932918970782</v>
      </c>
      <c r="T22">
        <f t="shared" si="6"/>
        <v>2.5036636394154002</v>
      </c>
      <c r="U22">
        <f t="shared" si="7"/>
        <v>0.33749296370745274</v>
      </c>
      <c r="V22">
        <f t="shared" si="8"/>
        <v>2.8924610281845742</v>
      </c>
      <c r="W22">
        <f t="shared" si="9"/>
        <v>0.31704282709761517</v>
      </c>
      <c r="X22">
        <f t="shared" si="10"/>
        <v>0.19988578481613073</v>
      </c>
      <c r="Y22">
        <f t="shared" si="11"/>
        <v>344.36499876294693</v>
      </c>
      <c r="Z22">
        <f t="shared" si="12"/>
        <v>32.954738606151551</v>
      </c>
      <c r="AA22">
        <f t="shared" si="13"/>
        <v>31.964700000000001</v>
      </c>
      <c r="AB22">
        <f t="shared" si="14"/>
        <v>4.7655509041000101</v>
      </c>
      <c r="AC22">
        <f t="shared" si="15"/>
        <v>60.227042556473876</v>
      </c>
      <c r="AD22">
        <f t="shared" si="16"/>
        <v>2.9570718484692002</v>
      </c>
      <c r="AE22">
        <f t="shared" si="17"/>
        <v>4.9098739087120276</v>
      </c>
      <c r="AF22">
        <f t="shared" si="18"/>
        <v>1.8084790556308099</v>
      </c>
      <c r="AG22">
        <f t="shared" si="19"/>
        <v>-266.63899877392674</v>
      </c>
      <c r="AH22">
        <f t="shared" si="20"/>
        <v>82.335453526384811</v>
      </c>
      <c r="AI22">
        <f t="shared" si="21"/>
        <v>6.470040505208722</v>
      </c>
      <c r="AJ22">
        <f t="shared" si="22"/>
        <v>166.53149402061371</v>
      </c>
      <c r="AK22">
        <f t="shared" si="23"/>
        <v>3.615616422485989</v>
      </c>
      <c r="AL22">
        <f t="shared" si="24"/>
        <v>6.0879793989687556</v>
      </c>
      <c r="AM22">
        <f t="shared" si="25"/>
        <v>3.7816714691949951</v>
      </c>
      <c r="AN22">
        <v>30.730001631332971</v>
      </c>
      <c r="AO22">
        <v>26.155776969696969</v>
      </c>
      <c r="AP22">
        <v>-1.4143603815397031E-2</v>
      </c>
      <c r="AQ22">
        <v>65.565395148238707</v>
      </c>
      <c r="AR22">
        <f t="shared" si="26"/>
        <v>6.0462357998622842</v>
      </c>
      <c r="AS22">
        <v>22.878976543147651</v>
      </c>
      <c r="AT22">
        <v>29.961077575757571</v>
      </c>
      <c r="AU22">
        <v>-5.5246466530288699E-3</v>
      </c>
      <c r="AV22">
        <v>95.600117623965517</v>
      </c>
      <c r="AW22">
        <v>0</v>
      </c>
      <c r="AX22">
        <v>0</v>
      </c>
      <c r="AY22">
        <f t="shared" si="27"/>
        <v>1</v>
      </c>
      <c r="AZ22">
        <f t="shared" si="28"/>
        <v>0</v>
      </c>
      <c r="BA22">
        <f t="shared" si="29"/>
        <v>50850.686894806662</v>
      </c>
      <c r="BB22">
        <f t="shared" si="30"/>
        <v>1799.98</v>
      </c>
      <c r="BC22">
        <f t="shared" si="31"/>
        <v>1513.1675993814733</v>
      </c>
      <c r="BD22">
        <f t="shared" si="32"/>
        <v>0.84065800696756254</v>
      </c>
      <c r="BE22">
        <f t="shared" si="33"/>
        <v>0.19131601393512535</v>
      </c>
      <c r="BF22">
        <v>6</v>
      </c>
      <c r="BG22">
        <v>0.5</v>
      </c>
      <c r="BH22" t="s">
        <v>363</v>
      </c>
      <c r="BI22">
        <v>2</v>
      </c>
      <c r="BJ22" t="b">
        <v>1</v>
      </c>
      <c r="BK22">
        <v>1691781262.0999999</v>
      </c>
      <c r="BL22">
        <v>25.368600000000001</v>
      </c>
      <c r="BM22">
        <v>29.894600000000001</v>
      </c>
      <c r="BN22">
        <v>29.962800000000001</v>
      </c>
      <c r="BO22">
        <v>22.873100000000001</v>
      </c>
      <c r="BP22">
        <v>28.1707</v>
      </c>
      <c r="BQ22">
        <v>29.911999999999999</v>
      </c>
      <c r="BR22">
        <v>499.78699999999998</v>
      </c>
      <c r="BS22">
        <v>98.590900000000005</v>
      </c>
      <c r="BT22">
        <v>0.100539</v>
      </c>
      <c r="BU22">
        <v>32.492699999999999</v>
      </c>
      <c r="BV22">
        <v>31.964700000000001</v>
      </c>
      <c r="BW22">
        <v>999.9</v>
      </c>
      <c r="BX22">
        <v>0</v>
      </c>
      <c r="BY22">
        <v>0</v>
      </c>
      <c r="BZ22">
        <v>9930</v>
      </c>
      <c r="CA22">
        <v>0</v>
      </c>
      <c r="CB22">
        <v>1616.1</v>
      </c>
      <c r="CC22">
        <v>-4.5260100000000003</v>
      </c>
      <c r="CD22">
        <v>26.152200000000001</v>
      </c>
      <c r="CE22">
        <v>30.5944</v>
      </c>
      <c r="CF22">
        <v>7.0897699999999997</v>
      </c>
      <c r="CG22">
        <v>29.894600000000001</v>
      </c>
      <c r="CH22">
        <v>22.873100000000001</v>
      </c>
      <c r="CI22">
        <v>2.9540600000000001</v>
      </c>
      <c r="CJ22">
        <v>2.2550699999999999</v>
      </c>
      <c r="CK22">
        <v>23.7712</v>
      </c>
      <c r="CL22">
        <v>19.359000000000002</v>
      </c>
      <c r="CM22">
        <v>1799.98</v>
      </c>
      <c r="CN22">
        <v>0.97800399999999998</v>
      </c>
      <c r="CO22">
        <v>2.19963E-2</v>
      </c>
      <c r="CP22">
        <v>0</v>
      </c>
      <c r="CQ22">
        <v>865.77499999999998</v>
      </c>
      <c r="CR22">
        <v>5.0009399999999999</v>
      </c>
      <c r="CS22">
        <v>19308.7</v>
      </c>
      <c r="CT22">
        <v>13860</v>
      </c>
      <c r="CU22">
        <v>47.186999999999998</v>
      </c>
      <c r="CV22">
        <v>49.561999999999998</v>
      </c>
      <c r="CW22">
        <v>48.25</v>
      </c>
      <c r="CX22">
        <v>48.5</v>
      </c>
      <c r="CY22">
        <v>48.936999999999998</v>
      </c>
      <c r="CZ22">
        <v>1755.5</v>
      </c>
      <c r="DA22">
        <v>39.479999999999997</v>
      </c>
      <c r="DB22">
        <v>0</v>
      </c>
      <c r="DC22">
        <v>1691781262.2</v>
      </c>
      <c r="DD22">
        <v>0</v>
      </c>
      <c r="DE22">
        <v>1691781223.5999999</v>
      </c>
      <c r="DF22" t="s">
        <v>383</v>
      </c>
      <c r="DG22">
        <v>1691781215.0999999</v>
      </c>
      <c r="DH22">
        <v>1691781223.5999999</v>
      </c>
      <c r="DI22">
        <v>7</v>
      </c>
      <c r="DJ22">
        <v>4.2000000000000003E-2</v>
      </c>
      <c r="DK22">
        <v>-1.4E-2</v>
      </c>
      <c r="DL22">
        <v>-2.802</v>
      </c>
      <c r="DM22">
        <v>5.0999999999999997E-2</v>
      </c>
      <c r="DN22">
        <v>30</v>
      </c>
      <c r="DO22">
        <v>23</v>
      </c>
      <c r="DP22">
        <v>0.86</v>
      </c>
      <c r="DQ22">
        <v>0.05</v>
      </c>
      <c r="DR22">
        <v>3.678937881201628</v>
      </c>
      <c r="DS22">
        <v>-7.6834244128579088E-2</v>
      </c>
      <c r="DT22">
        <v>0.1074615408982721</v>
      </c>
      <c r="DU22">
        <v>1</v>
      </c>
      <c r="DV22">
        <v>0.33258159762176348</v>
      </c>
      <c r="DW22">
        <v>5.1699482458640459E-3</v>
      </c>
      <c r="DX22">
        <v>6.2524749876568114E-3</v>
      </c>
      <c r="DY22">
        <v>1</v>
      </c>
      <c r="DZ22">
        <v>2</v>
      </c>
      <c r="EA22">
        <v>2</v>
      </c>
      <c r="EB22" t="s">
        <v>365</v>
      </c>
      <c r="EC22">
        <v>3.1231499999999999</v>
      </c>
      <c r="ED22">
        <v>2.8692600000000001</v>
      </c>
      <c r="EE22">
        <v>7.41919E-3</v>
      </c>
      <c r="EF22">
        <v>8.0164799999999994E-3</v>
      </c>
      <c r="EG22">
        <v>0.13089999999999999</v>
      </c>
      <c r="EH22">
        <v>0.109001</v>
      </c>
      <c r="EI22">
        <v>28912.1</v>
      </c>
      <c r="EJ22">
        <v>29709</v>
      </c>
      <c r="EK22">
        <v>26830.400000000001</v>
      </c>
      <c r="EL22">
        <v>27660.7</v>
      </c>
      <c r="EM22">
        <v>33358.5</v>
      </c>
      <c r="EN22">
        <v>34463.199999999997</v>
      </c>
      <c r="EO22">
        <v>39766.400000000001</v>
      </c>
      <c r="EP22">
        <v>40092.699999999997</v>
      </c>
      <c r="EQ22">
        <v>2.0028000000000001</v>
      </c>
      <c r="ER22">
        <v>1.7464</v>
      </c>
      <c r="ES22">
        <v>5.0008299999999999E-2</v>
      </c>
      <c r="ET22">
        <v>0</v>
      </c>
      <c r="EU22">
        <v>31.152899999999999</v>
      </c>
      <c r="EV22">
        <v>999.9</v>
      </c>
      <c r="EW22">
        <v>56.7</v>
      </c>
      <c r="EX22">
        <v>35.700000000000003</v>
      </c>
      <c r="EY22">
        <v>33.764699999999998</v>
      </c>
      <c r="EZ22">
        <v>62.618200000000002</v>
      </c>
      <c r="FA22">
        <v>28.433499999999999</v>
      </c>
      <c r="FB22">
        <v>1</v>
      </c>
      <c r="FC22">
        <v>0.50445099999999998</v>
      </c>
      <c r="FD22">
        <v>1.6359900000000001</v>
      </c>
      <c r="FE22">
        <v>20.303699999999999</v>
      </c>
      <c r="FF22">
        <v>5.2112999999999996</v>
      </c>
      <c r="FG22">
        <v>11.908099999999999</v>
      </c>
      <c r="FH22">
        <v>4.9972000000000003</v>
      </c>
      <c r="FI22">
        <v>3.3029999999999999</v>
      </c>
      <c r="FJ22">
        <v>9999</v>
      </c>
      <c r="FK22">
        <v>9999</v>
      </c>
      <c r="FL22">
        <v>9999</v>
      </c>
      <c r="FM22">
        <v>999.9</v>
      </c>
      <c r="FN22">
        <v>1.88449</v>
      </c>
      <c r="FO22">
        <v>1.88507</v>
      </c>
      <c r="FP22">
        <v>1.88123</v>
      </c>
      <c r="FQ22">
        <v>1.8827799999999999</v>
      </c>
      <c r="FR22">
        <v>1.8797900000000001</v>
      </c>
      <c r="FS22">
        <v>1.8833899999999999</v>
      </c>
      <c r="FT22">
        <v>1.87927</v>
      </c>
      <c r="FU22">
        <v>1.8815599999999999</v>
      </c>
      <c r="FV22">
        <v>5</v>
      </c>
      <c r="FW22">
        <v>0</v>
      </c>
      <c r="FX22">
        <v>0</v>
      </c>
      <c r="FY22">
        <v>0</v>
      </c>
      <c r="FZ22" t="s">
        <v>366</v>
      </c>
      <c r="GA22" t="s">
        <v>367</v>
      </c>
      <c r="GB22" t="s">
        <v>368</v>
      </c>
      <c r="GC22" t="s">
        <v>368</v>
      </c>
      <c r="GD22" t="s">
        <v>368</v>
      </c>
      <c r="GE22" t="s">
        <v>368</v>
      </c>
      <c r="GF22">
        <v>0</v>
      </c>
      <c r="GG22">
        <v>100</v>
      </c>
      <c r="GH22">
        <v>100</v>
      </c>
      <c r="GI22">
        <v>-2.802</v>
      </c>
      <c r="GJ22">
        <v>5.0799999999999998E-2</v>
      </c>
      <c r="GK22">
        <v>-2.802109523809527</v>
      </c>
      <c r="GL22">
        <v>0</v>
      </c>
      <c r="GM22">
        <v>0</v>
      </c>
      <c r="GN22">
        <v>0</v>
      </c>
      <c r="GO22">
        <v>5.0855000000002093E-2</v>
      </c>
      <c r="GP22">
        <v>0</v>
      </c>
      <c r="GQ22">
        <v>0</v>
      </c>
      <c r="GR22">
        <v>0</v>
      </c>
      <c r="GS22">
        <v>-1</v>
      </c>
      <c r="GT22">
        <v>-1</v>
      </c>
      <c r="GU22">
        <v>-1</v>
      </c>
      <c r="GV22">
        <v>-1</v>
      </c>
      <c r="GW22">
        <v>0.8</v>
      </c>
      <c r="GX22">
        <v>0.6</v>
      </c>
      <c r="GY22">
        <v>0.21850600000000001</v>
      </c>
      <c r="GZ22">
        <v>2.6135299999999999</v>
      </c>
      <c r="HA22">
        <v>1.5979000000000001</v>
      </c>
      <c r="HB22">
        <v>2.3107899999999999</v>
      </c>
      <c r="HC22">
        <v>1.6003400000000001</v>
      </c>
      <c r="HD22">
        <v>2.3877000000000002</v>
      </c>
      <c r="HE22">
        <v>39.717100000000002</v>
      </c>
      <c r="HF22">
        <v>23.745999999999999</v>
      </c>
      <c r="HG22">
        <v>18</v>
      </c>
      <c r="HH22">
        <v>538.93600000000004</v>
      </c>
      <c r="HI22">
        <v>444.36900000000003</v>
      </c>
      <c r="HJ22">
        <v>29.118500000000001</v>
      </c>
      <c r="HK22">
        <v>33.650500000000001</v>
      </c>
      <c r="HL22">
        <v>30.0001</v>
      </c>
      <c r="HM22">
        <v>33.636600000000001</v>
      </c>
      <c r="HN22">
        <v>33.606000000000002</v>
      </c>
      <c r="HO22">
        <v>4.3616999999999999</v>
      </c>
      <c r="HP22">
        <v>39.46</v>
      </c>
      <c r="HQ22">
        <v>0</v>
      </c>
      <c r="HR22">
        <v>29.138300000000001</v>
      </c>
      <c r="HS22">
        <v>30</v>
      </c>
      <c r="HT22">
        <v>22.8996</v>
      </c>
      <c r="HU22">
        <v>99.104900000000001</v>
      </c>
      <c r="HV22">
        <v>98.052300000000002</v>
      </c>
    </row>
    <row r="23" spans="1:230" x14ac:dyDescent="0.3">
      <c r="A23">
        <v>7</v>
      </c>
      <c r="B23">
        <v>1691781379.5999999</v>
      </c>
      <c r="C23">
        <v>684.5</v>
      </c>
      <c r="D23" t="s">
        <v>384</v>
      </c>
      <c r="E23" t="s">
        <v>385</v>
      </c>
      <c r="F23" t="s">
        <v>357</v>
      </c>
      <c r="G23" t="s">
        <v>358</v>
      </c>
      <c r="H23" t="s">
        <v>359</v>
      </c>
      <c r="I23" t="s">
        <v>360</v>
      </c>
      <c r="J23" t="s">
        <v>361</v>
      </c>
      <c r="K23" t="s">
        <v>361</v>
      </c>
      <c r="L23" t="s">
        <v>362</v>
      </c>
      <c r="M23">
        <v>1691781379.5999999</v>
      </c>
      <c r="N23">
        <f t="shared" si="0"/>
        <v>6.3214678084200287E-3</v>
      </c>
      <c r="O23">
        <f t="shared" si="1"/>
        <v>6.3214678084200289</v>
      </c>
      <c r="P23">
        <f t="shared" si="2"/>
        <v>1.1782969379638004</v>
      </c>
      <c r="Q23">
        <f t="shared" si="3"/>
        <v>8.5020000000000007</v>
      </c>
      <c r="R23">
        <f t="shared" si="4"/>
        <v>2.7084508983933215</v>
      </c>
      <c r="S23">
        <f t="shared" si="5"/>
        <v>0.26728003175840215</v>
      </c>
      <c r="T23">
        <f t="shared" si="6"/>
        <v>0.83900905545600002</v>
      </c>
      <c r="U23">
        <f t="shared" si="7"/>
        <v>0.35458556194881041</v>
      </c>
      <c r="V23">
        <f t="shared" si="8"/>
        <v>2.90282745051756</v>
      </c>
      <c r="W23">
        <f t="shared" si="9"/>
        <v>0.33216052330756557</v>
      </c>
      <c r="X23">
        <f t="shared" si="10"/>
        <v>0.20949683327327623</v>
      </c>
      <c r="Y23">
        <f t="shared" si="11"/>
        <v>344.37829876299497</v>
      </c>
      <c r="Z23">
        <f t="shared" si="12"/>
        <v>32.93775855747915</v>
      </c>
      <c r="AA23">
        <f t="shared" si="13"/>
        <v>31.993200000000002</v>
      </c>
      <c r="AB23">
        <f t="shared" si="14"/>
        <v>4.7732456832617745</v>
      </c>
      <c r="AC23">
        <f t="shared" si="15"/>
        <v>60.274554506090873</v>
      </c>
      <c r="AD23">
        <f t="shared" si="16"/>
        <v>2.9688308782703996</v>
      </c>
      <c r="AE23">
        <f t="shared" si="17"/>
        <v>4.9255127683613038</v>
      </c>
      <c r="AF23">
        <f t="shared" si="18"/>
        <v>1.8044148049913749</v>
      </c>
      <c r="AG23">
        <f t="shared" si="19"/>
        <v>-278.77673035132329</v>
      </c>
      <c r="AH23">
        <f t="shared" si="20"/>
        <v>86.996812109489255</v>
      </c>
      <c r="AI23">
        <f t="shared" si="21"/>
        <v>6.8147664001251469</v>
      </c>
      <c r="AJ23">
        <f t="shared" si="22"/>
        <v>159.41314692128611</v>
      </c>
      <c r="AK23">
        <f t="shared" si="23"/>
        <v>1.1796182980349654</v>
      </c>
      <c r="AL23">
        <f t="shared" si="24"/>
        <v>6.3648118166351981</v>
      </c>
      <c r="AM23">
        <f t="shared" si="25"/>
        <v>1.1782969379638004</v>
      </c>
      <c r="AN23">
        <v>10.20723507750807</v>
      </c>
      <c r="AO23">
        <v>8.7849267878787849</v>
      </c>
      <c r="AP23">
        <v>-4.5346061095376993E-3</v>
      </c>
      <c r="AQ23">
        <v>65.563323420085595</v>
      </c>
      <c r="AR23">
        <f t="shared" si="26"/>
        <v>6.3214678084200289</v>
      </c>
      <c r="AS23">
        <v>22.68270633200941</v>
      </c>
      <c r="AT23">
        <v>30.087418181818169</v>
      </c>
      <c r="AU23">
        <v>-7.3477263751341119E-3</v>
      </c>
      <c r="AV23">
        <v>95.590695660597206</v>
      </c>
      <c r="AW23">
        <v>0</v>
      </c>
      <c r="AX23">
        <v>0</v>
      </c>
      <c r="AY23">
        <f t="shared" si="27"/>
        <v>1</v>
      </c>
      <c r="AZ23">
        <f t="shared" si="28"/>
        <v>0</v>
      </c>
      <c r="BA23">
        <f t="shared" si="29"/>
        <v>51132.158585570382</v>
      </c>
      <c r="BB23">
        <f t="shared" si="30"/>
        <v>1800.05</v>
      </c>
      <c r="BC23">
        <f t="shared" si="31"/>
        <v>1513.2263993814975</v>
      </c>
      <c r="BD23">
        <f t="shared" si="32"/>
        <v>0.84065798137912695</v>
      </c>
      <c r="BE23">
        <f t="shared" si="33"/>
        <v>0.19131596275825394</v>
      </c>
      <c r="BF23">
        <v>6</v>
      </c>
      <c r="BG23">
        <v>0.5</v>
      </c>
      <c r="BH23" t="s">
        <v>363</v>
      </c>
      <c r="BI23">
        <v>2</v>
      </c>
      <c r="BJ23" t="b">
        <v>1</v>
      </c>
      <c r="BK23">
        <v>1691781379.5999999</v>
      </c>
      <c r="BL23">
        <v>8.5020000000000007</v>
      </c>
      <c r="BM23">
        <v>9.9810199999999991</v>
      </c>
      <c r="BN23">
        <v>30.084299999999999</v>
      </c>
      <c r="BO23">
        <v>22.683599999999998</v>
      </c>
      <c r="BP23">
        <v>11.175000000000001</v>
      </c>
      <c r="BQ23">
        <v>30.035699999999999</v>
      </c>
      <c r="BR23">
        <v>500.49299999999999</v>
      </c>
      <c r="BS23">
        <v>98.583100000000002</v>
      </c>
      <c r="BT23">
        <v>0.100628</v>
      </c>
      <c r="BU23">
        <v>32.549100000000003</v>
      </c>
      <c r="BV23">
        <v>31.993200000000002</v>
      </c>
      <c r="BW23">
        <v>999.9</v>
      </c>
      <c r="BX23">
        <v>0</v>
      </c>
      <c r="BY23">
        <v>0</v>
      </c>
      <c r="BZ23">
        <v>9990</v>
      </c>
      <c r="CA23">
        <v>0</v>
      </c>
      <c r="CB23">
        <v>1712.72</v>
      </c>
      <c r="CC23">
        <v>-1.47902</v>
      </c>
      <c r="CD23">
        <v>8.7657100000000003</v>
      </c>
      <c r="CE23">
        <v>10.2127</v>
      </c>
      <c r="CF23">
        <v>7.4006999999999996</v>
      </c>
      <c r="CG23">
        <v>9.9810199999999991</v>
      </c>
      <c r="CH23">
        <v>22.683599999999998</v>
      </c>
      <c r="CI23">
        <v>2.9658000000000002</v>
      </c>
      <c r="CJ23">
        <v>2.2362199999999999</v>
      </c>
      <c r="CK23">
        <v>23.8371</v>
      </c>
      <c r="CL23">
        <v>19.2242</v>
      </c>
      <c r="CM23">
        <v>1800.05</v>
      </c>
      <c r="CN23">
        <v>0.97800399999999998</v>
      </c>
      <c r="CO23">
        <v>2.19963E-2</v>
      </c>
      <c r="CP23">
        <v>0</v>
      </c>
      <c r="CQ23">
        <v>855.11099999999999</v>
      </c>
      <c r="CR23">
        <v>5.0009399999999999</v>
      </c>
      <c r="CS23">
        <v>19141.900000000001</v>
      </c>
      <c r="CT23">
        <v>13860.6</v>
      </c>
      <c r="CU23">
        <v>47.25</v>
      </c>
      <c r="CV23">
        <v>49.561999999999998</v>
      </c>
      <c r="CW23">
        <v>48.25</v>
      </c>
      <c r="CX23">
        <v>48.561999999999998</v>
      </c>
      <c r="CY23">
        <v>48.936999999999998</v>
      </c>
      <c r="CZ23">
        <v>1755.57</v>
      </c>
      <c r="DA23">
        <v>39.479999999999997</v>
      </c>
      <c r="DB23">
        <v>0</v>
      </c>
      <c r="DC23">
        <v>1691781379.2</v>
      </c>
      <c r="DD23">
        <v>0</v>
      </c>
      <c r="DE23">
        <v>1691781341.0999999</v>
      </c>
      <c r="DF23" t="s">
        <v>386</v>
      </c>
      <c r="DG23">
        <v>1691781333.5999999</v>
      </c>
      <c r="DH23">
        <v>1691781341.0999999</v>
      </c>
      <c r="DI23">
        <v>8</v>
      </c>
      <c r="DJ23">
        <v>0.129</v>
      </c>
      <c r="DK23">
        <v>-2E-3</v>
      </c>
      <c r="DL23">
        <v>-2.673</v>
      </c>
      <c r="DM23">
        <v>4.9000000000000002E-2</v>
      </c>
      <c r="DN23">
        <v>10</v>
      </c>
      <c r="DO23">
        <v>23</v>
      </c>
      <c r="DP23">
        <v>1.1100000000000001</v>
      </c>
      <c r="DQ23">
        <v>0.04</v>
      </c>
      <c r="DR23">
        <v>1.1993574774145219</v>
      </c>
      <c r="DS23">
        <v>7.6536918507073073E-2</v>
      </c>
      <c r="DT23">
        <v>5.9716492559995019E-2</v>
      </c>
      <c r="DU23">
        <v>1</v>
      </c>
      <c r="DV23">
        <v>0.35094659042545662</v>
      </c>
      <c r="DW23">
        <v>2.3368117370060741E-3</v>
      </c>
      <c r="DX23">
        <v>6.4170819272866804E-3</v>
      </c>
      <c r="DY23">
        <v>1</v>
      </c>
      <c r="DZ23">
        <v>2</v>
      </c>
      <c r="EA23">
        <v>2</v>
      </c>
      <c r="EB23" t="s">
        <v>365</v>
      </c>
      <c r="EC23">
        <v>3.12391</v>
      </c>
      <c r="ED23">
        <v>2.8698800000000002</v>
      </c>
      <c r="EE23">
        <v>2.9514200000000002E-3</v>
      </c>
      <c r="EF23">
        <v>2.6871899999999999E-3</v>
      </c>
      <c r="EG23">
        <v>0.13126099999999999</v>
      </c>
      <c r="EH23">
        <v>0.108338</v>
      </c>
      <c r="EI23">
        <v>29040.5</v>
      </c>
      <c r="EJ23">
        <v>29867.200000000001</v>
      </c>
      <c r="EK23">
        <v>26829.1</v>
      </c>
      <c r="EL23">
        <v>27659.7</v>
      </c>
      <c r="EM23">
        <v>33342</v>
      </c>
      <c r="EN23">
        <v>34487.4</v>
      </c>
      <c r="EO23">
        <v>39763.699999999997</v>
      </c>
      <c r="EP23">
        <v>40091.4</v>
      </c>
      <c r="EQ23">
        <v>2.0030000000000001</v>
      </c>
      <c r="ER23">
        <v>1.7444</v>
      </c>
      <c r="ES23">
        <v>4.47035E-2</v>
      </c>
      <c r="ET23">
        <v>0</v>
      </c>
      <c r="EU23">
        <v>31.267700000000001</v>
      </c>
      <c r="EV23">
        <v>999.9</v>
      </c>
      <c r="EW23">
        <v>56.6</v>
      </c>
      <c r="EX23">
        <v>35.799999999999997</v>
      </c>
      <c r="EY23">
        <v>33.891599999999997</v>
      </c>
      <c r="EZ23">
        <v>62.498199999999997</v>
      </c>
      <c r="FA23">
        <v>28.193100000000001</v>
      </c>
      <c r="FB23">
        <v>1</v>
      </c>
      <c r="FC23">
        <v>0.50743899999999997</v>
      </c>
      <c r="FD23">
        <v>1.98105</v>
      </c>
      <c r="FE23">
        <v>20.3001</v>
      </c>
      <c r="FF23">
        <v>5.2160900000000003</v>
      </c>
      <c r="FG23">
        <v>11.908099999999999</v>
      </c>
      <c r="FH23">
        <v>4.9968000000000004</v>
      </c>
      <c r="FI23">
        <v>3.3029999999999999</v>
      </c>
      <c r="FJ23">
        <v>9999</v>
      </c>
      <c r="FK23">
        <v>9999</v>
      </c>
      <c r="FL23">
        <v>9999</v>
      </c>
      <c r="FM23">
        <v>999.9</v>
      </c>
      <c r="FN23">
        <v>1.88449</v>
      </c>
      <c r="FO23">
        <v>1.8851</v>
      </c>
      <c r="FP23">
        <v>1.8812599999999999</v>
      </c>
      <c r="FQ23">
        <v>1.8827799999999999</v>
      </c>
      <c r="FR23">
        <v>1.87985</v>
      </c>
      <c r="FS23">
        <v>1.8833599999999999</v>
      </c>
      <c r="FT23">
        <v>1.87924</v>
      </c>
      <c r="FU23">
        <v>1.8815599999999999</v>
      </c>
      <c r="FV23">
        <v>5</v>
      </c>
      <c r="FW23">
        <v>0</v>
      </c>
      <c r="FX23">
        <v>0</v>
      </c>
      <c r="FY23">
        <v>0</v>
      </c>
      <c r="FZ23" t="s">
        <v>366</v>
      </c>
      <c r="GA23" t="s">
        <v>367</v>
      </c>
      <c r="GB23" t="s">
        <v>368</v>
      </c>
      <c r="GC23" t="s">
        <v>368</v>
      </c>
      <c r="GD23" t="s">
        <v>368</v>
      </c>
      <c r="GE23" t="s">
        <v>368</v>
      </c>
      <c r="GF23">
        <v>0</v>
      </c>
      <c r="GG23">
        <v>100</v>
      </c>
      <c r="GH23">
        <v>100</v>
      </c>
      <c r="GI23">
        <v>-2.673</v>
      </c>
      <c r="GJ23">
        <v>4.8599999999999997E-2</v>
      </c>
      <c r="GK23">
        <v>-2.6729674999999991</v>
      </c>
      <c r="GL23">
        <v>0</v>
      </c>
      <c r="GM23">
        <v>0</v>
      </c>
      <c r="GN23">
        <v>0</v>
      </c>
      <c r="GO23">
        <v>4.8623809523810728E-2</v>
      </c>
      <c r="GP23">
        <v>0</v>
      </c>
      <c r="GQ23">
        <v>0</v>
      </c>
      <c r="GR23">
        <v>0</v>
      </c>
      <c r="GS23">
        <v>-1</v>
      </c>
      <c r="GT23">
        <v>-1</v>
      </c>
      <c r="GU23">
        <v>-1</v>
      </c>
      <c r="GV23">
        <v>-1</v>
      </c>
      <c r="GW23">
        <v>0.8</v>
      </c>
      <c r="GX23">
        <v>0.6</v>
      </c>
      <c r="GY23">
        <v>0.17578099999999999</v>
      </c>
      <c r="GZ23">
        <v>2.6184099999999999</v>
      </c>
      <c r="HA23">
        <v>1.5966800000000001</v>
      </c>
      <c r="HB23">
        <v>2.3107899999999999</v>
      </c>
      <c r="HC23">
        <v>1.6003400000000001</v>
      </c>
      <c r="HD23">
        <v>2.47559</v>
      </c>
      <c r="HE23">
        <v>39.918399999999998</v>
      </c>
      <c r="HF23">
        <v>23.745999999999999</v>
      </c>
      <c r="HG23">
        <v>18</v>
      </c>
      <c r="HH23">
        <v>539.24400000000003</v>
      </c>
      <c r="HI23">
        <v>443.233</v>
      </c>
      <c r="HJ23">
        <v>28.8629</v>
      </c>
      <c r="HK23">
        <v>33.665599999999998</v>
      </c>
      <c r="HL23">
        <v>30</v>
      </c>
      <c r="HM23">
        <v>33.657699999999998</v>
      </c>
      <c r="HN23">
        <v>33.630000000000003</v>
      </c>
      <c r="HO23">
        <v>3.5054400000000001</v>
      </c>
      <c r="HP23">
        <v>40.064399999999999</v>
      </c>
      <c r="HQ23">
        <v>0</v>
      </c>
      <c r="HR23">
        <v>28.867999999999999</v>
      </c>
      <c r="HS23">
        <v>10</v>
      </c>
      <c r="HT23">
        <v>22.6296</v>
      </c>
      <c r="HU23">
        <v>99.098799999999997</v>
      </c>
      <c r="HV23">
        <v>98.049199999999999</v>
      </c>
    </row>
    <row r="24" spans="1:230" x14ac:dyDescent="0.3">
      <c r="A24">
        <v>8</v>
      </c>
      <c r="B24">
        <v>1691781560.0999999</v>
      </c>
      <c r="C24">
        <v>865</v>
      </c>
      <c r="D24" t="s">
        <v>387</v>
      </c>
      <c r="E24" t="s">
        <v>388</v>
      </c>
      <c r="F24" t="s">
        <v>357</v>
      </c>
      <c r="G24" t="s">
        <v>358</v>
      </c>
      <c r="H24" t="s">
        <v>359</v>
      </c>
      <c r="I24" t="s">
        <v>360</v>
      </c>
      <c r="J24" t="s">
        <v>361</v>
      </c>
      <c r="K24" t="s">
        <v>361</v>
      </c>
      <c r="L24" t="s">
        <v>362</v>
      </c>
      <c r="M24">
        <v>1691781560.0999999</v>
      </c>
      <c r="N24">
        <f t="shared" si="0"/>
        <v>5.5668983887785933E-3</v>
      </c>
      <c r="O24">
        <f t="shared" si="1"/>
        <v>5.5668983887785934</v>
      </c>
      <c r="P24">
        <f t="shared" si="2"/>
        <v>30.59761912495739</v>
      </c>
      <c r="Q24">
        <f t="shared" si="3"/>
        <v>360.99099999999999</v>
      </c>
      <c r="R24">
        <f t="shared" si="4"/>
        <v>180.57347489859328</v>
      </c>
      <c r="S24">
        <f t="shared" si="5"/>
        <v>17.821308705263935</v>
      </c>
      <c r="T24">
        <f t="shared" si="6"/>
        <v>35.627226282458004</v>
      </c>
      <c r="U24">
        <f t="shared" si="7"/>
        <v>0.29862243546494427</v>
      </c>
      <c r="V24">
        <f t="shared" si="8"/>
        <v>2.8977397389393422</v>
      </c>
      <c r="W24">
        <f t="shared" si="9"/>
        <v>0.28251852728159715</v>
      </c>
      <c r="X24">
        <f t="shared" si="10"/>
        <v>0.17794854634148524</v>
      </c>
      <c r="Y24">
        <f t="shared" si="11"/>
        <v>344.34279876255107</v>
      </c>
      <c r="Z24">
        <f t="shared" si="12"/>
        <v>33.006803269331861</v>
      </c>
      <c r="AA24">
        <f t="shared" si="13"/>
        <v>32.093899999999998</v>
      </c>
      <c r="AB24">
        <f t="shared" si="14"/>
        <v>4.8005205971816682</v>
      </c>
      <c r="AC24">
        <f t="shared" si="15"/>
        <v>59.961261552581036</v>
      </c>
      <c r="AD24">
        <f t="shared" si="16"/>
        <v>2.9320063084392003</v>
      </c>
      <c r="AE24">
        <f t="shared" si="17"/>
        <v>4.8898342571863251</v>
      </c>
      <c r="AF24">
        <f t="shared" si="18"/>
        <v>1.8685142887424679</v>
      </c>
      <c r="AG24">
        <f t="shared" si="19"/>
        <v>-245.50021894513597</v>
      </c>
      <c r="AH24">
        <f t="shared" si="20"/>
        <v>50.975546890099729</v>
      </c>
      <c r="AI24">
        <f t="shared" si="21"/>
        <v>3.9995484089895967</v>
      </c>
      <c r="AJ24">
        <f t="shared" si="22"/>
        <v>153.81767511650443</v>
      </c>
      <c r="AK24">
        <f t="shared" si="23"/>
        <v>30.405808276139233</v>
      </c>
      <c r="AL24">
        <f t="shared" si="24"/>
        <v>5.6191076292597675</v>
      </c>
      <c r="AM24">
        <f t="shared" si="25"/>
        <v>30.59761912495739</v>
      </c>
      <c r="AN24">
        <v>409.38840149203628</v>
      </c>
      <c r="AO24">
        <v>372.02579393939379</v>
      </c>
      <c r="AP24">
        <v>-4.1257363945322999E-2</v>
      </c>
      <c r="AQ24">
        <v>65.555829803589347</v>
      </c>
      <c r="AR24">
        <f t="shared" si="26"/>
        <v>5.5668983887785934</v>
      </c>
      <c r="AS24">
        <v>23.16255066035405</v>
      </c>
      <c r="AT24">
        <v>29.699612727272729</v>
      </c>
      <c r="AU24">
        <v>-7.8238770494930242E-3</v>
      </c>
      <c r="AV24">
        <v>95.333504691619311</v>
      </c>
      <c r="AW24">
        <v>0</v>
      </c>
      <c r="AX24">
        <v>0</v>
      </c>
      <c r="AY24">
        <f t="shared" si="27"/>
        <v>1</v>
      </c>
      <c r="AZ24">
        <f t="shared" si="28"/>
        <v>0</v>
      </c>
      <c r="BA24">
        <f t="shared" si="29"/>
        <v>51010.95727224015</v>
      </c>
      <c r="BB24">
        <f t="shared" si="30"/>
        <v>1799.86</v>
      </c>
      <c r="BC24">
        <f t="shared" si="31"/>
        <v>1513.0670993812753</v>
      </c>
      <c r="BD24">
        <f t="shared" si="32"/>
        <v>0.84065821751762659</v>
      </c>
      <c r="BE24">
        <f t="shared" si="33"/>
        <v>0.19131643503525333</v>
      </c>
      <c r="BF24">
        <v>6</v>
      </c>
      <c r="BG24">
        <v>0.5</v>
      </c>
      <c r="BH24" t="s">
        <v>363</v>
      </c>
      <c r="BI24">
        <v>2</v>
      </c>
      <c r="BJ24" t="b">
        <v>1</v>
      </c>
      <c r="BK24">
        <v>1691781560.0999999</v>
      </c>
      <c r="BL24">
        <v>360.99099999999999</v>
      </c>
      <c r="BM24">
        <v>399.89600000000002</v>
      </c>
      <c r="BN24">
        <v>29.708400000000001</v>
      </c>
      <c r="BO24">
        <v>23.168500000000002</v>
      </c>
      <c r="BP24">
        <v>364.57</v>
      </c>
      <c r="BQ24">
        <v>29.6633</v>
      </c>
      <c r="BR24">
        <v>500.20699999999999</v>
      </c>
      <c r="BS24">
        <v>98.592100000000002</v>
      </c>
      <c r="BT24">
        <v>0.10073799999999999</v>
      </c>
      <c r="BU24">
        <v>32.420200000000001</v>
      </c>
      <c r="BV24">
        <v>32.093899999999998</v>
      </c>
      <c r="BW24">
        <v>999.9</v>
      </c>
      <c r="BX24">
        <v>0</v>
      </c>
      <c r="BY24">
        <v>0</v>
      </c>
      <c r="BZ24">
        <v>9960</v>
      </c>
      <c r="CA24">
        <v>0</v>
      </c>
      <c r="CB24">
        <v>671.24199999999996</v>
      </c>
      <c r="CC24">
        <v>-38.905099999999997</v>
      </c>
      <c r="CD24">
        <v>372.04399999999998</v>
      </c>
      <c r="CE24">
        <v>409.38099999999997</v>
      </c>
      <c r="CF24">
        <v>6.5398699999999996</v>
      </c>
      <c r="CG24">
        <v>399.89600000000002</v>
      </c>
      <c r="CH24">
        <v>23.168500000000002</v>
      </c>
      <c r="CI24">
        <v>2.92902</v>
      </c>
      <c r="CJ24">
        <v>2.28424</v>
      </c>
      <c r="CK24">
        <v>23.629799999999999</v>
      </c>
      <c r="CL24">
        <v>19.5657</v>
      </c>
      <c r="CM24">
        <v>1799.86</v>
      </c>
      <c r="CN24">
        <v>0.97799999999999998</v>
      </c>
      <c r="CO24">
        <v>2.2000100000000002E-2</v>
      </c>
      <c r="CP24">
        <v>0</v>
      </c>
      <c r="CQ24">
        <v>807.66600000000005</v>
      </c>
      <c r="CR24">
        <v>5.0009399999999999</v>
      </c>
      <c r="CS24">
        <v>18250.900000000001</v>
      </c>
      <c r="CT24">
        <v>13859.1</v>
      </c>
      <c r="CU24">
        <v>47.186999999999998</v>
      </c>
      <c r="CV24">
        <v>49.5</v>
      </c>
      <c r="CW24">
        <v>48.186999999999998</v>
      </c>
      <c r="CX24">
        <v>48.561999999999998</v>
      </c>
      <c r="CY24">
        <v>48.875</v>
      </c>
      <c r="CZ24">
        <v>1755.37</v>
      </c>
      <c r="DA24">
        <v>39.49</v>
      </c>
      <c r="DB24">
        <v>0</v>
      </c>
      <c r="DC24">
        <v>1691781559.8</v>
      </c>
      <c r="DD24">
        <v>0</v>
      </c>
      <c r="DE24">
        <v>1691781444.0999999</v>
      </c>
      <c r="DF24" t="s">
        <v>389</v>
      </c>
      <c r="DG24">
        <v>1691781438.5999999</v>
      </c>
      <c r="DH24">
        <v>1691781444.0999999</v>
      </c>
      <c r="DI24">
        <v>9</v>
      </c>
      <c r="DJ24">
        <v>-0.90600000000000003</v>
      </c>
      <c r="DK24">
        <v>-4.0000000000000001E-3</v>
      </c>
      <c r="DL24">
        <v>-3.5790000000000002</v>
      </c>
      <c r="DM24">
        <v>4.4999999999999998E-2</v>
      </c>
      <c r="DN24">
        <v>400</v>
      </c>
      <c r="DO24">
        <v>23</v>
      </c>
      <c r="DP24">
        <v>0.31</v>
      </c>
      <c r="DQ24">
        <v>0.03</v>
      </c>
      <c r="DR24">
        <v>30.141875725536089</v>
      </c>
      <c r="DS24">
        <v>1.7621475135041731</v>
      </c>
      <c r="DT24">
        <v>0.27878158059372948</v>
      </c>
      <c r="DU24">
        <v>0</v>
      </c>
      <c r="DV24">
        <v>0.31061737393321581</v>
      </c>
      <c r="DW24">
        <v>-4.0557653865342318E-2</v>
      </c>
      <c r="DX24">
        <v>6.0702340254110126E-3</v>
      </c>
      <c r="DY24">
        <v>1</v>
      </c>
      <c r="DZ24">
        <v>1</v>
      </c>
      <c r="EA24">
        <v>2</v>
      </c>
      <c r="EB24" t="s">
        <v>390</v>
      </c>
      <c r="EC24">
        <v>3.1236999999999999</v>
      </c>
      <c r="ED24">
        <v>2.86972</v>
      </c>
      <c r="EE24">
        <v>8.03339E-2</v>
      </c>
      <c r="EF24">
        <v>8.7455099999999994E-2</v>
      </c>
      <c r="EG24">
        <v>0.13011900000000001</v>
      </c>
      <c r="EH24">
        <v>0.10999100000000001</v>
      </c>
      <c r="EI24">
        <v>26784.3</v>
      </c>
      <c r="EJ24">
        <v>27329.9</v>
      </c>
      <c r="EK24">
        <v>26824.9</v>
      </c>
      <c r="EL24">
        <v>27658.9</v>
      </c>
      <c r="EM24">
        <v>33387.599999999999</v>
      </c>
      <c r="EN24">
        <v>34429.699999999997</v>
      </c>
      <c r="EO24">
        <v>39757.9</v>
      </c>
      <c r="EP24">
        <v>40090.6</v>
      </c>
      <c r="EQ24">
        <v>2.0022000000000002</v>
      </c>
      <c r="ER24">
        <v>1.7447999999999999</v>
      </c>
      <c r="ES24">
        <v>5.0574500000000001E-2</v>
      </c>
      <c r="ET24">
        <v>0</v>
      </c>
      <c r="EU24">
        <v>31.273199999999999</v>
      </c>
      <c r="EV24">
        <v>999.9</v>
      </c>
      <c r="EW24">
        <v>56.4</v>
      </c>
      <c r="EX24">
        <v>35.799999999999997</v>
      </c>
      <c r="EY24">
        <v>33.770499999999998</v>
      </c>
      <c r="EZ24">
        <v>62.938200000000002</v>
      </c>
      <c r="FA24">
        <v>28.2532</v>
      </c>
      <c r="FB24">
        <v>1</v>
      </c>
      <c r="FC24">
        <v>0.517988</v>
      </c>
      <c r="FD24">
        <v>2.95207</v>
      </c>
      <c r="FE24">
        <v>20.286100000000001</v>
      </c>
      <c r="FF24">
        <v>5.2172900000000002</v>
      </c>
      <c r="FG24">
        <v>11.908099999999999</v>
      </c>
      <c r="FH24">
        <v>4.9980000000000002</v>
      </c>
      <c r="FI24">
        <v>3.3029999999999999</v>
      </c>
      <c r="FJ24">
        <v>9999</v>
      </c>
      <c r="FK24">
        <v>9999</v>
      </c>
      <c r="FL24">
        <v>9999</v>
      </c>
      <c r="FM24">
        <v>999.9</v>
      </c>
      <c r="FN24">
        <v>1.88452</v>
      </c>
      <c r="FO24">
        <v>1.8851599999999999</v>
      </c>
      <c r="FP24">
        <v>1.8812599999999999</v>
      </c>
      <c r="FQ24">
        <v>1.8827799999999999</v>
      </c>
      <c r="FR24">
        <v>1.87988</v>
      </c>
      <c r="FS24">
        <v>1.8833599999999999</v>
      </c>
      <c r="FT24">
        <v>1.87924</v>
      </c>
      <c r="FU24">
        <v>1.8815599999999999</v>
      </c>
      <c r="FV24">
        <v>5</v>
      </c>
      <c r="FW24">
        <v>0</v>
      </c>
      <c r="FX24">
        <v>0</v>
      </c>
      <c r="FY24">
        <v>0</v>
      </c>
      <c r="FZ24" t="s">
        <v>366</v>
      </c>
      <c r="GA24" t="s">
        <v>367</v>
      </c>
      <c r="GB24" t="s">
        <v>368</v>
      </c>
      <c r="GC24" t="s">
        <v>368</v>
      </c>
      <c r="GD24" t="s">
        <v>368</v>
      </c>
      <c r="GE24" t="s">
        <v>368</v>
      </c>
      <c r="GF24">
        <v>0</v>
      </c>
      <c r="GG24">
        <v>100</v>
      </c>
      <c r="GH24">
        <v>100</v>
      </c>
      <c r="GI24">
        <v>-3.5790000000000002</v>
      </c>
      <c r="GJ24">
        <v>4.5100000000000001E-2</v>
      </c>
      <c r="GK24">
        <v>-3.579190476190377</v>
      </c>
      <c r="GL24">
        <v>0</v>
      </c>
      <c r="GM24">
        <v>0</v>
      </c>
      <c r="GN24">
        <v>0</v>
      </c>
      <c r="GO24">
        <v>4.509499999999278E-2</v>
      </c>
      <c r="GP24">
        <v>0</v>
      </c>
      <c r="GQ24">
        <v>0</v>
      </c>
      <c r="GR24">
        <v>0</v>
      </c>
      <c r="GS24">
        <v>-1</v>
      </c>
      <c r="GT24">
        <v>-1</v>
      </c>
      <c r="GU24">
        <v>-1</v>
      </c>
      <c r="GV24">
        <v>-1</v>
      </c>
      <c r="GW24">
        <v>2</v>
      </c>
      <c r="GX24">
        <v>1.9</v>
      </c>
      <c r="GY24">
        <v>0.99487300000000001</v>
      </c>
      <c r="GZ24">
        <v>2.5598100000000001</v>
      </c>
      <c r="HA24">
        <v>1.5979000000000001</v>
      </c>
      <c r="HB24">
        <v>2.3095699999999999</v>
      </c>
      <c r="HC24">
        <v>1.6003400000000001</v>
      </c>
      <c r="HD24">
        <v>2.4108900000000002</v>
      </c>
      <c r="HE24">
        <v>40.120600000000003</v>
      </c>
      <c r="HF24">
        <v>23.7285</v>
      </c>
      <c r="HG24">
        <v>18</v>
      </c>
      <c r="HH24">
        <v>539.11900000000003</v>
      </c>
      <c r="HI24">
        <v>443.85</v>
      </c>
      <c r="HJ24">
        <v>28.0336</v>
      </c>
      <c r="HK24">
        <v>33.726199999999999</v>
      </c>
      <c r="HL24">
        <v>30.000599999999999</v>
      </c>
      <c r="HM24">
        <v>33.7059</v>
      </c>
      <c r="HN24">
        <v>33.680999999999997</v>
      </c>
      <c r="HO24">
        <v>19.932200000000002</v>
      </c>
      <c r="HP24">
        <v>38.142600000000002</v>
      </c>
      <c r="HQ24">
        <v>0</v>
      </c>
      <c r="HR24">
        <v>28.0321</v>
      </c>
      <c r="HS24">
        <v>400</v>
      </c>
      <c r="HT24">
        <v>23.200600000000001</v>
      </c>
      <c r="HU24">
        <v>99.083799999999997</v>
      </c>
      <c r="HV24">
        <v>98.046800000000005</v>
      </c>
    </row>
    <row r="25" spans="1:230" x14ac:dyDescent="0.3">
      <c r="A25">
        <v>9</v>
      </c>
      <c r="B25">
        <v>1691781656.5999999</v>
      </c>
      <c r="C25">
        <v>961.5</v>
      </c>
      <c r="D25" t="s">
        <v>391</v>
      </c>
      <c r="E25" t="s">
        <v>392</v>
      </c>
      <c r="F25" t="s">
        <v>357</v>
      </c>
      <c r="G25" t="s">
        <v>358</v>
      </c>
      <c r="H25" t="s">
        <v>359</v>
      </c>
      <c r="I25" t="s">
        <v>360</v>
      </c>
      <c r="J25" t="s">
        <v>361</v>
      </c>
      <c r="K25" t="s">
        <v>361</v>
      </c>
      <c r="L25" t="s">
        <v>362</v>
      </c>
      <c r="M25">
        <v>1691781656.5999999</v>
      </c>
      <c r="N25">
        <f t="shared" si="0"/>
        <v>4.8408535804062968E-3</v>
      </c>
      <c r="O25">
        <f t="shared" si="1"/>
        <v>4.8408535804062964</v>
      </c>
      <c r="P25">
        <f t="shared" si="2"/>
        <v>31.305195767289991</v>
      </c>
      <c r="Q25">
        <f t="shared" si="3"/>
        <v>360.38900000000001</v>
      </c>
      <c r="R25">
        <f t="shared" si="4"/>
        <v>145.09905184945057</v>
      </c>
      <c r="S25">
        <f t="shared" si="5"/>
        <v>14.31989550986432</v>
      </c>
      <c r="T25">
        <f t="shared" si="6"/>
        <v>35.566964477886998</v>
      </c>
      <c r="U25">
        <f t="shared" si="7"/>
        <v>0.25166791413980583</v>
      </c>
      <c r="V25">
        <f t="shared" si="8"/>
        <v>2.90818973013709</v>
      </c>
      <c r="W25">
        <f t="shared" si="9"/>
        <v>0.2401644192262907</v>
      </c>
      <c r="X25">
        <f t="shared" si="10"/>
        <v>0.15109248188107283</v>
      </c>
      <c r="Y25">
        <f t="shared" si="11"/>
        <v>344.35799876260609</v>
      </c>
      <c r="Z25">
        <f t="shared" si="12"/>
        <v>32.942765434482979</v>
      </c>
      <c r="AA25">
        <f t="shared" si="13"/>
        <v>32.057499999999997</v>
      </c>
      <c r="AB25">
        <f t="shared" si="14"/>
        <v>4.7906459260226777</v>
      </c>
      <c r="AC25">
        <f t="shared" si="15"/>
        <v>59.713837768462874</v>
      </c>
      <c r="AD25">
        <f t="shared" si="16"/>
        <v>2.8786928295787</v>
      </c>
      <c r="AE25">
        <f t="shared" si="17"/>
        <v>4.8208136290631218</v>
      </c>
      <c r="AF25">
        <f t="shared" si="18"/>
        <v>1.9119530964439777</v>
      </c>
      <c r="AG25">
        <f t="shared" si="19"/>
        <v>-213.4816428959177</v>
      </c>
      <c r="AH25">
        <f t="shared" si="20"/>
        <v>17.403282045158399</v>
      </c>
      <c r="AI25">
        <f t="shared" si="21"/>
        <v>1.3586318162154014</v>
      </c>
      <c r="AJ25">
        <f t="shared" si="22"/>
        <v>149.63826972806217</v>
      </c>
      <c r="AK25">
        <f t="shared" si="23"/>
        <v>31.357461567863453</v>
      </c>
      <c r="AL25">
        <f t="shared" si="24"/>
        <v>4.9323783804069183</v>
      </c>
      <c r="AM25">
        <f t="shared" si="25"/>
        <v>31.305195767289991</v>
      </c>
      <c r="AN25">
        <v>409.64845788131822</v>
      </c>
      <c r="AO25">
        <v>371.22010909090909</v>
      </c>
      <c r="AP25">
        <v>-4.2317457821329594E-3</v>
      </c>
      <c r="AQ25">
        <v>65.554358532115302</v>
      </c>
      <c r="AR25">
        <f t="shared" si="26"/>
        <v>4.8408535804062964</v>
      </c>
      <c r="AS25">
        <v>23.41514920752839</v>
      </c>
      <c r="AT25">
        <v>29.176268484848471</v>
      </c>
      <c r="AU25">
        <v>-1.6785868200889599E-2</v>
      </c>
      <c r="AV25">
        <v>95.249747151954423</v>
      </c>
      <c r="AW25">
        <v>0</v>
      </c>
      <c r="AX25">
        <v>0</v>
      </c>
      <c r="AY25">
        <f t="shared" si="27"/>
        <v>1</v>
      </c>
      <c r="AZ25">
        <f t="shared" si="28"/>
        <v>0</v>
      </c>
      <c r="BA25">
        <f t="shared" si="29"/>
        <v>51347.057526851255</v>
      </c>
      <c r="BB25">
        <f t="shared" si="30"/>
        <v>1799.94</v>
      </c>
      <c r="BC25">
        <f t="shared" si="31"/>
        <v>1513.134299381303</v>
      </c>
      <c r="BD25">
        <f t="shared" si="32"/>
        <v>0.84065818826255478</v>
      </c>
      <c r="BE25">
        <f t="shared" si="33"/>
        <v>0.19131637652510977</v>
      </c>
      <c r="BF25">
        <v>6</v>
      </c>
      <c r="BG25">
        <v>0.5</v>
      </c>
      <c r="BH25" t="s">
        <v>363</v>
      </c>
      <c r="BI25">
        <v>2</v>
      </c>
      <c r="BJ25" t="b">
        <v>1</v>
      </c>
      <c r="BK25">
        <v>1691781656.5999999</v>
      </c>
      <c r="BL25">
        <v>360.38900000000001</v>
      </c>
      <c r="BM25">
        <v>400.13299999999998</v>
      </c>
      <c r="BN25">
        <v>29.168900000000001</v>
      </c>
      <c r="BO25">
        <v>23.4253</v>
      </c>
      <c r="BP25">
        <v>364.077</v>
      </c>
      <c r="BQ25">
        <v>29.1143</v>
      </c>
      <c r="BR25">
        <v>500.22699999999998</v>
      </c>
      <c r="BS25">
        <v>98.590199999999996</v>
      </c>
      <c r="BT25">
        <v>0.100283</v>
      </c>
      <c r="BU25">
        <v>32.168500000000002</v>
      </c>
      <c r="BV25">
        <v>32.057499999999997</v>
      </c>
      <c r="BW25">
        <v>999.9</v>
      </c>
      <c r="BX25">
        <v>0</v>
      </c>
      <c r="BY25">
        <v>0</v>
      </c>
      <c r="BZ25">
        <v>10020</v>
      </c>
      <c r="CA25">
        <v>0</v>
      </c>
      <c r="CB25">
        <v>985.25400000000002</v>
      </c>
      <c r="CC25">
        <v>-39.743899999999996</v>
      </c>
      <c r="CD25">
        <v>371.21699999999998</v>
      </c>
      <c r="CE25">
        <v>409.73099999999999</v>
      </c>
      <c r="CF25">
        <v>5.7435999999999998</v>
      </c>
      <c r="CG25">
        <v>400.13299999999998</v>
      </c>
      <c r="CH25">
        <v>23.4253</v>
      </c>
      <c r="CI25">
        <v>2.8757700000000002</v>
      </c>
      <c r="CJ25">
        <v>2.30951</v>
      </c>
      <c r="CK25">
        <v>23.325600000000001</v>
      </c>
      <c r="CL25">
        <v>19.742899999999999</v>
      </c>
      <c r="CM25">
        <v>1799.94</v>
      </c>
      <c r="CN25">
        <v>0.97799999999999998</v>
      </c>
      <c r="CO25">
        <v>2.2000100000000002E-2</v>
      </c>
      <c r="CP25">
        <v>0</v>
      </c>
      <c r="CQ25">
        <v>795.37900000000002</v>
      </c>
      <c r="CR25">
        <v>5.0009399999999999</v>
      </c>
      <c r="CS25">
        <v>17982.7</v>
      </c>
      <c r="CT25">
        <v>13859.6</v>
      </c>
      <c r="CU25">
        <v>47.125</v>
      </c>
      <c r="CV25">
        <v>49.436999999999998</v>
      </c>
      <c r="CW25">
        <v>48.186999999999998</v>
      </c>
      <c r="CX25">
        <v>48.436999999999998</v>
      </c>
      <c r="CY25">
        <v>48.875</v>
      </c>
      <c r="CZ25">
        <v>1755.45</v>
      </c>
      <c r="DA25">
        <v>39.49</v>
      </c>
      <c r="DB25">
        <v>0</v>
      </c>
      <c r="DC25">
        <v>1691781656.4000001</v>
      </c>
      <c r="DD25">
        <v>0</v>
      </c>
      <c r="DE25">
        <v>1691781618.5999999</v>
      </c>
      <c r="DF25" t="s">
        <v>393</v>
      </c>
      <c r="DG25">
        <v>1691781617.5999999</v>
      </c>
      <c r="DH25">
        <v>1691781618.5999999</v>
      </c>
      <c r="DI25">
        <v>10</v>
      </c>
      <c r="DJ25">
        <v>-0.109</v>
      </c>
      <c r="DK25">
        <v>8.9999999999999993E-3</v>
      </c>
      <c r="DL25">
        <v>-3.6880000000000002</v>
      </c>
      <c r="DM25">
        <v>5.5E-2</v>
      </c>
      <c r="DN25">
        <v>400</v>
      </c>
      <c r="DO25">
        <v>23</v>
      </c>
      <c r="DP25">
        <v>0.15</v>
      </c>
      <c r="DQ25">
        <v>0.04</v>
      </c>
      <c r="DR25">
        <v>31.22870818297735</v>
      </c>
      <c r="DS25">
        <v>-4.2379906608077333E-2</v>
      </c>
      <c r="DT25">
        <v>0.13283729341004499</v>
      </c>
      <c r="DU25">
        <v>1</v>
      </c>
      <c r="DV25">
        <v>0.26188390356234081</v>
      </c>
      <c r="DW25">
        <v>-4.5582178282970592E-2</v>
      </c>
      <c r="DX25">
        <v>8.8499539522487181E-3</v>
      </c>
      <c r="DY25">
        <v>1</v>
      </c>
      <c r="DZ25">
        <v>2</v>
      </c>
      <c r="EA25">
        <v>2</v>
      </c>
      <c r="EB25" t="s">
        <v>365</v>
      </c>
      <c r="EC25">
        <v>3.12378</v>
      </c>
      <c r="ED25">
        <v>2.8698000000000001</v>
      </c>
      <c r="EE25">
        <v>8.0236699999999994E-2</v>
      </c>
      <c r="EF25">
        <v>8.7489700000000004E-2</v>
      </c>
      <c r="EG25">
        <v>0.128413</v>
      </c>
      <c r="EH25">
        <v>0.11085299999999999</v>
      </c>
      <c r="EI25">
        <v>26785.200000000001</v>
      </c>
      <c r="EJ25">
        <v>27327.3</v>
      </c>
      <c r="EK25">
        <v>26823.1</v>
      </c>
      <c r="EL25">
        <v>27657.4</v>
      </c>
      <c r="EM25">
        <v>33450.800000000003</v>
      </c>
      <c r="EN25">
        <v>34394.699999999997</v>
      </c>
      <c r="EO25">
        <v>39754.800000000003</v>
      </c>
      <c r="EP25">
        <v>40088.6</v>
      </c>
      <c r="EQ25">
        <v>2.0009999999999999</v>
      </c>
      <c r="ER25">
        <v>1.7444</v>
      </c>
      <c r="ES25">
        <v>5.97537E-2</v>
      </c>
      <c r="ET25">
        <v>0</v>
      </c>
      <c r="EU25">
        <v>31.087599999999998</v>
      </c>
      <c r="EV25">
        <v>999.9</v>
      </c>
      <c r="EW25">
        <v>56.3</v>
      </c>
      <c r="EX25">
        <v>35.9</v>
      </c>
      <c r="EY25">
        <v>33.8994</v>
      </c>
      <c r="EZ25">
        <v>62.638199999999998</v>
      </c>
      <c r="FA25">
        <v>28.349399999999999</v>
      </c>
      <c r="FB25">
        <v>1</v>
      </c>
      <c r="FC25">
        <v>0.518293</v>
      </c>
      <c r="FD25">
        <v>2.6358600000000001</v>
      </c>
      <c r="FE25">
        <v>20.2913</v>
      </c>
      <c r="FF25">
        <v>5.2160900000000003</v>
      </c>
      <c r="FG25">
        <v>11.908099999999999</v>
      </c>
      <c r="FH25">
        <v>4.9980000000000002</v>
      </c>
      <c r="FI25">
        <v>3.3029999999999999</v>
      </c>
      <c r="FJ25">
        <v>9999</v>
      </c>
      <c r="FK25">
        <v>9999</v>
      </c>
      <c r="FL25">
        <v>9999</v>
      </c>
      <c r="FM25">
        <v>999.9</v>
      </c>
      <c r="FN25">
        <v>1.8846099999999999</v>
      </c>
      <c r="FO25">
        <v>1.8851</v>
      </c>
      <c r="FP25">
        <v>1.8812599999999999</v>
      </c>
      <c r="FQ25">
        <v>1.8827499999999999</v>
      </c>
      <c r="FR25">
        <v>1.87982</v>
      </c>
      <c r="FS25">
        <v>1.8833899999999999</v>
      </c>
      <c r="FT25">
        <v>1.87924</v>
      </c>
      <c r="FU25">
        <v>1.8815599999999999</v>
      </c>
      <c r="FV25">
        <v>5</v>
      </c>
      <c r="FW25">
        <v>0</v>
      </c>
      <c r="FX25">
        <v>0</v>
      </c>
      <c r="FY25">
        <v>0</v>
      </c>
      <c r="FZ25" t="s">
        <v>366</v>
      </c>
      <c r="GA25" t="s">
        <v>367</v>
      </c>
      <c r="GB25" t="s">
        <v>368</v>
      </c>
      <c r="GC25" t="s">
        <v>368</v>
      </c>
      <c r="GD25" t="s">
        <v>368</v>
      </c>
      <c r="GE25" t="s">
        <v>368</v>
      </c>
      <c r="GF25">
        <v>0</v>
      </c>
      <c r="GG25">
        <v>100</v>
      </c>
      <c r="GH25">
        <v>100</v>
      </c>
      <c r="GI25">
        <v>-3.6880000000000002</v>
      </c>
      <c r="GJ25">
        <v>5.4600000000000003E-2</v>
      </c>
      <c r="GK25">
        <v>-3.688300000000083</v>
      </c>
      <c r="GL25">
        <v>0</v>
      </c>
      <c r="GM25">
        <v>0</v>
      </c>
      <c r="GN25">
        <v>0</v>
      </c>
      <c r="GO25">
        <v>5.4584999999995887E-2</v>
      </c>
      <c r="GP25">
        <v>0</v>
      </c>
      <c r="GQ25">
        <v>0</v>
      </c>
      <c r="GR25">
        <v>0</v>
      </c>
      <c r="GS25">
        <v>-1</v>
      </c>
      <c r="GT25">
        <v>-1</v>
      </c>
      <c r="GU25">
        <v>-1</v>
      </c>
      <c r="GV25">
        <v>-1</v>
      </c>
      <c r="GW25">
        <v>0.7</v>
      </c>
      <c r="GX25">
        <v>0.6</v>
      </c>
      <c r="GY25">
        <v>0.99365199999999998</v>
      </c>
      <c r="GZ25">
        <v>2.5659200000000002</v>
      </c>
      <c r="HA25">
        <v>1.5979000000000001</v>
      </c>
      <c r="HB25">
        <v>2.3095699999999999</v>
      </c>
      <c r="HC25">
        <v>1.6003400000000001</v>
      </c>
      <c r="HD25">
        <v>2.34985</v>
      </c>
      <c r="HE25">
        <v>40.222000000000001</v>
      </c>
      <c r="HF25">
        <v>23.719799999999999</v>
      </c>
      <c r="HG25">
        <v>18</v>
      </c>
      <c r="HH25">
        <v>538.476</v>
      </c>
      <c r="HI25">
        <v>443.673</v>
      </c>
      <c r="HJ25">
        <v>27.978200000000001</v>
      </c>
      <c r="HK25">
        <v>33.750500000000002</v>
      </c>
      <c r="HL25">
        <v>30.000399999999999</v>
      </c>
      <c r="HM25">
        <v>33.723999999999997</v>
      </c>
      <c r="HN25">
        <v>33.692999999999998</v>
      </c>
      <c r="HO25">
        <v>19.929200000000002</v>
      </c>
      <c r="HP25">
        <v>37.670400000000001</v>
      </c>
      <c r="HQ25">
        <v>0</v>
      </c>
      <c r="HR25">
        <v>27.993200000000002</v>
      </c>
      <c r="HS25">
        <v>400</v>
      </c>
      <c r="HT25">
        <v>23.606000000000002</v>
      </c>
      <c r="HU25">
        <v>99.076599999999999</v>
      </c>
      <c r="HV25">
        <v>98.041799999999995</v>
      </c>
    </row>
    <row r="26" spans="1:230" x14ac:dyDescent="0.3">
      <c r="A26">
        <v>10</v>
      </c>
      <c r="B26">
        <v>1691781761.5999999</v>
      </c>
      <c r="C26">
        <v>1066.5</v>
      </c>
      <c r="D26" t="s">
        <v>394</v>
      </c>
      <c r="E26" t="s">
        <v>395</v>
      </c>
      <c r="F26" t="s">
        <v>357</v>
      </c>
      <c r="G26" t="s">
        <v>358</v>
      </c>
      <c r="H26" t="s">
        <v>359</v>
      </c>
      <c r="I26" t="s">
        <v>360</v>
      </c>
      <c r="J26" t="s">
        <v>361</v>
      </c>
      <c r="K26" t="s">
        <v>361</v>
      </c>
      <c r="L26" t="s">
        <v>362</v>
      </c>
      <c r="M26">
        <v>1691781761.5999999</v>
      </c>
      <c r="N26">
        <f t="shared" si="0"/>
        <v>4.0869975956967456E-3</v>
      </c>
      <c r="O26">
        <f t="shared" si="1"/>
        <v>4.0869975956967455</v>
      </c>
      <c r="P26">
        <f t="shared" si="2"/>
        <v>32.868967919415987</v>
      </c>
      <c r="Q26">
        <f t="shared" si="3"/>
        <v>458.15699999999998</v>
      </c>
      <c r="R26">
        <f t="shared" si="4"/>
        <v>189.12329526621983</v>
      </c>
      <c r="S26">
        <f t="shared" si="5"/>
        <v>18.665399088609636</v>
      </c>
      <c r="T26">
        <f t="shared" si="6"/>
        <v>45.2175034186155</v>
      </c>
      <c r="U26">
        <f t="shared" si="7"/>
        <v>0.21028327598315585</v>
      </c>
      <c r="V26">
        <f t="shared" si="8"/>
        <v>2.9239167280287939</v>
      </c>
      <c r="W26">
        <f t="shared" si="9"/>
        <v>0.20222834186190594</v>
      </c>
      <c r="X26">
        <f t="shared" si="10"/>
        <v>0.12709070953952598</v>
      </c>
      <c r="Y26">
        <f t="shared" si="11"/>
        <v>344.36369876262671</v>
      </c>
      <c r="Z26">
        <f t="shared" si="12"/>
        <v>33.060881477192162</v>
      </c>
      <c r="AA26">
        <f t="shared" si="13"/>
        <v>32.021099999999997</v>
      </c>
      <c r="AB26">
        <f t="shared" si="14"/>
        <v>4.7807889418535181</v>
      </c>
      <c r="AC26">
        <f t="shared" si="15"/>
        <v>59.645803939353634</v>
      </c>
      <c r="AD26">
        <f t="shared" si="16"/>
        <v>2.8634386688078002</v>
      </c>
      <c r="AE26">
        <f t="shared" si="17"/>
        <v>4.8007378217573748</v>
      </c>
      <c r="AF26">
        <f t="shared" si="18"/>
        <v>1.9173502730457179</v>
      </c>
      <c r="AG26">
        <f t="shared" si="19"/>
        <v>-180.23659397022649</v>
      </c>
      <c r="AH26">
        <f t="shared" si="20"/>
        <v>11.601877020014506</v>
      </c>
      <c r="AI26">
        <f t="shared" si="21"/>
        <v>0.90037059008758746</v>
      </c>
      <c r="AJ26">
        <f t="shared" si="22"/>
        <v>176.62935240250229</v>
      </c>
      <c r="AK26">
        <f t="shared" si="23"/>
        <v>32.956381589050473</v>
      </c>
      <c r="AL26">
        <f t="shared" si="24"/>
        <v>4.1405411484481567</v>
      </c>
      <c r="AM26">
        <f t="shared" si="25"/>
        <v>32.868967919415987</v>
      </c>
      <c r="AN26">
        <v>512.33735313083105</v>
      </c>
      <c r="AO26">
        <v>471.81473939393919</v>
      </c>
      <c r="AP26">
        <v>2.4800887138049389E-2</v>
      </c>
      <c r="AQ26">
        <v>65.554555214813377</v>
      </c>
      <c r="AR26">
        <f t="shared" si="26"/>
        <v>4.0869975956967455</v>
      </c>
      <c r="AS26">
        <v>24.138480483764049</v>
      </c>
      <c r="AT26">
        <v>29.018750909090919</v>
      </c>
      <c r="AU26">
        <v>-1.636271531446877E-2</v>
      </c>
      <c r="AV26">
        <v>95.266121445993406</v>
      </c>
      <c r="AW26">
        <v>0</v>
      </c>
      <c r="AX26">
        <v>0</v>
      </c>
      <c r="AY26">
        <f t="shared" si="27"/>
        <v>1</v>
      </c>
      <c r="AZ26">
        <f t="shared" si="28"/>
        <v>0</v>
      </c>
      <c r="BA26">
        <f t="shared" si="29"/>
        <v>51803.498061536913</v>
      </c>
      <c r="BB26">
        <f t="shared" si="30"/>
        <v>1799.97</v>
      </c>
      <c r="BC26">
        <f t="shared" si="31"/>
        <v>1513.1594993813135</v>
      </c>
      <c r="BD26">
        <f t="shared" si="32"/>
        <v>0.84065817729257342</v>
      </c>
      <c r="BE26">
        <f t="shared" si="33"/>
        <v>0.19131635458514681</v>
      </c>
      <c r="BF26">
        <v>6</v>
      </c>
      <c r="BG26">
        <v>0.5</v>
      </c>
      <c r="BH26" t="s">
        <v>363</v>
      </c>
      <c r="BI26">
        <v>2</v>
      </c>
      <c r="BJ26" t="b">
        <v>1</v>
      </c>
      <c r="BK26">
        <v>1691781761.5999999</v>
      </c>
      <c r="BL26">
        <v>458.15699999999998</v>
      </c>
      <c r="BM26">
        <v>499.95600000000002</v>
      </c>
      <c r="BN26">
        <v>29.013200000000001</v>
      </c>
      <c r="BO26">
        <v>24.191600000000001</v>
      </c>
      <c r="BP26">
        <v>461.91500000000002</v>
      </c>
      <c r="BQ26">
        <v>28.947099999999999</v>
      </c>
      <c r="BR26">
        <v>500.3</v>
      </c>
      <c r="BS26">
        <v>98.594700000000003</v>
      </c>
      <c r="BT26">
        <v>9.9641499999999994E-2</v>
      </c>
      <c r="BU26">
        <v>32.094700000000003</v>
      </c>
      <c r="BV26">
        <v>32.021099999999997</v>
      </c>
      <c r="BW26">
        <v>999.9</v>
      </c>
      <c r="BX26">
        <v>0</v>
      </c>
      <c r="BY26">
        <v>0</v>
      </c>
      <c r="BZ26">
        <v>10110</v>
      </c>
      <c r="CA26">
        <v>0</v>
      </c>
      <c r="CB26">
        <v>941.14099999999996</v>
      </c>
      <c r="CC26">
        <v>-41.799100000000003</v>
      </c>
      <c r="CD26">
        <v>471.84699999999998</v>
      </c>
      <c r="CE26">
        <v>512.351</v>
      </c>
      <c r="CF26">
        <v>4.8216000000000001</v>
      </c>
      <c r="CG26">
        <v>499.95600000000002</v>
      </c>
      <c r="CH26">
        <v>24.191600000000001</v>
      </c>
      <c r="CI26">
        <v>2.8605399999999999</v>
      </c>
      <c r="CJ26">
        <v>2.3851599999999999</v>
      </c>
      <c r="CK26">
        <v>23.2377</v>
      </c>
      <c r="CL26">
        <v>20.263400000000001</v>
      </c>
      <c r="CM26">
        <v>1799.97</v>
      </c>
      <c r="CN26">
        <v>0.97799999999999998</v>
      </c>
      <c r="CO26">
        <v>2.2000100000000002E-2</v>
      </c>
      <c r="CP26">
        <v>0</v>
      </c>
      <c r="CQ26">
        <v>793.59400000000005</v>
      </c>
      <c r="CR26">
        <v>5.0009399999999999</v>
      </c>
      <c r="CS26">
        <v>17920</v>
      </c>
      <c r="CT26">
        <v>13859.9</v>
      </c>
      <c r="CU26">
        <v>47.125</v>
      </c>
      <c r="CV26">
        <v>49.436999999999998</v>
      </c>
      <c r="CW26">
        <v>48.125</v>
      </c>
      <c r="CX26">
        <v>48.436999999999998</v>
      </c>
      <c r="CY26">
        <v>48.811999999999998</v>
      </c>
      <c r="CZ26">
        <v>1755.48</v>
      </c>
      <c r="DA26">
        <v>39.49</v>
      </c>
      <c r="DB26">
        <v>0</v>
      </c>
      <c r="DC26">
        <v>1691781761.4000001</v>
      </c>
      <c r="DD26">
        <v>0</v>
      </c>
      <c r="DE26">
        <v>1691781723.5999999</v>
      </c>
      <c r="DF26" t="s">
        <v>396</v>
      </c>
      <c r="DG26">
        <v>1691781722.5999999</v>
      </c>
      <c r="DH26">
        <v>1691781723.5999999</v>
      </c>
      <c r="DI26">
        <v>11</v>
      </c>
      <c r="DJ26">
        <v>-7.0000000000000007E-2</v>
      </c>
      <c r="DK26">
        <v>1.0999999999999999E-2</v>
      </c>
      <c r="DL26">
        <v>-3.758</v>
      </c>
      <c r="DM26">
        <v>6.6000000000000003E-2</v>
      </c>
      <c r="DN26">
        <v>500</v>
      </c>
      <c r="DO26">
        <v>24</v>
      </c>
      <c r="DP26">
        <v>0.21</v>
      </c>
      <c r="DQ26">
        <v>0.06</v>
      </c>
      <c r="DR26">
        <v>33.161603666894493</v>
      </c>
      <c r="DS26">
        <v>-0.55367838207755826</v>
      </c>
      <c r="DT26">
        <v>0.1798312530193851</v>
      </c>
      <c r="DU26">
        <v>1</v>
      </c>
      <c r="DV26">
        <v>0.2201784895546236</v>
      </c>
      <c r="DW26">
        <v>-3.6524354336003269E-2</v>
      </c>
      <c r="DX26">
        <v>7.2372804735005396E-3</v>
      </c>
      <c r="DY26">
        <v>1</v>
      </c>
      <c r="DZ26">
        <v>2</v>
      </c>
      <c r="EA26">
        <v>2</v>
      </c>
      <c r="EB26" t="s">
        <v>365</v>
      </c>
      <c r="EC26">
        <v>3.12405</v>
      </c>
      <c r="ED26">
        <v>2.8699400000000002</v>
      </c>
      <c r="EE26">
        <v>9.6296499999999993E-2</v>
      </c>
      <c r="EF26">
        <v>0.103423</v>
      </c>
      <c r="EG26">
        <v>0.12789400000000001</v>
      </c>
      <c r="EH26">
        <v>0.113425</v>
      </c>
      <c r="EI26">
        <v>26316.3</v>
      </c>
      <c r="EJ26">
        <v>26847.1</v>
      </c>
      <c r="EK26">
        <v>26821.9</v>
      </c>
      <c r="EL26">
        <v>27654.3</v>
      </c>
      <c r="EM26">
        <v>33471</v>
      </c>
      <c r="EN26">
        <v>34292.199999999997</v>
      </c>
      <c r="EO26">
        <v>39753.4</v>
      </c>
      <c r="EP26">
        <v>40083.800000000003</v>
      </c>
      <c r="EQ26">
        <v>2.0005999999999999</v>
      </c>
      <c r="ER26">
        <v>1.7444</v>
      </c>
      <c r="ES26">
        <v>6.0349699999999999E-2</v>
      </c>
      <c r="ET26">
        <v>0</v>
      </c>
      <c r="EU26">
        <v>31.041399999999999</v>
      </c>
      <c r="EV26">
        <v>999.9</v>
      </c>
      <c r="EW26">
        <v>56.1</v>
      </c>
      <c r="EX26">
        <v>35.9</v>
      </c>
      <c r="EY26">
        <v>33.776600000000002</v>
      </c>
      <c r="EZ26">
        <v>62.668199999999999</v>
      </c>
      <c r="FA26">
        <v>28.197099999999999</v>
      </c>
      <c r="FB26">
        <v>1</v>
      </c>
      <c r="FC26">
        <v>0.52040600000000004</v>
      </c>
      <c r="FD26">
        <v>2.5964100000000001</v>
      </c>
      <c r="FE26">
        <v>20.291899999999998</v>
      </c>
      <c r="FF26">
        <v>5.2148899999999996</v>
      </c>
      <c r="FG26">
        <v>11.908099999999999</v>
      </c>
      <c r="FH26">
        <v>4.9980000000000002</v>
      </c>
      <c r="FI26">
        <v>3.3029999999999999</v>
      </c>
      <c r="FJ26">
        <v>9999</v>
      </c>
      <c r="FK26">
        <v>9999</v>
      </c>
      <c r="FL26">
        <v>9999</v>
      </c>
      <c r="FM26">
        <v>999.9</v>
      </c>
      <c r="FN26">
        <v>1.88452</v>
      </c>
      <c r="FO26">
        <v>1.8851599999999999</v>
      </c>
      <c r="FP26">
        <v>1.8812599999999999</v>
      </c>
      <c r="FQ26">
        <v>1.8827499999999999</v>
      </c>
      <c r="FR26">
        <v>1.87988</v>
      </c>
      <c r="FS26">
        <v>1.8833899999999999</v>
      </c>
      <c r="FT26">
        <v>1.8791800000000001</v>
      </c>
      <c r="FU26">
        <v>1.8815599999999999</v>
      </c>
      <c r="FV26">
        <v>5</v>
      </c>
      <c r="FW26">
        <v>0</v>
      </c>
      <c r="FX26">
        <v>0</v>
      </c>
      <c r="FY26">
        <v>0</v>
      </c>
      <c r="FZ26" t="s">
        <v>366</v>
      </c>
      <c r="GA26" t="s">
        <v>367</v>
      </c>
      <c r="GB26" t="s">
        <v>368</v>
      </c>
      <c r="GC26" t="s">
        <v>368</v>
      </c>
      <c r="GD26" t="s">
        <v>368</v>
      </c>
      <c r="GE26" t="s">
        <v>368</v>
      </c>
      <c r="GF26">
        <v>0</v>
      </c>
      <c r="GG26">
        <v>100</v>
      </c>
      <c r="GH26">
        <v>100</v>
      </c>
      <c r="GI26">
        <v>-3.758</v>
      </c>
      <c r="GJ26">
        <v>6.6100000000000006E-2</v>
      </c>
      <c r="GK26">
        <v>-3.7579047619047401</v>
      </c>
      <c r="GL26">
        <v>0</v>
      </c>
      <c r="GM26">
        <v>0</v>
      </c>
      <c r="GN26">
        <v>0</v>
      </c>
      <c r="GO26">
        <v>6.6076190476184848E-2</v>
      </c>
      <c r="GP26">
        <v>0</v>
      </c>
      <c r="GQ26">
        <v>0</v>
      </c>
      <c r="GR26">
        <v>0</v>
      </c>
      <c r="GS26">
        <v>-1</v>
      </c>
      <c r="GT26">
        <v>-1</v>
      </c>
      <c r="GU26">
        <v>-1</v>
      </c>
      <c r="GV26">
        <v>-1</v>
      </c>
      <c r="GW26">
        <v>0.7</v>
      </c>
      <c r="GX26">
        <v>0.6</v>
      </c>
      <c r="GY26">
        <v>1.18896</v>
      </c>
      <c r="GZ26">
        <v>2.5549300000000001</v>
      </c>
      <c r="HA26">
        <v>1.5966800000000001</v>
      </c>
      <c r="HB26">
        <v>2.3059099999999999</v>
      </c>
      <c r="HC26">
        <v>1.6003400000000001</v>
      </c>
      <c r="HD26">
        <v>2.5293000000000001</v>
      </c>
      <c r="HE26">
        <v>40.298200000000001</v>
      </c>
      <c r="HF26">
        <v>23.737300000000001</v>
      </c>
      <c r="HG26">
        <v>18</v>
      </c>
      <c r="HH26">
        <v>538.41300000000001</v>
      </c>
      <c r="HI26">
        <v>443.86200000000002</v>
      </c>
      <c r="HJ26">
        <v>27.851099999999999</v>
      </c>
      <c r="HK26">
        <v>33.771700000000003</v>
      </c>
      <c r="HL26">
        <v>30.0002</v>
      </c>
      <c r="HM26">
        <v>33.748100000000001</v>
      </c>
      <c r="HN26">
        <v>33.72</v>
      </c>
      <c r="HO26">
        <v>23.833400000000001</v>
      </c>
      <c r="HP26">
        <v>35.310600000000001</v>
      </c>
      <c r="HQ26">
        <v>0</v>
      </c>
      <c r="HR26">
        <v>27.858799999999999</v>
      </c>
      <c r="HS26">
        <v>500</v>
      </c>
      <c r="HT26">
        <v>24.359300000000001</v>
      </c>
      <c r="HU26">
        <v>99.072699999999998</v>
      </c>
      <c r="HV26">
        <v>98.030100000000004</v>
      </c>
    </row>
    <row r="27" spans="1:230" x14ac:dyDescent="0.3">
      <c r="A27">
        <v>11</v>
      </c>
      <c r="B27">
        <v>1691781939.5999999</v>
      </c>
      <c r="C27">
        <v>1244.5</v>
      </c>
      <c r="D27" t="s">
        <v>397</v>
      </c>
      <c r="E27" t="s">
        <v>398</v>
      </c>
      <c r="F27" t="s">
        <v>357</v>
      </c>
      <c r="G27" t="s">
        <v>358</v>
      </c>
      <c r="H27" t="s">
        <v>359</v>
      </c>
      <c r="I27" t="s">
        <v>360</v>
      </c>
      <c r="J27" t="s">
        <v>361</v>
      </c>
      <c r="K27" t="s">
        <v>361</v>
      </c>
      <c r="L27" t="s">
        <v>362</v>
      </c>
      <c r="M27">
        <v>1691781939.5999999</v>
      </c>
      <c r="N27">
        <f t="shared" si="0"/>
        <v>2.6967773356433343E-3</v>
      </c>
      <c r="O27">
        <f t="shared" si="1"/>
        <v>2.6967773356433344</v>
      </c>
      <c r="P27">
        <f t="shared" si="2"/>
        <v>31.715441612964824</v>
      </c>
      <c r="Q27">
        <f t="shared" si="3"/>
        <v>560.15300000000002</v>
      </c>
      <c r="R27">
        <f t="shared" si="4"/>
        <v>167.35504759186895</v>
      </c>
      <c r="S27">
        <f t="shared" si="5"/>
        <v>16.517183070691303</v>
      </c>
      <c r="T27">
        <f t="shared" si="6"/>
        <v>55.284556885074004</v>
      </c>
      <c r="U27">
        <f t="shared" si="7"/>
        <v>0.13613879173366855</v>
      </c>
      <c r="V27">
        <f t="shared" si="8"/>
        <v>2.9135116468355213</v>
      </c>
      <c r="W27">
        <f t="shared" si="9"/>
        <v>0.13270097845331463</v>
      </c>
      <c r="X27">
        <f t="shared" si="10"/>
        <v>8.3239754738115429E-2</v>
      </c>
      <c r="Y27">
        <f t="shared" si="11"/>
        <v>344.3389987625373</v>
      </c>
      <c r="Z27">
        <f t="shared" si="12"/>
        <v>33.285077361940672</v>
      </c>
      <c r="AA27">
        <f t="shared" si="13"/>
        <v>32.006300000000003</v>
      </c>
      <c r="AB27">
        <f t="shared" si="14"/>
        <v>4.77678620866996</v>
      </c>
      <c r="AC27">
        <f t="shared" si="15"/>
        <v>59.811530447301621</v>
      </c>
      <c r="AD27">
        <f t="shared" si="16"/>
        <v>2.8485581783418001</v>
      </c>
      <c r="AE27">
        <f t="shared" si="17"/>
        <v>4.7625569134225554</v>
      </c>
      <c r="AF27">
        <f t="shared" si="18"/>
        <v>1.9282280303281598</v>
      </c>
      <c r="AG27">
        <f t="shared" si="19"/>
        <v>-118.92788050187104</v>
      </c>
      <c r="AH27">
        <f t="shared" si="20"/>
        <v>-8.2777597429514014</v>
      </c>
      <c r="AI27">
        <f t="shared" si="21"/>
        <v>-0.64420061677008877</v>
      </c>
      <c r="AJ27">
        <f t="shared" si="22"/>
        <v>216.48915790094478</v>
      </c>
      <c r="AK27">
        <f t="shared" si="23"/>
        <v>31.790654233056127</v>
      </c>
      <c r="AL27">
        <f t="shared" si="24"/>
        <v>2.6634361628765606</v>
      </c>
      <c r="AM27">
        <f t="shared" si="25"/>
        <v>31.715441612964824</v>
      </c>
      <c r="AN27">
        <v>615.80918275517581</v>
      </c>
      <c r="AO27">
        <v>576.69410909090902</v>
      </c>
      <c r="AP27">
        <v>4.1490725180678778E-3</v>
      </c>
      <c r="AQ27">
        <v>65.541903140000358</v>
      </c>
      <c r="AR27">
        <f t="shared" si="26"/>
        <v>2.6967773356433344</v>
      </c>
      <c r="AS27">
        <v>25.720473192221888</v>
      </c>
      <c r="AT27">
        <v>28.85835999999999</v>
      </c>
      <c r="AU27">
        <v>9.73186900571441E-4</v>
      </c>
      <c r="AV27">
        <v>95.219545684650498</v>
      </c>
      <c r="AW27">
        <v>0</v>
      </c>
      <c r="AX27">
        <v>0</v>
      </c>
      <c r="AY27">
        <f t="shared" si="27"/>
        <v>1</v>
      </c>
      <c r="AZ27">
        <f t="shared" si="28"/>
        <v>0</v>
      </c>
      <c r="BA27">
        <f t="shared" si="29"/>
        <v>51533.479684476377</v>
      </c>
      <c r="BB27">
        <f t="shared" si="30"/>
        <v>1799.84</v>
      </c>
      <c r="BC27">
        <f t="shared" si="31"/>
        <v>1513.0502993812686</v>
      </c>
      <c r="BD27">
        <f t="shared" si="32"/>
        <v>0.84065822483180097</v>
      </c>
      <c r="BE27">
        <f t="shared" si="33"/>
        <v>0.19131644966360195</v>
      </c>
      <c r="BF27">
        <v>6</v>
      </c>
      <c r="BG27">
        <v>0.5</v>
      </c>
      <c r="BH27" t="s">
        <v>363</v>
      </c>
      <c r="BI27">
        <v>2</v>
      </c>
      <c r="BJ27" t="b">
        <v>1</v>
      </c>
      <c r="BK27">
        <v>1691781939.5999999</v>
      </c>
      <c r="BL27">
        <v>560.15300000000002</v>
      </c>
      <c r="BM27">
        <v>600.12199999999996</v>
      </c>
      <c r="BN27">
        <v>28.862100000000002</v>
      </c>
      <c r="BO27">
        <v>25.7559</v>
      </c>
      <c r="BP27">
        <v>564.32899999999995</v>
      </c>
      <c r="BQ27">
        <v>28.774899999999999</v>
      </c>
      <c r="BR27">
        <v>499.62599999999998</v>
      </c>
      <c r="BS27">
        <v>98.595600000000005</v>
      </c>
      <c r="BT27">
        <v>9.9858000000000002E-2</v>
      </c>
      <c r="BU27">
        <v>31.953600000000002</v>
      </c>
      <c r="BV27">
        <v>32.006300000000003</v>
      </c>
      <c r="BW27">
        <v>999.9</v>
      </c>
      <c r="BX27">
        <v>0</v>
      </c>
      <c r="BY27">
        <v>0</v>
      </c>
      <c r="BZ27">
        <v>10050</v>
      </c>
      <c r="CA27">
        <v>0</v>
      </c>
      <c r="CB27">
        <v>1453.65</v>
      </c>
      <c r="CC27">
        <v>-39.968800000000002</v>
      </c>
      <c r="CD27">
        <v>576.80100000000004</v>
      </c>
      <c r="CE27">
        <v>615.98699999999997</v>
      </c>
      <c r="CF27">
        <v>3.1061899999999998</v>
      </c>
      <c r="CG27">
        <v>600.12199999999996</v>
      </c>
      <c r="CH27">
        <v>25.7559</v>
      </c>
      <c r="CI27">
        <v>2.8456800000000002</v>
      </c>
      <c r="CJ27">
        <v>2.5394199999999998</v>
      </c>
      <c r="CK27">
        <v>23.151499999999999</v>
      </c>
      <c r="CL27">
        <v>21.281400000000001</v>
      </c>
      <c r="CM27">
        <v>1799.84</v>
      </c>
      <c r="CN27">
        <v>0.97799999999999998</v>
      </c>
      <c r="CO27">
        <v>2.1999999999999999E-2</v>
      </c>
      <c r="CP27">
        <v>0</v>
      </c>
      <c r="CQ27">
        <v>784.14700000000005</v>
      </c>
      <c r="CR27">
        <v>5.0009399999999999</v>
      </c>
      <c r="CS27">
        <v>17750</v>
      </c>
      <c r="CT27">
        <v>13858.9</v>
      </c>
      <c r="CU27">
        <v>47.186999999999998</v>
      </c>
      <c r="CV27">
        <v>49.625</v>
      </c>
      <c r="CW27">
        <v>48.25</v>
      </c>
      <c r="CX27">
        <v>48.561999999999998</v>
      </c>
      <c r="CY27">
        <v>48.936999999999998</v>
      </c>
      <c r="CZ27">
        <v>1755.35</v>
      </c>
      <c r="DA27">
        <v>39.49</v>
      </c>
      <c r="DB27">
        <v>0</v>
      </c>
      <c r="DC27">
        <v>1691781939.5999999</v>
      </c>
      <c r="DD27">
        <v>0</v>
      </c>
      <c r="DE27">
        <v>1691781881.0999999</v>
      </c>
      <c r="DF27" t="s">
        <v>399</v>
      </c>
      <c r="DG27">
        <v>1691781875.5999999</v>
      </c>
      <c r="DH27">
        <v>1691781881.0999999</v>
      </c>
      <c r="DI27">
        <v>12</v>
      </c>
      <c r="DJ27">
        <v>-0.41799999999999998</v>
      </c>
      <c r="DK27">
        <v>2.1000000000000001E-2</v>
      </c>
      <c r="DL27">
        <v>-4.1760000000000002</v>
      </c>
      <c r="DM27">
        <v>8.6999999999999994E-2</v>
      </c>
      <c r="DN27">
        <v>600</v>
      </c>
      <c r="DO27">
        <v>25</v>
      </c>
      <c r="DP27">
        <v>0.23</v>
      </c>
      <c r="DQ27">
        <v>0.09</v>
      </c>
      <c r="DR27">
        <v>31.782222275049829</v>
      </c>
      <c r="DS27">
        <v>-0.8286631730619447</v>
      </c>
      <c r="DT27">
        <v>0.19395396331720469</v>
      </c>
      <c r="DU27">
        <v>1</v>
      </c>
      <c r="DV27">
        <v>0.14092791215039299</v>
      </c>
      <c r="DW27">
        <v>-1.4878176901004471E-2</v>
      </c>
      <c r="DX27">
        <v>2.209789139926401E-3</v>
      </c>
      <c r="DY27">
        <v>1</v>
      </c>
      <c r="DZ27">
        <v>2</v>
      </c>
      <c r="EA27">
        <v>2</v>
      </c>
      <c r="EB27" t="s">
        <v>365</v>
      </c>
      <c r="EC27">
        <v>3.12365</v>
      </c>
      <c r="ED27">
        <v>2.8696199999999998</v>
      </c>
      <c r="EE27">
        <v>0.111474</v>
      </c>
      <c r="EF27">
        <v>0.11795</v>
      </c>
      <c r="EG27">
        <v>0.127332</v>
      </c>
      <c r="EH27">
        <v>0.11855599999999999</v>
      </c>
      <c r="EI27">
        <v>25866.6</v>
      </c>
      <c r="EJ27">
        <v>26404.5</v>
      </c>
      <c r="EK27">
        <v>26814.3</v>
      </c>
      <c r="EL27">
        <v>27646.9</v>
      </c>
      <c r="EM27">
        <v>33485</v>
      </c>
      <c r="EN27">
        <v>34086.9</v>
      </c>
      <c r="EO27">
        <v>39742.300000000003</v>
      </c>
      <c r="EP27">
        <v>40074.199999999997</v>
      </c>
      <c r="EQ27">
        <v>1.9962</v>
      </c>
      <c r="ER27">
        <v>1.7456</v>
      </c>
      <c r="ES27">
        <v>5.8263500000000003E-2</v>
      </c>
      <c r="ET27">
        <v>0</v>
      </c>
      <c r="EU27">
        <v>31.060500000000001</v>
      </c>
      <c r="EV27">
        <v>999.9</v>
      </c>
      <c r="EW27">
        <v>56</v>
      </c>
      <c r="EX27">
        <v>36</v>
      </c>
      <c r="EY27">
        <v>33.900799999999997</v>
      </c>
      <c r="EZ27">
        <v>62.868299999999998</v>
      </c>
      <c r="FA27">
        <v>28.313300000000002</v>
      </c>
      <c r="FB27">
        <v>1</v>
      </c>
      <c r="FC27">
        <v>0.53414600000000001</v>
      </c>
      <c r="FD27">
        <v>3.1194999999999999</v>
      </c>
      <c r="FE27">
        <v>20.283100000000001</v>
      </c>
      <c r="FF27">
        <v>5.2137000000000002</v>
      </c>
      <c r="FG27">
        <v>11.908099999999999</v>
      </c>
      <c r="FH27">
        <v>4.9976000000000003</v>
      </c>
      <c r="FI27">
        <v>3.3029999999999999</v>
      </c>
      <c r="FJ27">
        <v>9999</v>
      </c>
      <c r="FK27">
        <v>9999</v>
      </c>
      <c r="FL27">
        <v>9999</v>
      </c>
      <c r="FM27">
        <v>999.9</v>
      </c>
      <c r="FN27">
        <v>1.8845499999999999</v>
      </c>
      <c r="FO27">
        <v>1.8852199999999999</v>
      </c>
      <c r="FP27">
        <v>1.8812599999999999</v>
      </c>
      <c r="FQ27">
        <v>1.8827799999999999</v>
      </c>
      <c r="FR27">
        <v>1.87988</v>
      </c>
      <c r="FS27">
        <v>1.8833899999999999</v>
      </c>
      <c r="FT27">
        <v>1.87927</v>
      </c>
      <c r="FU27">
        <v>1.8815599999999999</v>
      </c>
      <c r="FV27">
        <v>5</v>
      </c>
      <c r="FW27">
        <v>0</v>
      </c>
      <c r="FX27">
        <v>0</v>
      </c>
      <c r="FY27">
        <v>0</v>
      </c>
      <c r="FZ27" t="s">
        <v>366</v>
      </c>
      <c r="GA27" t="s">
        <v>367</v>
      </c>
      <c r="GB27" t="s">
        <v>368</v>
      </c>
      <c r="GC27" t="s">
        <v>368</v>
      </c>
      <c r="GD27" t="s">
        <v>368</v>
      </c>
      <c r="GE27" t="s">
        <v>368</v>
      </c>
      <c r="GF27">
        <v>0</v>
      </c>
      <c r="GG27">
        <v>100</v>
      </c>
      <c r="GH27">
        <v>100</v>
      </c>
      <c r="GI27">
        <v>-4.1760000000000002</v>
      </c>
      <c r="GJ27">
        <v>8.72E-2</v>
      </c>
      <c r="GK27">
        <v>-4.1763333333332184</v>
      </c>
      <c r="GL27">
        <v>0</v>
      </c>
      <c r="GM27">
        <v>0</v>
      </c>
      <c r="GN27">
        <v>0</v>
      </c>
      <c r="GO27">
        <v>8.7185000000001622E-2</v>
      </c>
      <c r="GP27">
        <v>0</v>
      </c>
      <c r="GQ27">
        <v>0</v>
      </c>
      <c r="GR27">
        <v>0</v>
      </c>
      <c r="GS27">
        <v>-1</v>
      </c>
      <c r="GT27">
        <v>-1</v>
      </c>
      <c r="GU27">
        <v>-1</v>
      </c>
      <c r="GV27">
        <v>-1</v>
      </c>
      <c r="GW27">
        <v>1.1000000000000001</v>
      </c>
      <c r="GX27">
        <v>1</v>
      </c>
      <c r="GY27">
        <v>1.38062</v>
      </c>
      <c r="GZ27">
        <v>2.5524900000000001</v>
      </c>
      <c r="HA27">
        <v>1.5979000000000001</v>
      </c>
      <c r="HB27">
        <v>2.3059099999999999</v>
      </c>
      <c r="HC27">
        <v>1.6003400000000001</v>
      </c>
      <c r="HD27">
        <v>2.3925800000000002</v>
      </c>
      <c r="HE27">
        <v>40.476500000000001</v>
      </c>
      <c r="HF27">
        <v>23.719799999999999</v>
      </c>
      <c r="HG27">
        <v>18</v>
      </c>
      <c r="HH27">
        <v>536.33799999999997</v>
      </c>
      <c r="HI27">
        <v>445.34199999999998</v>
      </c>
      <c r="HJ27">
        <v>27.258299999999998</v>
      </c>
      <c r="HK27">
        <v>33.884399999999999</v>
      </c>
      <c r="HL27">
        <v>30.000900000000001</v>
      </c>
      <c r="HM27">
        <v>33.848100000000002</v>
      </c>
      <c r="HN27">
        <v>33.819600000000001</v>
      </c>
      <c r="HO27">
        <v>27.656500000000001</v>
      </c>
      <c r="HP27">
        <v>31.294599999999999</v>
      </c>
      <c r="HQ27">
        <v>0</v>
      </c>
      <c r="HR27">
        <v>27.250800000000002</v>
      </c>
      <c r="HS27">
        <v>600</v>
      </c>
      <c r="HT27">
        <v>25.838699999999999</v>
      </c>
      <c r="HU27">
        <v>99.045100000000005</v>
      </c>
      <c r="HV27">
        <v>98.005600000000001</v>
      </c>
    </row>
    <row r="28" spans="1:230" x14ac:dyDescent="0.3">
      <c r="A28">
        <v>12</v>
      </c>
      <c r="B28">
        <v>1691782120.0999999</v>
      </c>
      <c r="C28">
        <v>1425</v>
      </c>
      <c r="D28" t="s">
        <v>400</v>
      </c>
      <c r="E28" t="s">
        <v>401</v>
      </c>
      <c r="F28" t="s">
        <v>357</v>
      </c>
      <c r="G28" t="s">
        <v>358</v>
      </c>
      <c r="H28" t="s">
        <v>359</v>
      </c>
      <c r="I28" t="s">
        <v>360</v>
      </c>
      <c r="J28" t="s">
        <v>361</v>
      </c>
      <c r="K28" t="s">
        <v>361</v>
      </c>
      <c r="L28" t="s">
        <v>362</v>
      </c>
      <c r="M28">
        <v>1691782120.0999999</v>
      </c>
      <c r="N28">
        <f t="shared" si="0"/>
        <v>1.8988106341992471E-3</v>
      </c>
      <c r="O28">
        <f t="shared" si="1"/>
        <v>1.898810634199247</v>
      </c>
      <c r="P28">
        <f t="shared" si="2"/>
        <v>31.027790333470616</v>
      </c>
      <c r="Q28">
        <f t="shared" si="3"/>
        <v>760.952</v>
      </c>
      <c r="R28">
        <f t="shared" si="4"/>
        <v>211.96795228918293</v>
      </c>
      <c r="S28">
        <f t="shared" si="5"/>
        <v>20.918968939836841</v>
      </c>
      <c r="T28">
        <f t="shared" si="6"/>
        <v>75.097820594075998</v>
      </c>
      <c r="U28">
        <f t="shared" si="7"/>
        <v>9.4557760273309852E-2</v>
      </c>
      <c r="V28">
        <f t="shared" si="8"/>
        <v>2.9134052079526462</v>
      </c>
      <c r="W28">
        <f t="shared" si="9"/>
        <v>9.2885311503867474E-2</v>
      </c>
      <c r="X28">
        <f t="shared" si="10"/>
        <v>5.8201118670969193E-2</v>
      </c>
      <c r="Y28">
        <f t="shared" si="11"/>
        <v>344.3845987627023</v>
      </c>
      <c r="Z28">
        <f t="shared" si="12"/>
        <v>33.384483154874715</v>
      </c>
      <c r="AA28">
        <f t="shared" si="13"/>
        <v>32.018700000000003</v>
      </c>
      <c r="AB28">
        <f t="shared" si="14"/>
        <v>4.7801396516978025</v>
      </c>
      <c r="AC28">
        <f t="shared" si="15"/>
        <v>60.012930492070062</v>
      </c>
      <c r="AD28">
        <f t="shared" si="16"/>
        <v>2.8405741362915</v>
      </c>
      <c r="AE28">
        <f t="shared" si="17"/>
        <v>4.7332701686128216</v>
      </c>
      <c r="AF28">
        <f t="shared" si="18"/>
        <v>1.9395655154063025</v>
      </c>
      <c r="AG28">
        <f t="shared" si="19"/>
        <v>-83.7375489681868</v>
      </c>
      <c r="AH28">
        <f t="shared" si="20"/>
        <v>-27.329745273379373</v>
      </c>
      <c r="AI28">
        <f t="shared" si="21"/>
        <v>-2.1259530033894882</v>
      </c>
      <c r="AJ28">
        <f t="shared" si="22"/>
        <v>231.19135151774663</v>
      </c>
      <c r="AK28">
        <f t="shared" si="23"/>
        <v>31.154205089628711</v>
      </c>
      <c r="AL28">
        <f t="shared" si="24"/>
        <v>1.8551169855277809</v>
      </c>
      <c r="AM28">
        <f t="shared" si="25"/>
        <v>31.027790333470616</v>
      </c>
      <c r="AN28">
        <v>821.78142674385731</v>
      </c>
      <c r="AO28">
        <v>783.42611515151475</v>
      </c>
      <c r="AP28">
        <v>1.362525841871739E-2</v>
      </c>
      <c r="AQ28">
        <v>65.554198861107679</v>
      </c>
      <c r="AR28">
        <f t="shared" si="26"/>
        <v>1.898810634199247</v>
      </c>
      <c r="AS28">
        <v>26.613775250443151</v>
      </c>
      <c r="AT28">
        <v>28.784622424242421</v>
      </c>
      <c r="AU28">
        <v>5.9603744330157639E-3</v>
      </c>
      <c r="AV28">
        <v>95.102987806904252</v>
      </c>
      <c r="AW28">
        <v>0</v>
      </c>
      <c r="AX28">
        <v>0</v>
      </c>
      <c r="AY28">
        <f t="shared" si="27"/>
        <v>1</v>
      </c>
      <c r="AZ28">
        <f t="shared" si="28"/>
        <v>0</v>
      </c>
      <c r="BA28">
        <f t="shared" si="29"/>
        <v>51548.751873058092</v>
      </c>
      <c r="BB28">
        <f t="shared" si="30"/>
        <v>1800.08</v>
      </c>
      <c r="BC28">
        <f t="shared" si="31"/>
        <v>1513.251899381351</v>
      </c>
      <c r="BD28">
        <f t="shared" si="32"/>
        <v>0.84065813707243631</v>
      </c>
      <c r="BE28">
        <f t="shared" si="33"/>
        <v>0.19131627414487262</v>
      </c>
      <c r="BF28">
        <v>6</v>
      </c>
      <c r="BG28">
        <v>0.5</v>
      </c>
      <c r="BH28" t="s">
        <v>363</v>
      </c>
      <c r="BI28">
        <v>2</v>
      </c>
      <c r="BJ28" t="b">
        <v>1</v>
      </c>
      <c r="BK28">
        <v>1691782120.0999999</v>
      </c>
      <c r="BL28">
        <v>760.952</v>
      </c>
      <c r="BM28">
        <v>800.06600000000003</v>
      </c>
      <c r="BN28">
        <v>28.783000000000001</v>
      </c>
      <c r="BO28">
        <v>26.619</v>
      </c>
      <c r="BP28">
        <v>765.66399999999999</v>
      </c>
      <c r="BQ28">
        <v>28.688600000000001</v>
      </c>
      <c r="BR28">
        <v>499.553</v>
      </c>
      <c r="BS28">
        <v>98.589600000000004</v>
      </c>
      <c r="BT28">
        <v>9.9700499999999997E-2</v>
      </c>
      <c r="BU28">
        <v>31.8447</v>
      </c>
      <c r="BV28">
        <v>32.018700000000003</v>
      </c>
      <c r="BW28">
        <v>999.9</v>
      </c>
      <c r="BX28">
        <v>0</v>
      </c>
      <c r="BY28">
        <v>0</v>
      </c>
      <c r="BZ28">
        <v>10050</v>
      </c>
      <c r="CA28">
        <v>0</v>
      </c>
      <c r="CB28">
        <v>1719.84</v>
      </c>
      <c r="CC28">
        <v>-39.113999999999997</v>
      </c>
      <c r="CD28">
        <v>783.50300000000004</v>
      </c>
      <c r="CE28">
        <v>821.94500000000005</v>
      </c>
      <c r="CF28">
        <v>2.1640100000000002</v>
      </c>
      <c r="CG28">
        <v>800.06600000000003</v>
      </c>
      <c r="CH28">
        <v>26.619</v>
      </c>
      <c r="CI28">
        <v>2.8376999999999999</v>
      </c>
      <c r="CJ28">
        <v>2.6243500000000002</v>
      </c>
      <c r="CK28">
        <v>23.1051</v>
      </c>
      <c r="CL28">
        <v>21.818999999999999</v>
      </c>
      <c r="CM28">
        <v>1800.08</v>
      </c>
      <c r="CN28">
        <v>0.97800399999999998</v>
      </c>
      <c r="CO28">
        <v>2.19963E-2</v>
      </c>
      <c r="CP28">
        <v>0</v>
      </c>
      <c r="CQ28">
        <v>780.14499999999998</v>
      </c>
      <c r="CR28">
        <v>5.0009399999999999</v>
      </c>
      <c r="CS28">
        <v>17795.5</v>
      </c>
      <c r="CT28">
        <v>13860.8</v>
      </c>
      <c r="CU28">
        <v>47.25</v>
      </c>
      <c r="CV28">
        <v>49.625</v>
      </c>
      <c r="CW28">
        <v>48.311999999999998</v>
      </c>
      <c r="CX28">
        <v>48.686999999999998</v>
      </c>
      <c r="CY28">
        <v>48.936999999999998</v>
      </c>
      <c r="CZ28">
        <v>1755.59</v>
      </c>
      <c r="DA28">
        <v>39.49</v>
      </c>
      <c r="DB28">
        <v>0</v>
      </c>
      <c r="DC28">
        <v>1691782120.2</v>
      </c>
      <c r="DD28">
        <v>0</v>
      </c>
      <c r="DE28">
        <v>1691782007.0999999</v>
      </c>
      <c r="DF28" t="s">
        <v>402</v>
      </c>
      <c r="DG28">
        <v>1691782007.0999999</v>
      </c>
      <c r="DH28">
        <v>1691781992.5999999</v>
      </c>
      <c r="DI28">
        <v>13</v>
      </c>
      <c r="DJ28">
        <v>-0.53600000000000003</v>
      </c>
      <c r="DK28">
        <v>7.0000000000000001E-3</v>
      </c>
      <c r="DL28">
        <v>-4.7119999999999997</v>
      </c>
      <c r="DM28">
        <v>9.4E-2</v>
      </c>
      <c r="DN28">
        <v>800</v>
      </c>
      <c r="DO28">
        <v>26</v>
      </c>
      <c r="DP28">
        <v>0.17</v>
      </c>
      <c r="DQ28">
        <v>0.11</v>
      </c>
      <c r="DR28">
        <v>31.197928857892261</v>
      </c>
      <c r="DS28">
        <v>-0.50376280821756558</v>
      </c>
      <c r="DT28">
        <v>0.1854083453183355</v>
      </c>
      <c r="DU28">
        <v>1</v>
      </c>
      <c r="DV28">
        <v>9.5125415832195498E-2</v>
      </c>
      <c r="DW28">
        <v>-9.9971746660326311E-3</v>
      </c>
      <c r="DX28">
        <v>1.579696690295726E-3</v>
      </c>
      <c r="DY28">
        <v>1</v>
      </c>
      <c r="DZ28">
        <v>2</v>
      </c>
      <c r="EA28">
        <v>2</v>
      </c>
      <c r="EB28" t="s">
        <v>365</v>
      </c>
      <c r="EC28">
        <v>3.1237599999999999</v>
      </c>
      <c r="ED28">
        <v>2.8694600000000001</v>
      </c>
      <c r="EE28">
        <v>0.137795</v>
      </c>
      <c r="EF28">
        <v>0.14369599999999999</v>
      </c>
      <c r="EG28">
        <v>0.127026</v>
      </c>
      <c r="EH28">
        <v>0.121309</v>
      </c>
      <c r="EI28">
        <v>25093.200000000001</v>
      </c>
      <c r="EJ28">
        <v>25626.7</v>
      </c>
      <c r="EK28">
        <v>26807.5</v>
      </c>
      <c r="EL28">
        <v>27640.2</v>
      </c>
      <c r="EM28">
        <v>33491.1</v>
      </c>
      <c r="EN28">
        <v>33975.5</v>
      </c>
      <c r="EO28">
        <v>39732.5</v>
      </c>
      <c r="EP28">
        <v>40065.800000000003</v>
      </c>
      <c r="EQ28">
        <v>1.9947999999999999</v>
      </c>
      <c r="ER28">
        <v>1.7444</v>
      </c>
      <c r="ES28">
        <v>6.0200700000000003E-2</v>
      </c>
      <c r="ET28">
        <v>0</v>
      </c>
      <c r="EU28">
        <v>31.041399999999999</v>
      </c>
      <c r="EV28">
        <v>999.9</v>
      </c>
      <c r="EW28">
        <v>55.8</v>
      </c>
      <c r="EX28">
        <v>36.1</v>
      </c>
      <c r="EY28">
        <v>33.965699999999998</v>
      </c>
      <c r="EZ28">
        <v>62.618299999999998</v>
      </c>
      <c r="FA28">
        <v>28.2652</v>
      </c>
      <c r="FB28">
        <v>1</v>
      </c>
      <c r="FC28">
        <v>0.54605700000000001</v>
      </c>
      <c r="FD28">
        <v>3.3983699999999999</v>
      </c>
      <c r="FE28">
        <v>20.2776</v>
      </c>
      <c r="FF28">
        <v>5.2160900000000003</v>
      </c>
      <c r="FG28">
        <v>11.9093</v>
      </c>
      <c r="FH28">
        <v>4.9984000000000002</v>
      </c>
      <c r="FI28">
        <v>3.3029999999999999</v>
      </c>
      <c r="FJ28">
        <v>9999</v>
      </c>
      <c r="FK28">
        <v>9999</v>
      </c>
      <c r="FL28">
        <v>9999</v>
      </c>
      <c r="FM28">
        <v>999.9</v>
      </c>
      <c r="FN28">
        <v>1.8846099999999999</v>
      </c>
      <c r="FO28">
        <v>1.8852199999999999</v>
      </c>
      <c r="FP28">
        <v>1.8812899999999999</v>
      </c>
      <c r="FQ28">
        <v>1.8827799999999999</v>
      </c>
      <c r="FR28">
        <v>1.87988</v>
      </c>
      <c r="FS28">
        <v>1.8833899999999999</v>
      </c>
      <c r="FT28">
        <v>1.87927</v>
      </c>
      <c r="FU28">
        <v>1.8815599999999999</v>
      </c>
      <c r="FV28">
        <v>5</v>
      </c>
      <c r="FW28">
        <v>0</v>
      </c>
      <c r="FX28">
        <v>0</v>
      </c>
      <c r="FY28">
        <v>0</v>
      </c>
      <c r="FZ28" t="s">
        <v>366</v>
      </c>
      <c r="GA28" t="s">
        <v>367</v>
      </c>
      <c r="GB28" t="s">
        <v>368</v>
      </c>
      <c r="GC28" t="s">
        <v>368</v>
      </c>
      <c r="GD28" t="s">
        <v>368</v>
      </c>
      <c r="GE28" t="s">
        <v>368</v>
      </c>
      <c r="GF28">
        <v>0</v>
      </c>
      <c r="GG28">
        <v>100</v>
      </c>
      <c r="GH28">
        <v>100</v>
      </c>
      <c r="GI28">
        <v>-4.7119999999999997</v>
      </c>
      <c r="GJ28">
        <v>9.4399999999999998E-2</v>
      </c>
      <c r="GK28">
        <v>-4.7121499999999514</v>
      </c>
      <c r="GL28">
        <v>0</v>
      </c>
      <c r="GM28">
        <v>0</v>
      </c>
      <c r="GN28">
        <v>0</v>
      </c>
      <c r="GO28">
        <v>9.4428571428576191E-2</v>
      </c>
      <c r="GP28">
        <v>0</v>
      </c>
      <c r="GQ28">
        <v>0</v>
      </c>
      <c r="GR28">
        <v>0</v>
      </c>
      <c r="GS28">
        <v>-1</v>
      </c>
      <c r="GT28">
        <v>-1</v>
      </c>
      <c r="GU28">
        <v>-1</v>
      </c>
      <c r="GV28">
        <v>-1</v>
      </c>
      <c r="GW28">
        <v>1.9</v>
      </c>
      <c r="GX28">
        <v>2.1</v>
      </c>
      <c r="GY28">
        <v>1.7468300000000001</v>
      </c>
      <c r="GZ28">
        <v>2.5439500000000002</v>
      </c>
      <c r="HA28">
        <v>1.5979000000000001</v>
      </c>
      <c r="HB28">
        <v>2.3059099999999999</v>
      </c>
      <c r="HC28">
        <v>1.6003400000000001</v>
      </c>
      <c r="HD28">
        <v>2.4658199999999999</v>
      </c>
      <c r="HE28">
        <v>40.629800000000003</v>
      </c>
      <c r="HF28">
        <v>23.719799999999999</v>
      </c>
      <c r="HG28">
        <v>18</v>
      </c>
      <c r="HH28">
        <v>536.27200000000005</v>
      </c>
      <c r="HI28">
        <v>445.27600000000001</v>
      </c>
      <c r="HJ28">
        <v>26.802600000000002</v>
      </c>
      <c r="HK28">
        <v>33.992100000000001</v>
      </c>
      <c r="HL28">
        <v>30.000299999999999</v>
      </c>
      <c r="HM28">
        <v>33.951500000000003</v>
      </c>
      <c r="HN28">
        <v>33.922499999999999</v>
      </c>
      <c r="HO28">
        <v>34.992899999999999</v>
      </c>
      <c r="HP28">
        <v>29.122900000000001</v>
      </c>
      <c r="HQ28">
        <v>0</v>
      </c>
      <c r="HR28">
        <v>26.809699999999999</v>
      </c>
      <c r="HS28">
        <v>800</v>
      </c>
      <c r="HT28">
        <v>26.706499999999998</v>
      </c>
      <c r="HU28">
        <v>99.020300000000006</v>
      </c>
      <c r="HV28">
        <v>97.983800000000002</v>
      </c>
    </row>
    <row r="29" spans="1:230" x14ac:dyDescent="0.3">
      <c r="A29">
        <v>13</v>
      </c>
      <c r="B29">
        <v>1691782300</v>
      </c>
      <c r="C29">
        <v>1604.900000095367</v>
      </c>
      <c r="D29" t="s">
        <v>403</v>
      </c>
      <c r="E29" t="s">
        <v>404</v>
      </c>
      <c r="F29" t="s">
        <v>357</v>
      </c>
      <c r="G29" t="s">
        <v>358</v>
      </c>
      <c r="H29" t="s">
        <v>359</v>
      </c>
      <c r="I29" t="s">
        <v>360</v>
      </c>
      <c r="J29" t="s">
        <v>361</v>
      </c>
      <c r="K29" t="s">
        <v>361</v>
      </c>
      <c r="L29" t="s">
        <v>362</v>
      </c>
      <c r="M29">
        <v>1691782300</v>
      </c>
      <c r="N29">
        <f t="shared" si="0"/>
        <v>1.1389470081924296E-3</v>
      </c>
      <c r="O29">
        <f t="shared" si="1"/>
        <v>1.1389470081924296</v>
      </c>
      <c r="P29">
        <f t="shared" si="2"/>
        <v>27.813974816464768</v>
      </c>
      <c r="Q29">
        <f t="shared" si="3"/>
        <v>1165.56</v>
      </c>
      <c r="R29">
        <f t="shared" si="4"/>
        <v>335.82110829057746</v>
      </c>
      <c r="S29">
        <f t="shared" si="5"/>
        <v>33.140767340477886</v>
      </c>
      <c r="T29">
        <f t="shared" si="6"/>
        <v>115.02419540567999</v>
      </c>
      <c r="U29">
        <f t="shared" si="7"/>
        <v>5.5788832098537043E-2</v>
      </c>
      <c r="V29">
        <f t="shared" si="8"/>
        <v>2.8976070861876653</v>
      </c>
      <c r="W29">
        <f t="shared" si="9"/>
        <v>5.5198906674842937E-2</v>
      </c>
      <c r="X29">
        <f t="shared" si="10"/>
        <v>3.4551799202907366E-2</v>
      </c>
      <c r="Y29">
        <f t="shared" si="11"/>
        <v>344.32131192467625</v>
      </c>
      <c r="Z29">
        <f t="shared" si="12"/>
        <v>33.523241002691016</v>
      </c>
      <c r="AA29">
        <f t="shared" si="13"/>
        <v>32.023899999999998</v>
      </c>
      <c r="AB29">
        <f t="shared" si="14"/>
        <v>4.7815465440706788</v>
      </c>
      <c r="AC29">
        <f t="shared" si="15"/>
        <v>59.887374842238458</v>
      </c>
      <c r="AD29">
        <f t="shared" si="16"/>
        <v>2.8237751145363998</v>
      </c>
      <c r="AE29">
        <f t="shared" si="17"/>
        <v>4.7151425855200388</v>
      </c>
      <c r="AF29">
        <f t="shared" si="18"/>
        <v>1.957771429534279</v>
      </c>
      <c r="AG29">
        <f t="shared" si="19"/>
        <v>-50.227563061286141</v>
      </c>
      <c r="AH29">
        <f t="shared" si="20"/>
        <v>-38.569679348622117</v>
      </c>
      <c r="AI29">
        <f t="shared" si="21"/>
        <v>-3.0157268891262023</v>
      </c>
      <c r="AJ29">
        <f t="shared" si="22"/>
        <v>252.50834262564177</v>
      </c>
      <c r="AK29">
        <f t="shared" si="23"/>
        <v>27.519605085853811</v>
      </c>
      <c r="AL29">
        <f t="shared" si="24"/>
        <v>1.0982565154484041</v>
      </c>
      <c r="AM29">
        <f t="shared" si="25"/>
        <v>27.813974816464768</v>
      </c>
      <c r="AN29">
        <v>1233.6476120816719</v>
      </c>
      <c r="AO29">
        <v>1199.5256363636361</v>
      </c>
      <c r="AP29">
        <v>-3.206907625108732E-2</v>
      </c>
      <c r="AQ29">
        <v>65.55419741771388</v>
      </c>
      <c r="AR29">
        <f t="shared" si="26"/>
        <v>1.1389470081924296</v>
      </c>
      <c r="AS29">
        <v>27.32455749635821</v>
      </c>
      <c r="AT29">
        <v>28.609406666666679</v>
      </c>
      <c r="AU29">
        <v>5.6355254370995776E-3</v>
      </c>
      <c r="AV29">
        <v>95.103111749539437</v>
      </c>
      <c r="AW29">
        <v>0</v>
      </c>
      <c r="AX29">
        <v>0</v>
      </c>
      <c r="AY29">
        <f t="shared" si="27"/>
        <v>1</v>
      </c>
      <c r="AZ29">
        <f t="shared" si="28"/>
        <v>0</v>
      </c>
      <c r="BA29">
        <f t="shared" si="29"/>
        <v>51114.721921349606</v>
      </c>
      <c r="BB29">
        <f t="shared" si="30"/>
        <v>1799.75</v>
      </c>
      <c r="BC29">
        <f t="shared" si="31"/>
        <v>1512.9744059623381</v>
      </c>
      <c r="BD29">
        <f t="shared" si="32"/>
        <v>0.84065809471445374</v>
      </c>
      <c r="BE29">
        <f t="shared" si="33"/>
        <v>0.19131618942890749</v>
      </c>
      <c r="BF29">
        <v>6</v>
      </c>
      <c r="BG29">
        <v>0.5</v>
      </c>
      <c r="BH29" t="s">
        <v>363</v>
      </c>
      <c r="BI29">
        <v>2</v>
      </c>
      <c r="BJ29" t="b">
        <v>1</v>
      </c>
      <c r="BK29">
        <v>1691782300</v>
      </c>
      <c r="BL29">
        <v>1165.56</v>
      </c>
      <c r="BM29">
        <v>1200.0899999999999</v>
      </c>
      <c r="BN29">
        <v>28.613800000000001</v>
      </c>
      <c r="BO29">
        <v>27.334700000000002</v>
      </c>
      <c r="BP29">
        <v>1171</v>
      </c>
      <c r="BQ29">
        <v>28.509699999999999</v>
      </c>
      <c r="BR29">
        <v>500.42899999999997</v>
      </c>
      <c r="BS29">
        <v>98.584599999999995</v>
      </c>
      <c r="BT29">
        <v>0.101178</v>
      </c>
      <c r="BU29">
        <v>31.777000000000001</v>
      </c>
      <c r="BV29">
        <v>32.023899999999998</v>
      </c>
      <c r="BW29">
        <v>999.9</v>
      </c>
      <c r="BX29">
        <v>0</v>
      </c>
      <c r="BY29">
        <v>0</v>
      </c>
      <c r="BZ29">
        <v>9960</v>
      </c>
      <c r="CA29">
        <v>0</v>
      </c>
      <c r="CB29">
        <v>1574.26</v>
      </c>
      <c r="CC29">
        <v>-34.534500000000001</v>
      </c>
      <c r="CD29">
        <v>1199.8900000000001</v>
      </c>
      <c r="CE29">
        <v>1233.82</v>
      </c>
      <c r="CF29">
        <v>1.2791300000000001</v>
      </c>
      <c r="CG29">
        <v>1200.0899999999999</v>
      </c>
      <c r="CH29">
        <v>27.334700000000002</v>
      </c>
      <c r="CI29">
        <v>2.8208799999999998</v>
      </c>
      <c r="CJ29">
        <v>2.6947800000000002</v>
      </c>
      <c r="CK29">
        <v>23.006799999999998</v>
      </c>
      <c r="CL29">
        <v>22.253299999999999</v>
      </c>
      <c r="CM29">
        <v>1799.75</v>
      </c>
      <c r="CN29">
        <v>0.97799999999999998</v>
      </c>
      <c r="CO29">
        <v>2.2000100000000002E-2</v>
      </c>
      <c r="CP29">
        <v>0</v>
      </c>
      <c r="CQ29">
        <v>777.01599999999996</v>
      </c>
      <c r="CR29">
        <v>5.0009399999999999</v>
      </c>
      <c r="CS29">
        <v>17558.7</v>
      </c>
      <c r="CT29">
        <v>13858.2</v>
      </c>
      <c r="CU29">
        <v>47.25</v>
      </c>
      <c r="CV29">
        <v>49.625</v>
      </c>
      <c r="CW29">
        <v>48.311999999999998</v>
      </c>
      <c r="CX29">
        <v>48.625</v>
      </c>
      <c r="CY29">
        <v>48.936999999999998</v>
      </c>
      <c r="CZ29">
        <v>1755.26</v>
      </c>
      <c r="DA29">
        <v>39.479999999999997</v>
      </c>
      <c r="DB29">
        <v>0</v>
      </c>
      <c r="DC29">
        <v>1691782300.2</v>
      </c>
      <c r="DD29">
        <v>0</v>
      </c>
      <c r="DE29">
        <v>1691782193.5999999</v>
      </c>
      <c r="DF29" t="s">
        <v>405</v>
      </c>
      <c r="DG29">
        <v>1691782193.5999999</v>
      </c>
      <c r="DH29">
        <v>1691782188.5999999</v>
      </c>
      <c r="DI29">
        <v>14</v>
      </c>
      <c r="DJ29">
        <v>-0.73</v>
      </c>
      <c r="DK29">
        <v>0.01</v>
      </c>
      <c r="DL29">
        <v>-5.4420000000000002</v>
      </c>
      <c r="DM29">
        <v>0.104</v>
      </c>
      <c r="DN29">
        <v>1200</v>
      </c>
      <c r="DO29">
        <v>26</v>
      </c>
      <c r="DP29">
        <v>0.24</v>
      </c>
      <c r="DQ29">
        <v>0.15</v>
      </c>
      <c r="DR29">
        <v>27.564790276044079</v>
      </c>
      <c r="DS29">
        <v>-0.76708154024950381</v>
      </c>
      <c r="DT29">
        <v>0.19849381299065319</v>
      </c>
      <c r="DU29">
        <v>1</v>
      </c>
      <c r="DV29">
        <v>5.6328984434080742E-2</v>
      </c>
      <c r="DW29">
        <v>-6.4080538239890796E-3</v>
      </c>
      <c r="DX29">
        <v>1.1141453279979029E-3</v>
      </c>
      <c r="DY29">
        <v>1</v>
      </c>
      <c r="DZ29">
        <v>2</v>
      </c>
      <c r="EA29">
        <v>2</v>
      </c>
      <c r="EB29" t="s">
        <v>365</v>
      </c>
      <c r="EC29">
        <v>3.12493</v>
      </c>
      <c r="ED29">
        <v>2.8701699999999999</v>
      </c>
      <c r="EE29">
        <v>0.18162700000000001</v>
      </c>
      <c r="EF29">
        <v>0.18662899999999999</v>
      </c>
      <c r="EG29">
        <v>0.12644</v>
      </c>
      <c r="EH29">
        <v>0.12356499999999999</v>
      </c>
      <c r="EI29">
        <v>23812.799999999999</v>
      </c>
      <c r="EJ29">
        <v>24336.3</v>
      </c>
      <c r="EK29">
        <v>26804.400000000001</v>
      </c>
      <c r="EL29">
        <v>27636.2</v>
      </c>
      <c r="EM29">
        <v>33513.199999999997</v>
      </c>
      <c r="EN29">
        <v>33887.9</v>
      </c>
      <c r="EO29">
        <v>39727.5</v>
      </c>
      <c r="EP29">
        <v>40061.1</v>
      </c>
      <c r="EQ29">
        <v>1.9950000000000001</v>
      </c>
      <c r="ER29">
        <v>1.7438</v>
      </c>
      <c r="ES29">
        <v>6.4521999999999996E-2</v>
      </c>
      <c r="ET29">
        <v>0</v>
      </c>
      <c r="EU29">
        <v>30.976400000000002</v>
      </c>
      <c r="EV29">
        <v>999.9</v>
      </c>
      <c r="EW29">
        <v>55.7</v>
      </c>
      <c r="EX29">
        <v>36.200000000000003</v>
      </c>
      <c r="EY29">
        <v>34.095300000000002</v>
      </c>
      <c r="EZ29">
        <v>62.708199999999998</v>
      </c>
      <c r="FA29">
        <v>27.992799999999999</v>
      </c>
      <c r="FB29">
        <v>1</v>
      </c>
      <c r="FC29">
        <v>0.55237800000000004</v>
      </c>
      <c r="FD29">
        <v>3.3479999999999999</v>
      </c>
      <c r="FE29">
        <v>20.278600000000001</v>
      </c>
      <c r="FF29">
        <v>5.2160900000000003</v>
      </c>
      <c r="FG29">
        <v>11.908099999999999</v>
      </c>
      <c r="FH29">
        <v>4.9980000000000002</v>
      </c>
      <c r="FI29">
        <v>3.3029999999999999</v>
      </c>
      <c r="FJ29">
        <v>9999</v>
      </c>
      <c r="FK29">
        <v>9999</v>
      </c>
      <c r="FL29">
        <v>9999</v>
      </c>
      <c r="FM29">
        <v>999.9</v>
      </c>
      <c r="FN29">
        <v>1.88452</v>
      </c>
      <c r="FO29">
        <v>1.8852199999999999</v>
      </c>
      <c r="FP29">
        <v>1.8812599999999999</v>
      </c>
      <c r="FQ29">
        <v>1.8827799999999999</v>
      </c>
      <c r="FR29">
        <v>1.87988</v>
      </c>
      <c r="FS29">
        <v>1.8833899999999999</v>
      </c>
      <c r="FT29">
        <v>1.87927</v>
      </c>
      <c r="FU29">
        <v>1.8815599999999999</v>
      </c>
      <c r="FV29">
        <v>5</v>
      </c>
      <c r="FW29">
        <v>0</v>
      </c>
      <c r="FX29">
        <v>0</v>
      </c>
      <c r="FY29">
        <v>0</v>
      </c>
      <c r="FZ29" t="s">
        <v>366</v>
      </c>
      <c r="GA29" t="s">
        <v>367</v>
      </c>
      <c r="GB29" t="s">
        <v>368</v>
      </c>
      <c r="GC29" t="s">
        <v>368</v>
      </c>
      <c r="GD29" t="s">
        <v>368</v>
      </c>
      <c r="GE29" t="s">
        <v>368</v>
      </c>
      <c r="GF29">
        <v>0</v>
      </c>
      <c r="GG29">
        <v>100</v>
      </c>
      <c r="GH29">
        <v>100</v>
      </c>
      <c r="GI29">
        <v>-5.44</v>
      </c>
      <c r="GJ29">
        <v>0.1041</v>
      </c>
      <c r="GK29">
        <v>-5.4420000000000073</v>
      </c>
      <c r="GL29">
        <v>0</v>
      </c>
      <c r="GM29">
        <v>0</v>
      </c>
      <c r="GN29">
        <v>0</v>
      </c>
      <c r="GO29">
        <v>0.1041100000000021</v>
      </c>
      <c r="GP29">
        <v>0</v>
      </c>
      <c r="GQ29">
        <v>0</v>
      </c>
      <c r="GR29">
        <v>0</v>
      </c>
      <c r="GS29">
        <v>-1</v>
      </c>
      <c r="GT29">
        <v>-1</v>
      </c>
      <c r="GU29">
        <v>-1</v>
      </c>
      <c r="GV29">
        <v>-1</v>
      </c>
      <c r="GW29">
        <v>1.8</v>
      </c>
      <c r="GX29">
        <v>1.9</v>
      </c>
      <c r="GY29">
        <v>2.4389599999999998</v>
      </c>
      <c r="GZ29">
        <v>2.5317400000000001</v>
      </c>
      <c r="HA29">
        <v>1.5979000000000001</v>
      </c>
      <c r="HB29">
        <v>2.3071299999999999</v>
      </c>
      <c r="HC29">
        <v>1.6003400000000001</v>
      </c>
      <c r="HD29">
        <v>2.3547400000000001</v>
      </c>
      <c r="HE29">
        <v>40.783700000000003</v>
      </c>
      <c r="HF29">
        <v>23.702200000000001</v>
      </c>
      <c r="HG29">
        <v>18</v>
      </c>
      <c r="HH29">
        <v>537.03700000000003</v>
      </c>
      <c r="HI29">
        <v>445.41399999999999</v>
      </c>
      <c r="HJ29">
        <v>26.807300000000001</v>
      </c>
      <c r="HK29">
        <v>34.059600000000003</v>
      </c>
      <c r="HL29">
        <v>30.000299999999999</v>
      </c>
      <c r="HM29">
        <v>34.027799999999999</v>
      </c>
      <c r="HN29">
        <v>33.9985</v>
      </c>
      <c r="HO29">
        <v>48.866100000000003</v>
      </c>
      <c r="HP29">
        <v>27.234000000000002</v>
      </c>
      <c r="HQ29">
        <v>0</v>
      </c>
      <c r="HR29">
        <v>26.8123</v>
      </c>
      <c r="HS29">
        <v>1200</v>
      </c>
      <c r="HT29">
        <v>27.378</v>
      </c>
      <c r="HU29">
        <v>99.008099999999999</v>
      </c>
      <c r="HV29">
        <v>97.971100000000007</v>
      </c>
    </row>
    <row r="30" spans="1:230" x14ac:dyDescent="0.3">
      <c r="A30">
        <v>14</v>
      </c>
      <c r="B30">
        <v>1691782404.5</v>
      </c>
      <c r="C30">
        <v>1709.400000095367</v>
      </c>
      <c r="D30" t="s">
        <v>406</v>
      </c>
      <c r="E30" t="s">
        <v>407</v>
      </c>
      <c r="F30" t="s">
        <v>357</v>
      </c>
      <c r="G30" t="s">
        <v>358</v>
      </c>
      <c r="H30" t="s">
        <v>359</v>
      </c>
      <c r="I30" t="s">
        <v>360</v>
      </c>
      <c r="J30" t="s">
        <v>361</v>
      </c>
      <c r="K30" t="s">
        <v>361</v>
      </c>
      <c r="L30" t="s">
        <v>362</v>
      </c>
      <c r="M30">
        <v>1691782404.5</v>
      </c>
      <c r="N30">
        <f t="shared" si="0"/>
        <v>1.2726427541844671E-3</v>
      </c>
      <c r="O30">
        <f t="shared" si="1"/>
        <v>1.2726427541844672</v>
      </c>
      <c r="P30">
        <f t="shared" si="2"/>
        <v>33.556372263880846</v>
      </c>
      <c r="Q30">
        <f t="shared" si="3"/>
        <v>1457.5</v>
      </c>
      <c r="R30">
        <f t="shared" si="4"/>
        <v>563.08744773316846</v>
      </c>
      <c r="S30">
        <f t="shared" si="5"/>
        <v>55.569954896917707</v>
      </c>
      <c r="T30">
        <f t="shared" si="6"/>
        <v>143.837710445</v>
      </c>
      <c r="U30">
        <f t="shared" si="7"/>
        <v>6.2972305899741843E-2</v>
      </c>
      <c r="V30">
        <f t="shared" si="8"/>
        <v>2.8976548419462138</v>
      </c>
      <c r="W30">
        <f t="shared" si="9"/>
        <v>6.2221794469448172E-2</v>
      </c>
      <c r="X30">
        <f t="shared" si="10"/>
        <v>3.8955306656701744E-2</v>
      </c>
      <c r="Y30">
        <f t="shared" si="11"/>
        <v>344.31749876277507</v>
      </c>
      <c r="Z30">
        <f t="shared" si="12"/>
        <v>33.490980199987263</v>
      </c>
      <c r="AA30">
        <f t="shared" si="13"/>
        <v>31.989699999999999</v>
      </c>
      <c r="AB30">
        <f t="shared" si="14"/>
        <v>4.7723001281698734</v>
      </c>
      <c r="AC30">
        <f t="shared" si="15"/>
        <v>60.043052636289055</v>
      </c>
      <c r="AD30">
        <f t="shared" si="16"/>
        <v>2.8315649892686001</v>
      </c>
      <c r="AE30">
        <f t="shared" si="17"/>
        <v>4.7158911230260268</v>
      </c>
      <c r="AF30">
        <f t="shared" si="18"/>
        <v>1.9407351389012732</v>
      </c>
      <c r="AG30">
        <f t="shared" si="19"/>
        <v>-56.123545459535002</v>
      </c>
      <c r="AH30">
        <f t="shared" si="20"/>
        <v>-32.790235409406613</v>
      </c>
      <c r="AI30">
        <f t="shared" si="21"/>
        <v>-2.5633992159509229</v>
      </c>
      <c r="AJ30">
        <f t="shared" si="22"/>
        <v>252.84031867788249</v>
      </c>
      <c r="AK30">
        <f t="shared" si="23"/>
        <v>33.369082092672613</v>
      </c>
      <c r="AL30">
        <f t="shared" si="24"/>
        <v>1.2795825093155309</v>
      </c>
      <c r="AM30">
        <f t="shared" si="25"/>
        <v>33.556372263880846</v>
      </c>
      <c r="AN30">
        <v>1542.1415935428561</v>
      </c>
      <c r="AO30">
        <v>1500.5696969696969</v>
      </c>
      <c r="AP30">
        <v>4.2855366235248743E-2</v>
      </c>
      <c r="AQ30">
        <v>65.554148568557665</v>
      </c>
      <c r="AR30">
        <f t="shared" si="26"/>
        <v>1.2726427541844672</v>
      </c>
      <c r="AS30">
        <v>27.215368455811959</v>
      </c>
      <c r="AT30">
        <v>28.695507272727259</v>
      </c>
      <c r="AU30">
        <v>2.4019248880861061E-4</v>
      </c>
      <c r="AV30">
        <v>95.110373212803026</v>
      </c>
      <c r="AW30">
        <v>0</v>
      </c>
      <c r="AX30">
        <v>0</v>
      </c>
      <c r="AY30">
        <f t="shared" si="27"/>
        <v>1</v>
      </c>
      <c r="AZ30">
        <f t="shared" si="28"/>
        <v>0</v>
      </c>
      <c r="BA30">
        <f t="shared" si="29"/>
        <v>51115.65223139881</v>
      </c>
      <c r="BB30">
        <f t="shared" si="30"/>
        <v>1799.73</v>
      </c>
      <c r="BC30">
        <f t="shared" si="31"/>
        <v>1512.9575993813876</v>
      </c>
      <c r="BD30">
        <f t="shared" si="32"/>
        <v>0.84065809837108207</v>
      </c>
      <c r="BE30">
        <f t="shared" si="33"/>
        <v>0.19131619674216413</v>
      </c>
      <c r="BF30">
        <v>6</v>
      </c>
      <c r="BG30">
        <v>0.5</v>
      </c>
      <c r="BH30" t="s">
        <v>363</v>
      </c>
      <c r="BI30">
        <v>2</v>
      </c>
      <c r="BJ30" t="b">
        <v>1</v>
      </c>
      <c r="BK30">
        <v>1691782404.5</v>
      </c>
      <c r="BL30">
        <v>1457.5</v>
      </c>
      <c r="BM30">
        <v>1499.74</v>
      </c>
      <c r="BN30">
        <v>28.6921</v>
      </c>
      <c r="BO30">
        <v>27.202100000000002</v>
      </c>
      <c r="BP30">
        <v>1463.43</v>
      </c>
      <c r="BQ30">
        <v>28.572500000000002</v>
      </c>
      <c r="BR30">
        <v>500.48399999999998</v>
      </c>
      <c r="BS30">
        <v>98.587299999999999</v>
      </c>
      <c r="BT30">
        <v>0.10066600000000001</v>
      </c>
      <c r="BU30">
        <v>31.779800000000002</v>
      </c>
      <c r="BV30">
        <v>31.989699999999999</v>
      </c>
      <c r="BW30">
        <v>999.9</v>
      </c>
      <c r="BX30">
        <v>0</v>
      </c>
      <c r="BY30">
        <v>0</v>
      </c>
      <c r="BZ30">
        <v>9960</v>
      </c>
      <c r="CA30">
        <v>0</v>
      </c>
      <c r="CB30">
        <v>1649.03</v>
      </c>
      <c r="CC30">
        <v>-42.241599999999998</v>
      </c>
      <c r="CD30">
        <v>1500.55</v>
      </c>
      <c r="CE30">
        <v>1541.68</v>
      </c>
      <c r="CF30">
        <v>1.4899500000000001</v>
      </c>
      <c r="CG30">
        <v>1499.74</v>
      </c>
      <c r="CH30">
        <v>27.202100000000002</v>
      </c>
      <c r="CI30">
        <v>2.8286699999999998</v>
      </c>
      <c r="CJ30">
        <v>2.6817799999999998</v>
      </c>
      <c r="CK30">
        <v>23.052399999999999</v>
      </c>
      <c r="CL30">
        <v>22.1739</v>
      </c>
      <c r="CM30">
        <v>1799.73</v>
      </c>
      <c r="CN30">
        <v>0.97799999999999998</v>
      </c>
      <c r="CO30">
        <v>2.2000100000000002E-2</v>
      </c>
      <c r="CP30">
        <v>0</v>
      </c>
      <c r="CQ30">
        <v>778.48400000000004</v>
      </c>
      <c r="CR30">
        <v>5.0009399999999999</v>
      </c>
      <c r="CS30">
        <v>17593.5</v>
      </c>
      <c r="CT30">
        <v>13858.1</v>
      </c>
      <c r="CU30">
        <v>47.311999999999998</v>
      </c>
      <c r="CV30">
        <v>49.686999999999998</v>
      </c>
      <c r="CW30">
        <v>48.375</v>
      </c>
      <c r="CX30">
        <v>48.75</v>
      </c>
      <c r="CY30">
        <v>48.936999999999998</v>
      </c>
      <c r="CZ30">
        <v>1755.25</v>
      </c>
      <c r="DA30">
        <v>39.479999999999997</v>
      </c>
      <c r="DB30">
        <v>0</v>
      </c>
      <c r="DC30">
        <v>1691782404.5999999</v>
      </c>
      <c r="DD30">
        <v>0</v>
      </c>
      <c r="DE30">
        <v>1691782361.5</v>
      </c>
      <c r="DF30" t="s">
        <v>408</v>
      </c>
      <c r="DG30">
        <v>1691782361.5</v>
      </c>
      <c r="DH30">
        <v>1691782351</v>
      </c>
      <c r="DI30">
        <v>15</v>
      </c>
      <c r="DJ30">
        <v>-0.48699999999999999</v>
      </c>
      <c r="DK30">
        <v>1.4999999999999999E-2</v>
      </c>
      <c r="DL30">
        <v>-5.93</v>
      </c>
      <c r="DM30">
        <v>0.12</v>
      </c>
      <c r="DN30">
        <v>1500</v>
      </c>
      <c r="DO30">
        <v>27</v>
      </c>
      <c r="DP30">
        <v>0.22</v>
      </c>
      <c r="DQ30">
        <v>0.18</v>
      </c>
      <c r="DR30">
        <v>33.59685819500509</v>
      </c>
      <c r="DS30">
        <v>-0.36715805871887358</v>
      </c>
      <c r="DT30">
        <v>0.19225479741457149</v>
      </c>
      <c r="DU30">
        <v>1</v>
      </c>
      <c r="DV30">
        <v>6.2433712030891882E-2</v>
      </c>
      <c r="DW30">
        <v>3.2534709395242849E-4</v>
      </c>
      <c r="DX30">
        <v>7.6045463511014821E-4</v>
      </c>
      <c r="DY30">
        <v>1</v>
      </c>
      <c r="DZ30">
        <v>2</v>
      </c>
      <c r="EA30">
        <v>2</v>
      </c>
      <c r="EB30" t="s">
        <v>365</v>
      </c>
      <c r="EC30">
        <v>3.1249600000000002</v>
      </c>
      <c r="ED30">
        <v>2.8696600000000001</v>
      </c>
      <c r="EE30">
        <v>0.20827999999999999</v>
      </c>
      <c r="EF30">
        <v>0.21377299999999999</v>
      </c>
      <c r="EG30">
        <v>0.12662499999999999</v>
      </c>
      <c r="EH30">
        <v>0.12313399999999999</v>
      </c>
      <c r="EI30">
        <v>23032.5</v>
      </c>
      <c r="EJ30">
        <v>23518.9</v>
      </c>
      <c r="EK30">
        <v>26800.9</v>
      </c>
      <c r="EL30">
        <v>27632.2</v>
      </c>
      <c r="EM30">
        <v>33505.599999999999</v>
      </c>
      <c r="EN30">
        <v>33902.1</v>
      </c>
      <c r="EO30">
        <v>39724.1</v>
      </c>
      <c r="EP30">
        <v>40055.4</v>
      </c>
      <c r="EQ30">
        <v>1.9954000000000001</v>
      </c>
      <c r="ER30">
        <v>1.7416</v>
      </c>
      <c r="ES30">
        <v>6.2584899999999999E-2</v>
      </c>
      <c r="ET30">
        <v>0</v>
      </c>
      <c r="EU30">
        <v>30.973700000000001</v>
      </c>
      <c r="EV30">
        <v>999.9</v>
      </c>
      <c r="EW30">
        <v>55.6</v>
      </c>
      <c r="EX30">
        <v>36.299999999999997</v>
      </c>
      <c r="EY30">
        <v>34.220599999999997</v>
      </c>
      <c r="EZ30">
        <v>62.508200000000002</v>
      </c>
      <c r="FA30">
        <v>27.956700000000001</v>
      </c>
      <c r="FB30">
        <v>1</v>
      </c>
      <c r="FC30">
        <v>0.55410599999999999</v>
      </c>
      <c r="FD30">
        <v>2.8821300000000001</v>
      </c>
      <c r="FE30">
        <v>20.287299999999998</v>
      </c>
      <c r="FF30">
        <v>5.2148899999999996</v>
      </c>
      <c r="FG30">
        <v>11.908099999999999</v>
      </c>
      <c r="FH30">
        <v>4.9984000000000002</v>
      </c>
      <c r="FI30">
        <v>3.3029999999999999</v>
      </c>
      <c r="FJ30">
        <v>9999</v>
      </c>
      <c r="FK30">
        <v>9999</v>
      </c>
      <c r="FL30">
        <v>9999</v>
      </c>
      <c r="FM30">
        <v>999.9</v>
      </c>
      <c r="FN30">
        <v>1.8845799999999999</v>
      </c>
      <c r="FO30">
        <v>1.8851899999999999</v>
      </c>
      <c r="FP30">
        <v>1.8812599999999999</v>
      </c>
      <c r="FQ30">
        <v>1.8827799999999999</v>
      </c>
      <c r="FR30">
        <v>1.87988</v>
      </c>
      <c r="FS30">
        <v>1.8833899999999999</v>
      </c>
      <c r="FT30">
        <v>1.87924</v>
      </c>
      <c r="FU30">
        <v>1.8815900000000001</v>
      </c>
      <c r="FV30">
        <v>5</v>
      </c>
      <c r="FW30">
        <v>0</v>
      </c>
      <c r="FX30">
        <v>0</v>
      </c>
      <c r="FY30">
        <v>0</v>
      </c>
      <c r="FZ30" t="s">
        <v>366</v>
      </c>
      <c r="GA30" t="s">
        <v>367</v>
      </c>
      <c r="GB30" t="s">
        <v>368</v>
      </c>
      <c r="GC30" t="s">
        <v>368</v>
      </c>
      <c r="GD30" t="s">
        <v>368</v>
      </c>
      <c r="GE30" t="s">
        <v>368</v>
      </c>
      <c r="GF30">
        <v>0</v>
      </c>
      <c r="GG30">
        <v>100</v>
      </c>
      <c r="GH30">
        <v>100</v>
      </c>
      <c r="GI30">
        <v>-5.93</v>
      </c>
      <c r="GJ30">
        <v>0.1196</v>
      </c>
      <c r="GK30">
        <v>-5.9299999999998363</v>
      </c>
      <c r="GL30">
        <v>0</v>
      </c>
      <c r="GM30">
        <v>0</v>
      </c>
      <c r="GN30">
        <v>0</v>
      </c>
      <c r="GO30">
        <v>0.1195850000000007</v>
      </c>
      <c r="GP30">
        <v>0</v>
      </c>
      <c r="GQ30">
        <v>0</v>
      </c>
      <c r="GR30">
        <v>0</v>
      </c>
      <c r="GS30">
        <v>-1</v>
      </c>
      <c r="GT30">
        <v>-1</v>
      </c>
      <c r="GU30">
        <v>-1</v>
      </c>
      <c r="GV30">
        <v>-1</v>
      </c>
      <c r="GW30">
        <v>0.7</v>
      </c>
      <c r="GX30">
        <v>0.9</v>
      </c>
      <c r="GY30">
        <v>2.9260299999999999</v>
      </c>
      <c r="GZ30">
        <v>2.52075</v>
      </c>
      <c r="HA30">
        <v>1.5979000000000001</v>
      </c>
      <c r="HB30">
        <v>2.3059099999999999</v>
      </c>
      <c r="HC30">
        <v>1.6003400000000001</v>
      </c>
      <c r="HD30">
        <v>2.50366</v>
      </c>
      <c r="HE30">
        <v>40.860799999999998</v>
      </c>
      <c r="HF30">
        <v>23.719799999999999</v>
      </c>
      <c r="HG30">
        <v>18</v>
      </c>
      <c r="HH30">
        <v>537.70699999999999</v>
      </c>
      <c r="HI30">
        <v>444.31200000000001</v>
      </c>
      <c r="HJ30">
        <v>27.179099999999998</v>
      </c>
      <c r="HK30">
        <v>34.105200000000004</v>
      </c>
      <c r="HL30">
        <v>30.000399999999999</v>
      </c>
      <c r="HM30">
        <v>34.076799999999999</v>
      </c>
      <c r="HN30">
        <v>34.047199999999997</v>
      </c>
      <c r="HO30">
        <v>58.642699999999998</v>
      </c>
      <c r="HP30">
        <v>28.357600000000001</v>
      </c>
      <c r="HQ30">
        <v>0</v>
      </c>
      <c r="HR30">
        <v>27.1768</v>
      </c>
      <c r="HS30">
        <v>1500</v>
      </c>
      <c r="HT30">
        <v>27.153500000000001</v>
      </c>
      <c r="HU30">
        <v>98.997799999999998</v>
      </c>
      <c r="HV30">
        <v>97.9572</v>
      </c>
    </row>
    <row r="31" spans="1:230" x14ac:dyDescent="0.3">
      <c r="A31">
        <v>15</v>
      </c>
      <c r="B31">
        <v>1691783685.5</v>
      </c>
      <c r="C31">
        <v>2990.400000095367</v>
      </c>
      <c r="D31" t="s">
        <v>409</v>
      </c>
      <c r="E31" t="s">
        <v>410</v>
      </c>
      <c r="F31" t="s">
        <v>357</v>
      </c>
      <c r="G31" t="s">
        <v>411</v>
      </c>
      <c r="H31" t="s">
        <v>412</v>
      </c>
      <c r="I31" t="s">
        <v>360</v>
      </c>
      <c r="J31" t="s">
        <v>361</v>
      </c>
      <c r="K31" t="s">
        <v>413</v>
      </c>
      <c r="L31" t="s">
        <v>362</v>
      </c>
      <c r="M31">
        <v>1691783685.5</v>
      </c>
      <c r="N31">
        <f t="shared" si="0"/>
        <v>5.7618935295424582E-3</v>
      </c>
      <c r="O31">
        <f t="shared" si="1"/>
        <v>5.7618935295424585</v>
      </c>
      <c r="P31">
        <f t="shared" si="2"/>
        <v>46.629770298550319</v>
      </c>
      <c r="Q31">
        <f t="shared" si="3"/>
        <v>341.702</v>
      </c>
      <c r="R31">
        <f t="shared" si="4"/>
        <v>85.447256951575696</v>
      </c>
      <c r="S31">
        <f t="shared" si="5"/>
        <v>8.4313184209652032</v>
      </c>
      <c r="T31">
        <f t="shared" si="6"/>
        <v>33.716686408240797</v>
      </c>
      <c r="U31">
        <f t="shared" si="7"/>
        <v>0.31406795650370417</v>
      </c>
      <c r="V31">
        <f t="shared" si="8"/>
        <v>2.9183314051139169</v>
      </c>
      <c r="W31">
        <f t="shared" si="9"/>
        <v>0.29642603509303977</v>
      </c>
      <c r="X31">
        <f t="shared" si="10"/>
        <v>0.1867686974261985</v>
      </c>
      <c r="Y31">
        <f t="shared" si="11"/>
        <v>344.34219876286443</v>
      </c>
      <c r="Z31">
        <f t="shared" si="12"/>
        <v>32.971852517927658</v>
      </c>
      <c r="AA31">
        <f t="shared" si="13"/>
        <v>32.040900000000001</v>
      </c>
      <c r="AB31">
        <f t="shared" si="14"/>
        <v>4.7861485157842001</v>
      </c>
      <c r="AC31">
        <f t="shared" si="15"/>
        <v>60.12530243559133</v>
      </c>
      <c r="AD31">
        <f t="shared" si="16"/>
        <v>2.9432807647174806</v>
      </c>
      <c r="AE31">
        <f t="shared" si="17"/>
        <v>4.8952448395090276</v>
      </c>
      <c r="AF31">
        <f t="shared" si="18"/>
        <v>1.8428677510667195</v>
      </c>
      <c r="AG31">
        <f t="shared" si="19"/>
        <v>-254.09950465282242</v>
      </c>
      <c r="AH31">
        <f t="shared" si="20"/>
        <v>62.760166694016476</v>
      </c>
      <c r="AI31">
        <f t="shared" si="21"/>
        <v>4.8886247423288474</v>
      </c>
      <c r="AJ31">
        <f t="shared" si="22"/>
        <v>157.89148554638732</v>
      </c>
      <c r="AK31">
        <f t="shared" si="23"/>
        <v>46.574940337092542</v>
      </c>
      <c r="AL31">
        <f t="shared" si="24"/>
        <v>5.787760718132974</v>
      </c>
      <c r="AM31">
        <f t="shared" si="25"/>
        <v>46.629770298550319</v>
      </c>
      <c r="AN31">
        <v>409.45520413452363</v>
      </c>
      <c r="AO31">
        <v>352.31733939393922</v>
      </c>
      <c r="AP31">
        <v>-2.6056115587370931E-2</v>
      </c>
      <c r="AQ31">
        <v>65.535718968562676</v>
      </c>
      <c r="AR31">
        <f t="shared" si="26"/>
        <v>5.7618935295424585</v>
      </c>
      <c r="AS31">
        <v>23.096967295839232</v>
      </c>
      <c r="AT31">
        <v>29.826641212121221</v>
      </c>
      <c r="AU31">
        <v>-3.052851099792849E-3</v>
      </c>
      <c r="AV31">
        <v>95.290591256222669</v>
      </c>
      <c r="AW31">
        <v>0</v>
      </c>
      <c r="AX31">
        <v>0</v>
      </c>
      <c r="AY31">
        <f t="shared" si="27"/>
        <v>1</v>
      </c>
      <c r="AZ31">
        <f t="shared" si="28"/>
        <v>0</v>
      </c>
      <c r="BA31">
        <f t="shared" si="29"/>
        <v>51586.838400429944</v>
      </c>
      <c r="BB31">
        <f t="shared" si="30"/>
        <v>1799.86</v>
      </c>
      <c r="BC31">
        <f t="shared" si="31"/>
        <v>1513.066799381432</v>
      </c>
      <c r="BD31">
        <f t="shared" si="32"/>
        <v>0.84065805083808298</v>
      </c>
      <c r="BE31">
        <f t="shared" si="33"/>
        <v>0.19131610167616617</v>
      </c>
      <c r="BF31">
        <v>6</v>
      </c>
      <c r="BG31">
        <v>0.5</v>
      </c>
      <c r="BH31" t="s">
        <v>363</v>
      </c>
      <c r="BI31">
        <v>2</v>
      </c>
      <c r="BJ31" t="b">
        <v>1</v>
      </c>
      <c r="BK31">
        <v>1691783685.5</v>
      </c>
      <c r="BL31">
        <v>341.702</v>
      </c>
      <c r="BM31">
        <v>399.95699999999999</v>
      </c>
      <c r="BN31">
        <v>29.828700000000001</v>
      </c>
      <c r="BO31">
        <v>23.0915</v>
      </c>
      <c r="BP31">
        <v>345.30799999999999</v>
      </c>
      <c r="BQ31">
        <v>29.779399999999999</v>
      </c>
      <c r="BR31">
        <v>500.07</v>
      </c>
      <c r="BS31">
        <v>98.573300000000003</v>
      </c>
      <c r="BT31">
        <v>9.9480399999999997E-2</v>
      </c>
      <c r="BU31">
        <v>32.439799999999998</v>
      </c>
      <c r="BV31">
        <v>32.040900000000001</v>
      </c>
      <c r="BW31">
        <v>999.9</v>
      </c>
      <c r="BX31">
        <v>0</v>
      </c>
      <c r="BY31">
        <v>0</v>
      </c>
      <c r="BZ31">
        <v>10080</v>
      </c>
      <c r="CA31">
        <v>0</v>
      </c>
      <c r="CB31">
        <v>1430.54</v>
      </c>
      <c r="CC31">
        <v>-58.255000000000003</v>
      </c>
      <c r="CD31">
        <v>352.20800000000003</v>
      </c>
      <c r="CE31">
        <v>409.411</v>
      </c>
      <c r="CF31">
        <v>6.7372300000000003</v>
      </c>
      <c r="CG31">
        <v>399.95699999999999</v>
      </c>
      <c r="CH31">
        <v>23.0915</v>
      </c>
      <c r="CI31">
        <v>2.9403100000000002</v>
      </c>
      <c r="CJ31">
        <v>2.2761999999999998</v>
      </c>
      <c r="CK31">
        <v>23.6937</v>
      </c>
      <c r="CL31">
        <v>19.509</v>
      </c>
      <c r="CM31">
        <v>1799.86</v>
      </c>
      <c r="CN31">
        <v>0.97800200000000004</v>
      </c>
      <c r="CO31">
        <v>2.1998E-2</v>
      </c>
      <c r="CP31">
        <v>0</v>
      </c>
      <c r="CQ31">
        <v>679.29700000000003</v>
      </c>
      <c r="CR31">
        <v>5.0009399999999999</v>
      </c>
      <c r="CS31">
        <v>16294.9</v>
      </c>
      <c r="CT31">
        <v>13859.1</v>
      </c>
      <c r="CU31">
        <v>47.5</v>
      </c>
      <c r="CV31">
        <v>49.25</v>
      </c>
      <c r="CW31">
        <v>48.436999999999998</v>
      </c>
      <c r="CX31">
        <v>48.625</v>
      </c>
      <c r="CY31">
        <v>49.125</v>
      </c>
      <c r="CZ31">
        <v>1755.38</v>
      </c>
      <c r="DA31">
        <v>39.479999999999997</v>
      </c>
      <c r="DB31">
        <v>0</v>
      </c>
      <c r="DC31">
        <v>1691783685.5999999</v>
      </c>
      <c r="DD31">
        <v>0</v>
      </c>
      <c r="DE31">
        <v>1691783646.5</v>
      </c>
      <c r="DF31" t="s">
        <v>414</v>
      </c>
      <c r="DG31">
        <v>1691783646.5</v>
      </c>
      <c r="DH31">
        <v>1691783644</v>
      </c>
      <c r="DI31">
        <v>17</v>
      </c>
      <c r="DJ31">
        <v>2.9000000000000001E-2</v>
      </c>
      <c r="DK31">
        <v>1.6E-2</v>
      </c>
      <c r="DL31">
        <v>-3.605</v>
      </c>
      <c r="DM31">
        <v>4.9000000000000002E-2</v>
      </c>
      <c r="DN31">
        <v>400</v>
      </c>
      <c r="DO31">
        <v>23</v>
      </c>
      <c r="DP31">
        <v>0.11</v>
      </c>
      <c r="DQ31">
        <v>0.04</v>
      </c>
      <c r="DR31">
        <v>46.621906979583038</v>
      </c>
      <c r="DS31">
        <v>-0.50079172273433592</v>
      </c>
      <c r="DT31">
        <v>0.19831224285858759</v>
      </c>
      <c r="DU31">
        <v>1</v>
      </c>
      <c r="DV31">
        <v>0.3126067508787525</v>
      </c>
      <c r="DW31">
        <v>-7.9243688559099933E-3</v>
      </c>
      <c r="DX31">
        <v>6.1610049531881034E-3</v>
      </c>
      <c r="DY31">
        <v>1</v>
      </c>
      <c r="DZ31">
        <v>2</v>
      </c>
      <c r="EA31">
        <v>2</v>
      </c>
      <c r="EB31" t="s">
        <v>365</v>
      </c>
      <c r="EC31">
        <v>3.1234700000000002</v>
      </c>
      <c r="ED31">
        <v>2.8695200000000001</v>
      </c>
      <c r="EE31">
        <v>7.6797599999999994E-2</v>
      </c>
      <c r="EF31">
        <v>8.7288699999999997E-2</v>
      </c>
      <c r="EG31">
        <v>0.13022900000000001</v>
      </c>
      <c r="EH31">
        <v>0.10952199999999999</v>
      </c>
      <c r="EI31">
        <v>26838.2</v>
      </c>
      <c r="EJ31">
        <v>27299</v>
      </c>
      <c r="EK31">
        <v>26778.799999999999</v>
      </c>
      <c r="EL31">
        <v>27626.3</v>
      </c>
      <c r="EM31">
        <v>33330.699999999997</v>
      </c>
      <c r="EN31">
        <v>34417</v>
      </c>
      <c r="EO31">
        <v>39690.9</v>
      </c>
      <c r="EP31">
        <v>40053</v>
      </c>
      <c r="EQ31">
        <v>1.9950000000000001</v>
      </c>
      <c r="ER31">
        <v>1.7202</v>
      </c>
      <c r="ES31">
        <v>4.7981700000000002E-2</v>
      </c>
      <c r="ET31">
        <v>0</v>
      </c>
      <c r="EU31">
        <v>31.2622</v>
      </c>
      <c r="EV31">
        <v>999.9</v>
      </c>
      <c r="EW31">
        <v>54.8</v>
      </c>
      <c r="EX31">
        <v>36.700000000000003</v>
      </c>
      <c r="EY31">
        <v>34.480899999999998</v>
      </c>
      <c r="EZ31">
        <v>62.958199999999998</v>
      </c>
      <c r="FA31">
        <v>28.145</v>
      </c>
      <c r="FB31">
        <v>1</v>
      </c>
      <c r="FC31">
        <v>0.58408499999999997</v>
      </c>
      <c r="FD31">
        <v>2.4129800000000001</v>
      </c>
      <c r="FE31">
        <v>20.293199999999999</v>
      </c>
      <c r="FF31">
        <v>5.2112999999999996</v>
      </c>
      <c r="FG31">
        <v>11.908099999999999</v>
      </c>
      <c r="FH31">
        <v>4.9976000000000003</v>
      </c>
      <c r="FI31">
        <v>3.3029999999999999</v>
      </c>
      <c r="FJ31">
        <v>9999</v>
      </c>
      <c r="FK31">
        <v>9999</v>
      </c>
      <c r="FL31">
        <v>9999</v>
      </c>
      <c r="FM31">
        <v>999.9</v>
      </c>
      <c r="FN31">
        <v>1.88446</v>
      </c>
      <c r="FO31">
        <v>1.88507</v>
      </c>
      <c r="FP31">
        <v>1.8811</v>
      </c>
      <c r="FQ31">
        <v>1.88263</v>
      </c>
      <c r="FR31">
        <v>1.8797299999999999</v>
      </c>
      <c r="FS31">
        <v>1.88324</v>
      </c>
      <c r="FT31">
        <v>1.8791199999999999</v>
      </c>
      <c r="FU31">
        <v>1.88141</v>
      </c>
      <c r="FV31">
        <v>5</v>
      </c>
      <c r="FW31">
        <v>0</v>
      </c>
      <c r="FX31">
        <v>0</v>
      </c>
      <c r="FY31">
        <v>0</v>
      </c>
      <c r="FZ31" t="s">
        <v>366</v>
      </c>
      <c r="GA31" t="s">
        <v>367</v>
      </c>
      <c r="GB31" t="s">
        <v>368</v>
      </c>
      <c r="GC31" t="s">
        <v>368</v>
      </c>
      <c r="GD31" t="s">
        <v>368</v>
      </c>
      <c r="GE31" t="s">
        <v>368</v>
      </c>
      <c r="GF31">
        <v>0</v>
      </c>
      <c r="GG31">
        <v>100</v>
      </c>
      <c r="GH31">
        <v>100</v>
      </c>
      <c r="GI31">
        <v>-3.6059999999999999</v>
      </c>
      <c r="GJ31">
        <v>4.9299999999999997E-2</v>
      </c>
      <c r="GK31">
        <v>-3.6053809523809259</v>
      </c>
      <c r="GL31">
        <v>0</v>
      </c>
      <c r="GM31">
        <v>0</v>
      </c>
      <c r="GN31">
        <v>0</v>
      </c>
      <c r="GO31">
        <v>4.931500000000355E-2</v>
      </c>
      <c r="GP31">
        <v>0</v>
      </c>
      <c r="GQ31">
        <v>0</v>
      </c>
      <c r="GR31">
        <v>0</v>
      </c>
      <c r="GS31">
        <v>-1</v>
      </c>
      <c r="GT31">
        <v>-1</v>
      </c>
      <c r="GU31">
        <v>-1</v>
      </c>
      <c r="GV31">
        <v>-1</v>
      </c>
      <c r="GW31">
        <v>0.7</v>
      </c>
      <c r="GX31">
        <v>0.7</v>
      </c>
      <c r="GY31">
        <v>0.99365199999999998</v>
      </c>
      <c r="GZ31">
        <v>2.5366200000000001</v>
      </c>
      <c r="HA31">
        <v>1.5966800000000001</v>
      </c>
      <c r="HB31">
        <v>2.3059099999999999</v>
      </c>
      <c r="HC31">
        <v>1.6003400000000001</v>
      </c>
      <c r="HD31">
        <v>2.47803</v>
      </c>
      <c r="HE31">
        <v>40.732300000000002</v>
      </c>
      <c r="HF31">
        <v>23.851099999999999</v>
      </c>
      <c r="HG31">
        <v>18</v>
      </c>
      <c r="HH31">
        <v>540.51400000000001</v>
      </c>
      <c r="HI31">
        <v>432.89100000000002</v>
      </c>
      <c r="HJ31">
        <v>28.6646</v>
      </c>
      <c r="HK31">
        <v>34.5122</v>
      </c>
      <c r="HL31">
        <v>30.000299999999999</v>
      </c>
      <c r="HM31">
        <v>34.447299999999998</v>
      </c>
      <c r="HN31">
        <v>34.406799999999997</v>
      </c>
      <c r="HO31">
        <v>19.918099999999999</v>
      </c>
      <c r="HP31">
        <v>39.685899999999997</v>
      </c>
      <c r="HQ31">
        <v>0</v>
      </c>
      <c r="HR31">
        <v>28.666899999999998</v>
      </c>
      <c r="HS31">
        <v>400</v>
      </c>
      <c r="HT31">
        <v>23.069199999999999</v>
      </c>
      <c r="HU31">
        <v>98.915599999999998</v>
      </c>
      <c r="HV31">
        <v>97.945099999999996</v>
      </c>
    </row>
    <row r="32" spans="1:230" x14ac:dyDescent="0.3">
      <c r="A32">
        <v>16</v>
      </c>
      <c r="B32">
        <v>1691783788</v>
      </c>
      <c r="C32">
        <v>3092.900000095367</v>
      </c>
      <c r="D32" t="s">
        <v>415</v>
      </c>
      <c r="E32" t="s">
        <v>416</v>
      </c>
      <c r="F32" t="s">
        <v>357</v>
      </c>
      <c r="G32" t="s">
        <v>411</v>
      </c>
      <c r="H32" t="s">
        <v>412</v>
      </c>
      <c r="I32" t="s">
        <v>360</v>
      </c>
      <c r="J32" t="s">
        <v>361</v>
      </c>
      <c r="K32" t="s">
        <v>413</v>
      </c>
      <c r="L32" t="s">
        <v>362</v>
      </c>
      <c r="M32">
        <v>1691783788</v>
      </c>
      <c r="N32">
        <f t="shared" si="0"/>
        <v>6.0011226408913567E-3</v>
      </c>
      <c r="O32">
        <f t="shared" si="1"/>
        <v>6.0011226408913565</v>
      </c>
      <c r="P32">
        <f t="shared" si="2"/>
        <v>37.746067758892899</v>
      </c>
      <c r="Q32">
        <f t="shared" si="3"/>
        <v>253.119</v>
      </c>
      <c r="R32">
        <f t="shared" si="4"/>
        <v>59.035405458644817</v>
      </c>
      <c r="S32">
        <f t="shared" si="5"/>
        <v>5.8248089219410479</v>
      </c>
      <c r="T32">
        <f t="shared" si="6"/>
        <v>24.974331895553998</v>
      </c>
      <c r="U32">
        <f t="shared" si="7"/>
        <v>0.3364359169589492</v>
      </c>
      <c r="V32">
        <f t="shared" si="8"/>
        <v>2.8972745406587901</v>
      </c>
      <c r="W32">
        <f t="shared" si="9"/>
        <v>0.31614112647666814</v>
      </c>
      <c r="X32">
        <f t="shared" si="10"/>
        <v>0.19930951034440136</v>
      </c>
      <c r="Y32">
        <f t="shared" si="11"/>
        <v>344.35551192348373</v>
      </c>
      <c r="Z32">
        <f t="shared" si="12"/>
        <v>32.844020111694405</v>
      </c>
      <c r="AA32">
        <f t="shared" si="13"/>
        <v>31.885400000000001</v>
      </c>
      <c r="AB32">
        <f t="shared" si="14"/>
        <v>4.7441973175030228</v>
      </c>
      <c r="AC32">
        <f t="shared" si="15"/>
        <v>60.379288201685654</v>
      </c>
      <c r="AD32">
        <f t="shared" si="16"/>
        <v>2.9442438279864001</v>
      </c>
      <c r="AE32">
        <f t="shared" si="17"/>
        <v>4.8762479911185892</v>
      </c>
      <c r="AF32">
        <f t="shared" si="18"/>
        <v>1.7999534895166227</v>
      </c>
      <c r="AG32">
        <f t="shared" si="19"/>
        <v>-264.64950846330885</v>
      </c>
      <c r="AH32">
        <f t="shared" si="20"/>
        <v>75.834063474976134</v>
      </c>
      <c r="AI32">
        <f t="shared" si="21"/>
        <v>5.9433730137873297</v>
      </c>
      <c r="AJ32">
        <f t="shared" si="22"/>
        <v>161.48343994893833</v>
      </c>
      <c r="AK32">
        <f t="shared" si="23"/>
        <v>37.502171780808794</v>
      </c>
      <c r="AL32">
        <f t="shared" si="24"/>
        <v>6.0397930849041055</v>
      </c>
      <c r="AM32">
        <f t="shared" si="25"/>
        <v>37.746067758892899</v>
      </c>
      <c r="AN32">
        <v>307.02183310010298</v>
      </c>
      <c r="AO32">
        <v>260.94489696969691</v>
      </c>
      <c r="AP32">
        <v>-4.8970470497986009E-2</v>
      </c>
      <c r="AQ32">
        <v>65.535050900450656</v>
      </c>
      <c r="AR32">
        <f t="shared" si="26"/>
        <v>6.0011226408913565</v>
      </c>
      <c r="AS32">
        <v>22.83794949363854</v>
      </c>
      <c r="AT32">
        <v>29.84574727272728</v>
      </c>
      <c r="AU32">
        <v>-3.4413068760993479E-3</v>
      </c>
      <c r="AV32">
        <v>95.272810774387068</v>
      </c>
      <c r="AW32">
        <v>0</v>
      </c>
      <c r="AX32">
        <v>0</v>
      </c>
      <c r="AY32">
        <f t="shared" si="27"/>
        <v>1</v>
      </c>
      <c r="AZ32">
        <f t="shared" si="28"/>
        <v>0</v>
      </c>
      <c r="BA32">
        <f t="shared" si="29"/>
        <v>51005.582977143888</v>
      </c>
      <c r="BB32">
        <f t="shared" si="30"/>
        <v>1799.93</v>
      </c>
      <c r="BC32">
        <f t="shared" si="31"/>
        <v>1513.1256059617419</v>
      </c>
      <c r="BD32">
        <f t="shared" si="32"/>
        <v>0.84065802890209163</v>
      </c>
      <c r="BE32">
        <f t="shared" si="33"/>
        <v>0.19131605780418334</v>
      </c>
      <c r="BF32">
        <v>6</v>
      </c>
      <c r="BG32">
        <v>0.5</v>
      </c>
      <c r="BH32" t="s">
        <v>363</v>
      </c>
      <c r="BI32">
        <v>2</v>
      </c>
      <c r="BJ32" t="b">
        <v>1</v>
      </c>
      <c r="BK32">
        <v>1691783788</v>
      </c>
      <c r="BL32">
        <v>253.119</v>
      </c>
      <c r="BM32">
        <v>299.92899999999997</v>
      </c>
      <c r="BN32">
        <v>29.840399999999999</v>
      </c>
      <c r="BO32">
        <v>22.812999999999999</v>
      </c>
      <c r="BP32">
        <v>256.27</v>
      </c>
      <c r="BQ32">
        <v>29.790099999999999</v>
      </c>
      <c r="BR32">
        <v>500.29</v>
      </c>
      <c r="BS32">
        <v>98.565799999999996</v>
      </c>
      <c r="BT32">
        <v>0.100566</v>
      </c>
      <c r="BU32">
        <v>32.370899999999999</v>
      </c>
      <c r="BV32">
        <v>31.885400000000001</v>
      </c>
      <c r="BW32">
        <v>999.9</v>
      </c>
      <c r="BX32">
        <v>0</v>
      </c>
      <c r="BY32">
        <v>0</v>
      </c>
      <c r="BZ32">
        <v>9960</v>
      </c>
      <c r="CA32">
        <v>0</v>
      </c>
      <c r="CB32">
        <v>1426.18</v>
      </c>
      <c r="CC32">
        <v>-46.8093</v>
      </c>
      <c r="CD32">
        <v>260.90499999999997</v>
      </c>
      <c r="CE32">
        <v>306.93099999999998</v>
      </c>
      <c r="CF32">
        <v>7.02745</v>
      </c>
      <c r="CG32">
        <v>299.92899999999997</v>
      </c>
      <c r="CH32">
        <v>22.812999999999999</v>
      </c>
      <c r="CI32">
        <v>2.9412500000000001</v>
      </c>
      <c r="CJ32">
        <v>2.24858</v>
      </c>
      <c r="CK32">
        <v>23.699000000000002</v>
      </c>
      <c r="CL32">
        <v>19.3127</v>
      </c>
      <c r="CM32">
        <v>1799.93</v>
      </c>
      <c r="CN32">
        <v>0.97800200000000004</v>
      </c>
      <c r="CO32">
        <v>2.1998E-2</v>
      </c>
      <c r="CP32">
        <v>0</v>
      </c>
      <c r="CQ32">
        <v>674.22799999999995</v>
      </c>
      <c r="CR32">
        <v>5.0009399999999999</v>
      </c>
      <c r="CS32">
        <v>16114</v>
      </c>
      <c r="CT32">
        <v>13859.6</v>
      </c>
      <c r="CU32">
        <v>47.436999999999998</v>
      </c>
      <c r="CV32">
        <v>49.25</v>
      </c>
      <c r="CW32">
        <v>48.375</v>
      </c>
      <c r="CX32">
        <v>48.625</v>
      </c>
      <c r="CY32">
        <v>49.186999999999998</v>
      </c>
      <c r="CZ32">
        <v>1755.44</v>
      </c>
      <c r="DA32">
        <v>39.479999999999997</v>
      </c>
      <c r="DB32">
        <v>0</v>
      </c>
      <c r="DC32">
        <v>1691783788.2</v>
      </c>
      <c r="DD32">
        <v>0</v>
      </c>
      <c r="DE32">
        <v>1691783750</v>
      </c>
      <c r="DF32" t="s">
        <v>417</v>
      </c>
      <c r="DG32">
        <v>1691783746.5</v>
      </c>
      <c r="DH32">
        <v>1691783750</v>
      </c>
      <c r="DI32">
        <v>18</v>
      </c>
      <c r="DJ32">
        <v>0.45500000000000002</v>
      </c>
      <c r="DK32">
        <v>1E-3</v>
      </c>
      <c r="DL32">
        <v>-3.15</v>
      </c>
      <c r="DM32">
        <v>0.05</v>
      </c>
      <c r="DN32">
        <v>300</v>
      </c>
      <c r="DO32">
        <v>23</v>
      </c>
      <c r="DP32">
        <v>0.14000000000000001</v>
      </c>
      <c r="DQ32">
        <v>0.04</v>
      </c>
      <c r="DR32">
        <v>37.42900003434935</v>
      </c>
      <c r="DS32">
        <v>0.54889577580532189</v>
      </c>
      <c r="DT32">
        <v>0.1233743370204617</v>
      </c>
      <c r="DU32">
        <v>1</v>
      </c>
      <c r="DV32">
        <v>0.32670340623095939</v>
      </c>
      <c r="DW32">
        <v>2.6029797774173871E-2</v>
      </c>
      <c r="DX32">
        <v>6.5131678442569112E-3</v>
      </c>
      <c r="DY32">
        <v>1</v>
      </c>
      <c r="DZ32">
        <v>2</v>
      </c>
      <c r="EA32">
        <v>2</v>
      </c>
      <c r="EB32" t="s">
        <v>365</v>
      </c>
      <c r="EC32">
        <v>3.1236600000000001</v>
      </c>
      <c r="ED32">
        <v>2.8695499999999998</v>
      </c>
      <c r="EE32">
        <v>6.0129099999999998E-2</v>
      </c>
      <c r="EF32">
        <v>6.9470799999999999E-2</v>
      </c>
      <c r="EG32">
        <v>0.130246</v>
      </c>
      <c r="EH32">
        <v>0.108561</v>
      </c>
      <c r="EI32">
        <v>27320</v>
      </c>
      <c r="EJ32">
        <v>27831.599999999999</v>
      </c>
      <c r="EK32">
        <v>26776.5</v>
      </c>
      <c r="EL32">
        <v>27626.3</v>
      </c>
      <c r="EM32">
        <v>33325.4</v>
      </c>
      <c r="EN32">
        <v>34453.4</v>
      </c>
      <c r="EO32">
        <v>39686.699999999997</v>
      </c>
      <c r="EP32">
        <v>40053.699999999997</v>
      </c>
      <c r="EQ32">
        <v>1.9950000000000001</v>
      </c>
      <c r="ER32">
        <v>1.7192000000000001</v>
      </c>
      <c r="ES32">
        <v>3.7550899999999998E-2</v>
      </c>
      <c r="ET32">
        <v>0</v>
      </c>
      <c r="EU32">
        <v>31.2759</v>
      </c>
      <c r="EV32">
        <v>999.9</v>
      </c>
      <c r="EW32">
        <v>54.8</v>
      </c>
      <c r="EX32">
        <v>36.700000000000003</v>
      </c>
      <c r="EY32">
        <v>34.483600000000003</v>
      </c>
      <c r="EZ32">
        <v>62.918100000000003</v>
      </c>
      <c r="FA32">
        <v>28.0809</v>
      </c>
      <c r="FB32">
        <v>1</v>
      </c>
      <c r="FC32">
        <v>0.58359799999999995</v>
      </c>
      <c r="FD32">
        <v>1.8631599999999999</v>
      </c>
      <c r="FE32">
        <v>20.300699999999999</v>
      </c>
      <c r="FF32">
        <v>5.2148899999999996</v>
      </c>
      <c r="FG32">
        <v>11.908099999999999</v>
      </c>
      <c r="FH32">
        <v>4.9964000000000004</v>
      </c>
      <c r="FI32">
        <v>3.3029999999999999</v>
      </c>
      <c r="FJ32">
        <v>9999</v>
      </c>
      <c r="FK32">
        <v>9999</v>
      </c>
      <c r="FL32">
        <v>9999</v>
      </c>
      <c r="FM32">
        <v>999.9</v>
      </c>
      <c r="FN32">
        <v>1.8843700000000001</v>
      </c>
      <c r="FO32">
        <v>1.8849800000000001</v>
      </c>
      <c r="FP32">
        <v>1.8811</v>
      </c>
      <c r="FQ32">
        <v>1.88263</v>
      </c>
      <c r="FR32">
        <v>1.8796999999999999</v>
      </c>
      <c r="FS32">
        <v>1.88324</v>
      </c>
      <c r="FT32">
        <v>1.8791199999999999</v>
      </c>
      <c r="FU32">
        <v>1.88141</v>
      </c>
      <c r="FV32">
        <v>5</v>
      </c>
      <c r="FW32">
        <v>0</v>
      </c>
      <c r="FX32">
        <v>0</v>
      </c>
      <c r="FY32">
        <v>0</v>
      </c>
      <c r="FZ32" t="s">
        <v>366</v>
      </c>
      <c r="GA32" t="s">
        <v>367</v>
      </c>
      <c r="GB32" t="s">
        <v>368</v>
      </c>
      <c r="GC32" t="s">
        <v>368</v>
      </c>
      <c r="GD32" t="s">
        <v>368</v>
      </c>
      <c r="GE32" t="s">
        <v>368</v>
      </c>
      <c r="GF32">
        <v>0</v>
      </c>
      <c r="GG32">
        <v>100</v>
      </c>
      <c r="GH32">
        <v>100</v>
      </c>
      <c r="GI32">
        <v>-3.1509999999999998</v>
      </c>
      <c r="GJ32">
        <v>5.0299999999999997E-2</v>
      </c>
      <c r="GK32">
        <v>-3.1502857142857579</v>
      </c>
      <c r="GL32">
        <v>0</v>
      </c>
      <c r="GM32">
        <v>0</v>
      </c>
      <c r="GN32">
        <v>0</v>
      </c>
      <c r="GO32">
        <v>5.0264999999992448E-2</v>
      </c>
      <c r="GP32">
        <v>0</v>
      </c>
      <c r="GQ32">
        <v>0</v>
      </c>
      <c r="GR32">
        <v>0</v>
      </c>
      <c r="GS32">
        <v>-1</v>
      </c>
      <c r="GT32">
        <v>-1</v>
      </c>
      <c r="GU32">
        <v>-1</v>
      </c>
      <c r="GV32">
        <v>-1</v>
      </c>
      <c r="GW32">
        <v>0.7</v>
      </c>
      <c r="GX32">
        <v>0.6</v>
      </c>
      <c r="GY32">
        <v>0.79223600000000005</v>
      </c>
      <c r="GZ32">
        <v>2.5561500000000001</v>
      </c>
      <c r="HA32">
        <v>1.5979000000000001</v>
      </c>
      <c r="HB32">
        <v>2.3059099999999999</v>
      </c>
      <c r="HC32">
        <v>1.6003400000000001</v>
      </c>
      <c r="HD32">
        <v>2.36816</v>
      </c>
      <c r="HE32">
        <v>40.6554</v>
      </c>
      <c r="HF32">
        <v>23.842300000000002</v>
      </c>
      <c r="HG32">
        <v>18</v>
      </c>
      <c r="HH32">
        <v>540.69500000000005</v>
      </c>
      <c r="HI32">
        <v>432.39400000000001</v>
      </c>
      <c r="HJ32">
        <v>28.629899999999999</v>
      </c>
      <c r="HK32">
        <v>34.540399999999998</v>
      </c>
      <c r="HL32">
        <v>30</v>
      </c>
      <c r="HM32">
        <v>34.469099999999997</v>
      </c>
      <c r="HN32">
        <v>34.4285</v>
      </c>
      <c r="HO32">
        <v>15.889200000000001</v>
      </c>
      <c r="HP32">
        <v>40.564500000000002</v>
      </c>
      <c r="HQ32">
        <v>0</v>
      </c>
      <c r="HR32">
        <v>28.657599999999999</v>
      </c>
      <c r="HS32">
        <v>300</v>
      </c>
      <c r="HT32">
        <v>22.744900000000001</v>
      </c>
      <c r="HU32">
        <v>98.905900000000003</v>
      </c>
      <c r="HV32">
        <v>97.946200000000005</v>
      </c>
    </row>
    <row r="33" spans="1:230" x14ac:dyDescent="0.3">
      <c r="A33">
        <v>17</v>
      </c>
      <c r="B33">
        <v>1691783911</v>
      </c>
      <c r="C33">
        <v>3215.900000095367</v>
      </c>
      <c r="D33" t="s">
        <v>418</v>
      </c>
      <c r="E33" t="s">
        <v>419</v>
      </c>
      <c r="F33" t="s">
        <v>357</v>
      </c>
      <c r="G33" t="s">
        <v>411</v>
      </c>
      <c r="H33" t="s">
        <v>412</v>
      </c>
      <c r="I33" t="s">
        <v>360</v>
      </c>
      <c r="J33" t="s">
        <v>361</v>
      </c>
      <c r="K33" t="s">
        <v>413</v>
      </c>
      <c r="L33" t="s">
        <v>362</v>
      </c>
      <c r="M33">
        <v>1691783911</v>
      </c>
      <c r="N33">
        <f t="shared" si="0"/>
        <v>6.4625662582455988E-3</v>
      </c>
      <c r="O33">
        <f t="shared" si="1"/>
        <v>6.4625662582455989</v>
      </c>
      <c r="P33">
        <f t="shared" si="2"/>
        <v>26.961688508406251</v>
      </c>
      <c r="Q33">
        <f t="shared" si="3"/>
        <v>166.35</v>
      </c>
      <c r="R33">
        <f t="shared" si="4"/>
        <v>37.250071173837668</v>
      </c>
      <c r="S33">
        <f t="shared" si="5"/>
        <v>3.6755124635641638</v>
      </c>
      <c r="T33">
        <f t="shared" si="6"/>
        <v>16.413968592450001</v>
      </c>
      <c r="U33">
        <f t="shared" si="7"/>
        <v>0.36262700163866185</v>
      </c>
      <c r="V33">
        <f t="shared" si="8"/>
        <v>2.8920970311670922</v>
      </c>
      <c r="W33">
        <f t="shared" si="9"/>
        <v>0.3391284806020114</v>
      </c>
      <c r="X33">
        <f t="shared" si="10"/>
        <v>0.21393952912762038</v>
      </c>
      <c r="Y33">
        <f t="shared" si="11"/>
        <v>344.36369876262671</v>
      </c>
      <c r="Z33">
        <f t="shared" si="12"/>
        <v>32.855928242149339</v>
      </c>
      <c r="AA33">
        <f t="shared" si="13"/>
        <v>31.999600000000001</v>
      </c>
      <c r="AB33">
        <f t="shared" si="14"/>
        <v>4.7749751200783903</v>
      </c>
      <c r="AC33">
        <f t="shared" si="15"/>
        <v>60.423407189714077</v>
      </c>
      <c r="AD33">
        <f t="shared" si="16"/>
        <v>2.9684368652367001</v>
      </c>
      <c r="AE33">
        <f t="shared" si="17"/>
        <v>4.9127267118793325</v>
      </c>
      <c r="AF33">
        <f t="shared" si="18"/>
        <v>1.8065382548416902</v>
      </c>
      <c r="AG33">
        <f t="shared" si="19"/>
        <v>-284.99917198863091</v>
      </c>
      <c r="AH33">
        <f t="shared" si="20"/>
        <v>78.48949127163057</v>
      </c>
      <c r="AI33">
        <f t="shared" si="21"/>
        <v>6.1699653379572279</v>
      </c>
      <c r="AJ33">
        <f t="shared" si="22"/>
        <v>144.02398338358364</v>
      </c>
      <c r="AK33">
        <f t="shared" si="23"/>
        <v>26.923781984992885</v>
      </c>
      <c r="AL33">
        <f t="shared" si="24"/>
        <v>6.5165828975481261</v>
      </c>
      <c r="AM33">
        <f t="shared" si="25"/>
        <v>26.961688508406251</v>
      </c>
      <c r="AN33">
        <v>204.62245377391611</v>
      </c>
      <c r="AO33">
        <v>171.548193939394</v>
      </c>
      <c r="AP33">
        <v>-2.0503243367560389E-3</v>
      </c>
      <c r="AQ33">
        <v>65.534211456720044</v>
      </c>
      <c r="AR33">
        <f t="shared" si="26"/>
        <v>6.4625662582455989</v>
      </c>
      <c r="AS33">
        <v>22.51278353000831</v>
      </c>
      <c r="AT33">
        <v>30.081083030303009</v>
      </c>
      <c r="AU33">
        <v>-6.7315374315393573E-3</v>
      </c>
      <c r="AV33">
        <v>95.248409596054842</v>
      </c>
      <c r="AW33">
        <v>0</v>
      </c>
      <c r="AX33">
        <v>0</v>
      </c>
      <c r="AY33">
        <f t="shared" si="27"/>
        <v>1</v>
      </c>
      <c r="AZ33">
        <f t="shared" si="28"/>
        <v>0</v>
      </c>
      <c r="BA33">
        <f t="shared" si="29"/>
        <v>50838.347869937053</v>
      </c>
      <c r="BB33">
        <f t="shared" si="30"/>
        <v>1799.97</v>
      </c>
      <c r="BC33">
        <f t="shared" si="31"/>
        <v>1513.1594993813135</v>
      </c>
      <c r="BD33">
        <f t="shared" si="32"/>
        <v>0.84065817729257342</v>
      </c>
      <c r="BE33">
        <f t="shared" si="33"/>
        <v>0.19131635458514681</v>
      </c>
      <c r="BF33">
        <v>6</v>
      </c>
      <c r="BG33">
        <v>0.5</v>
      </c>
      <c r="BH33" t="s">
        <v>363</v>
      </c>
      <c r="BI33">
        <v>2</v>
      </c>
      <c r="BJ33" t="b">
        <v>1</v>
      </c>
      <c r="BK33">
        <v>1691783911</v>
      </c>
      <c r="BL33">
        <v>166.35</v>
      </c>
      <c r="BM33">
        <v>199.94499999999999</v>
      </c>
      <c r="BN33">
        <v>30.084099999999999</v>
      </c>
      <c r="BO33">
        <v>22.502700000000001</v>
      </c>
      <c r="BP33">
        <v>169.292</v>
      </c>
      <c r="BQ33">
        <v>30.045300000000001</v>
      </c>
      <c r="BR33">
        <v>500.214</v>
      </c>
      <c r="BS33">
        <v>98.570300000000003</v>
      </c>
      <c r="BT33">
        <v>0.10098699999999999</v>
      </c>
      <c r="BU33">
        <v>32.503</v>
      </c>
      <c r="BV33">
        <v>31.999600000000001</v>
      </c>
      <c r="BW33">
        <v>999.9</v>
      </c>
      <c r="BX33">
        <v>0</v>
      </c>
      <c r="BY33">
        <v>0</v>
      </c>
      <c r="BZ33">
        <v>9930</v>
      </c>
      <c r="CA33">
        <v>0</v>
      </c>
      <c r="CB33">
        <v>1421.21</v>
      </c>
      <c r="CC33">
        <v>-33.594900000000003</v>
      </c>
      <c r="CD33">
        <v>171.51</v>
      </c>
      <c r="CE33">
        <v>204.548</v>
      </c>
      <c r="CF33">
        <v>7.5813499999999996</v>
      </c>
      <c r="CG33">
        <v>199.94499999999999</v>
      </c>
      <c r="CH33">
        <v>22.502700000000001</v>
      </c>
      <c r="CI33">
        <v>2.9653999999999998</v>
      </c>
      <c r="CJ33">
        <v>2.2181000000000002</v>
      </c>
      <c r="CK33">
        <v>23.834900000000001</v>
      </c>
      <c r="CL33">
        <v>19.093699999999998</v>
      </c>
      <c r="CM33">
        <v>1799.97</v>
      </c>
      <c r="CN33">
        <v>0.97800200000000004</v>
      </c>
      <c r="CO33">
        <v>2.1998E-2</v>
      </c>
      <c r="CP33">
        <v>0</v>
      </c>
      <c r="CQ33">
        <v>682.31299999999999</v>
      </c>
      <c r="CR33">
        <v>5.0009399999999999</v>
      </c>
      <c r="CS33">
        <v>16218</v>
      </c>
      <c r="CT33">
        <v>13859.9</v>
      </c>
      <c r="CU33">
        <v>47.375</v>
      </c>
      <c r="CV33">
        <v>49.25</v>
      </c>
      <c r="CW33">
        <v>48.375</v>
      </c>
      <c r="CX33">
        <v>48.561999999999998</v>
      </c>
      <c r="CY33">
        <v>49.061999999999998</v>
      </c>
      <c r="CZ33">
        <v>1755.48</v>
      </c>
      <c r="DA33">
        <v>39.49</v>
      </c>
      <c r="DB33">
        <v>0</v>
      </c>
      <c r="DC33">
        <v>1691783911.2</v>
      </c>
      <c r="DD33">
        <v>0</v>
      </c>
      <c r="DE33">
        <v>1691783873</v>
      </c>
      <c r="DF33" t="s">
        <v>420</v>
      </c>
      <c r="DG33">
        <v>1691783866</v>
      </c>
      <c r="DH33">
        <v>1691783873</v>
      </c>
      <c r="DI33">
        <v>19</v>
      </c>
      <c r="DJ33">
        <v>0.20799999999999999</v>
      </c>
      <c r="DK33">
        <v>-1.0999999999999999E-2</v>
      </c>
      <c r="DL33">
        <v>-2.9420000000000002</v>
      </c>
      <c r="DM33">
        <v>3.9E-2</v>
      </c>
      <c r="DN33">
        <v>200</v>
      </c>
      <c r="DO33">
        <v>22</v>
      </c>
      <c r="DP33">
        <v>0.2</v>
      </c>
      <c r="DQ33">
        <v>0.04</v>
      </c>
      <c r="DR33">
        <v>26.831311457223851</v>
      </c>
      <c r="DS33">
        <v>0.63846571978417199</v>
      </c>
      <c r="DT33">
        <v>0.14013923021133379</v>
      </c>
      <c r="DU33">
        <v>1</v>
      </c>
      <c r="DV33">
        <v>0.35690991564664531</v>
      </c>
      <c r="DW33">
        <v>1.317763037271185E-2</v>
      </c>
      <c r="DX33">
        <v>7.641400308088582E-3</v>
      </c>
      <c r="DY33">
        <v>1</v>
      </c>
      <c r="DZ33">
        <v>2</v>
      </c>
      <c r="EA33">
        <v>2</v>
      </c>
      <c r="EB33" t="s">
        <v>365</v>
      </c>
      <c r="EC33">
        <v>3.1234999999999999</v>
      </c>
      <c r="ED33">
        <v>2.86971</v>
      </c>
      <c r="EE33">
        <v>4.18293E-2</v>
      </c>
      <c r="EF33">
        <v>4.9244900000000001E-2</v>
      </c>
      <c r="EG33">
        <v>0.131026</v>
      </c>
      <c r="EH33">
        <v>0.107498</v>
      </c>
      <c r="EI33">
        <v>27848.9</v>
      </c>
      <c r="EJ33">
        <v>28434.9</v>
      </c>
      <c r="EK33">
        <v>26774.1</v>
      </c>
      <c r="EL33">
        <v>27625.3</v>
      </c>
      <c r="EM33">
        <v>33291.199999999997</v>
      </c>
      <c r="EN33">
        <v>34491.300000000003</v>
      </c>
      <c r="EO33">
        <v>39683.300000000003</v>
      </c>
      <c r="EP33">
        <v>40051.9</v>
      </c>
      <c r="EQ33">
        <v>1.9945999999999999</v>
      </c>
      <c r="ER33">
        <v>1.7181999999999999</v>
      </c>
      <c r="ES33">
        <v>3.6805900000000003E-2</v>
      </c>
      <c r="ET33">
        <v>0</v>
      </c>
      <c r="EU33">
        <v>31.4023</v>
      </c>
      <c r="EV33">
        <v>999.9</v>
      </c>
      <c r="EW33">
        <v>54.7</v>
      </c>
      <c r="EX33">
        <v>36.700000000000003</v>
      </c>
      <c r="EY33">
        <v>34.417499999999997</v>
      </c>
      <c r="EZ33">
        <v>62.8581</v>
      </c>
      <c r="FA33">
        <v>28.197099999999999</v>
      </c>
      <c r="FB33">
        <v>1</v>
      </c>
      <c r="FC33">
        <v>0.58882100000000004</v>
      </c>
      <c r="FD33">
        <v>2.4117199999999999</v>
      </c>
      <c r="FE33">
        <v>20.293399999999998</v>
      </c>
      <c r="FF33">
        <v>5.2160900000000003</v>
      </c>
      <c r="FG33">
        <v>11.908099999999999</v>
      </c>
      <c r="FH33">
        <v>4.9984000000000002</v>
      </c>
      <c r="FI33">
        <v>3.3029999999999999</v>
      </c>
      <c r="FJ33">
        <v>9999</v>
      </c>
      <c r="FK33">
        <v>9999</v>
      </c>
      <c r="FL33">
        <v>9999</v>
      </c>
      <c r="FM33">
        <v>999.9</v>
      </c>
      <c r="FN33">
        <v>1.88443</v>
      </c>
      <c r="FO33">
        <v>1.88507</v>
      </c>
      <c r="FP33">
        <v>1.8811</v>
      </c>
      <c r="FQ33">
        <v>1.88263</v>
      </c>
      <c r="FR33">
        <v>1.87964</v>
      </c>
      <c r="FS33">
        <v>1.88324</v>
      </c>
      <c r="FT33">
        <v>1.8791199999999999</v>
      </c>
      <c r="FU33">
        <v>1.8813500000000001</v>
      </c>
      <c r="FV33">
        <v>5</v>
      </c>
      <c r="FW33">
        <v>0</v>
      </c>
      <c r="FX33">
        <v>0</v>
      </c>
      <c r="FY33">
        <v>0</v>
      </c>
      <c r="FZ33" t="s">
        <v>366</v>
      </c>
      <c r="GA33" t="s">
        <v>367</v>
      </c>
      <c r="GB33" t="s">
        <v>368</v>
      </c>
      <c r="GC33" t="s">
        <v>368</v>
      </c>
      <c r="GD33" t="s">
        <v>368</v>
      </c>
      <c r="GE33" t="s">
        <v>368</v>
      </c>
      <c r="GF33">
        <v>0</v>
      </c>
      <c r="GG33">
        <v>100</v>
      </c>
      <c r="GH33">
        <v>100</v>
      </c>
      <c r="GI33">
        <v>-2.9420000000000002</v>
      </c>
      <c r="GJ33">
        <v>3.8800000000000001E-2</v>
      </c>
      <c r="GK33">
        <v>-2.9421428571428692</v>
      </c>
      <c r="GL33">
        <v>0</v>
      </c>
      <c r="GM33">
        <v>0</v>
      </c>
      <c r="GN33">
        <v>0</v>
      </c>
      <c r="GO33">
        <v>3.8795238095236328E-2</v>
      </c>
      <c r="GP33">
        <v>0</v>
      </c>
      <c r="GQ33">
        <v>0</v>
      </c>
      <c r="GR33">
        <v>0</v>
      </c>
      <c r="GS33">
        <v>-1</v>
      </c>
      <c r="GT33">
        <v>-1</v>
      </c>
      <c r="GU33">
        <v>-1</v>
      </c>
      <c r="GV33">
        <v>-1</v>
      </c>
      <c r="GW33">
        <v>0.8</v>
      </c>
      <c r="GX33">
        <v>0.6</v>
      </c>
      <c r="GY33">
        <v>0.58349600000000001</v>
      </c>
      <c r="GZ33">
        <v>2.5634800000000002</v>
      </c>
      <c r="HA33">
        <v>1.5979000000000001</v>
      </c>
      <c r="HB33">
        <v>2.3059099999999999</v>
      </c>
      <c r="HC33">
        <v>1.6003400000000001</v>
      </c>
      <c r="HD33">
        <v>2.4597199999999999</v>
      </c>
      <c r="HE33">
        <v>40.578699999999998</v>
      </c>
      <c r="HF33">
        <v>23.886099999999999</v>
      </c>
      <c r="HG33">
        <v>18</v>
      </c>
      <c r="HH33">
        <v>540.60900000000004</v>
      </c>
      <c r="HI33">
        <v>431.91800000000001</v>
      </c>
      <c r="HJ33">
        <v>28.5215</v>
      </c>
      <c r="HK33">
        <v>34.559199999999997</v>
      </c>
      <c r="HL33">
        <v>30.000399999999999</v>
      </c>
      <c r="HM33">
        <v>34.491</v>
      </c>
      <c r="HN33">
        <v>34.453299999999999</v>
      </c>
      <c r="HO33">
        <v>11.700100000000001</v>
      </c>
      <c r="HP33">
        <v>41.171199999999999</v>
      </c>
      <c r="HQ33">
        <v>0</v>
      </c>
      <c r="HR33">
        <v>28.7</v>
      </c>
      <c r="HS33">
        <v>200</v>
      </c>
      <c r="HT33">
        <v>22.447600000000001</v>
      </c>
      <c r="HU33">
        <v>98.897300000000001</v>
      </c>
      <c r="HV33">
        <v>97.942099999999996</v>
      </c>
    </row>
    <row r="34" spans="1:230" x14ac:dyDescent="0.3">
      <c r="A34">
        <v>18</v>
      </c>
      <c r="B34">
        <v>1691784043.5999999</v>
      </c>
      <c r="C34">
        <v>3348.5</v>
      </c>
      <c r="D34" t="s">
        <v>421</v>
      </c>
      <c r="E34" t="s">
        <v>422</v>
      </c>
      <c r="F34" t="s">
        <v>357</v>
      </c>
      <c r="G34" t="s">
        <v>411</v>
      </c>
      <c r="H34" t="s">
        <v>412</v>
      </c>
      <c r="I34" t="s">
        <v>360</v>
      </c>
      <c r="J34" t="s">
        <v>361</v>
      </c>
      <c r="K34" t="s">
        <v>413</v>
      </c>
      <c r="L34" t="s">
        <v>362</v>
      </c>
      <c r="M34">
        <v>1691784043.5999999</v>
      </c>
      <c r="N34">
        <f t="shared" si="0"/>
        <v>7.1016686830485424E-3</v>
      </c>
      <c r="O34">
        <f t="shared" si="1"/>
        <v>7.1016686830485423</v>
      </c>
      <c r="P34">
        <f t="shared" si="2"/>
        <v>17.402609085965604</v>
      </c>
      <c r="Q34">
        <f t="shared" si="3"/>
        <v>98.248400000000004</v>
      </c>
      <c r="R34">
        <f t="shared" si="4"/>
        <v>23.044469997735739</v>
      </c>
      <c r="S34">
        <f t="shared" si="5"/>
        <v>2.2736116415323218</v>
      </c>
      <c r="T34">
        <f t="shared" si="6"/>
        <v>9.6933757219789598</v>
      </c>
      <c r="U34">
        <f t="shared" si="7"/>
        <v>0.4043866638467612</v>
      </c>
      <c r="V34">
        <f t="shared" si="8"/>
        <v>2.90769876942118</v>
      </c>
      <c r="W34">
        <f t="shared" si="9"/>
        <v>0.37554000107044122</v>
      </c>
      <c r="X34">
        <f t="shared" si="10"/>
        <v>0.23713255375880854</v>
      </c>
      <c r="Y34">
        <f t="shared" si="11"/>
        <v>344.32759876249605</v>
      </c>
      <c r="Z34">
        <f t="shared" si="12"/>
        <v>32.652737623977075</v>
      </c>
      <c r="AA34">
        <f t="shared" si="13"/>
        <v>31.952999999999999</v>
      </c>
      <c r="AB34">
        <f t="shared" si="14"/>
        <v>4.7623951227495329</v>
      </c>
      <c r="AC34">
        <f t="shared" si="15"/>
        <v>60.567942907099045</v>
      </c>
      <c r="AD34">
        <f t="shared" si="16"/>
        <v>2.9697533725158198</v>
      </c>
      <c r="AE34">
        <f t="shared" si="17"/>
        <v>4.9031768786846825</v>
      </c>
      <c r="AF34">
        <f t="shared" si="18"/>
        <v>1.7926417502337131</v>
      </c>
      <c r="AG34">
        <f t="shared" si="19"/>
        <v>-313.18358892244072</v>
      </c>
      <c r="AH34">
        <f t="shared" si="20"/>
        <v>80.809705797401264</v>
      </c>
      <c r="AI34">
        <f t="shared" si="21"/>
        <v>6.3157525889523169</v>
      </c>
      <c r="AJ34">
        <f t="shared" si="22"/>
        <v>118.2694682264089</v>
      </c>
      <c r="AK34">
        <f t="shared" si="23"/>
        <v>17.380978740520469</v>
      </c>
      <c r="AL34">
        <f t="shared" si="24"/>
        <v>7.1009341371415342</v>
      </c>
      <c r="AM34">
        <f t="shared" si="25"/>
        <v>17.402609085965604</v>
      </c>
      <c r="AN34">
        <v>122.7352189731134</v>
      </c>
      <c r="AO34">
        <v>101.3537151515151</v>
      </c>
      <c r="AP34">
        <v>3.0217550049041952E-3</v>
      </c>
      <c r="AQ34">
        <v>65.533578430302242</v>
      </c>
      <c r="AR34">
        <f t="shared" si="26"/>
        <v>7.1016686830485423</v>
      </c>
      <c r="AS34">
        <v>21.826787603222659</v>
      </c>
      <c r="AT34">
        <v>30.093897575757559</v>
      </c>
      <c r="AU34">
        <v>6.762723812923227E-4</v>
      </c>
      <c r="AV34">
        <v>95.229547910942316</v>
      </c>
      <c r="AW34">
        <v>0</v>
      </c>
      <c r="AX34">
        <v>0</v>
      </c>
      <c r="AY34">
        <f t="shared" si="27"/>
        <v>1</v>
      </c>
      <c r="AZ34">
        <f t="shared" si="28"/>
        <v>0</v>
      </c>
      <c r="BA34">
        <f t="shared" si="29"/>
        <v>51282.217333080123</v>
      </c>
      <c r="BB34">
        <f t="shared" si="30"/>
        <v>1799.78</v>
      </c>
      <c r="BC34">
        <f t="shared" si="31"/>
        <v>1512.999899381248</v>
      </c>
      <c r="BD34">
        <f t="shared" si="32"/>
        <v>0.84065824677529921</v>
      </c>
      <c r="BE34">
        <f t="shared" si="33"/>
        <v>0.19131649355059843</v>
      </c>
      <c r="BF34">
        <v>6</v>
      </c>
      <c r="BG34">
        <v>0.5</v>
      </c>
      <c r="BH34" t="s">
        <v>363</v>
      </c>
      <c r="BI34">
        <v>2</v>
      </c>
      <c r="BJ34" t="b">
        <v>1</v>
      </c>
      <c r="BK34">
        <v>1691784043.5999999</v>
      </c>
      <c r="BL34">
        <v>98.248400000000004</v>
      </c>
      <c r="BM34">
        <v>119.96</v>
      </c>
      <c r="BN34">
        <v>30.100300000000001</v>
      </c>
      <c r="BO34">
        <v>21.8291</v>
      </c>
      <c r="BP34">
        <v>101.02</v>
      </c>
      <c r="BQ34">
        <v>30.0611</v>
      </c>
      <c r="BR34">
        <v>499.60300000000001</v>
      </c>
      <c r="BS34">
        <v>98.5625</v>
      </c>
      <c r="BT34">
        <v>9.9419400000000005E-2</v>
      </c>
      <c r="BU34">
        <v>32.468499999999999</v>
      </c>
      <c r="BV34">
        <v>31.952999999999999</v>
      </c>
      <c r="BW34">
        <v>999.9</v>
      </c>
      <c r="BX34">
        <v>0</v>
      </c>
      <c r="BY34">
        <v>0</v>
      </c>
      <c r="BZ34">
        <v>10020</v>
      </c>
      <c r="CA34">
        <v>0</v>
      </c>
      <c r="CB34">
        <v>1412.26</v>
      </c>
      <c r="CC34">
        <v>-21.711300000000001</v>
      </c>
      <c r="CD34">
        <v>101.297</v>
      </c>
      <c r="CE34">
        <v>122.637</v>
      </c>
      <c r="CF34">
        <v>8.2712299999999992</v>
      </c>
      <c r="CG34">
        <v>119.96</v>
      </c>
      <c r="CH34">
        <v>21.8291</v>
      </c>
      <c r="CI34">
        <v>2.9667599999999998</v>
      </c>
      <c r="CJ34">
        <v>2.1515300000000002</v>
      </c>
      <c r="CK34">
        <v>23.842500000000001</v>
      </c>
      <c r="CL34">
        <v>18.605899999999998</v>
      </c>
      <c r="CM34">
        <v>1799.78</v>
      </c>
      <c r="CN34">
        <v>0.97799800000000003</v>
      </c>
      <c r="CO34">
        <v>2.2001799999999998E-2</v>
      </c>
      <c r="CP34">
        <v>0</v>
      </c>
      <c r="CQ34">
        <v>695.02700000000004</v>
      </c>
      <c r="CR34">
        <v>5.0009399999999999</v>
      </c>
      <c r="CS34">
        <v>16402.900000000001</v>
      </c>
      <c r="CT34">
        <v>13858.5</v>
      </c>
      <c r="CU34">
        <v>47.375</v>
      </c>
      <c r="CV34">
        <v>49.186999999999998</v>
      </c>
      <c r="CW34">
        <v>48.311999999999998</v>
      </c>
      <c r="CX34">
        <v>48.561999999999998</v>
      </c>
      <c r="CY34">
        <v>49.061999999999998</v>
      </c>
      <c r="CZ34">
        <v>1755.29</v>
      </c>
      <c r="DA34">
        <v>39.49</v>
      </c>
      <c r="DB34">
        <v>0</v>
      </c>
      <c r="DC34">
        <v>1691784043.8</v>
      </c>
      <c r="DD34">
        <v>0</v>
      </c>
      <c r="DE34">
        <v>1691784005.0999999</v>
      </c>
      <c r="DF34" t="s">
        <v>423</v>
      </c>
      <c r="DG34">
        <v>1691783994.0999999</v>
      </c>
      <c r="DH34">
        <v>1691784005.0999999</v>
      </c>
      <c r="DI34">
        <v>20</v>
      </c>
      <c r="DJ34">
        <v>0.17100000000000001</v>
      </c>
      <c r="DK34">
        <v>0</v>
      </c>
      <c r="DL34">
        <v>-2.7709999999999999</v>
      </c>
      <c r="DM34">
        <v>3.9E-2</v>
      </c>
      <c r="DN34">
        <v>120</v>
      </c>
      <c r="DO34">
        <v>22</v>
      </c>
      <c r="DP34">
        <v>0.26</v>
      </c>
      <c r="DQ34">
        <v>0.04</v>
      </c>
      <c r="DR34">
        <v>17.362864001075241</v>
      </c>
      <c r="DS34">
        <v>0.37260531550624648</v>
      </c>
      <c r="DT34">
        <v>9.5352703637818476E-2</v>
      </c>
      <c r="DU34">
        <v>1</v>
      </c>
      <c r="DV34">
        <v>0.39899173388069359</v>
      </c>
      <c r="DW34">
        <v>7.1500947649169901E-3</v>
      </c>
      <c r="DX34">
        <v>6.1571405233476952E-3</v>
      </c>
      <c r="DY34">
        <v>1</v>
      </c>
      <c r="DZ34">
        <v>2</v>
      </c>
      <c r="EA34">
        <v>2</v>
      </c>
      <c r="EB34" t="s">
        <v>365</v>
      </c>
      <c r="EC34">
        <v>3.1226400000000001</v>
      </c>
      <c r="ED34">
        <v>2.8689200000000001</v>
      </c>
      <c r="EE34">
        <v>2.5859699999999999E-2</v>
      </c>
      <c r="EF34">
        <v>3.09223E-2</v>
      </c>
      <c r="EG34">
        <v>0.131055</v>
      </c>
      <c r="EH34">
        <v>0.105159</v>
      </c>
      <c r="EI34">
        <v>28310.7</v>
      </c>
      <c r="EJ34">
        <v>28982.7</v>
      </c>
      <c r="EK34">
        <v>26772.6</v>
      </c>
      <c r="EL34">
        <v>27625.9</v>
      </c>
      <c r="EM34">
        <v>33287.5</v>
      </c>
      <c r="EN34">
        <v>34581.9</v>
      </c>
      <c r="EO34">
        <v>39681.599999999999</v>
      </c>
      <c r="EP34">
        <v>40053.800000000003</v>
      </c>
      <c r="EQ34">
        <v>1.9952000000000001</v>
      </c>
      <c r="ER34">
        <v>1.7168000000000001</v>
      </c>
      <c r="ES34">
        <v>3.4272700000000003E-2</v>
      </c>
      <c r="ET34">
        <v>0</v>
      </c>
      <c r="EU34">
        <v>31.396799999999999</v>
      </c>
      <c r="EV34">
        <v>999.9</v>
      </c>
      <c r="EW34">
        <v>54.7</v>
      </c>
      <c r="EX34">
        <v>36.700000000000003</v>
      </c>
      <c r="EY34">
        <v>34.423000000000002</v>
      </c>
      <c r="EZ34">
        <v>62.710799999999999</v>
      </c>
      <c r="FA34">
        <v>28.289300000000001</v>
      </c>
      <c r="FB34">
        <v>1</v>
      </c>
      <c r="FC34">
        <v>0.58670699999999998</v>
      </c>
      <c r="FD34">
        <v>1.6516999999999999</v>
      </c>
      <c r="FE34">
        <v>20.302399999999999</v>
      </c>
      <c r="FF34">
        <v>5.2160900000000003</v>
      </c>
      <c r="FG34">
        <v>11.908099999999999</v>
      </c>
      <c r="FH34">
        <v>4.9968000000000004</v>
      </c>
      <c r="FI34">
        <v>3.3029999999999999</v>
      </c>
      <c r="FJ34">
        <v>9999</v>
      </c>
      <c r="FK34">
        <v>9999</v>
      </c>
      <c r="FL34">
        <v>9999</v>
      </c>
      <c r="FM34">
        <v>999.9</v>
      </c>
      <c r="FN34">
        <v>1.88443</v>
      </c>
      <c r="FO34">
        <v>1.88507</v>
      </c>
      <c r="FP34">
        <v>1.8811</v>
      </c>
      <c r="FQ34">
        <v>1.88263</v>
      </c>
      <c r="FR34">
        <v>1.8797299999999999</v>
      </c>
      <c r="FS34">
        <v>1.8832100000000001</v>
      </c>
      <c r="FT34">
        <v>1.8790899999999999</v>
      </c>
      <c r="FU34">
        <v>1.88141</v>
      </c>
      <c r="FV34">
        <v>5</v>
      </c>
      <c r="FW34">
        <v>0</v>
      </c>
      <c r="FX34">
        <v>0</v>
      </c>
      <c r="FY34">
        <v>0</v>
      </c>
      <c r="FZ34" t="s">
        <v>366</v>
      </c>
      <c r="GA34" t="s">
        <v>367</v>
      </c>
      <c r="GB34" t="s">
        <v>368</v>
      </c>
      <c r="GC34" t="s">
        <v>368</v>
      </c>
      <c r="GD34" t="s">
        <v>368</v>
      </c>
      <c r="GE34" t="s">
        <v>368</v>
      </c>
      <c r="GF34">
        <v>0</v>
      </c>
      <c r="GG34">
        <v>100</v>
      </c>
      <c r="GH34">
        <v>100</v>
      </c>
      <c r="GI34">
        <v>-2.7719999999999998</v>
      </c>
      <c r="GJ34">
        <v>3.9199999999999999E-2</v>
      </c>
      <c r="GK34">
        <v>-2.7711904761904691</v>
      </c>
      <c r="GL34">
        <v>0</v>
      </c>
      <c r="GM34">
        <v>0</v>
      </c>
      <c r="GN34">
        <v>0</v>
      </c>
      <c r="GO34">
        <v>3.921500000000222E-2</v>
      </c>
      <c r="GP34">
        <v>0</v>
      </c>
      <c r="GQ34">
        <v>0</v>
      </c>
      <c r="GR34">
        <v>0</v>
      </c>
      <c r="GS34">
        <v>-1</v>
      </c>
      <c r="GT34">
        <v>-1</v>
      </c>
      <c r="GU34">
        <v>-1</v>
      </c>
      <c r="GV34">
        <v>-1</v>
      </c>
      <c r="GW34">
        <v>0.8</v>
      </c>
      <c r="GX34">
        <v>0.6</v>
      </c>
      <c r="GY34">
        <v>0.41137699999999999</v>
      </c>
      <c r="GZ34">
        <v>2.5793499999999998</v>
      </c>
      <c r="HA34">
        <v>1.5979000000000001</v>
      </c>
      <c r="HB34">
        <v>2.3071299999999999</v>
      </c>
      <c r="HC34">
        <v>1.6003400000000001</v>
      </c>
      <c r="HD34">
        <v>2.48047</v>
      </c>
      <c r="HE34">
        <v>40.527500000000003</v>
      </c>
      <c r="HF34">
        <v>23.886099999999999</v>
      </c>
      <c r="HG34">
        <v>18</v>
      </c>
      <c r="HH34">
        <v>541.24099999999999</v>
      </c>
      <c r="HI34">
        <v>431.16500000000002</v>
      </c>
      <c r="HJ34">
        <v>29.214700000000001</v>
      </c>
      <c r="HK34">
        <v>34.587499999999999</v>
      </c>
      <c r="HL34">
        <v>30</v>
      </c>
      <c r="HM34">
        <v>34.518999999999998</v>
      </c>
      <c r="HN34">
        <v>34.475000000000001</v>
      </c>
      <c r="HO34">
        <v>8.2360299999999995</v>
      </c>
      <c r="HP34">
        <v>43.493600000000001</v>
      </c>
      <c r="HQ34">
        <v>0</v>
      </c>
      <c r="HR34">
        <v>29.220099999999999</v>
      </c>
      <c r="HS34">
        <v>120</v>
      </c>
      <c r="HT34">
        <v>21.687000000000001</v>
      </c>
      <c r="HU34">
        <v>98.892600000000002</v>
      </c>
      <c r="HV34">
        <v>97.945800000000006</v>
      </c>
    </row>
    <row r="35" spans="1:230" x14ac:dyDescent="0.3">
      <c r="A35">
        <v>19</v>
      </c>
      <c r="B35">
        <v>1691784148.5999999</v>
      </c>
      <c r="C35">
        <v>3453.5</v>
      </c>
      <c r="D35" t="s">
        <v>424</v>
      </c>
      <c r="E35" t="s">
        <v>425</v>
      </c>
      <c r="F35" t="s">
        <v>357</v>
      </c>
      <c r="G35" t="s">
        <v>411</v>
      </c>
      <c r="H35" t="s">
        <v>412</v>
      </c>
      <c r="I35" t="s">
        <v>360</v>
      </c>
      <c r="J35" t="s">
        <v>361</v>
      </c>
      <c r="K35" t="s">
        <v>413</v>
      </c>
      <c r="L35" t="s">
        <v>362</v>
      </c>
      <c r="M35">
        <v>1691784148.5999999</v>
      </c>
      <c r="N35">
        <f t="shared" si="0"/>
        <v>7.5047693649881132E-3</v>
      </c>
      <c r="O35">
        <f t="shared" si="1"/>
        <v>7.5047693649881131</v>
      </c>
      <c r="P35">
        <f t="shared" si="2"/>
        <v>10.786957822552903</v>
      </c>
      <c r="Q35">
        <f t="shared" si="3"/>
        <v>56.551699999999997</v>
      </c>
      <c r="R35">
        <f t="shared" si="4"/>
        <v>12.715044135888535</v>
      </c>
      <c r="S35">
        <f t="shared" si="5"/>
        <v>1.2545819104882228</v>
      </c>
      <c r="T35">
        <f t="shared" si="6"/>
        <v>5.5799051162631992</v>
      </c>
      <c r="U35">
        <f t="shared" si="7"/>
        <v>0.43156642212972102</v>
      </c>
      <c r="V35">
        <f t="shared" si="8"/>
        <v>2.9025600818241184</v>
      </c>
      <c r="W35">
        <f t="shared" si="9"/>
        <v>0.39882650728370139</v>
      </c>
      <c r="X35">
        <f t="shared" si="10"/>
        <v>0.25200082156126757</v>
      </c>
      <c r="Y35">
        <f t="shared" si="11"/>
        <v>344.35419876259238</v>
      </c>
      <c r="Z35">
        <f t="shared" si="12"/>
        <v>32.628459180281219</v>
      </c>
      <c r="AA35">
        <f t="shared" si="13"/>
        <v>31.939299999999999</v>
      </c>
      <c r="AB35">
        <f t="shared" si="14"/>
        <v>4.7587022041102189</v>
      </c>
      <c r="AC35">
        <f t="shared" si="15"/>
        <v>60.395626791013292</v>
      </c>
      <c r="AD35">
        <f t="shared" si="16"/>
        <v>2.9747943091232001</v>
      </c>
      <c r="AE35">
        <f t="shared" si="17"/>
        <v>4.9255127683613038</v>
      </c>
      <c r="AF35">
        <f t="shared" si="18"/>
        <v>1.7839078949870188</v>
      </c>
      <c r="AG35">
        <f t="shared" si="19"/>
        <v>-330.96032899597577</v>
      </c>
      <c r="AH35">
        <f t="shared" si="20"/>
        <v>95.423223106268424</v>
      </c>
      <c r="AI35">
        <f t="shared" si="21"/>
        <v>7.4735469346787635</v>
      </c>
      <c r="AJ35">
        <f t="shared" si="22"/>
        <v>116.29063980756381</v>
      </c>
      <c r="AK35">
        <f t="shared" si="23"/>
        <v>10.790363073737405</v>
      </c>
      <c r="AL35">
        <f t="shared" si="24"/>
        <v>7.5433705192936209</v>
      </c>
      <c r="AM35">
        <f t="shared" si="25"/>
        <v>10.786957822552903</v>
      </c>
      <c r="AN35">
        <v>71.597607238083611</v>
      </c>
      <c r="AO35">
        <v>58.336087272727262</v>
      </c>
      <c r="AP35">
        <v>4.9738501382103799E-3</v>
      </c>
      <c r="AQ35">
        <v>65.533107823891626</v>
      </c>
      <c r="AR35">
        <f t="shared" si="26"/>
        <v>7.5047693649881131</v>
      </c>
      <c r="AS35">
        <v>21.406703355498649</v>
      </c>
      <c r="AT35">
        <v>30.153844242424221</v>
      </c>
      <c r="AU35">
        <v>-9.2544027535801669E-4</v>
      </c>
      <c r="AV35">
        <v>95.210732492245839</v>
      </c>
      <c r="AW35">
        <v>0</v>
      </c>
      <c r="AX35">
        <v>0</v>
      </c>
      <c r="AY35">
        <f t="shared" si="27"/>
        <v>1</v>
      </c>
      <c r="AZ35">
        <f t="shared" si="28"/>
        <v>0</v>
      </c>
      <c r="BA35">
        <f t="shared" si="29"/>
        <v>51124.326659057187</v>
      </c>
      <c r="BB35">
        <f t="shared" si="30"/>
        <v>1799.92</v>
      </c>
      <c r="BC35">
        <f t="shared" si="31"/>
        <v>1513.1174993812963</v>
      </c>
      <c r="BD35">
        <f t="shared" si="32"/>
        <v>0.84065819557607901</v>
      </c>
      <c r="BE35">
        <f t="shared" si="33"/>
        <v>0.19131639115215807</v>
      </c>
      <c r="BF35">
        <v>6</v>
      </c>
      <c r="BG35">
        <v>0.5</v>
      </c>
      <c r="BH35" t="s">
        <v>363</v>
      </c>
      <c r="BI35">
        <v>2</v>
      </c>
      <c r="BJ35" t="b">
        <v>1</v>
      </c>
      <c r="BK35">
        <v>1691784148.5999999</v>
      </c>
      <c r="BL35">
        <v>56.551699999999997</v>
      </c>
      <c r="BM35">
        <v>70.021500000000003</v>
      </c>
      <c r="BN35">
        <v>30.1492</v>
      </c>
      <c r="BO35">
        <v>21.363900000000001</v>
      </c>
      <c r="BP35">
        <v>59.256</v>
      </c>
      <c r="BQ35">
        <v>30.1205</v>
      </c>
      <c r="BR35">
        <v>499.649</v>
      </c>
      <c r="BS35">
        <v>98.567999999999998</v>
      </c>
      <c r="BT35">
        <v>0.10109600000000001</v>
      </c>
      <c r="BU35">
        <v>32.549100000000003</v>
      </c>
      <c r="BV35">
        <v>31.939299999999999</v>
      </c>
      <c r="BW35">
        <v>999.9</v>
      </c>
      <c r="BX35">
        <v>0</v>
      </c>
      <c r="BY35">
        <v>0</v>
      </c>
      <c r="BZ35">
        <v>9990</v>
      </c>
      <c r="CA35">
        <v>0</v>
      </c>
      <c r="CB35">
        <v>1409.24</v>
      </c>
      <c r="CC35">
        <v>-13.469799999999999</v>
      </c>
      <c r="CD35">
        <v>58.309699999999999</v>
      </c>
      <c r="CE35">
        <v>71.5501</v>
      </c>
      <c r="CF35">
        <v>8.7853300000000001</v>
      </c>
      <c r="CG35">
        <v>70.021500000000003</v>
      </c>
      <c r="CH35">
        <v>21.363900000000001</v>
      </c>
      <c r="CI35">
        <v>2.9717500000000001</v>
      </c>
      <c r="CJ35">
        <v>2.1057999999999999</v>
      </c>
      <c r="CK35">
        <v>23.8705</v>
      </c>
      <c r="CL35">
        <v>18.263100000000001</v>
      </c>
      <c r="CM35">
        <v>1799.92</v>
      </c>
      <c r="CN35">
        <v>0.97799800000000003</v>
      </c>
      <c r="CO35">
        <v>2.2001799999999998E-2</v>
      </c>
      <c r="CP35">
        <v>0</v>
      </c>
      <c r="CQ35">
        <v>704.28</v>
      </c>
      <c r="CR35">
        <v>5.0009399999999999</v>
      </c>
      <c r="CS35">
        <v>16524.099999999999</v>
      </c>
      <c r="CT35">
        <v>13859.5</v>
      </c>
      <c r="CU35">
        <v>47.311999999999998</v>
      </c>
      <c r="CV35">
        <v>49.061999999999998</v>
      </c>
      <c r="CW35">
        <v>48.25</v>
      </c>
      <c r="CX35">
        <v>48.375</v>
      </c>
      <c r="CY35">
        <v>49</v>
      </c>
      <c r="CZ35">
        <v>1755.43</v>
      </c>
      <c r="DA35">
        <v>39.49</v>
      </c>
      <c r="DB35">
        <v>0</v>
      </c>
      <c r="DC35">
        <v>1691784148.8</v>
      </c>
      <c r="DD35">
        <v>0</v>
      </c>
      <c r="DE35">
        <v>1691784109.0999999</v>
      </c>
      <c r="DF35" t="s">
        <v>426</v>
      </c>
      <c r="DG35">
        <v>1691784098.5999999</v>
      </c>
      <c r="DH35">
        <v>1691784109.0999999</v>
      </c>
      <c r="DI35">
        <v>21</v>
      </c>
      <c r="DJ35">
        <v>6.7000000000000004E-2</v>
      </c>
      <c r="DK35">
        <v>-0.01</v>
      </c>
      <c r="DL35">
        <v>-2.7040000000000002</v>
      </c>
      <c r="DM35">
        <v>2.9000000000000001E-2</v>
      </c>
      <c r="DN35">
        <v>70</v>
      </c>
      <c r="DO35">
        <v>21</v>
      </c>
      <c r="DP35">
        <v>0.49</v>
      </c>
      <c r="DQ35">
        <v>0.03</v>
      </c>
      <c r="DR35">
        <v>10.756474817238979</v>
      </c>
      <c r="DS35">
        <v>0.2426950357732007</v>
      </c>
      <c r="DT35">
        <v>8.3046854635065073E-2</v>
      </c>
      <c r="DU35">
        <v>1</v>
      </c>
      <c r="DV35">
        <v>0.42399575713677462</v>
      </c>
      <c r="DW35">
        <v>3.7688013480350231E-3</v>
      </c>
      <c r="DX35">
        <v>5.8816560999826089E-3</v>
      </c>
      <c r="DY35">
        <v>1</v>
      </c>
      <c r="DZ35">
        <v>2</v>
      </c>
      <c r="EA35">
        <v>2</v>
      </c>
      <c r="EB35" t="s">
        <v>365</v>
      </c>
      <c r="EC35">
        <v>3.1225800000000001</v>
      </c>
      <c r="ED35">
        <v>2.8703500000000002</v>
      </c>
      <c r="EE35">
        <v>1.54258E-2</v>
      </c>
      <c r="EF35">
        <v>1.8474999999999998E-2</v>
      </c>
      <c r="EG35">
        <v>0.131247</v>
      </c>
      <c r="EH35">
        <v>0.103546</v>
      </c>
      <c r="EI35">
        <v>28615.4</v>
      </c>
      <c r="EJ35">
        <v>29356.3</v>
      </c>
      <c r="EK35">
        <v>26774.400000000001</v>
      </c>
      <c r="EL35">
        <v>27627.599999999999</v>
      </c>
      <c r="EM35">
        <v>33280.699999999997</v>
      </c>
      <c r="EN35">
        <v>34645.699999999997</v>
      </c>
      <c r="EO35">
        <v>39683.4</v>
      </c>
      <c r="EP35">
        <v>40056.6</v>
      </c>
      <c r="EQ35">
        <v>1.9964</v>
      </c>
      <c r="ER35">
        <v>1.7168000000000001</v>
      </c>
      <c r="ES35">
        <v>3.0547399999999999E-2</v>
      </c>
      <c r="ET35">
        <v>0</v>
      </c>
      <c r="EU35">
        <v>31.4436</v>
      </c>
      <c r="EV35">
        <v>999.9</v>
      </c>
      <c r="EW35">
        <v>54.7</v>
      </c>
      <c r="EX35">
        <v>36.700000000000003</v>
      </c>
      <c r="EY35">
        <v>34.417900000000003</v>
      </c>
      <c r="EZ35">
        <v>62.380800000000001</v>
      </c>
      <c r="FA35">
        <v>28.317299999999999</v>
      </c>
      <c r="FB35">
        <v>1</v>
      </c>
      <c r="FC35">
        <v>0.58504100000000003</v>
      </c>
      <c r="FD35">
        <v>1.72695</v>
      </c>
      <c r="FE35">
        <v>20.3019</v>
      </c>
      <c r="FF35">
        <v>5.2160900000000003</v>
      </c>
      <c r="FG35">
        <v>11.908099999999999</v>
      </c>
      <c r="FH35">
        <v>4.9976000000000003</v>
      </c>
      <c r="FI35">
        <v>3.3029999999999999</v>
      </c>
      <c r="FJ35">
        <v>9999</v>
      </c>
      <c r="FK35">
        <v>9999</v>
      </c>
      <c r="FL35">
        <v>9999</v>
      </c>
      <c r="FM35">
        <v>999.9</v>
      </c>
      <c r="FN35">
        <v>1.8844000000000001</v>
      </c>
      <c r="FO35">
        <v>1.8849800000000001</v>
      </c>
      <c r="FP35">
        <v>1.8811</v>
      </c>
      <c r="FQ35">
        <v>1.88263</v>
      </c>
      <c r="FR35">
        <v>1.87958</v>
      </c>
      <c r="FS35">
        <v>1.8832100000000001</v>
      </c>
      <c r="FT35">
        <v>1.87903</v>
      </c>
      <c r="FU35">
        <v>1.88141</v>
      </c>
      <c r="FV35">
        <v>5</v>
      </c>
      <c r="FW35">
        <v>0</v>
      </c>
      <c r="FX35">
        <v>0</v>
      </c>
      <c r="FY35">
        <v>0</v>
      </c>
      <c r="FZ35" t="s">
        <v>366</v>
      </c>
      <c r="GA35" t="s">
        <v>367</v>
      </c>
      <c r="GB35" t="s">
        <v>368</v>
      </c>
      <c r="GC35" t="s">
        <v>368</v>
      </c>
      <c r="GD35" t="s">
        <v>368</v>
      </c>
      <c r="GE35" t="s">
        <v>368</v>
      </c>
      <c r="GF35">
        <v>0</v>
      </c>
      <c r="GG35">
        <v>100</v>
      </c>
      <c r="GH35">
        <v>100</v>
      </c>
      <c r="GI35">
        <v>-2.7040000000000002</v>
      </c>
      <c r="GJ35">
        <v>2.87E-2</v>
      </c>
      <c r="GK35">
        <v>-2.7042857142857168</v>
      </c>
      <c r="GL35">
        <v>0</v>
      </c>
      <c r="GM35">
        <v>0</v>
      </c>
      <c r="GN35">
        <v>0</v>
      </c>
      <c r="GO35">
        <v>2.87399999999991E-2</v>
      </c>
      <c r="GP35">
        <v>0</v>
      </c>
      <c r="GQ35">
        <v>0</v>
      </c>
      <c r="GR35">
        <v>0</v>
      </c>
      <c r="GS35">
        <v>-1</v>
      </c>
      <c r="GT35">
        <v>-1</v>
      </c>
      <c r="GU35">
        <v>-1</v>
      </c>
      <c r="GV35">
        <v>-1</v>
      </c>
      <c r="GW35">
        <v>0.8</v>
      </c>
      <c r="GX35">
        <v>0.7</v>
      </c>
      <c r="GY35">
        <v>0.302734</v>
      </c>
      <c r="GZ35">
        <v>2.5927699999999998</v>
      </c>
      <c r="HA35">
        <v>1.5979000000000001</v>
      </c>
      <c r="HB35">
        <v>2.3071299999999999</v>
      </c>
      <c r="HC35">
        <v>1.6003400000000001</v>
      </c>
      <c r="HD35">
        <v>2.4523899999999998</v>
      </c>
      <c r="HE35">
        <v>40.502000000000002</v>
      </c>
      <c r="HF35">
        <v>23.886099999999999</v>
      </c>
      <c r="HG35">
        <v>18</v>
      </c>
      <c r="HH35">
        <v>541.93899999999996</v>
      </c>
      <c r="HI35">
        <v>431.08199999999999</v>
      </c>
      <c r="HJ35">
        <v>29.200199999999999</v>
      </c>
      <c r="HK35">
        <v>34.5687</v>
      </c>
      <c r="HL35">
        <v>29.999500000000001</v>
      </c>
      <c r="HM35">
        <v>34.506500000000003</v>
      </c>
      <c r="HN35">
        <v>34.462600000000002</v>
      </c>
      <c r="HO35">
        <v>6.0586200000000003</v>
      </c>
      <c r="HP35">
        <v>44.344200000000001</v>
      </c>
      <c r="HQ35">
        <v>0</v>
      </c>
      <c r="HR35">
        <v>29.2135</v>
      </c>
      <c r="HS35">
        <v>70</v>
      </c>
      <c r="HT35">
        <v>21.3582</v>
      </c>
      <c r="HU35">
        <v>98.897800000000004</v>
      </c>
      <c r="HV35">
        <v>97.952399999999997</v>
      </c>
    </row>
    <row r="36" spans="1:230" x14ac:dyDescent="0.3">
      <c r="A36">
        <v>20</v>
      </c>
      <c r="B36">
        <v>1691784264.5999999</v>
      </c>
      <c r="C36">
        <v>3569.5</v>
      </c>
      <c r="D36" t="s">
        <v>427</v>
      </c>
      <c r="E36" t="s">
        <v>428</v>
      </c>
      <c r="F36" t="s">
        <v>357</v>
      </c>
      <c r="G36" t="s">
        <v>411</v>
      </c>
      <c r="H36" t="s">
        <v>412</v>
      </c>
      <c r="I36" t="s">
        <v>360</v>
      </c>
      <c r="J36" t="s">
        <v>361</v>
      </c>
      <c r="K36" t="s">
        <v>413</v>
      </c>
      <c r="L36" t="s">
        <v>362</v>
      </c>
      <c r="M36">
        <v>1691784264.5999999</v>
      </c>
      <c r="N36">
        <f t="shared" si="0"/>
        <v>7.7761546264384553E-3</v>
      </c>
      <c r="O36">
        <f t="shared" si="1"/>
        <v>7.7761546264384549</v>
      </c>
      <c r="P36">
        <f t="shared" si="2"/>
        <v>4.9775849122959706</v>
      </c>
      <c r="Q36">
        <f t="shared" si="3"/>
        <v>23.828900000000001</v>
      </c>
      <c r="R36">
        <f t="shared" si="4"/>
        <v>4.4511193183629238</v>
      </c>
      <c r="S36">
        <f t="shared" si="5"/>
        <v>0.43918434063107398</v>
      </c>
      <c r="T36">
        <f t="shared" si="6"/>
        <v>2.3511568632388005</v>
      </c>
      <c r="U36">
        <f t="shared" si="7"/>
        <v>0.45093395751087417</v>
      </c>
      <c r="V36">
        <f t="shared" si="8"/>
        <v>2.9034299615049597</v>
      </c>
      <c r="W36">
        <f t="shared" si="9"/>
        <v>0.41532918599665986</v>
      </c>
      <c r="X36">
        <f t="shared" si="10"/>
        <v>0.26254501985597312</v>
      </c>
      <c r="Y36">
        <f t="shared" si="11"/>
        <v>344.38271192557625</v>
      </c>
      <c r="Z36">
        <f t="shared" si="12"/>
        <v>32.661813705024734</v>
      </c>
      <c r="AA36">
        <f t="shared" si="13"/>
        <v>31.9649</v>
      </c>
      <c r="AB36">
        <f t="shared" si="14"/>
        <v>4.7656048649023361</v>
      </c>
      <c r="AC36">
        <f t="shared" si="15"/>
        <v>60.366690941612042</v>
      </c>
      <c r="AD36">
        <f t="shared" si="16"/>
        <v>2.9908628675916002</v>
      </c>
      <c r="AE36">
        <f t="shared" si="17"/>
        <v>4.9544919904329801</v>
      </c>
      <c r="AF36">
        <f t="shared" si="18"/>
        <v>1.7747419973107359</v>
      </c>
      <c r="AG36">
        <f t="shared" si="19"/>
        <v>-342.92841902593585</v>
      </c>
      <c r="AH36">
        <f t="shared" si="20"/>
        <v>107.739403581068</v>
      </c>
      <c r="AI36">
        <f t="shared" si="21"/>
        <v>8.4410020591624306</v>
      </c>
      <c r="AJ36">
        <f t="shared" si="22"/>
        <v>117.63469853987083</v>
      </c>
      <c r="AK36">
        <f t="shared" si="23"/>
        <v>4.9844425445319072</v>
      </c>
      <c r="AL36">
        <f t="shared" si="24"/>
        <v>7.8203780480045291</v>
      </c>
      <c r="AM36">
        <f t="shared" si="25"/>
        <v>4.9775849122959706</v>
      </c>
      <c r="AN36">
        <v>30.65119562670694</v>
      </c>
      <c r="AO36">
        <v>24.580896969696969</v>
      </c>
      <c r="AP36">
        <v>-4.9805009941290748E-3</v>
      </c>
      <c r="AQ36">
        <v>65.54699951527013</v>
      </c>
      <c r="AR36">
        <f t="shared" si="26"/>
        <v>7.7761546264384549</v>
      </c>
      <c r="AS36">
        <v>21.23055443823629</v>
      </c>
      <c r="AT36">
        <v>30.312907272727259</v>
      </c>
      <c r="AU36">
        <v>-6.0193291641009051E-3</v>
      </c>
      <c r="AV36">
        <v>94.937572681078578</v>
      </c>
      <c r="AW36">
        <v>0</v>
      </c>
      <c r="AX36">
        <v>0</v>
      </c>
      <c r="AY36">
        <f t="shared" si="27"/>
        <v>1</v>
      </c>
      <c r="AZ36">
        <f t="shared" si="28"/>
        <v>0</v>
      </c>
      <c r="BA36">
        <f t="shared" si="29"/>
        <v>51131.348804645131</v>
      </c>
      <c r="BB36">
        <f t="shared" si="30"/>
        <v>1800.07</v>
      </c>
      <c r="BC36">
        <f t="shared" si="31"/>
        <v>1513.243505962788</v>
      </c>
      <c r="BD36">
        <f t="shared" si="32"/>
        <v>0.84065814438482289</v>
      </c>
      <c r="BE36">
        <f t="shared" si="33"/>
        <v>0.19131628876964576</v>
      </c>
      <c r="BF36">
        <v>6</v>
      </c>
      <c r="BG36">
        <v>0.5</v>
      </c>
      <c r="BH36" t="s">
        <v>363</v>
      </c>
      <c r="BI36">
        <v>2</v>
      </c>
      <c r="BJ36" t="b">
        <v>1</v>
      </c>
      <c r="BK36">
        <v>1691784264.5999999</v>
      </c>
      <c r="BL36">
        <v>23.828900000000001</v>
      </c>
      <c r="BM36">
        <v>30.026700000000002</v>
      </c>
      <c r="BN36">
        <v>30.3123</v>
      </c>
      <c r="BO36">
        <v>21.222799999999999</v>
      </c>
      <c r="BP36">
        <v>26.427700000000002</v>
      </c>
      <c r="BQ36">
        <v>30.290099999999999</v>
      </c>
      <c r="BR36">
        <v>500.577</v>
      </c>
      <c r="BS36">
        <v>98.567800000000005</v>
      </c>
      <c r="BT36">
        <v>0.100492</v>
      </c>
      <c r="BU36">
        <v>32.653199999999998</v>
      </c>
      <c r="BV36">
        <v>31.9649</v>
      </c>
      <c r="BW36">
        <v>999.9</v>
      </c>
      <c r="BX36">
        <v>0</v>
      </c>
      <c r="BY36">
        <v>0</v>
      </c>
      <c r="BZ36">
        <v>9995</v>
      </c>
      <c r="CA36">
        <v>0</v>
      </c>
      <c r="CB36">
        <v>1402.44</v>
      </c>
      <c r="CC36">
        <v>-6.1977700000000002</v>
      </c>
      <c r="CD36">
        <v>24.573799999999999</v>
      </c>
      <c r="CE36">
        <v>30.677800000000001</v>
      </c>
      <c r="CF36">
        <v>9.08948</v>
      </c>
      <c r="CG36">
        <v>30.026700000000002</v>
      </c>
      <c r="CH36">
        <v>21.222799999999999</v>
      </c>
      <c r="CI36">
        <v>2.9878200000000001</v>
      </c>
      <c r="CJ36">
        <v>2.0918899999999998</v>
      </c>
      <c r="CK36">
        <v>23.9602</v>
      </c>
      <c r="CL36">
        <v>18.157499999999999</v>
      </c>
      <c r="CM36">
        <v>1800.07</v>
      </c>
      <c r="CN36">
        <v>0.97799800000000003</v>
      </c>
      <c r="CO36">
        <v>2.2001799999999998E-2</v>
      </c>
      <c r="CP36">
        <v>0</v>
      </c>
      <c r="CQ36">
        <v>711.702</v>
      </c>
      <c r="CR36">
        <v>5.0009399999999999</v>
      </c>
      <c r="CS36">
        <v>16609.5</v>
      </c>
      <c r="CT36">
        <v>13860.7</v>
      </c>
      <c r="CU36">
        <v>47.25</v>
      </c>
      <c r="CV36">
        <v>48.936999999999998</v>
      </c>
      <c r="CW36">
        <v>48.125</v>
      </c>
      <c r="CX36">
        <v>48.311999999999998</v>
      </c>
      <c r="CY36">
        <v>48.936999999999998</v>
      </c>
      <c r="CZ36">
        <v>1755.57</v>
      </c>
      <c r="DA36">
        <v>39.49</v>
      </c>
      <c r="DB36">
        <v>0</v>
      </c>
      <c r="DC36">
        <v>1691784264.5999999</v>
      </c>
      <c r="DD36">
        <v>0</v>
      </c>
      <c r="DE36">
        <v>1691784226.0999999</v>
      </c>
      <c r="DF36" t="s">
        <v>429</v>
      </c>
      <c r="DG36">
        <v>1691784225.5999999</v>
      </c>
      <c r="DH36">
        <v>1691784226.0999999</v>
      </c>
      <c r="DI36">
        <v>22</v>
      </c>
      <c r="DJ36">
        <v>0.105</v>
      </c>
      <c r="DK36">
        <v>-7.0000000000000001E-3</v>
      </c>
      <c r="DL36">
        <v>-2.5990000000000002</v>
      </c>
      <c r="DM36">
        <v>2.1999999999999999E-2</v>
      </c>
      <c r="DN36">
        <v>30</v>
      </c>
      <c r="DO36">
        <v>21</v>
      </c>
      <c r="DP36">
        <v>1.06</v>
      </c>
      <c r="DQ36">
        <v>0.03</v>
      </c>
      <c r="DR36">
        <v>4.9102519301041161</v>
      </c>
      <c r="DS36">
        <v>0.20422324265632591</v>
      </c>
      <c r="DT36">
        <v>8.5178710478654662E-2</v>
      </c>
      <c r="DU36">
        <v>1</v>
      </c>
      <c r="DV36">
        <v>0.44535143846154718</v>
      </c>
      <c r="DW36">
        <v>9.2556660431702773E-3</v>
      </c>
      <c r="DX36">
        <v>6.9389116913604392E-3</v>
      </c>
      <c r="DY36">
        <v>1</v>
      </c>
      <c r="DZ36">
        <v>2</v>
      </c>
      <c r="EA36">
        <v>2</v>
      </c>
      <c r="EB36" t="s">
        <v>365</v>
      </c>
      <c r="EC36">
        <v>3.1236000000000002</v>
      </c>
      <c r="ED36">
        <v>2.8697900000000001</v>
      </c>
      <c r="EE36">
        <v>6.9418099999999996E-3</v>
      </c>
      <c r="EF36">
        <v>8.0278299999999997E-3</v>
      </c>
      <c r="EG36">
        <v>0.131767</v>
      </c>
      <c r="EH36">
        <v>0.10305400000000001</v>
      </c>
      <c r="EI36">
        <v>28862.7</v>
      </c>
      <c r="EJ36">
        <v>29670.3</v>
      </c>
      <c r="EK36">
        <v>26775.3</v>
      </c>
      <c r="EL36">
        <v>27629.5</v>
      </c>
      <c r="EM36">
        <v>33261.699999999997</v>
      </c>
      <c r="EN36">
        <v>34665.4</v>
      </c>
      <c r="EO36">
        <v>39685.4</v>
      </c>
      <c r="EP36">
        <v>40058.400000000001</v>
      </c>
      <c r="EQ36">
        <v>1.9967999999999999</v>
      </c>
      <c r="ER36">
        <v>1.7156</v>
      </c>
      <c r="ES36">
        <v>3.2633500000000003E-2</v>
      </c>
      <c r="ET36">
        <v>0</v>
      </c>
      <c r="EU36">
        <v>31.435300000000002</v>
      </c>
      <c r="EV36">
        <v>999.9</v>
      </c>
      <c r="EW36">
        <v>54.6</v>
      </c>
      <c r="EX36">
        <v>36.799999999999997</v>
      </c>
      <c r="EY36">
        <v>34.5441</v>
      </c>
      <c r="EZ36">
        <v>62.630800000000001</v>
      </c>
      <c r="FA36">
        <v>28.0929</v>
      </c>
      <c r="FB36">
        <v>1</v>
      </c>
      <c r="FC36">
        <v>0.582561</v>
      </c>
      <c r="FD36">
        <v>1.75224</v>
      </c>
      <c r="FE36">
        <v>20.3017</v>
      </c>
      <c r="FF36">
        <v>5.2125000000000004</v>
      </c>
      <c r="FG36">
        <v>11.908099999999999</v>
      </c>
      <c r="FH36">
        <v>4.9976000000000003</v>
      </c>
      <c r="FI36">
        <v>3.3029999999999999</v>
      </c>
      <c r="FJ36">
        <v>9999</v>
      </c>
      <c r="FK36">
        <v>9999</v>
      </c>
      <c r="FL36">
        <v>9999</v>
      </c>
      <c r="FM36">
        <v>999.9</v>
      </c>
      <c r="FN36">
        <v>1.8843399999999999</v>
      </c>
      <c r="FO36">
        <v>1.8849199999999999</v>
      </c>
      <c r="FP36">
        <v>1.88104</v>
      </c>
      <c r="FQ36">
        <v>1.8824799999999999</v>
      </c>
      <c r="FR36">
        <v>1.87961</v>
      </c>
      <c r="FS36">
        <v>1.8831199999999999</v>
      </c>
      <c r="FT36">
        <v>1.87903</v>
      </c>
      <c r="FU36">
        <v>1.8812899999999999</v>
      </c>
      <c r="FV36">
        <v>5</v>
      </c>
      <c r="FW36">
        <v>0</v>
      </c>
      <c r="FX36">
        <v>0</v>
      </c>
      <c r="FY36">
        <v>0</v>
      </c>
      <c r="FZ36" t="s">
        <v>366</v>
      </c>
      <c r="GA36" t="s">
        <v>367</v>
      </c>
      <c r="GB36" t="s">
        <v>368</v>
      </c>
      <c r="GC36" t="s">
        <v>368</v>
      </c>
      <c r="GD36" t="s">
        <v>368</v>
      </c>
      <c r="GE36" t="s">
        <v>368</v>
      </c>
      <c r="GF36">
        <v>0</v>
      </c>
      <c r="GG36">
        <v>100</v>
      </c>
      <c r="GH36">
        <v>100</v>
      </c>
      <c r="GI36">
        <v>-2.5990000000000002</v>
      </c>
      <c r="GJ36">
        <v>2.2200000000000001E-2</v>
      </c>
      <c r="GK36">
        <v>-2.5987952380952422</v>
      </c>
      <c r="GL36">
        <v>0</v>
      </c>
      <c r="GM36">
        <v>0</v>
      </c>
      <c r="GN36">
        <v>0</v>
      </c>
      <c r="GO36">
        <v>2.2170000000002691E-2</v>
      </c>
      <c r="GP36">
        <v>0</v>
      </c>
      <c r="GQ36">
        <v>0</v>
      </c>
      <c r="GR36">
        <v>0</v>
      </c>
      <c r="GS36">
        <v>-1</v>
      </c>
      <c r="GT36">
        <v>-1</v>
      </c>
      <c r="GU36">
        <v>-1</v>
      </c>
      <c r="GV36">
        <v>-1</v>
      </c>
      <c r="GW36">
        <v>0.7</v>
      </c>
      <c r="GX36">
        <v>0.6</v>
      </c>
      <c r="GY36">
        <v>0.21606400000000001</v>
      </c>
      <c r="GZ36">
        <v>2.6061999999999999</v>
      </c>
      <c r="HA36">
        <v>1.5966800000000001</v>
      </c>
      <c r="HB36">
        <v>2.3071299999999999</v>
      </c>
      <c r="HC36">
        <v>1.6003400000000001</v>
      </c>
      <c r="HD36">
        <v>2.4939</v>
      </c>
      <c r="HE36">
        <v>40.451000000000001</v>
      </c>
      <c r="HF36">
        <v>23.9299</v>
      </c>
      <c r="HG36">
        <v>18</v>
      </c>
      <c r="HH36">
        <v>542.10299999999995</v>
      </c>
      <c r="HI36">
        <v>430.23099999999999</v>
      </c>
      <c r="HJ36">
        <v>29.3443</v>
      </c>
      <c r="HK36">
        <v>34.546700000000001</v>
      </c>
      <c r="HL36">
        <v>29.999400000000001</v>
      </c>
      <c r="HM36">
        <v>34.494100000000003</v>
      </c>
      <c r="HN36">
        <v>34.450200000000002</v>
      </c>
      <c r="HO36">
        <v>4.3305300000000004</v>
      </c>
      <c r="HP36">
        <v>44.554000000000002</v>
      </c>
      <c r="HQ36">
        <v>0</v>
      </c>
      <c r="HR36">
        <v>29.348299999999998</v>
      </c>
      <c r="HS36">
        <v>30</v>
      </c>
      <c r="HT36">
        <v>21.254000000000001</v>
      </c>
      <c r="HU36">
        <v>98.902199999999993</v>
      </c>
      <c r="HV36">
        <v>97.957599999999999</v>
      </c>
    </row>
    <row r="37" spans="1:230" x14ac:dyDescent="0.3">
      <c r="A37">
        <v>21</v>
      </c>
      <c r="B37">
        <v>1691784368.0999999</v>
      </c>
      <c r="C37">
        <v>3673</v>
      </c>
      <c r="D37" t="s">
        <v>430</v>
      </c>
      <c r="E37" t="s">
        <v>431</v>
      </c>
      <c r="F37" t="s">
        <v>357</v>
      </c>
      <c r="G37" t="s">
        <v>411</v>
      </c>
      <c r="H37" t="s">
        <v>412</v>
      </c>
      <c r="I37" t="s">
        <v>360</v>
      </c>
      <c r="J37" t="s">
        <v>361</v>
      </c>
      <c r="K37" t="s">
        <v>413</v>
      </c>
      <c r="L37" t="s">
        <v>362</v>
      </c>
      <c r="M37">
        <v>1691784368.0999999</v>
      </c>
      <c r="N37">
        <f t="shared" si="0"/>
        <v>7.9657457827441176E-3</v>
      </c>
      <c r="O37">
        <f t="shared" si="1"/>
        <v>7.9657457827441167</v>
      </c>
      <c r="P37">
        <f t="shared" si="2"/>
        <v>1.7374873800658286</v>
      </c>
      <c r="Q37">
        <f t="shared" si="3"/>
        <v>7.8046800000000003</v>
      </c>
      <c r="R37">
        <f t="shared" si="4"/>
        <v>1.2281346795884167</v>
      </c>
      <c r="S37">
        <f t="shared" si="5"/>
        <v>0.12117716775384424</v>
      </c>
      <c r="T37">
        <f t="shared" si="6"/>
        <v>0.77006946660118814</v>
      </c>
      <c r="U37">
        <f t="shared" si="7"/>
        <v>0.46402975366551974</v>
      </c>
      <c r="V37">
        <f t="shared" si="8"/>
        <v>2.9077909423483543</v>
      </c>
      <c r="W37">
        <f t="shared" si="9"/>
        <v>0.42647078793509113</v>
      </c>
      <c r="X37">
        <f t="shared" si="10"/>
        <v>0.26966497551254753</v>
      </c>
      <c r="Y37">
        <f t="shared" si="11"/>
        <v>344.40799876247149</v>
      </c>
      <c r="Z37">
        <f t="shared" si="12"/>
        <v>32.656599826110458</v>
      </c>
      <c r="AA37">
        <f t="shared" si="13"/>
        <v>31.977799999999998</v>
      </c>
      <c r="AB37">
        <f t="shared" si="14"/>
        <v>4.7690864604635061</v>
      </c>
      <c r="AC37">
        <f t="shared" si="15"/>
        <v>60.374479811920402</v>
      </c>
      <c r="AD37">
        <f t="shared" si="16"/>
        <v>2.9986876098763799</v>
      </c>
      <c r="AE37">
        <f t="shared" si="17"/>
        <v>4.966813162147222</v>
      </c>
      <c r="AF37">
        <f t="shared" si="18"/>
        <v>1.7703988505871262</v>
      </c>
      <c r="AG37">
        <f t="shared" si="19"/>
        <v>-351.28938901901557</v>
      </c>
      <c r="AH37">
        <f t="shared" si="20"/>
        <v>112.79229179175489</v>
      </c>
      <c r="AI37">
        <f t="shared" si="21"/>
        <v>8.8260971183501411</v>
      </c>
      <c r="AJ37">
        <f t="shared" si="22"/>
        <v>114.73699865356097</v>
      </c>
      <c r="AK37">
        <f t="shared" si="23"/>
        <v>1.8495202225928347</v>
      </c>
      <c r="AL37">
        <f t="shared" si="24"/>
        <v>7.9764798993036568</v>
      </c>
      <c r="AM37">
        <f t="shared" si="25"/>
        <v>1.7374873800658286</v>
      </c>
      <c r="AN37">
        <v>10.21863897624727</v>
      </c>
      <c r="AO37">
        <v>8.0816212121212079</v>
      </c>
      <c r="AP37">
        <v>1.1383027188335761E-3</v>
      </c>
      <c r="AQ37">
        <v>65.552311517334047</v>
      </c>
      <c r="AR37">
        <f t="shared" si="26"/>
        <v>7.9657457827441167</v>
      </c>
      <c r="AS37">
        <v>21.110292406137141</v>
      </c>
      <c r="AT37">
        <v>30.397566666666659</v>
      </c>
      <c r="AU37">
        <v>-1.8123186837208131E-3</v>
      </c>
      <c r="AV37">
        <v>94.790946822341525</v>
      </c>
      <c r="AW37">
        <v>0</v>
      </c>
      <c r="AX37">
        <v>0</v>
      </c>
      <c r="AY37">
        <f t="shared" si="27"/>
        <v>1</v>
      </c>
      <c r="AZ37">
        <f t="shared" si="28"/>
        <v>0</v>
      </c>
      <c r="BA37">
        <f t="shared" si="29"/>
        <v>51246.538556799213</v>
      </c>
      <c r="BB37">
        <f t="shared" si="30"/>
        <v>1800.2</v>
      </c>
      <c r="BC37">
        <f t="shared" si="31"/>
        <v>1513.3529993812358</v>
      </c>
      <c r="BD37">
        <f t="shared" si="32"/>
        <v>0.84065825984959208</v>
      </c>
      <c r="BE37">
        <f t="shared" si="33"/>
        <v>0.19131651969918426</v>
      </c>
      <c r="BF37">
        <v>6</v>
      </c>
      <c r="BG37">
        <v>0.5</v>
      </c>
      <c r="BH37" t="s">
        <v>363</v>
      </c>
      <c r="BI37">
        <v>2</v>
      </c>
      <c r="BJ37" t="b">
        <v>1</v>
      </c>
      <c r="BK37">
        <v>1691784368.0999999</v>
      </c>
      <c r="BL37">
        <v>7.8046800000000003</v>
      </c>
      <c r="BM37">
        <v>10.100199999999999</v>
      </c>
      <c r="BN37">
        <v>30.3918</v>
      </c>
      <c r="BO37">
        <v>21.1053</v>
      </c>
      <c r="BP37">
        <v>10.3308</v>
      </c>
      <c r="BQ37">
        <v>30.364799999999999</v>
      </c>
      <c r="BR37">
        <v>499.697</v>
      </c>
      <c r="BS37">
        <v>98.567700000000002</v>
      </c>
      <c r="BT37">
        <v>9.9954100000000004E-2</v>
      </c>
      <c r="BU37">
        <v>32.697299999999998</v>
      </c>
      <c r="BV37">
        <v>31.977799999999998</v>
      </c>
      <c r="BW37">
        <v>999.9</v>
      </c>
      <c r="BX37">
        <v>0</v>
      </c>
      <c r="BY37">
        <v>0</v>
      </c>
      <c r="BZ37">
        <v>10020</v>
      </c>
      <c r="CA37">
        <v>0</v>
      </c>
      <c r="CB37">
        <v>1394.16</v>
      </c>
      <c r="CC37">
        <v>-2.29549</v>
      </c>
      <c r="CD37">
        <v>8.0493199999999998</v>
      </c>
      <c r="CE37">
        <v>10.3179</v>
      </c>
      <c r="CF37">
        <v>9.2865400000000005</v>
      </c>
      <c r="CG37">
        <v>10.100199999999999</v>
      </c>
      <c r="CH37">
        <v>21.1053</v>
      </c>
      <c r="CI37">
        <v>2.9956499999999999</v>
      </c>
      <c r="CJ37">
        <v>2.0802999999999998</v>
      </c>
      <c r="CK37">
        <v>24.003799999999998</v>
      </c>
      <c r="CL37">
        <v>18.069099999999999</v>
      </c>
      <c r="CM37">
        <v>1800.2</v>
      </c>
      <c r="CN37">
        <v>0.97799800000000003</v>
      </c>
      <c r="CO37">
        <v>2.2001799999999998E-2</v>
      </c>
      <c r="CP37">
        <v>0</v>
      </c>
      <c r="CQ37">
        <v>714.995</v>
      </c>
      <c r="CR37">
        <v>5.0009399999999999</v>
      </c>
      <c r="CS37">
        <v>16636.400000000001</v>
      </c>
      <c r="CT37">
        <v>13861.7</v>
      </c>
      <c r="CU37">
        <v>47.125</v>
      </c>
      <c r="CV37">
        <v>48.875</v>
      </c>
      <c r="CW37">
        <v>48.061999999999998</v>
      </c>
      <c r="CX37">
        <v>48.25</v>
      </c>
      <c r="CY37">
        <v>48.875</v>
      </c>
      <c r="CZ37">
        <v>1755.7</v>
      </c>
      <c r="DA37">
        <v>39.5</v>
      </c>
      <c r="DB37">
        <v>0</v>
      </c>
      <c r="DC37">
        <v>1691784367.8</v>
      </c>
      <c r="DD37">
        <v>0</v>
      </c>
      <c r="DE37">
        <v>1691784329.5999999</v>
      </c>
      <c r="DF37" t="s">
        <v>432</v>
      </c>
      <c r="DG37">
        <v>1691784320.0999999</v>
      </c>
      <c r="DH37">
        <v>1691784329.5999999</v>
      </c>
      <c r="DI37">
        <v>23</v>
      </c>
      <c r="DJ37">
        <v>7.2999999999999995E-2</v>
      </c>
      <c r="DK37">
        <v>5.0000000000000001E-3</v>
      </c>
      <c r="DL37">
        <v>-2.5259999999999998</v>
      </c>
      <c r="DM37">
        <v>2.7E-2</v>
      </c>
      <c r="DN37">
        <v>10</v>
      </c>
      <c r="DO37">
        <v>21</v>
      </c>
      <c r="DP37">
        <v>0.72</v>
      </c>
      <c r="DQ37">
        <v>0.03</v>
      </c>
      <c r="DR37">
        <v>1.7385366967858491</v>
      </c>
      <c r="DS37">
        <v>2.3494061401972922E-3</v>
      </c>
      <c r="DT37">
        <v>7.1502986998875057E-2</v>
      </c>
      <c r="DU37">
        <v>1</v>
      </c>
      <c r="DV37">
        <v>0.46089212295450771</v>
      </c>
      <c r="DW37">
        <v>2.0316461470942472E-3</v>
      </c>
      <c r="DX37">
        <v>7.8033083633316331E-3</v>
      </c>
      <c r="DY37">
        <v>1</v>
      </c>
      <c r="DZ37">
        <v>2</v>
      </c>
      <c r="EA37">
        <v>2</v>
      </c>
      <c r="EB37" t="s">
        <v>365</v>
      </c>
      <c r="EC37">
        <v>3.1225700000000001</v>
      </c>
      <c r="ED37">
        <v>2.8694600000000001</v>
      </c>
      <c r="EE37">
        <v>2.7211000000000002E-3</v>
      </c>
      <c r="EF37">
        <v>2.7116699999999998E-3</v>
      </c>
      <c r="EG37">
        <v>0.131998</v>
      </c>
      <c r="EH37">
        <v>0.102643</v>
      </c>
      <c r="EI37">
        <v>28985.3</v>
      </c>
      <c r="EJ37">
        <v>29830.2</v>
      </c>
      <c r="EK37">
        <v>26775.4</v>
      </c>
      <c r="EL37">
        <v>27630.6</v>
      </c>
      <c r="EM37">
        <v>33251.9</v>
      </c>
      <c r="EN37">
        <v>34682.1</v>
      </c>
      <c r="EO37">
        <v>39684.800000000003</v>
      </c>
      <c r="EP37">
        <v>40060</v>
      </c>
      <c r="EQ37">
        <v>1.9965999999999999</v>
      </c>
      <c r="ER37">
        <v>1.7168000000000001</v>
      </c>
      <c r="ES37">
        <v>3.4958099999999999E-2</v>
      </c>
      <c r="ET37">
        <v>0</v>
      </c>
      <c r="EU37">
        <v>31.410499999999999</v>
      </c>
      <c r="EV37">
        <v>999.9</v>
      </c>
      <c r="EW37">
        <v>54.5</v>
      </c>
      <c r="EX37">
        <v>36.700000000000003</v>
      </c>
      <c r="EY37">
        <v>34.293100000000003</v>
      </c>
      <c r="EZ37">
        <v>62.550800000000002</v>
      </c>
      <c r="FA37">
        <v>28.369399999999999</v>
      </c>
      <c r="FB37">
        <v>1</v>
      </c>
      <c r="FC37">
        <v>0.58158500000000002</v>
      </c>
      <c r="FD37">
        <v>1.63767</v>
      </c>
      <c r="FE37">
        <v>20.302900000000001</v>
      </c>
      <c r="FF37">
        <v>5.2148899999999996</v>
      </c>
      <c r="FG37">
        <v>11.908099999999999</v>
      </c>
      <c r="FH37">
        <v>4.9968000000000004</v>
      </c>
      <c r="FI37">
        <v>3.3029999999999999</v>
      </c>
      <c r="FJ37">
        <v>9999</v>
      </c>
      <c r="FK37">
        <v>9999</v>
      </c>
      <c r="FL37">
        <v>9999</v>
      </c>
      <c r="FM37">
        <v>999.9</v>
      </c>
      <c r="FN37">
        <v>1.8843099999999999</v>
      </c>
      <c r="FO37">
        <v>1.8849199999999999</v>
      </c>
      <c r="FP37">
        <v>1.8809800000000001</v>
      </c>
      <c r="FQ37">
        <v>1.8825400000000001</v>
      </c>
      <c r="FR37">
        <v>1.87958</v>
      </c>
      <c r="FS37">
        <v>1.8830899999999999</v>
      </c>
      <c r="FT37">
        <v>1.87897</v>
      </c>
      <c r="FU37">
        <v>1.8813200000000001</v>
      </c>
      <c r="FV37">
        <v>5</v>
      </c>
      <c r="FW37">
        <v>0</v>
      </c>
      <c r="FX37">
        <v>0</v>
      </c>
      <c r="FY37">
        <v>0</v>
      </c>
      <c r="FZ37" t="s">
        <v>366</v>
      </c>
      <c r="GA37" t="s">
        <v>367</v>
      </c>
      <c r="GB37" t="s">
        <v>368</v>
      </c>
      <c r="GC37" t="s">
        <v>368</v>
      </c>
      <c r="GD37" t="s">
        <v>368</v>
      </c>
      <c r="GE37" t="s">
        <v>368</v>
      </c>
      <c r="GF37">
        <v>0</v>
      </c>
      <c r="GG37">
        <v>100</v>
      </c>
      <c r="GH37">
        <v>100</v>
      </c>
      <c r="GI37">
        <v>-2.5259999999999998</v>
      </c>
      <c r="GJ37">
        <v>2.7E-2</v>
      </c>
      <c r="GK37">
        <v>-2.526164000000001</v>
      </c>
      <c r="GL37">
        <v>0</v>
      </c>
      <c r="GM37">
        <v>0</v>
      </c>
      <c r="GN37">
        <v>0</v>
      </c>
      <c r="GO37">
        <v>2.7019047619042169E-2</v>
      </c>
      <c r="GP37">
        <v>0</v>
      </c>
      <c r="GQ37">
        <v>0</v>
      </c>
      <c r="GR37">
        <v>0</v>
      </c>
      <c r="GS37">
        <v>-1</v>
      </c>
      <c r="GT37">
        <v>-1</v>
      </c>
      <c r="GU37">
        <v>-1</v>
      </c>
      <c r="GV37">
        <v>-1</v>
      </c>
      <c r="GW37">
        <v>0.8</v>
      </c>
      <c r="GX37">
        <v>0.6</v>
      </c>
      <c r="GY37">
        <v>0.17456099999999999</v>
      </c>
      <c r="GZ37">
        <v>2.63428</v>
      </c>
      <c r="HA37">
        <v>1.5979000000000001</v>
      </c>
      <c r="HB37">
        <v>2.3059099999999999</v>
      </c>
      <c r="HC37">
        <v>1.6003400000000001</v>
      </c>
      <c r="HD37">
        <v>2.4401899999999999</v>
      </c>
      <c r="HE37">
        <v>40.323700000000002</v>
      </c>
      <c r="HF37">
        <v>23.9299</v>
      </c>
      <c r="HG37">
        <v>18</v>
      </c>
      <c r="HH37">
        <v>541.86500000000001</v>
      </c>
      <c r="HI37">
        <v>430.93700000000001</v>
      </c>
      <c r="HJ37">
        <v>29.515599999999999</v>
      </c>
      <c r="HK37">
        <v>34.530999999999999</v>
      </c>
      <c r="HL37">
        <v>29.9998</v>
      </c>
      <c r="HM37">
        <v>34.4816</v>
      </c>
      <c r="HN37">
        <v>34.440800000000003</v>
      </c>
      <c r="HO37">
        <v>3.47601</v>
      </c>
      <c r="HP37">
        <v>44.720399999999998</v>
      </c>
      <c r="HQ37">
        <v>0</v>
      </c>
      <c r="HR37">
        <v>29.520399999999999</v>
      </c>
      <c r="HS37">
        <v>10</v>
      </c>
      <c r="HT37">
        <v>21.050999999999998</v>
      </c>
      <c r="HU37">
        <v>98.901399999999995</v>
      </c>
      <c r="HV37">
        <v>97.961399999999998</v>
      </c>
    </row>
    <row r="38" spans="1:230" x14ac:dyDescent="0.3">
      <c r="A38">
        <v>22</v>
      </c>
      <c r="B38">
        <v>1691784548.5999999</v>
      </c>
      <c r="C38">
        <v>3853.5</v>
      </c>
      <c r="D38" t="s">
        <v>433</v>
      </c>
      <c r="E38" t="s">
        <v>434</v>
      </c>
      <c r="F38" t="s">
        <v>357</v>
      </c>
      <c r="G38" t="s">
        <v>411</v>
      </c>
      <c r="H38" t="s">
        <v>412</v>
      </c>
      <c r="I38" t="s">
        <v>360</v>
      </c>
      <c r="J38" t="s">
        <v>361</v>
      </c>
      <c r="K38" t="s">
        <v>413</v>
      </c>
      <c r="L38" t="s">
        <v>362</v>
      </c>
      <c r="M38">
        <v>1691784548.5999999</v>
      </c>
      <c r="N38">
        <f t="shared" si="0"/>
        <v>7.8937612403482231E-3</v>
      </c>
      <c r="O38">
        <f t="shared" si="1"/>
        <v>7.8937612403482227</v>
      </c>
      <c r="P38">
        <f t="shared" si="2"/>
        <v>44.049163179217089</v>
      </c>
      <c r="Q38">
        <f t="shared" si="3"/>
        <v>344.108</v>
      </c>
      <c r="R38">
        <f t="shared" si="4"/>
        <v>168.63524957717462</v>
      </c>
      <c r="S38">
        <f t="shared" si="5"/>
        <v>16.637555409636544</v>
      </c>
      <c r="T38">
        <f t="shared" si="6"/>
        <v>33.949698721079997</v>
      </c>
      <c r="U38">
        <f t="shared" si="7"/>
        <v>0.45104073244011272</v>
      </c>
      <c r="V38">
        <f t="shared" si="8"/>
        <v>2.8971843216172015</v>
      </c>
      <c r="W38">
        <f t="shared" si="9"/>
        <v>0.41534952778292267</v>
      </c>
      <c r="X38">
        <f t="shared" si="10"/>
        <v>0.26256441221260529</v>
      </c>
      <c r="Y38">
        <f t="shared" si="11"/>
        <v>344.36619876232032</v>
      </c>
      <c r="Z38">
        <f t="shared" si="12"/>
        <v>32.790954984368383</v>
      </c>
      <c r="AA38">
        <f t="shared" si="13"/>
        <v>32.047400000000003</v>
      </c>
      <c r="AB38">
        <f t="shared" si="14"/>
        <v>4.7879091118917732</v>
      </c>
      <c r="AC38">
        <f t="shared" si="15"/>
        <v>59.742989754541384</v>
      </c>
      <c r="AD38">
        <f t="shared" si="16"/>
        <v>2.9867443487309999</v>
      </c>
      <c r="AE38">
        <f t="shared" si="17"/>
        <v>4.9993218635395822</v>
      </c>
      <c r="AF38">
        <f t="shared" si="18"/>
        <v>1.8011647631607732</v>
      </c>
      <c r="AG38">
        <f t="shared" si="19"/>
        <v>-348.11487069935663</v>
      </c>
      <c r="AH38">
        <f t="shared" si="20"/>
        <v>119.61260027839273</v>
      </c>
      <c r="AI38">
        <f t="shared" si="21"/>
        <v>9.4026236194178896</v>
      </c>
      <c r="AJ38">
        <f t="shared" si="22"/>
        <v>125.26655196077434</v>
      </c>
      <c r="AK38">
        <f t="shared" si="23"/>
        <v>43.779594979979521</v>
      </c>
      <c r="AL38">
        <f t="shared" si="24"/>
        <v>7.8140626732124252</v>
      </c>
      <c r="AM38">
        <f t="shared" si="25"/>
        <v>44.049163179217089</v>
      </c>
      <c r="AN38">
        <v>408.71763723497992</v>
      </c>
      <c r="AO38">
        <v>354.87666666666672</v>
      </c>
      <c r="AP38">
        <v>-3.4270137059947019E-2</v>
      </c>
      <c r="AQ38">
        <v>65.549777888893516</v>
      </c>
      <c r="AR38">
        <f t="shared" si="26"/>
        <v>7.8937612403482227</v>
      </c>
      <c r="AS38">
        <v>21.071322768236499</v>
      </c>
      <c r="AT38">
        <v>30.272636969696951</v>
      </c>
      <c r="AU38">
        <v>-1.828793855592098E-3</v>
      </c>
      <c r="AV38">
        <v>94.854212206161435</v>
      </c>
      <c r="AW38">
        <v>0</v>
      </c>
      <c r="AX38">
        <v>0</v>
      </c>
      <c r="AY38">
        <f t="shared" si="27"/>
        <v>1</v>
      </c>
      <c r="AZ38">
        <f t="shared" si="28"/>
        <v>0</v>
      </c>
      <c r="BA38">
        <f t="shared" si="29"/>
        <v>50929.177889185674</v>
      </c>
      <c r="BB38">
        <f t="shared" si="30"/>
        <v>1799.98</v>
      </c>
      <c r="BC38">
        <f t="shared" si="31"/>
        <v>1513.1681993811601</v>
      </c>
      <c r="BD38">
        <f t="shared" si="32"/>
        <v>0.84065834030442566</v>
      </c>
      <c r="BE38">
        <f t="shared" si="33"/>
        <v>0.19131668060885137</v>
      </c>
      <c r="BF38">
        <v>6</v>
      </c>
      <c r="BG38">
        <v>0.5</v>
      </c>
      <c r="BH38" t="s">
        <v>363</v>
      </c>
      <c r="BI38">
        <v>2</v>
      </c>
      <c r="BJ38" t="b">
        <v>1</v>
      </c>
      <c r="BK38">
        <v>1691784548.5999999</v>
      </c>
      <c r="BL38">
        <v>344.108</v>
      </c>
      <c r="BM38">
        <v>399.88299999999998</v>
      </c>
      <c r="BN38">
        <v>30.273099999999999</v>
      </c>
      <c r="BO38">
        <v>21.178000000000001</v>
      </c>
      <c r="BP38">
        <v>347.37700000000001</v>
      </c>
      <c r="BQ38">
        <v>30.2563</v>
      </c>
      <c r="BR38">
        <v>499.88499999999999</v>
      </c>
      <c r="BS38">
        <v>98.560699999999997</v>
      </c>
      <c r="BT38">
        <v>9.9309999999999996E-2</v>
      </c>
      <c r="BU38">
        <v>32.813200000000002</v>
      </c>
      <c r="BV38">
        <v>32.047400000000003</v>
      </c>
      <c r="BW38">
        <v>999.9</v>
      </c>
      <c r="BX38">
        <v>0</v>
      </c>
      <c r="BY38">
        <v>0</v>
      </c>
      <c r="BZ38">
        <v>9960</v>
      </c>
      <c r="CA38">
        <v>0</v>
      </c>
      <c r="CB38">
        <v>1384.02</v>
      </c>
      <c r="CC38">
        <v>-55.7744</v>
      </c>
      <c r="CD38">
        <v>354.851</v>
      </c>
      <c r="CE38">
        <v>408.53500000000003</v>
      </c>
      <c r="CF38">
        <v>9.0951199999999996</v>
      </c>
      <c r="CG38">
        <v>399.88299999999998</v>
      </c>
      <c r="CH38">
        <v>21.178000000000001</v>
      </c>
      <c r="CI38">
        <v>2.9837400000000001</v>
      </c>
      <c r="CJ38">
        <v>2.0873200000000001</v>
      </c>
      <c r="CK38">
        <v>23.9374</v>
      </c>
      <c r="CL38">
        <v>18.122699999999998</v>
      </c>
      <c r="CM38">
        <v>1799.98</v>
      </c>
      <c r="CN38">
        <v>0.97799400000000003</v>
      </c>
      <c r="CO38">
        <v>2.20056E-2</v>
      </c>
      <c r="CP38">
        <v>0</v>
      </c>
      <c r="CQ38">
        <v>669.23500000000001</v>
      </c>
      <c r="CR38">
        <v>5.0009399999999999</v>
      </c>
      <c r="CS38">
        <v>15822.1</v>
      </c>
      <c r="CT38">
        <v>13860</v>
      </c>
      <c r="CU38">
        <v>47.061999999999998</v>
      </c>
      <c r="CV38">
        <v>48.75</v>
      </c>
      <c r="CW38">
        <v>48</v>
      </c>
      <c r="CX38">
        <v>48.125</v>
      </c>
      <c r="CY38">
        <v>48.75</v>
      </c>
      <c r="CZ38">
        <v>1755.48</v>
      </c>
      <c r="DA38">
        <v>39.5</v>
      </c>
      <c r="DB38">
        <v>0</v>
      </c>
      <c r="DC38">
        <v>1691784548.4000001</v>
      </c>
      <c r="DD38">
        <v>0</v>
      </c>
      <c r="DE38">
        <v>1691784431.5999999</v>
      </c>
      <c r="DF38" t="s">
        <v>435</v>
      </c>
      <c r="DG38">
        <v>1691784424.0999999</v>
      </c>
      <c r="DH38">
        <v>1691784431.5999999</v>
      </c>
      <c r="DI38">
        <v>24</v>
      </c>
      <c r="DJ38">
        <v>-0.74299999999999999</v>
      </c>
      <c r="DK38">
        <v>-0.01</v>
      </c>
      <c r="DL38">
        <v>-3.2690000000000001</v>
      </c>
      <c r="DM38">
        <v>1.7000000000000001E-2</v>
      </c>
      <c r="DN38">
        <v>400</v>
      </c>
      <c r="DO38">
        <v>21</v>
      </c>
      <c r="DP38">
        <v>0.32</v>
      </c>
      <c r="DQ38">
        <v>0.03</v>
      </c>
      <c r="DR38">
        <v>43.316967324933742</v>
      </c>
      <c r="DS38">
        <v>2.744601160373227</v>
      </c>
      <c r="DT38">
        <v>0.41855300733219802</v>
      </c>
      <c r="DU38">
        <v>0</v>
      </c>
      <c r="DV38">
        <v>0.4524842955365303</v>
      </c>
      <c r="DW38">
        <v>-6.2818270522544354E-3</v>
      </c>
      <c r="DX38">
        <v>2.146143142019634E-3</v>
      </c>
      <c r="DY38">
        <v>1</v>
      </c>
      <c r="DZ38">
        <v>1</v>
      </c>
      <c r="EA38">
        <v>2</v>
      </c>
      <c r="EB38" t="s">
        <v>390</v>
      </c>
      <c r="EC38">
        <v>3.1228099999999999</v>
      </c>
      <c r="ED38">
        <v>2.86829</v>
      </c>
      <c r="EE38">
        <v>7.7158599999999994E-2</v>
      </c>
      <c r="EF38">
        <v>8.7250800000000003E-2</v>
      </c>
      <c r="EG38">
        <v>0.13167200000000001</v>
      </c>
      <c r="EH38">
        <v>0.10290100000000001</v>
      </c>
      <c r="EI38">
        <v>26826.3</v>
      </c>
      <c r="EJ38">
        <v>27306.6</v>
      </c>
      <c r="EK38">
        <v>26777.200000000001</v>
      </c>
      <c r="EL38">
        <v>27632.6</v>
      </c>
      <c r="EM38">
        <v>33272.800000000003</v>
      </c>
      <c r="EN38">
        <v>34681</v>
      </c>
      <c r="EO38">
        <v>39687.9</v>
      </c>
      <c r="EP38">
        <v>40062.300000000003</v>
      </c>
      <c r="EQ38">
        <v>1.996</v>
      </c>
      <c r="ER38">
        <v>1.7198</v>
      </c>
      <c r="ES38">
        <v>3.3974600000000001E-2</v>
      </c>
      <c r="ET38">
        <v>0</v>
      </c>
      <c r="EU38">
        <v>31.496099999999998</v>
      </c>
      <c r="EV38">
        <v>999.9</v>
      </c>
      <c r="EW38">
        <v>54.3</v>
      </c>
      <c r="EX38">
        <v>36.700000000000003</v>
      </c>
      <c r="EY38">
        <v>34.171799999999998</v>
      </c>
      <c r="EZ38">
        <v>62.370800000000003</v>
      </c>
      <c r="FA38">
        <v>28.040900000000001</v>
      </c>
      <c r="FB38">
        <v>1</v>
      </c>
      <c r="FC38">
        <v>0.57886199999999999</v>
      </c>
      <c r="FD38">
        <v>2.0908099999999998</v>
      </c>
      <c r="FE38">
        <v>20.298100000000002</v>
      </c>
      <c r="FF38">
        <v>5.2160900000000003</v>
      </c>
      <c r="FG38">
        <v>11.908099999999999</v>
      </c>
      <c r="FH38">
        <v>4.9955999999999996</v>
      </c>
      <c r="FI38">
        <v>3.3029999999999999</v>
      </c>
      <c r="FJ38">
        <v>9999</v>
      </c>
      <c r="FK38">
        <v>9999</v>
      </c>
      <c r="FL38">
        <v>9999</v>
      </c>
      <c r="FM38">
        <v>999.9</v>
      </c>
      <c r="FN38">
        <v>1.8843099999999999</v>
      </c>
      <c r="FO38">
        <v>1.8849199999999999</v>
      </c>
      <c r="FP38">
        <v>1.8809499999999999</v>
      </c>
      <c r="FQ38">
        <v>1.8824799999999999</v>
      </c>
      <c r="FR38">
        <v>1.87958</v>
      </c>
      <c r="FS38">
        <v>1.8830899999999999</v>
      </c>
      <c r="FT38">
        <v>1.87897</v>
      </c>
      <c r="FU38">
        <v>1.8812599999999999</v>
      </c>
      <c r="FV38">
        <v>5</v>
      </c>
      <c r="FW38">
        <v>0</v>
      </c>
      <c r="FX38">
        <v>0</v>
      </c>
      <c r="FY38">
        <v>0</v>
      </c>
      <c r="FZ38" t="s">
        <v>366</v>
      </c>
      <c r="GA38" t="s">
        <v>367</v>
      </c>
      <c r="GB38" t="s">
        <v>368</v>
      </c>
      <c r="GC38" t="s">
        <v>368</v>
      </c>
      <c r="GD38" t="s">
        <v>368</v>
      </c>
      <c r="GE38" t="s">
        <v>368</v>
      </c>
      <c r="GF38">
        <v>0</v>
      </c>
      <c r="GG38">
        <v>100</v>
      </c>
      <c r="GH38">
        <v>100</v>
      </c>
      <c r="GI38">
        <v>-3.2690000000000001</v>
      </c>
      <c r="GJ38">
        <v>1.6799999999999999E-2</v>
      </c>
      <c r="GK38">
        <v>-3.268714285714168</v>
      </c>
      <c r="GL38">
        <v>0</v>
      </c>
      <c r="GM38">
        <v>0</v>
      </c>
      <c r="GN38">
        <v>0</v>
      </c>
      <c r="GO38">
        <v>1.6750000000001819E-2</v>
      </c>
      <c r="GP38">
        <v>0</v>
      </c>
      <c r="GQ38">
        <v>0</v>
      </c>
      <c r="GR38">
        <v>0</v>
      </c>
      <c r="GS38">
        <v>-1</v>
      </c>
      <c r="GT38">
        <v>-1</v>
      </c>
      <c r="GU38">
        <v>-1</v>
      </c>
      <c r="GV38">
        <v>-1</v>
      </c>
      <c r="GW38">
        <v>2.1</v>
      </c>
      <c r="GX38">
        <v>1.9</v>
      </c>
      <c r="GY38">
        <v>0.99243199999999998</v>
      </c>
      <c r="GZ38">
        <v>2.5610400000000002</v>
      </c>
      <c r="HA38">
        <v>1.5966800000000001</v>
      </c>
      <c r="HB38">
        <v>2.3071299999999999</v>
      </c>
      <c r="HC38">
        <v>1.6003400000000001</v>
      </c>
      <c r="HD38">
        <v>2.5</v>
      </c>
      <c r="HE38">
        <v>40.019399999999997</v>
      </c>
      <c r="HF38">
        <v>23.9299</v>
      </c>
      <c r="HG38">
        <v>18</v>
      </c>
      <c r="HH38">
        <v>541.10199999999998</v>
      </c>
      <c r="HI38">
        <v>432.59300000000002</v>
      </c>
      <c r="HJ38">
        <v>29.566299999999998</v>
      </c>
      <c r="HK38">
        <v>34.477699999999999</v>
      </c>
      <c r="HL38">
        <v>30.0001</v>
      </c>
      <c r="HM38">
        <v>34.438000000000002</v>
      </c>
      <c r="HN38">
        <v>34.400599999999997</v>
      </c>
      <c r="HO38">
        <v>19.8962</v>
      </c>
      <c r="HP38">
        <v>44.187600000000003</v>
      </c>
      <c r="HQ38">
        <v>0</v>
      </c>
      <c r="HR38">
        <v>29.555099999999999</v>
      </c>
      <c r="HS38">
        <v>400</v>
      </c>
      <c r="HT38">
        <v>21.181999999999999</v>
      </c>
      <c r="HU38">
        <v>98.908799999999999</v>
      </c>
      <c r="HV38">
        <v>97.967799999999997</v>
      </c>
    </row>
    <row r="39" spans="1:230" x14ac:dyDescent="0.3">
      <c r="A39">
        <v>23</v>
      </c>
      <c r="B39">
        <v>1691784679.5999999</v>
      </c>
      <c r="C39">
        <v>3984.5</v>
      </c>
      <c r="D39" t="s">
        <v>436</v>
      </c>
      <c r="E39" t="s">
        <v>437</v>
      </c>
      <c r="F39" t="s">
        <v>357</v>
      </c>
      <c r="G39" t="s">
        <v>411</v>
      </c>
      <c r="H39" t="s">
        <v>412</v>
      </c>
      <c r="I39" t="s">
        <v>360</v>
      </c>
      <c r="J39" t="s">
        <v>361</v>
      </c>
      <c r="K39" t="s">
        <v>413</v>
      </c>
      <c r="L39" t="s">
        <v>362</v>
      </c>
      <c r="M39">
        <v>1691784679.5999999</v>
      </c>
      <c r="N39">
        <f t="shared" si="0"/>
        <v>7.6440664339457618E-3</v>
      </c>
      <c r="O39">
        <f t="shared" si="1"/>
        <v>7.6440664339457616</v>
      </c>
      <c r="P39">
        <f t="shared" si="2"/>
        <v>49.888956557866344</v>
      </c>
      <c r="Q39">
        <f t="shared" si="3"/>
        <v>337.27699999999999</v>
      </c>
      <c r="R39">
        <f t="shared" si="4"/>
        <v>133.81758435155751</v>
      </c>
      <c r="S39">
        <f t="shared" si="5"/>
        <v>13.202261415480283</v>
      </c>
      <c r="T39">
        <f t="shared" si="6"/>
        <v>33.275291472387998</v>
      </c>
      <c r="U39">
        <f t="shared" si="7"/>
        <v>0.4351657507815942</v>
      </c>
      <c r="V39">
        <f t="shared" si="8"/>
        <v>2.918082760305341</v>
      </c>
      <c r="W39">
        <f t="shared" si="9"/>
        <v>0.40206253047104457</v>
      </c>
      <c r="X39">
        <f t="shared" si="10"/>
        <v>0.25405310215236399</v>
      </c>
      <c r="Y39">
        <f t="shared" si="11"/>
        <v>344.36049876229958</v>
      </c>
      <c r="Z39">
        <f t="shared" si="12"/>
        <v>32.762781637802668</v>
      </c>
      <c r="AA39">
        <f t="shared" si="13"/>
        <v>32.033900000000003</v>
      </c>
      <c r="AB39">
        <f t="shared" si="14"/>
        <v>4.7842531195129867</v>
      </c>
      <c r="AC39">
        <f t="shared" si="15"/>
        <v>59.969283879609414</v>
      </c>
      <c r="AD39">
        <f t="shared" si="16"/>
        <v>2.9823718812047995</v>
      </c>
      <c r="AE39">
        <f t="shared" si="17"/>
        <v>4.9731657413018686</v>
      </c>
      <c r="AF39">
        <f t="shared" si="18"/>
        <v>1.8018812383081872</v>
      </c>
      <c r="AG39">
        <f t="shared" si="19"/>
        <v>-337.1033297370081</v>
      </c>
      <c r="AH39">
        <f t="shared" si="20"/>
        <v>107.93703092045371</v>
      </c>
      <c r="AI39">
        <f t="shared" si="21"/>
        <v>8.4196371979047271</v>
      </c>
      <c r="AJ39">
        <f t="shared" si="22"/>
        <v>123.6138371436499</v>
      </c>
      <c r="AK39">
        <f t="shared" si="23"/>
        <v>49.632562976613997</v>
      </c>
      <c r="AL39">
        <f t="shared" si="24"/>
        <v>7.6580447428058953</v>
      </c>
      <c r="AM39">
        <f t="shared" si="25"/>
        <v>49.888956557866344</v>
      </c>
      <c r="AN39">
        <v>408.76242760489788</v>
      </c>
      <c r="AO39">
        <v>347.74815151515139</v>
      </c>
      <c r="AP39">
        <v>-4.2452624019123593E-2</v>
      </c>
      <c r="AQ39">
        <v>65.554013103596745</v>
      </c>
      <c r="AR39">
        <f t="shared" si="26"/>
        <v>7.6440664339457616</v>
      </c>
      <c r="AS39">
        <v>21.31184669006792</v>
      </c>
      <c r="AT39">
        <v>30.232159999999979</v>
      </c>
      <c r="AU39">
        <v>-2.169196647571878E-3</v>
      </c>
      <c r="AV39">
        <v>95.20240947154106</v>
      </c>
      <c r="AW39">
        <v>0</v>
      </c>
      <c r="AX39">
        <v>0</v>
      </c>
      <c r="AY39">
        <f t="shared" si="27"/>
        <v>1</v>
      </c>
      <c r="AZ39">
        <f t="shared" si="28"/>
        <v>0</v>
      </c>
      <c r="BA39">
        <f t="shared" si="29"/>
        <v>51532.237805114768</v>
      </c>
      <c r="BB39">
        <f t="shared" si="30"/>
        <v>1799.95</v>
      </c>
      <c r="BC39">
        <f t="shared" si="31"/>
        <v>1513.1429993811498</v>
      </c>
      <c r="BD39">
        <f t="shared" si="32"/>
        <v>0.84065835127706312</v>
      </c>
      <c r="BE39">
        <f t="shared" si="33"/>
        <v>0.19131670255412628</v>
      </c>
      <c r="BF39">
        <v>6</v>
      </c>
      <c r="BG39">
        <v>0.5</v>
      </c>
      <c r="BH39" t="s">
        <v>363</v>
      </c>
      <c r="BI39">
        <v>2</v>
      </c>
      <c r="BJ39" t="b">
        <v>1</v>
      </c>
      <c r="BK39">
        <v>1691784679.5999999</v>
      </c>
      <c r="BL39">
        <v>337.27699999999999</v>
      </c>
      <c r="BM39">
        <v>399.99700000000001</v>
      </c>
      <c r="BN39">
        <v>30.229199999999999</v>
      </c>
      <c r="BO39">
        <v>21.308599999999998</v>
      </c>
      <c r="BP39">
        <v>340.59</v>
      </c>
      <c r="BQ39">
        <v>30.2041</v>
      </c>
      <c r="BR39">
        <v>499.51</v>
      </c>
      <c r="BS39">
        <v>98.559299999999993</v>
      </c>
      <c r="BT39">
        <v>9.9344000000000002E-2</v>
      </c>
      <c r="BU39">
        <v>32.72</v>
      </c>
      <c r="BV39">
        <v>32.033900000000003</v>
      </c>
      <c r="BW39">
        <v>999.9</v>
      </c>
      <c r="BX39">
        <v>0</v>
      </c>
      <c r="BY39">
        <v>0</v>
      </c>
      <c r="BZ39">
        <v>10080</v>
      </c>
      <c r="CA39">
        <v>0</v>
      </c>
      <c r="CB39">
        <v>1377.94</v>
      </c>
      <c r="CC39">
        <v>-62.720199999999998</v>
      </c>
      <c r="CD39">
        <v>347.79</v>
      </c>
      <c r="CE39">
        <v>408.70600000000002</v>
      </c>
      <c r="CF39">
        <v>8.9205699999999997</v>
      </c>
      <c r="CG39">
        <v>399.99700000000001</v>
      </c>
      <c r="CH39">
        <v>21.308599999999998</v>
      </c>
      <c r="CI39">
        <v>2.9793699999999999</v>
      </c>
      <c r="CJ39">
        <v>2.1001599999999998</v>
      </c>
      <c r="CK39">
        <v>23.913</v>
      </c>
      <c r="CL39">
        <v>18.220400000000001</v>
      </c>
      <c r="CM39">
        <v>1799.95</v>
      </c>
      <c r="CN39">
        <v>0.97799400000000003</v>
      </c>
      <c r="CO39">
        <v>2.20056E-2</v>
      </c>
      <c r="CP39">
        <v>0</v>
      </c>
      <c r="CQ39">
        <v>673.29899999999998</v>
      </c>
      <c r="CR39">
        <v>5.0009399999999999</v>
      </c>
      <c r="CS39">
        <v>15836</v>
      </c>
      <c r="CT39">
        <v>13859.7</v>
      </c>
      <c r="CU39">
        <v>47.061999999999998</v>
      </c>
      <c r="CV39">
        <v>48.75</v>
      </c>
      <c r="CW39">
        <v>47.936999999999998</v>
      </c>
      <c r="CX39">
        <v>48.125</v>
      </c>
      <c r="CY39">
        <v>48.75</v>
      </c>
      <c r="CZ39">
        <v>1755.45</v>
      </c>
      <c r="DA39">
        <v>39.5</v>
      </c>
      <c r="DB39">
        <v>0</v>
      </c>
      <c r="DC39">
        <v>1691784679.2</v>
      </c>
      <c r="DD39">
        <v>0</v>
      </c>
      <c r="DE39">
        <v>1691784612.0999999</v>
      </c>
      <c r="DF39" t="s">
        <v>438</v>
      </c>
      <c r="DG39">
        <v>1691784600.0999999</v>
      </c>
      <c r="DH39">
        <v>1691784612.0999999</v>
      </c>
      <c r="DI39">
        <v>25</v>
      </c>
      <c r="DJ39">
        <v>-4.3999999999999997E-2</v>
      </c>
      <c r="DK39">
        <v>8.0000000000000002E-3</v>
      </c>
      <c r="DL39">
        <v>-3.3130000000000002</v>
      </c>
      <c r="DM39">
        <v>2.5000000000000001E-2</v>
      </c>
      <c r="DN39">
        <v>400</v>
      </c>
      <c r="DO39">
        <v>21</v>
      </c>
      <c r="DP39">
        <v>0.09</v>
      </c>
      <c r="DQ39">
        <v>0.04</v>
      </c>
      <c r="DR39">
        <v>49.539832624165783</v>
      </c>
      <c r="DS39">
        <v>0.92602306520626321</v>
      </c>
      <c r="DT39">
        <v>0.199981461734626</v>
      </c>
      <c r="DU39">
        <v>1</v>
      </c>
      <c r="DV39">
        <v>0.43814309287724501</v>
      </c>
      <c r="DW39">
        <v>-1.2035438786787049E-2</v>
      </c>
      <c r="DX39">
        <v>2.4628101700358688E-3</v>
      </c>
      <c r="DY39">
        <v>1</v>
      </c>
      <c r="DZ39">
        <v>2</v>
      </c>
      <c r="EA39">
        <v>2</v>
      </c>
      <c r="EB39" t="s">
        <v>365</v>
      </c>
      <c r="EC39">
        <v>3.1224099999999999</v>
      </c>
      <c r="ED39">
        <v>2.86937</v>
      </c>
      <c r="EE39">
        <v>7.5955900000000007E-2</v>
      </c>
      <c r="EF39">
        <v>8.7271199999999993E-2</v>
      </c>
      <c r="EG39">
        <v>0.13151299999999999</v>
      </c>
      <c r="EH39">
        <v>0.10335999999999999</v>
      </c>
      <c r="EI39">
        <v>26859.200000000001</v>
      </c>
      <c r="EJ39">
        <v>27305.599999999999</v>
      </c>
      <c r="EK39">
        <v>26775.3</v>
      </c>
      <c r="EL39">
        <v>27632.400000000001</v>
      </c>
      <c r="EM39">
        <v>33276.199999999997</v>
      </c>
      <c r="EN39">
        <v>34662.6</v>
      </c>
      <c r="EO39">
        <v>39684.800000000003</v>
      </c>
      <c r="EP39">
        <v>40061.699999999997</v>
      </c>
      <c r="EQ39">
        <v>1.9962</v>
      </c>
      <c r="ER39">
        <v>1.7202</v>
      </c>
      <c r="ES39">
        <v>3.3825599999999997E-2</v>
      </c>
      <c r="ET39">
        <v>0</v>
      </c>
      <c r="EU39">
        <v>31.484999999999999</v>
      </c>
      <c r="EV39">
        <v>999.9</v>
      </c>
      <c r="EW39">
        <v>54.2</v>
      </c>
      <c r="EX39">
        <v>36.700000000000003</v>
      </c>
      <c r="EY39">
        <v>34.106299999999997</v>
      </c>
      <c r="EZ39">
        <v>62.680799999999998</v>
      </c>
      <c r="FA39">
        <v>28.117000000000001</v>
      </c>
      <c r="FB39">
        <v>1</v>
      </c>
      <c r="FC39">
        <v>0.57991899999999996</v>
      </c>
      <c r="FD39">
        <v>2.25081</v>
      </c>
      <c r="FE39">
        <v>20.296399999999998</v>
      </c>
      <c r="FF39">
        <v>5.2137000000000002</v>
      </c>
      <c r="FG39">
        <v>11.9093</v>
      </c>
      <c r="FH39">
        <v>4.9964000000000004</v>
      </c>
      <c r="FI39">
        <v>3.3029999999999999</v>
      </c>
      <c r="FJ39">
        <v>9999</v>
      </c>
      <c r="FK39">
        <v>9999</v>
      </c>
      <c r="FL39">
        <v>9999</v>
      </c>
      <c r="FM39">
        <v>999.9</v>
      </c>
      <c r="FN39">
        <v>1.8843099999999999</v>
      </c>
      <c r="FO39">
        <v>1.8849199999999999</v>
      </c>
      <c r="FP39">
        <v>1.8809499999999999</v>
      </c>
      <c r="FQ39">
        <v>1.8824799999999999</v>
      </c>
      <c r="FR39">
        <v>1.8795500000000001</v>
      </c>
      <c r="FS39">
        <v>1.8830899999999999</v>
      </c>
      <c r="FT39">
        <v>1.87897</v>
      </c>
      <c r="FU39">
        <v>1.8812599999999999</v>
      </c>
      <c r="FV39">
        <v>5</v>
      </c>
      <c r="FW39">
        <v>0</v>
      </c>
      <c r="FX39">
        <v>0</v>
      </c>
      <c r="FY39">
        <v>0</v>
      </c>
      <c r="FZ39" t="s">
        <v>366</v>
      </c>
      <c r="GA39" t="s">
        <v>367</v>
      </c>
      <c r="GB39" t="s">
        <v>368</v>
      </c>
      <c r="GC39" t="s">
        <v>368</v>
      </c>
      <c r="GD39" t="s">
        <v>368</v>
      </c>
      <c r="GE39" t="s">
        <v>368</v>
      </c>
      <c r="GF39">
        <v>0</v>
      </c>
      <c r="GG39">
        <v>100</v>
      </c>
      <c r="GH39">
        <v>100</v>
      </c>
      <c r="GI39">
        <v>-3.3130000000000002</v>
      </c>
      <c r="GJ39">
        <v>2.5100000000000001E-2</v>
      </c>
      <c r="GK39">
        <v>-3.3129999999999309</v>
      </c>
      <c r="GL39">
        <v>0</v>
      </c>
      <c r="GM39">
        <v>0</v>
      </c>
      <c r="GN39">
        <v>0</v>
      </c>
      <c r="GO39">
        <v>2.5094999999996759E-2</v>
      </c>
      <c r="GP39">
        <v>0</v>
      </c>
      <c r="GQ39">
        <v>0</v>
      </c>
      <c r="GR39">
        <v>0</v>
      </c>
      <c r="GS39">
        <v>-1</v>
      </c>
      <c r="GT39">
        <v>-1</v>
      </c>
      <c r="GU39">
        <v>-1</v>
      </c>
      <c r="GV39">
        <v>-1</v>
      </c>
      <c r="GW39">
        <v>1.3</v>
      </c>
      <c r="GX39">
        <v>1.1000000000000001</v>
      </c>
      <c r="GY39">
        <v>0.99243199999999998</v>
      </c>
      <c r="GZ39">
        <v>2.5634800000000002</v>
      </c>
      <c r="HA39">
        <v>1.5966800000000001</v>
      </c>
      <c r="HB39">
        <v>2.3059099999999999</v>
      </c>
      <c r="HC39">
        <v>1.6003400000000001</v>
      </c>
      <c r="HD39">
        <v>2.5146500000000001</v>
      </c>
      <c r="HE39">
        <v>39.868000000000002</v>
      </c>
      <c r="HF39">
        <v>23.938700000000001</v>
      </c>
      <c r="HG39">
        <v>18</v>
      </c>
      <c r="HH39">
        <v>541.18399999999997</v>
      </c>
      <c r="HI39">
        <v>432.80799999999999</v>
      </c>
      <c r="HJ39">
        <v>28.9939</v>
      </c>
      <c r="HK39">
        <v>34.480899999999998</v>
      </c>
      <c r="HL39">
        <v>30</v>
      </c>
      <c r="HM39">
        <v>34.431800000000003</v>
      </c>
      <c r="HN39">
        <v>34.394399999999997</v>
      </c>
      <c r="HO39">
        <v>19.894200000000001</v>
      </c>
      <c r="HP39">
        <v>43.874499999999998</v>
      </c>
      <c r="HQ39">
        <v>0</v>
      </c>
      <c r="HR39">
        <v>28.9968</v>
      </c>
      <c r="HS39">
        <v>400</v>
      </c>
      <c r="HT39">
        <v>21.355899999999998</v>
      </c>
      <c r="HU39">
        <v>98.901300000000006</v>
      </c>
      <c r="HV39">
        <v>97.966399999999993</v>
      </c>
    </row>
    <row r="40" spans="1:230" x14ac:dyDescent="0.3">
      <c r="A40">
        <v>24</v>
      </c>
      <c r="B40">
        <v>1691784779.5999999</v>
      </c>
      <c r="C40">
        <v>4084.5</v>
      </c>
      <c r="D40" t="s">
        <v>439</v>
      </c>
      <c r="E40" t="s">
        <v>440</v>
      </c>
      <c r="F40" t="s">
        <v>357</v>
      </c>
      <c r="G40" t="s">
        <v>411</v>
      </c>
      <c r="H40" t="s">
        <v>412</v>
      </c>
      <c r="I40" t="s">
        <v>360</v>
      </c>
      <c r="J40" t="s">
        <v>361</v>
      </c>
      <c r="K40" t="s">
        <v>413</v>
      </c>
      <c r="L40" t="s">
        <v>362</v>
      </c>
      <c r="M40">
        <v>1691784779.5999999</v>
      </c>
      <c r="N40">
        <f t="shared" si="0"/>
        <v>7.4161419154573404E-3</v>
      </c>
      <c r="O40">
        <f t="shared" si="1"/>
        <v>7.4161419154573407</v>
      </c>
      <c r="P40">
        <f t="shared" si="2"/>
        <v>52.853059828319068</v>
      </c>
      <c r="Q40">
        <f t="shared" si="3"/>
        <v>433.012</v>
      </c>
      <c r="R40">
        <f t="shared" si="4"/>
        <v>207.11681228434071</v>
      </c>
      <c r="S40">
        <f t="shared" si="5"/>
        <v>20.433681586780786</v>
      </c>
      <c r="T40">
        <f t="shared" si="6"/>
        <v>42.719995705168003</v>
      </c>
      <c r="U40">
        <f t="shared" si="7"/>
        <v>0.41781454858270356</v>
      </c>
      <c r="V40">
        <f t="shared" si="8"/>
        <v>2.9023759180406121</v>
      </c>
      <c r="W40">
        <f t="shared" si="9"/>
        <v>0.38704642443234355</v>
      </c>
      <c r="X40">
        <f t="shared" si="10"/>
        <v>0.24447932443727577</v>
      </c>
      <c r="Y40">
        <f t="shared" si="11"/>
        <v>344.40609876246464</v>
      </c>
      <c r="Z40">
        <f t="shared" si="12"/>
        <v>32.773421635528557</v>
      </c>
      <c r="AA40">
        <f t="shared" si="13"/>
        <v>32.072299999999998</v>
      </c>
      <c r="AB40">
        <f t="shared" si="14"/>
        <v>4.7946587669850178</v>
      </c>
      <c r="AC40">
        <f t="shared" si="15"/>
        <v>60.063594380192598</v>
      </c>
      <c r="AD40">
        <f t="shared" si="16"/>
        <v>2.9787640026756002</v>
      </c>
      <c r="AE40">
        <f t="shared" si="17"/>
        <v>4.9593502243980234</v>
      </c>
      <c r="AF40">
        <f t="shared" si="18"/>
        <v>1.8158947643094177</v>
      </c>
      <c r="AG40">
        <f t="shared" si="19"/>
        <v>-327.05185847166871</v>
      </c>
      <c r="AH40">
        <f t="shared" si="20"/>
        <v>93.617730382204783</v>
      </c>
      <c r="AI40">
        <f t="shared" si="21"/>
        <v>7.3417799669645802</v>
      </c>
      <c r="AJ40">
        <f t="shared" si="22"/>
        <v>118.31375063996528</v>
      </c>
      <c r="AK40">
        <f t="shared" si="23"/>
        <v>52.488248093303071</v>
      </c>
      <c r="AL40">
        <f t="shared" si="24"/>
        <v>7.4750932499875491</v>
      </c>
      <c r="AM40">
        <f t="shared" si="25"/>
        <v>52.853059828319068</v>
      </c>
      <c r="AN40">
        <v>511.00014109397978</v>
      </c>
      <c r="AO40">
        <v>446.48523030303011</v>
      </c>
      <c r="AP40">
        <v>-5.9587720079078553E-2</v>
      </c>
      <c r="AQ40">
        <v>65.548384917436636</v>
      </c>
      <c r="AR40">
        <f t="shared" si="26"/>
        <v>7.4161419154573407</v>
      </c>
      <c r="AS40">
        <v>21.501339005166791</v>
      </c>
      <c r="AT40">
        <v>30.193191515151518</v>
      </c>
      <c r="AU40">
        <v>-8.3000085468276363E-3</v>
      </c>
      <c r="AV40">
        <v>94.894583901737349</v>
      </c>
      <c r="AW40">
        <v>0</v>
      </c>
      <c r="AX40">
        <v>0</v>
      </c>
      <c r="AY40">
        <f t="shared" si="27"/>
        <v>1</v>
      </c>
      <c r="AZ40">
        <f t="shared" si="28"/>
        <v>0</v>
      </c>
      <c r="BA40">
        <f t="shared" si="29"/>
        <v>51098.613388403348</v>
      </c>
      <c r="BB40">
        <f t="shared" si="30"/>
        <v>1800.19</v>
      </c>
      <c r="BC40">
        <f t="shared" si="31"/>
        <v>1513.3445993812325</v>
      </c>
      <c r="BD40">
        <f t="shared" si="32"/>
        <v>0.84065826350620343</v>
      </c>
      <c r="BE40">
        <f t="shared" si="33"/>
        <v>0.19131652701240681</v>
      </c>
      <c r="BF40">
        <v>6</v>
      </c>
      <c r="BG40">
        <v>0.5</v>
      </c>
      <c r="BH40" t="s">
        <v>363</v>
      </c>
      <c r="BI40">
        <v>2</v>
      </c>
      <c r="BJ40" t="b">
        <v>1</v>
      </c>
      <c r="BK40">
        <v>1691784779.5999999</v>
      </c>
      <c r="BL40">
        <v>433.012</v>
      </c>
      <c r="BM40">
        <v>499.88299999999998</v>
      </c>
      <c r="BN40">
        <v>30.192900000000002</v>
      </c>
      <c r="BO40">
        <v>21.493500000000001</v>
      </c>
      <c r="BP40">
        <v>436.49599999999998</v>
      </c>
      <c r="BQ40">
        <v>30.168299999999999</v>
      </c>
      <c r="BR40">
        <v>499.99299999999999</v>
      </c>
      <c r="BS40">
        <v>98.557599999999994</v>
      </c>
      <c r="BT40">
        <v>0.100164</v>
      </c>
      <c r="BU40">
        <v>32.6706</v>
      </c>
      <c r="BV40">
        <v>32.072299999999998</v>
      </c>
      <c r="BW40">
        <v>999.9</v>
      </c>
      <c r="BX40">
        <v>0</v>
      </c>
      <c r="BY40">
        <v>0</v>
      </c>
      <c r="BZ40">
        <v>9990</v>
      </c>
      <c r="CA40">
        <v>0</v>
      </c>
      <c r="CB40">
        <v>1372.58</v>
      </c>
      <c r="CC40">
        <v>-66.8703</v>
      </c>
      <c r="CD40">
        <v>446.49299999999999</v>
      </c>
      <c r="CE40">
        <v>510.863</v>
      </c>
      <c r="CF40">
        <v>8.6994199999999999</v>
      </c>
      <c r="CG40">
        <v>499.88299999999998</v>
      </c>
      <c r="CH40">
        <v>21.493500000000001</v>
      </c>
      <c r="CI40">
        <v>2.9757400000000001</v>
      </c>
      <c r="CJ40">
        <v>2.1183399999999999</v>
      </c>
      <c r="CK40">
        <v>23.892800000000001</v>
      </c>
      <c r="CL40">
        <v>18.357800000000001</v>
      </c>
      <c r="CM40">
        <v>1800.19</v>
      </c>
      <c r="CN40">
        <v>0.97799800000000003</v>
      </c>
      <c r="CO40">
        <v>2.2001799999999998E-2</v>
      </c>
      <c r="CP40">
        <v>0</v>
      </c>
      <c r="CQ40">
        <v>681.02800000000002</v>
      </c>
      <c r="CR40">
        <v>5.0009399999999999</v>
      </c>
      <c r="CS40">
        <v>15935.1</v>
      </c>
      <c r="CT40">
        <v>13861.6</v>
      </c>
      <c r="CU40">
        <v>47.061999999999998</v>
      </c>
      <c r="CV40">
        <v>48.811999999999998</v>
      </c>
      <c r="CW40">
        <v>48</v>
      </c>
      <c r="CX40">
        <v>48.125</v>
      </c>
      <c r="CY40">
        <v>48.811999999999998</v>
      </c>
      <c r="CZ40">
        <v>1755.69</v>
      </c>
      <c r="DA40">
        <v>39.5</v>
      </c>
      <c r="DB40">
        <v>0</v>
      </c>
      <c r="DC40">
        <v>1691784779.4000001</v>
      </c>
      <c r="DD40">
        <v>0</v>
      </c>
      <c r="DE40">
        <v>1691784741.0999999</v>
      </c>
      <c r="DF40" t="s">
        <v>441</v>
      </c>
      <c r="DG40">
        <v>1691784735.5999999</v>
      </c>
      <c r="DH40">
        <v>1691784741.0999999</v>
      </c>
      <c r="DI40">
        <v>26</v>
      </c>
      <c r="DJ40">
        <v>-0.17100000000000001</v>
      </c>
      <c r="DK40">
        <v>0</v>
      </c>
      <c r="DL40">
        <v>-3.484</v>
      </c>
      <c r="DM40">
        <v>2.5000000000000001E-2</v>
      </c>
      <c r="DN40">
        <v>500</v>
      </c>
      <c r="DO40">
        <v>21</v>
      </c>
      <c r="DP40">
        <v>0.13</v>
      </c>
      <c r="DQ40">
        <v>0.04</v>
      </c>
      <c r="DR40">
        <v>52.498666001163627</v>
      </c>
      <c r="DS40">
        <v>1.0913356204361031E-2</v>
      </c>
      <c r="DT40">
        <v>0.16493148963975551</v>
      </c>
      <c r="DU40">
        <v>1</v>
      </c>
      <c r="DV40">
        <v>0.42171775631238079</v>
      </c>
      <c r="DW40">
        <v>-2.5517852045724949E-2</v>
      </c>
      <c r="DX40">
        <v>8.1609717294243694E-3</v>
      </c>
      <c r="DY40">
        <v>1</v>
      </c>
      <c r="DZ40">
        <v>2</v>
      </c>
      <c r="EA40">
        <v>2</v>
      </c>
      <c r="EB40" t="s">
        <v>365</v>
      </c>
      <c r="EC40">
        <v>3.1230099999999998</v>
      </c>
      <c r="ED40">
        <v>2.8694099999999998</v>
      </c>
      <c r="EE40">
        <v>9.2105599999999996E-2</v>
      </c>
      <c r="EF40">
        <v>0.103177</v>
      </c>
      <c r="EG40">
        <v>0.13139899999999999</v>
      </c>
      <c r="EH40">
        <v>0.104003</v>
      </c>
      <c r="EI40">
        <v>26389.599999999999</v>
      </c>
      <c r="EJ40">
        <v>26829.1</v>
      </c>
      <c r="EK40">
        <v>26774.9</v>
      </c>
      <c r="EL40">
        <v>27631.7</v>
      </c>
      <c r="EM40">
        <v>33281.300000000003</v>
      </c>
      <c r="EN40">
        <v>34638.699999999997</v>
      </c>
      <c r="EO40">
        <v>39684.1</v>
      </c>
      <c r="EP40">
        <v>40061.199999999997</v>
      </c>
      <c r="EQ40">
        <v>1.9962</v>
      </c>
      <c r="ER40">
        <v>1.7203999999999999</v>
      </c>
      <c r="ES40">
        <v>3.6358799999999997E-2</v>
      </c>
      <c r="ET40">
        <v>0</v>
      </c>
      <c r="EU40">
        <v>31.482299999999999</v>
      </c>
      <c r="EV40">
        <v>999.9</v>
      </c>
      <c r="EW40">
        <v>54.2</v>
      </c>
      <c r="EX40">
        <v>36.700000000000003</v>
      </c>
      <c r="EY40">
        <v>34.110500000000002</v>
      </c>
      <c r="EZ40">
        <v>62.4908</v>
      </c>
      <c r="FA40">
        <v>28.024799999999999</v>
      </c>
      <c r="FB40">
        <v>1</v>
      </c>
      <c r="FC40">
        <v>0.58292699999999997</v>
      </c>
      <c r="FD40">
        <v>2.5275799999999999</v>
      </c>
      <c r="FE40">
        <v>20.292200000000001</v>
      </c>
      <c r="FF40">
        <v>5.2160900000000003</v>
      </c>
      <c r="FG40">
        <v>11.9093</v>
      </c>
      <c r="FH40">
        <v>4.9976000000000003</v>
      </c>
      <c r="FI40">
        <v>3.3029999999999999</v>
      </c>
      <c r="FJ40">
        <v>9999</v>
      </c>
      <c r="FK40">
        <v>9999</v>
      </c>
      <c r="FL40">
        <v>9999</v>
      </c>
      <c r="FM40">
        <v>999.9</v>
      </c>
      <c r="FN40">
        <v>1.8843099999999999</v>
      </c>
      <c r="FO40">
        <v>1.8849199999999999</v>
      </c>
      <c r="FP40">
        <v>1.8809499999999999</v>
      </c>
      <c r="FQ40">
        <v>1.8824799999999999</v>
      </c>
      <c r="FR40">
        <v>1.87958</v>
      </c>
      <c r="FS40">
        <v>1.8830899999999999</v>
      </c>
      <c r="FT40">
        <v>1.87897</v>
      </c>
      <c r="FU40">
        <v>1.8812599999999999</v>
      </c>
      <c r="FV40">
        <v>5</v>
      </c>
      <c r="FW40">
        <v>0</v>
      </c>
      <c r="FX40">
        <v>0</v>
      </c>
      <c r="FY40">
        <v>0</v>
      </c>
      <c r="FZ40" t="s">
        <v>366</v>
      </c>
      <c r="GA40" t="s">
        <v>367</v>
      </c>
      <c r="GB40" t="s">
        <v>368</v>
      </c>
      <c r="GC40" t="s">
        <v>368</v>
      </c>
      <c r="GD40" t="s">
        <v>368</v>
      </c>
      <c r="GE40" t="s">
        <v>368</v>
      </c>
      <c r="GF40">
        <v>0</v>
      </c>
      <c r="GG40">
        <v>100</v>
      </c>
      <c r="GH40">
        <v>100</v>
      </c>
      <c r="GI40">
        <v>-3.484</v>
      </c>
      <c r="GJ40">
        <v>2.46E-2</v>
      </c>
      <c r="GK40">
        <v>-3.4838095238095552</v>
      </c>
      <c r="GL40">
        <v>0</v>
      </c>
      <c r="GM40">
        <v>0</v>
      </c>
      <c r="GN40">
        <v>0</v>
      </c>
      <c r="GO40">
        <v>2.4619999999998751E-2</v>
      </c>
      <c r="GP40">
        <v>0</v>
      </c>
      <c r="GQ40">
        <v>0</v>
      </c>
      <c r="GR40">
        <v>0</v>
      </c>
      <c r="GS40">
        <v>-1</v>
      </c>
      <c r="GT40">
        <v>-1</v>
      </c>
      <c r="GU40">
        <v>-1</v>
      </c>
      <c r="GV40">
        <v>-1</v>
      </c>
      <c r="GW40">
        <v>0.7</v>
      </c>
      <c r="GX40">
        <v>0.6</v>
      </c>
      <c r="GY40">
        <v>1.18774</v>
      </c>
      <c r="GZ40">
        <v>2.5537100000000001</v>
      </c>
      <c r="HA40">
        <v>1.5966800000000001</v>
      </c>
      <c r="HB40">
        <v>2.3071299999999999</v>
      </c>
      <c r="HC40">
        <v>1.6003400000000001</v>
      </c>
      <c r="HD40">
        <v>2.49634</v>
      </c>
      <c r="HE40">
        <v>39.767299999999999</v>
      </c>
      <c r="HF40">
        <v>23.9299</v>
      </c>
      <c r="HG40">
        <v>18</v>
      </c>
      <c r="HH40">
        <v>541.26199999999994</v>
      </c>
      <c r="HI40">
        <v>432.97800000000001</v>
      </c>
      <c r="HJ40">
        <v>28.863900000000001</v>
      </c>
      <c r="HK40">
        <v>34.493400000000001</v>
      </c>
      <c r="HL40">
        <v>30.000399999999999</v>
      </c>
      <c r="HM40">
        <v>34.441099999999999</v>
      </c>
      <c r="HN40">
        <v>34.400599999999997</v>
      </c>
      <c r="HO40">
        <v>23.793399999999998</v>
      </c>
      <c r="HP40">
        <v>43.205100000000002</v>
      </c>
      <c r="HQ40">
        <v>0</v>
      </c>
      <c r="HR40">
        <v>28.871700000000001</v>
      </c>
      <c r="HS40">
        <v>500</v>
      </c>
      <c r="HT40">
        <v>21.524699999999999</v>
      </c>
      <c r="HU40">
        <v>98.899699999999996</v>
      </c>
      <c r="HV40">
        <v>97.964799999999997</v>
      </c>
    </row>
    <row r="41" spans="1:230" x14ac:dyDescent="0.3">
      <c r="A41">
        <v>25</v>
      </c>
      <c r="B41">
        <v>1691784884.0999999</v>
      </c>
      <c r="C41">
        <v>4189</v>
      </c>
      <c r="D41" t="s">
        <v>442</v>
      </c>
      <c r="E41" t="s">
        <v>443</v>
      </c>
      <c r="F41" t="s">
        <v>357</v>
      </c>
      <c r="G41" t="s">
        <v>411</v>
      </c>
      <c r="H41" t="s">
        <v>412</v>
      </c>
      <c r="I41" t="s">
        <v>360</v>
      </c>
      <c r="J41" t="s">
        <v>361</v>
      </c>
      <c r="K41" t="s">
        <v>413</v>
      </c>
      <c r="L41" t="s">
        <v>362</v>
      </c>
      <c r="M41">
        <v>1691784884.0999999</v>
      </c>
      <c r="N41">
        <f t="shared" si="0"/>
        <v>6.9881171355398045E-3</v>
      </c>
      <c r="O41">
        <f t="shared" si="1"/>
        <v>6.9881171355398042</v>
      </c>
      <c r="P41">
        <f t="shared" si="2"/>
        <v>53.365010759103434</v>
      </c>
      <c r="Q41">
        <f t="shared" si="3"/>
        <v>531.18100000000004</v>
      </c>
      <c r="R41">
        <f t="shared" si="4"/>
        <v>286.48997503633052</v>
      </c>
      <c r="S41">
        <f t="shared" si="5"/>
        <v>28.266425666728939</v>
      </c>
      <c r="T41">
        <f t="shared" si="6"/>
        <v>52.408773640944005</v>
      </c>
      <c r="U41">
        <f t="shared" si="7"/>
        <v>0.39112046235813025</v>
      </c>
      <c r="V41">
        <f t="shared" si="8"/>
        <v>2.8972480059665342</v>
      </c>
      <c r="W41">
        <f t="shared" si="9"/>
        <v>0.36397724137588683</v>
      </c>
      <c r="X41">
        <f t="shared" si="10"/>
        <v>0.22976732000445646</v>
      </c>
      <c r="Y41">
        <f t="shared" si="11"/>
        <v>344.3238119276304</v>
      </c>
      <c r="Z41">
        <f t="shared" si="12"/>
        <v>32.675554922184865</v>
      </c>
      <c r="AA41">
        <f t="shared" si="13"/>
        <v>31.999500000000001</v>
      </c>
      <c r="AB41">
        <f t="shared" si="14"/>
        <v>4.7749480934336166</v>
      </c>
      <c r="AC41">
        <f t="shared" si="15"/>
        <v>60.289643200755847</v>
      </c>
      <c r="AD41">
        <f t="shared" si="16"/>
        <v>2.9548574918640003</v>
      </c>
      <c r="AE41">
        <f t="shared" si="17"/>
        <v>4.9011029672621369</v>
      </c>
      <c r="AF41">
        <f t="shared" si="18"/>
        <v>1.8200906015696163</v>
      </c>
      <c r="AG41">
        <f t="shared" si="19"/>
        <v>-308.17596567730538</v>
      </c>
      <c r="AH41">
        <f t="shared" si="20"/>
        <v>72.084654520673269</v>
      </c>
      <c r="AI41">
        <f t="shared" si="21"/>
        <v>5.6552436649866662</v>
      </c>
      <c r="AJ41">
        <f t="shared" si="22"/>
        <v>113.88774443598493</v>
      </c>
      <c r="AK41">
        <f t="shared" si="23"/>
        <v>53.631195115044491</v>
      </c>
      <c r="AL41">
        <f t="shared" si="24"/>
        <v>7.0584377264162441</v>
      </c>
      <c r="AM41">
        <f t="shared" si="25"/>
        <v>53.365010759103434</v>
      </c>
      <c r="AN41">
        <v>613.41083747341349</v>
      </c>
      <c r="AO41">
        <v>547.76207272727254</v>
      </c>
      <c r="AP41">
        <v>4.6600012453304362E-2</v>
      </c>
      <c r="AQ41">
        <v>65.548360976693388</v>
      </c>
      <c r="AR41">
        <f t="shared" si="26"/>
        <v>6.9881171355398042</v>
      </c>
      <c r="AS41">
        <v>21.73841689305123</v>
      </c>
      <c r="AT41">
        <v>29.95466484848485</v>
      </c>
      <c r="AU41">
        <v>-1.193392536601744E-2</v>
      </c>
      <c r="AV41">
        <v>94.89542765177886</v>
      </c>
      <c r="AW41">
        <v>0</v>
      </c>
      <c r="AX41">
        <v>0</v>
      </c>
      <c r="AY41">
        <f t="shared" si="27"/>
        <v>1</v>
      </c>
      <c r="AZ41">
        <f t="shared" si="28"/>
        <v>0</v>
      </c>
      <c r="BA41">
        <f t="shared" si="29"/>
        <v>50989.762178818033</v>
      </c>
      <c r="BB41">
        <f t="shared" si="30"/>
        <v>1799.76</v>
      </c>
      <c r="BC41">
        <f t="shared" si="31"/>
        <v>1512.983105963815</v>
      </c>
      <c r="BD41">
        <f t="shared" si="32"/>
        <v>0.84065825774759695</v>
      </c>
      <c r="BE41">
        <f t="shared" si="33"/>
        <v>0.19131651549519402</v>
      </c>
      <c r="BF41">
        <v>6</v>
      </c>
      <c r="BG41">
        <v>0.5</v>
      </c>
      <c r="BH41" t="s">
        <v>363</v>
      </c>
      <c r="BI41">
        <v>2</v>
      </c>
      <c r="BJ41" t="b">
        <v>1</v>
      </c>
      <c r="BK41">
        <v>1691784884.0999999</v>
      </c>
      <c r="BL41">
        <v>531.18100000000004</v>
      </c>
      <c r="BM41">
        <v>599.98599999999999</v>
      </c>
      <c r="BN41">
        <v>29.948499999999999</v>
      </c>
      <c r="BO41">
        <v>21.738199999999999</v>
      </c>
      <c r="BP41">
        <v>534.95299999999997</v>
      </c>
      <c r="BQ41">
        <v>29.918700000000001</v>
      </c>
      <c r="BR41">
        <v>500.375</v>
      </c>
      <c r="BS41">
        <v>98.564300000000003</v>
      </c>
      <c r="BT41">
        <v>0.100324</v>
      </c>
      <c r="BU41">
        <v>32.460999999999999</v>
      </c>
      <c r="BV41">
        <v>31.999500000000001</v>
      </c>
      <c r="BW41">
        <v>999.9</v>
      </c>
      <c r="BX41">
        <v>0</v>
      </c>
      <c r="BY41">
        <v>0</v>
      </c>
      <c r="BZ41">
        <v>9960</v>
      </c>
      <c r="CA41">
        <v>0</v>
      </c>
      <c r="CB41">
        <v>1367.66</v>
      </c>
      <c r="CC41">
        <v>-68.804900000000004</v>
      </c>
      <c r="CD41">
        <v>547.58000000000004</v>
      </c>
      <c r="CE41">
        <v>613.31799999999998</v>
      </c>
      <c r="CF41">
        <v>8.2103199999999994</v>
      </c>
      <c r="CG41">
        <v>599.98599999999999</v>
      </c>
      <c r="CH41">
        <v>21.738199999999999</v>
      </c>
      <c r="CI41">
        <v>2.9518499999999999</v>
      </c>
      <c r="CJ41">
        <v>2.1426099999999999</v>
      </c>
      <c r="CK41">
        <v>23.758800000000001</v>
      </c>
      <c r="CL41">
        <v>18.5395</v>
      </c>
      <c r="CM41">
        <v>1799.76</v>
      </c>
      <c r="CN41">
        <v>0.97799400000000003</v>
      </c>
      <c r="CO41">
        <v>2.20056E-2</v>
      </c>
      <c r="CP41">
        <v>0</v>
      </c>
      <c r="CQ41">
        <v>681.49599999999998</v>
      </c>
      <c r="CR41">
        <v>5.0009399999999999</v>
      </c>
      <c r="CS41">
        <v>15941.2</v>
      </c>
      <c r="CT41">
        <v>13858.3</v>
      </c>
      <c r="CU41">
        <v>47.186999999999998</v>
      </c>
      <c r="CV41">
        <v>49</v>
      </c>
      <c r="CW41">
        <v>48.125</v>
      </c>
      <c r="CX41">
        <v>48.311999999999998</v>
      </c>
      <c r="CY41">
        <v>48.875</v>
      </c>
      <c r="CZ41">
        <v>1755.26</v>
      </c>
      <c r="DA41">
        <v>39.49</v>
      </c>
      <c r="DB41">
        <v>0</v>
      </c>
      <c r="DC41">
        <v>1691784883.8</v>
      </c>
      <c r="DD41">
        <v>0</v>
      </c>
      <c r="DE41">
        <v>1691784845.5999999</v>
      </c>
      <c r="DF41" t="s">
        <v>444</v>
      </c>
      <c r="DG41">
        <v>1691784841.5999999</v>
      </c>
      <c r="DH41">
        <v>1691784845.5999999</v>
      </c>
      <c r="DI41">
        <v>27</v>
      </c>
      <c r="DJ41">
        <v>-0.28799999999999998</v>
      </c>
      <c r="DK41">
        <v>5.0000000000000001E-3</v>
      </c>
      <c r="DL41">
        <v>-3.7719999999999998</v>
      </c>
      <c r="DM41">
        <v>0.03</v>
      </c>
      <c r="DN41">
        <v>600</v>
      </c>
      <c r="DO41">
        <v>22</v>
      </c>
      <c r="DP41">
        <v>0.12</v>
      </c>
      <c r="DQ41">
        <v>0.03</v>
      </c>
      <c r="DR41">
        <v>53.678461117228217</v>
      </c>
      <c r="DS41">
        <v>-0.3360102525369118</v>
      </c>
      <c r="DT41">
        <v>0.1747012820225553</v>
      </c>
      <c r="DU41">
        <v>1</v>
      </c>
      <c r="DV41">
        <v>0.39541013038483241</v>
      </c>
      <c r="DW41">
        <v>-2.2570698003556482E-2</v>
      </c>
      <c r="DX41">
        <v>7.955602409159027E-3</v>
      </c>
      <c r="DY41">
        <v>1</v>
      </c>
      <c r="DZ41">
        <v>2</v>
      </c>
      <c r="EA41">
        <v>2</v>
      </c>
      <c r="EB41" t="s">
        <v>365</v>
      </c>
      <c r="EC41">
        <v>3.1234999999999999</v>
      </c>
      <c r="ED41">
        <v>2.8693200000000001</v>
      </c>
      <c r="EE41">
        <v>0.107082</v>
      </c>
      <c r="EF41">
        <v>0.117671</v>
      </c>
      <c r="EG41">
        <v>0.130636</v>
      </c>
      <c r="EH41">
        <v>0.104855</v>
      </c>
      <c r="EI41">
        <v>25951.7</v>
      </c>
      <c r="EJ41">
        <v>26394</v>
      </c>
      <c r="EK41">
        <v>26772.5</v>
      </c>
      <c r="EL41">
        <v>27630.400000000001</v>
      </c>
      <c r="EM41">
        <v>33309.9</v>
      </c>
      <c r="EN41">
        <v>34605.199999999997</v>
      </c>
      <c r="EO41">
        <v>39681.599999999999</v>
      </c>
      <c r="EP41">
        <v>40059.199999999997</v>
      </c>
      <c r="EQ41">
        <v>1.9972000000000001</v>
      </c>
      <c r="ER41">
        <v>1.7194</v>
      </c>
      <c r="ES41">
        <v>2.98321E-2</v>
      </c>
      <c r="ET41">
        <v>0</v>
      </c>
      <c r="EU41">
        <v>31.5154</v>
      </c>
      <c r="EV41">
        <v>999.9</v>
      </c>
      <c r="EW41">
        <v>54.1</v>
      </c>
      <c r="EX41">
        <v>36.700000000000003</v>
      </c>
      <c r="EY41">
        <v>34.0471</v>
      </c>
      <c r="EZ41">
        <v>62.6708</v>
      </c>
      <c r="FA41">
        <v>28.2532</v>
      </c>
      <c r="FB41">
        <v>1</v>
      </c>
      <c r="FC41">
        <v>0.58877999999999997</v>
      </c>
      <c r="FD41">
        <v>3.008</v>
      </c>
      <c r="FE41">
        <v>20.285499999999999</v>
      </c>
      <c r="FF41">
        <v>5.2148899999999996</v>
      </c>
      <c r="FG41">
        <v>11.9093</v>
      </c>
      <c r="FH41">
        <v>4.9980000000000002</v>
      </c>
      <c r="FI41">
        <v>3.3029999999999999</v>
      </c>
      <c r="FJ41">
        <v>9999</v>
      </c>
      <c r="FK41">
        <v>9999</v>
      </c>
      <c r="FL41">
        <v>9999</v>
      </c>
      <c r="FM41">
        <v>999.9</v>
      </c>
      <c r="FN41">
        <v>1.88428</v>
      </c>
      <c r="FO41">
        <v>1.88489</v>
      </c>
      <c r="FP41">
        <v>1.8809499999999999</v>
      </c>
      <c r="FQ41">
        <v>1.8824799999999999</v>
      </c>
      <c r="FR41">
        <v>1.8795500000000001</v>
      </c>
      <c r="FS41">
        <v>1.8830899999999999</v>
      </c>
      <c r="FT41">
        <v>1.87897</v>
      </c>
      <c r="FU41">
        <v>1.8812599999999999</v>
      </c>
      <c r="FV41">
        <v>5</v>
      </c>
      <c r="FW41">
        <v>0</v>
      </c>
      <c r="FX41">
        <v>0</v>
      </c>
      <c r="FY41">
        <v>0</v>
      </c>
      <c r="FZ41" t="s">
        <v>366</v>
      </c>
      <c r="GA41" t="s">
        <v>367</v>
      </c>
      <c r="GB41" t="s">
        <v>368</v>
      </c>
      <c r="GC41" t="s">
        <v>368</v>
      </c>
      <c r="GD41" t="s">
        <v>368</v>
      </c>
      <c r="GE41" t="s">
        <v>368</v>
      </c>
      <c r="GF41">
        <v>0</v>
      </c>
      <c r="GG41">
        <v>100</v>
      </c>
      <c r="GH41">
        <v>100</v>
      </c>
      <c r="GI41">
        <v>-3.7719999999999998</v>
      </c>
      <c r="GJ41">
        <v>2.98E-2</v>
      </c>
      <c r="GK41">
        <v>-3.7721428571430811</v>
      </c>
      <c r="GL41">
        <v>0</v>
      </c>
      <c r="GM41">
        <v>0</v>
      </c>
      <c r="GN41">
        <v>0</v>
      </c>
      <c r="GO41">
        <v>2.9814285714284239E-2</v>
      </c>
      <c r="GP41">
        <v>0</v>
      </c>
      <c r="GQ41">
        <v>0</v>
      </c>
      <c r="GR41">
        <v>0</v>
      </c>
      <c r="GS41">
        <v>-1</v>
      </c>
      <c r="GT41">
        <v>-1</v>
      </c>
      <c r="GU41">
        <v>-1</v>
      </c>
      <c r="GV41">
        <v>-1</v>
      </c>
      <c r="GW41">
        <v>0.7</v>
      </c>
      <c r="GX41">
        <v>0.6</v>
      </c>
      <c r="GY41">
        <v>1.3781699999999999</v>
      </c>
      <c r="GZ41">
        <v>2.5524900000000001</v>
      </c>
      <c r="HA41">
        <v>1.5979000000000001</v>
      </c>
      <c r="HB41">
        <v>2.3071299999999999</v>
      </c>
      <c r="HC41">
        <v>1.6003400000000001</v>
      </c>
      <c r="HD41">
        <v>2.4523899999999998</v>
      </c>
      <c r="HE41">
        <v>39.692</v>
      </c>
      <c r="HF41">
        <v>23.921099999999999</v>
      </c>
      <c r="HG41">
        <v>18</v>
      </c>
      <c r="HH41">
        <v>542.21299999999997</v>
      </c>
      <c r="HI41">
        <v>432.56400000000002</v>
      </c>
      <c r="HJ41">
        <v>27.861699999999999</v>
      </c>
      <c r="HK41">
        <v>34.540399999999998</v>
      </c>
      <c r="HL41">
        <v>30.000299999999999</v>
      </c>
      <c r="HM41">
        <v>34.475299999999997</v>
      </c>
      <c r="HN41">
        <v>34.434699999999999</v>
      </c>
      <c r="HO41">
        <v>27.5916</v>
      </c>
      <c r="HP41">
        <v>42.346200000000003</v>
      </c>
      <c r="HQ41">
        <v>0</v>
      </c>
      <c r="HR41">
        <v>27.867699999999999</v>
      </c>
      <c r="HS41">
        <v>600</v>
      </c>
      <c r="HT41">
        <v>21.6995</v>
      </c>
      <c r="HU41">
        <v>98.892399999999995</v>
      </c>
      <c r="HV41">
        <v>97.959900000000005</v>
      </c>
    </row>
    <row r="42" spans="1:230" x14ac:dyDescent="0.3">
      <c r="A42">
        <v>26</v>
      </c>
      <c r="B42">
        <v>1691784991.0999999</v>
      </c>
      <c r="C42">
        <v>4296</v>
      </c>
      <c r="D42" t="s">
        <v>445</v>
      </c>
      <c r="E42" t="s">
        <v>446</v>
      </c>
      <c r="F42" t="s">
        <v>357</v>
      </c>
      <c r="G42" t="s">
        <v>411</v>
      </c>
      <c r="H42" t="s">
        <v>412</v>
      </c>
      <c r="I42" t="s">
        <v>360</v>
      </c>
      <c r="J42" t="s">
        <v>361</v>
      </c>
      <c r="K42" t="s">
        <v>413</v>
      </c>
      <c r="L42" t="s">
        <v>362</v>
      </c>
      <c r="M42">
        <v>1691784991.0999999</v>
      </c>
      <c r="N42">
        <f t="shared" si="0"/>
        <v>6.5481152859091429E-3</v>
      </c>
      <c r="O42">
        <f t="shared" si="1"/>
        <v>6.5481152859091427</v>
      </c>
      <c r="P42">
        <f t="shared" si="2"/>
        <v>53.91116503516065</v>
      </c>
      <c r="Q42">
        <f t="shared" si="3"/>
        <v>729.803</v>
      </c>
      <c r="R42">
        <f t="shared" si="4"/>
        <v>455.39653751427318</v>
      </c>
      <c r="S42">
        <f t="shared" si="5"/>
        <v>44.929399621331314</v>
      </c>
      <c r="T42">
        <f t="shared" si="6"/>
        <v>72.002327489849989</v>
      </c>
      <c r="U42">
        <f t="shared" si="7"/>
        <v>0.35646316529197541</v>
      </c>
      <c r="V42">
        <f t="shared" si="8"/>
        <v>2.9180916408867428</v>
      </c>
      <c r="W42">
        <f t="shared" si="9"/>
        <v>0.33391861180523114</v>
      </c>
      <c r="X42">
        <f t="shared" si="10"/>
        <v>0.21060574199265258</v>
      </c>
      <c r="Y42">
        <f t="shared" si="11"/>
        <v>344.35799876260609</v>
      </c>
      <c r="Z42">
        <f t="shared" si="12"/>
        <v>32.672971415143202</v>
      </c>
      <c r="AA42">
        <f t="shared" si="13"/>
        <v>32.051400000000001</v>
      </c>
      <c r="AB42">
        <f t="shared" si="14"/>
        <v>4.7889928358539926</v>
      </c>
      <c r="AC42">
        <f t="shared" si="15"/>
        <v>60.173676351113478</v>
      </c>
      <c r="AD42">
        <f t="shared" si="16"/>
        <v>2.92996373112</v>
      </c>
      <c r="AE42">
        <f t="shared" si="17"/>
        <v>4.8691785325258472</v>
      </c>
      <c r="AF42">
        <f t="shared" si="18"/>
        <v>1.8590291047339926</v>
      </c>
      <c r="AG42">
        <f t="shared" si="19"/>
        <v>-288.77188410859321</v>
      </c>
      <c r="AH42">
        <f t="shared" si="20"/>
        <v>46.220661992475804</v>
      </c>
      <c r="AI42">
        <f t="shared" si="21"/>
        <v>3.5991079581079415</v>
      </c>
      <c r="AJ42">
        <f t="shared" si="22"/>
        <v>105.40588460459662</v>
      </c>
      <c r="AK42">
        <f t="shared" si="23"/>
        <v>53.745584049787269</v>
      </c>
      <c r="AL42">
        <f t="shared" si="24"/>
        <v>6.5830691710130802</v>
      </c>
      <c r="AM42">
        <f t="shared" si="25"/>
        <v>53.91116503516065</v>
      </c>
      <c r="AN42">
        <v>817.98077905382888</v>
      </c>
      <c r="AO42">
        <v>751.99155151515117</v>
      </c>
      <c r="AP42">
        <v>-3.3989421475343062E-2</v>
      </c>
      <c r="AQ42">
        <v>65.545077255262186</v>
      </c>
      <c r="AR42">
        <f t="shared" si="26"/>
        <v>6.5481152859091427</v>
      </c>
      <c r="AS42">
        <v>22.031550197830001</v>
      </c>
      <c r="AT42">
        <v>29.700450303030301</v>
      </c>
      <c r="AU42">
        <v>-5.8618761493497949E-3</v>
      </c>
      <c r="AV42">
        <v>95.004365682972391</v>
      </c>
      <c r="AW42">
        <v>0</v>
      </c>
      <c r="AX42">
        <v>0</v>
      </c>
      <c r="AY42">
        <f t="shared" si="27"/>
        <v>1</v>
      </c>
      <c r="AZ42">
        <f t="shared" si="28"/>
        <v>0</v>
      </c>
      <c r="BA42">
        <f t="shared" si="29"/>
        <v>51595.753479728053</v>
      </c>
      <c r="BB42">
        <f t="shared" si="30"/>
        <v>1799.94</v>
      </c>
      <c r="BC42">
        <f t="shared" si="31"/>
        <v>1513.134299381303</v>
      </c>
      <c r="BD42">
        <f t="shared" si="32"/>
        <v>0.84065818826255478</v>
      </c>
      <c r="BE42">
        <f t="shared" si="33"/>
        <v>0.19131637652510977</v>
      </c>
      <c r="BF42">
        <v>6</v>
      </c>
      <c r="BG42">
        <v>0.5</v>
      </c>
      <c r="BH42" t="s">
        <v>363</v>
      </c>
      <c r="BI42">
        <v>2</v>
      </c>
      <c r="BJ42" t="b">
        <v>1</v>
      </c>
      <c r="BK42">
        <v>1691784991.0999999</v>
      </c>
      <c r="BL42">
        <v>729.803</v>
      </c>
      <c r="BM42">
        <v>800.07500000000005</v>
      </c>
      <c r="BN42">
        <v>29.697600000000001</v>
      </c>
      <c r="BO42">
        <v>22.031199999999998</v>
      </c>
      <c r="BP42">
        <v>734.03</v>
      </c>
      <c r="BQ42">
        <v>29.670200000000001</v>
      </c>
      <c r="BR42">
        <v>499.91399999999999</v>
      </c>
      <c r="BS42">
        <v>98.559799999999996</v>
      </c>
      <c r="BT42">
        <v>0.10015</v>
      </c>
      <c r="BU42">
        <v>32.345199999999998</v>
      </c>
      <c r="BV42">
        <v>32.051400000000001</v>
      </c>
      <c r="BW42">
        <v>999.9</v>
      </c>
      <c r="BX42">
        <v>0</v>
      </c>
      <c r="BY42">
        <v>0</v>
      </c>
      <c r="BZ42">
        <v>10080</v>
      </c>
      <c r="CA42">
        <v>0</v>
      </c>
      <c r="CB42">
        <v>1361.64</v>
      </c>
      <c r="CC42">
        <v>-70.272300000000001</v>
      </c>
      <c r="CD42">
        <v>752.14</v>
      </c>
      <c r="CE42">
        <v>818.09900000000005</v>
      </c>
      <c r="CF42">
        <v>7.6664199999999996</v>
      </c>
      <c r="CG42">
        <v>800.07500000000005</v>
      </c>
      <c r="CH42">
        <v>22.031199999999998</v>
      </c>
      <c r="CI42">
        <v>2.92699</v>
      </c>
      <c r="CJ42">
        <v>2.1713900000000002</v>
      </c>
      <c r="CK42">
        <v>23.618300000000001</v>
      </c>
      <c r="CL42">
        <v>18.752800000000001</v>
      </c>
      <c r="CM42">
        <v>1799.94</v>
      </c>
      <c r="CN42">
        <v>0.97799800000000003</v>
      </c>
      <c r="CO42">
        <v>2.2001799999999998E-2</v>
      </c>
      <c r="CP42">
        <v>0</v>
      </c>
      <c r="CQ42">
        <v>679.23099999999999</v>
      </c>
      <c r="CR42">
        <v>5.0009399999999999</v>
      </c>
      <c r="CS42">
        <v>15916.1</v>
      </c>
      <c r="CT42">
        <v>13859.7</v>
      </c>
      <c r="CU42">
        <v>47.25</v>
      </c>
      <c r="CV42">
        <v>49.061999999999998</v>
      </c>
      <c r="CW42">
        <v>48.25</v>
      </c>
      <c r="CX42">
        <v>48.436999999999998</v>
      </c>
      <c r="CY42">
        <v>49</v>
      </c>
      <c r="CZ42">
        <v>1755.45</v>
      </c>
      <c r="DA42">
        <v>39.49</v>
      </c>
      <c r="DB42">
        <v>0</v>
      </c>
      <c r="DC42">
        <v>1691784991.2</v>
      </c>
      <c r="DD42">
        <v>0</v>
      </c>
      <c r="DE42">
        <v>1691784950.5999999</v>
      </c>
      <c r="DF42" t="s">
        <v>447</v>
      </c>
      <c r="DG42">
        <v>1691784946.0999999</v>
      </c>
      <c r="DH42">
        <v>1691784950.5999999</v>
      </c>
      <c r="DI42">
        <v>28</v>
      </c>
      <c r="DJ42">
        <v>-0.45500000000000002</v>
      </c>
      <c r="DK42">
        <v>-2E-3</v>
      </c>
      <c r="DL42">
        <v>-4.2270000000000003</v>
      </c>
      <c r="DM42">
        <v>2.7E-2</v>
      </c>
      <c r="DN42">
        <v>800</v>
      </c>
      <c r="DO42">
        <v>22</v>
      </c>
      <c r="DP42">
        <v>0.16</v>
      </c>
      <c r="DQ42">
        <v>0.02</v>
      </c>
      <c r="DR42">
        <v>53.856517029143752</v>
      </c>
      <c r="DS42">
        <v>-0.65344790939704678</v>
      </c>
      <c r="DT42">
        <v>0.18721325705358799</v>
      </c>
      <c r="DU42">
        <v>1</v>
      </c>
      <c r="DV42">
        <v>0.3643138635443231</v>
      </c>
      <c r="DW42">
        <v>-3.9245661130014917E-2</v>
      </c>
      <c r="DX42">
        <v>7.3032940452821852E-3</v>
      </c>
      <c r="DY42">
        <v>1</v>
      </c>
      <c r="DZ42">
        <v>2</v>
      </c>
      <c r="EA42">
        <v>2</v>
      </c>
      <c r="EB42" t="s">
        <v>365</v>
      </c>
      <c r="EC42">
        <v>3.12304</v>
      </c>
      <c r="ED42">
        <v>2.87018</v>
      </c>
      <c r="EE42">
        <v>0.133713</v>
      </c>
      <c r="EF42">
        <v>0.14338899999999999</v>
      </c>
      <c r="EG42">
        <v>0.129853</v>
      </c>
      <c r="EH42">
        <v>0.105853</v>
      </c>
      <c r="EI42">
        <v>25172.1</v>
      </c>
      <c r="EJ42">
        <v>25620.2</v>
      </c>
      <c r="EK42">
        <v>26767.3</v>
      </c>
      <c r="EL42">
        <v>27626.400000000001</v>
      </c>
      <c r="EM42">
        <v>33335.5</v>
      </c>
      <c r="EN42">
        <v>34564.699999999997</v>
      </c>
      <c r="EO42">
        <v>39673.4</v>
      </c>
      <c r="EP42">
        <v>40054.300000000003</v>
      </c>
      <c r="EQ42">
        <v>1.9950000000000001</v>
      </c>
      <c r="ER42">
        <v>1.7214</v>
      </c>
      <c r="ES42">
        <v>3.3199800000000002E-2</v>
      </c>
      <c r="ET42">
        <v>0</v>
      </c>
      <c r="EU42">
        <v>31.512699999999999</v>
      </c>
      <c r="EV42">
        <v>999.9</v>
      </c>
      <c r="EW42">
        <v>54.1</v>
      </c>
      <c r="EX42">
        <v>36.700000000000003</v>
      </c>
      <c r="EY42">
        <v>34.044199999999996</v>
      </c>
      <c r="EZ42">
        <v>62.320799999999998</v>
      </c>
      <c r="FA42">
        <v>28.117000000000001</v>
      </c>
      <c r="FB42">
        <v>1</v>
      </c>
      <c r="FC42">
        <v>0.59662599999999999</v>
      </c>
      <c r="FD42">
        <v>3.18377</v>
      </c>
      <c r="FE42">
        <v>20.282</v>
      </c>
      <c r="FF42">
        <v>5.2125000000000004</v>
      </c>
      <c r="FG42">
        <v>11.9117</v>
      </c>
      <c r="FH42">
        <v>4.9968000000000004</v>
      </c>
      <c r="FI42">
        <v>3.3029999999999999</v>
      </c>
      <c r="FJ42">
        <v>9999</v>
      </c>
      <c r="FK42">
        <v>9999</v>
      </c>
      <c r="FL42">
        <v>9999</v>
      </c>
      <c r="FM42">
        <v>999.9</v>
      </c>
      <c r="FN42">
        <v>1.88428</v>
      </c>
      <c r="FO42">
        <v>1.88489</v>
      </c>
      <c r="FP42">
        <v>1.8809499999999999</v>
      </c>
      <c r="FQ42">
        <v>1.8824799999999999</v>
      </c>
      <c r="FR42">
        <v>1.8795200000000001</v>
      </c>
      <c r="FS42">
        <v>1.8830899999999999</v>
      </c>
      <c r="FT42">
        <v>1.87897</v>
      </c>
      <c r="FU42">
        <v>1.8812599999999999</v>
      </c>
      <c r="FV42">
        <v>5</v>
      </c>
      <c r="FW42">
        <v>0</v>
      </c>
      <c r="FX42">
        <v>0</v>
      </c>
      <c r="FY42">
        <v>0</v>
      </c>
      <c r="FZ42" t="s">
        <v>366</v>
      </c>
      <c r="GA42" t="s">
        <v>367</v>
      </c>
      <c r="GB42" t="s">
        <v>368</v>
      </c>
      <c r="GC42" t="s">
        <v>368</v>
      </c>
      <c r="GD42" t="s">
        <v>368</v>
      </c>
      <c r="GE42" t="s">
        <v>368</v>
      </c>
      <c r="GF42">
        <v>0</v>
      </c>
      <c r="GG42">
        <v>100</v>
      </c>
      <c r="GH42">
        <v>100</v>
      </c>
      <c r="GI42">
        <v>-4.2270000000000003</v>
      </c>
      <c r="GJ42">
        <v>2.7400000000000001E-2</v>
      </c>
      <c r="GK42">
        <v>-4.2269047619047342</v>
      </c>
      <c r="GL42">
        <v>0</v>
      </c>
      <c r="GM42">
        <v>0</v>
      </c>
      <c r="GN42">
        <v>0</v>
      </c>
      <c r="GO42">
        <v>2.7425000000000921E-2</v>
      </c>
      <c r="GP42">
        <v>0</v>
      </c>
      <c r="GQ42">
        <v>0</v>
      </c>
      <c r="GR42">
        <v>0</v>
      </c>
      <c r="GS42">
        <v>-1</v>
      </c>
      <c r="GT42">
        <v>-1</v>
      </c>
      <c r="GU42">
        <v>-1</v>
      </c>
      <c r="GV42">
        <v>-1</v>
      </c>
      <c r="GW42">
        <v>0.8</v>
      </c>
      <c r="GX42">
        <v>0.7</v>
      </c>
      <c r="GY42">
        <v>1.74316</v>
      </c>
      <c r="GZ42">
        <v>2.5439500000000002</v>
      </c>
      <c r="HA42">
        <v>1.5979000000000001</v>
      </c>
      <c r="HB42">
        <v>2.3071299999999999</v>
      </c>
      <c r="HC42">
        <v>1.6003400000000001</v>
      </c>
      <c r="HD42">
        <v>2.4890099999999999</v>
      </c>
      <c r="HE42">
        <v>39.666899999999998</v>
      </c>
      <c r="HF42">
        <v>23.9299</v>
      </c>
      <c r="HG42">
        <v>18</v>
      </c>
      <c r="HH42">
        <v>541.21100000000001</v>
      </c>
      <c r="HI42">
        <v>434.226</v>
      </c>
      <c r="HJ42">
        <v>27.609300000000001</v>
      </c>
      <c r="HK42">
        <v>34.612699999999997</v>
      </c>
      <c r="HL42">
        <v>30.0002</v>
      </c>
      <c r="HM42">
        <v>34.531500000000001</v>
      </c>
      <c r="HN42">
        <v>34.490499999999997</v>
      </c>
      <c r="HO42">
        <v>34.904400000000003</v>
      </c>
      <c r="HP42">
        <v>41.366100000000003</v>
      </c>
      <c r="HQ42">
        <v>0</v>
      </c>
      <c r="HR42">
        <v>27.571400000000001</v>
      </c>
      <c r="HS42">
        <v>800</v>
      </c>
      <c r="HT42">
        <v>22.001999999999999</v>
      </c>
      <c r="HU42">
        <v>98.872399999999999</v>
      </c>
      <c r="HV42">
        <v>97.947100000000006</v>
      </c>
    </row>
    <row r="43" spans="1:230" x14ac:dyDescent="0.3">
      <c r="A43">
        <v>27</v>
      </c>
      <c r="B43">
        <v>1691785098.5999999</v>
      </c>
      <c r="C43">
        <v>4403.5</v>
      </c>
      <c r="D43" t="s">
        <v>448</v>
      </c>
      <c r="E43" t="s">
        <v>449</v>
      </c>
      <c r="F43" t="s">
        <v>357</v>
      </c>
      <c r="G43" t="s">
        <v>411</v>
      </c>
      <c r="H43" t="s">
        <v>412</v>
      </c>
      <c r="I43" t="s">
        <v>360</v>
      </c>
      <c r="J43" t="s">
        <v>361</v>
      </c>
      <c r="K43" t="s">
        <v>413</v>
      </c>
      <c r="L43" t="s">
        <v>362</v>
      </c>
      <c r="M43">
        <v>1691785098.5999999</v>
      </c>
      <c r="N43">
        <f t="shared" si="0"/>
        <v>6.0917833448277114E-3</v>
      </c>
      <c r="O43">
        <f t="shared" si="1"/>
        <v>6.0917833448277117</v>
      </c>
      <c r="P43">
        <f t="shared" si="2"/>
        <v>52.53415364415077</v>
      </c>
      <c r="Q43">
        <f t="shared" si="3"/>
        <v>1128.6500000000001</v>
      </c>
      <c r="R43">
        <f t="shared" si="4"/>
        <v>824.33782286122084</v>
      </c>
      <c r="S43">
        <f t="shared" si="5"/>
        <v>81.328904991046898</v>
      </c>
      <c r="T43">
        <f t="shared" si="6"/>
        <v>111.35224670335</v>
      </c>
      <c r="U43">
        <f t="shared" si="7"/>
        <v>0.32373688504061937</v>
      </c>
      <c r="V43">
        <f t="shared" si="8"/>
        <v>2.9023989392187652</v>
      </c>
      <c r="W43">
        <f t="shared" si="9"/>
        <v>0.30493041925427428</v>
      </c>
      <c r="X43">
        <f t="shared" si="10"/>
        <v>0.19218009459890545</v>
      </c>
      <c r="Y43">
        <f t="shared" si="11"/>
        <v>344.3978987627504</v>
      </c>
      <c r="Z43">
        <f t="shared" si="12"/>
        <v>32.538093674483648</v>
      </c>
      <c r="AA43">
        <f t="shared" si="13"/>
        <v>32.037100000000002</v>
      </c>
      <c r="AB43">
        <f t="shared" si="14"/>
        <v>4.7851195052852882</v>
      </c>
      <c r="AC43">
        <f t="shared" si="15"/>
        <v>60.234977159701998</v>
      </c>
      <c r="AD43">
        <f t="shared" si="16"/>
        <v>2.8908075224431999</v>
      </c>
      <c r="AE43">
        <f t="shared" si="17"/>
        <v>4.7992174293994569</v>
      </c>
      <c r="AF43">
        <f t="shared" si="18"/>
        <v>1.8943119828420882</v>
      </c>
      <c r="AG43">
        <f t="shared" si="19"/>
        <v>-268.64764550690205</v>
      </c>
      <c r="AH43">
        <f t="shared" si="20"/>
        <v>8.1366548437803665</v>
      </c>
      <c r="AI43">
        <f t="shared" si="21"/>
        <v>0.63616392146995704</v>
      </c>
      <c r="AJ43">
        <f t="shared" si="22"/>
        <v>84.523072021098685</v>
      </c>
      <c r="AK43">
        <f t="shared" si="23"/>
        <v>52.683099335504025</v>
      </c>
      <c r="AL43">
        <f t="shared" si="24"/>
        <v>6.1488848309891786</v>
      </c>
      <c r="AM43">
        <f t="shared" si="25"/>
        <v>52.53415364415077</v>
      </c>
      <c r="AN43">
        <v>1227.146220474782</v>
      </c>
      <c r="AO43">
        <v>1162.6112727272721</v>
      </c>
      <c r="AP43">
        <v>7.4223572286102758E-3</v>
      </c>
      <c r="AQ43">
        <v>65.544829439863236</v>
      </c>
      <c r="AR43">
        <f t="shared" si="26"/>
        <v>6.0917833448277117</v>
      </c>
      <c r="AS43">
        <v>22.132770326722952</v>
      </c>
      <c r="AT43">
        <v>29.303640000000009</v>
      </c>
      <c r="AU43">
        <v>-9.7155583367048645E-3</v>
      </c>
      <c r="AV43">
        <v>95.014236106818785</v>
      </c>
      <c r="AW43">
        <v>0</v>
      </c>
      <c r="AX43">
        <v>0</v>
      </c>
      <c r="AY43">
        <f t="shared" si="27"/>
        <v>1</v>
      </c>
      <c r="AZ43">
        <f t="shared" si="28"/>
        <v>0</v>
      </c>
      <c r="BA43">
        <f t="shared" si="29"/>
        <v>51196.682663355517</v>
      </c>
      <c r="BB43">
        <f t="shared" si="30"/>
        <v>1800.15</v>
      </c>
      <c r="BC43">
        <f t="shared" si="31"/>
        <v>1513.3106993813751</v>
      </c>
      <c r="BD43">
        <f t="shared" si="32"/>
        <v>0.84065811148036274</v>
      </c>
      <c r="BE43">
        <f t="shared" si="33"/>
        <v>0.1913162229607257</v>
      </c>
      <c r="BF43">
        <v>6</v>
      </c>
      <c r="BG43">
        <v>0.5</v>
      </c>
      <c r="BH43" t="s">
        <v>363</v>
      </c>
      <c r="BI43">
        <v>2</v>
      </c>
      <c r="BJ43" t="b">
        <v>1</v>
      </c>
      <c r="BK43">
        <v>1691785098.5999999</v>
      </c>
      <c r="BL43">
        <v>1128.6500000000001</v>
      </c>
      <c r="BM43">
        <v>1200.23</v>
      </c>
      <c r="BN43">
        <v>29.300799999999999</v>
      </c>
      <c r="BO43">
        <v>22.135100000000001</v>
      </c>
      <c r="BP43">
        <v>1133.68</v>
      </c>
      <c r="BQ43">
        <v>29.263100000000001</v>
      </c>
      <c r="BR43">
        <v>499.774</v>
      </c>
      <c r="BS43">
        <v>98.558899999999994</v>
      </c>
      <c r="BT43">
        <v>0.10077899999999999</v>
      </c>
      <c r="BU43">
        <v>32.089100000000002</v>
      </c>
      <c r="BV43">
        <v>32.037100000000002</v>
      </c>
      <c r="BW43">
        <v>999.9</v>
      </c>
      <c r="BX43">
        <v>0</v>
      </c>
      <c r="BY43">
        <v>0</v>
      </c>
      <c r="BZ43">
        <v>9990</v>
      </c>
      <c r="CA43">
        <v>0</v>
      </c>
      <c r="CB43">
        <v>1353.44</v>
      </c>
      <c r="CC43">
        <v>-71.582499999999996</v>
      </c>
      <c r="CD43">
        <v>1162.71</v>
      </c>
      <c r="CE43">
        <v>1227.4000000000001</v>
      </c>
      <c r="CF43">
        <v>7.1656599999999999</v>
      </c>
      <c r="CG43">
        <v>1200.23</v>
      </c>
      <c r="CH43">
        <v>22.135100000000001</v>
      </c>
      <c r="CI43">
        <v>2.8878499999999998</v>
      </c>
      <c r="CJ43">
        <v>2.18161</v>
      </c>
      <c r="CK43">
        <v>23.395099999999999</v>
      </c>
      <c r="CL43">
        <v>18.8279</v>
      </c>
      <c r="CM43">
        <v>1800.15</v>
      </c>
      <c r="CN43">
        <v>0.97800200000000004</v>
      </c>
      <c r="CO43">
        <v>2.1998E-2</v>
      </c>
      <c r="CP43">
        <v>0</v>
      </c>
      <c r="CQ43">
        <v>676.35900000000004</v>
      </c>
      <c r="CR43">
        <v>5.0009399999999999</v>
      </c>
      <c r="CS43">
        <v>15883.5</v>
      </c>
      <c r="CT43">
        <v>13861.3</v>
      </c>
      <c r="CU43">
        <v>47.375</v>
      </c>
      <c r="CV43">
        <v>49.25</v>
      </c>
      <c r="CW43">
        <v>48.311999999999998</v>
      </c>
      <c r="CX43">
        <v>48.625</v>
      </c>
      <c r="CY43">
        <v>49.061999999999998</v>
      </c>
      <c r="CZ43">
        <v>1755.66</v>
      </c>
      <c r="DA43">
        <v>39.49</v>
      </c>
      <c r="DB43">
        <v>0</v>
      </c>
      <c r="DC43">
        <v>1691785098.5999999</v>
      </c>
      <c r="DD43">
        <v>0</v>
      </c>
      <c r="DE43">
        <v>1691785056.0999999</v>
      </c>
      <c r="DF43" t="s">
        <v>450</v>
      </c>
      <c r="DG43">
        <v>1691785053.0999999</v>
      </c>
      <c r="DH43">
        <v>1691785056.0999999</v>
      </c>
      <c r="DI43">
        <v>29</v>
      </c>
      <c r="DJ43">
        <v>-0.80600000000000005</v>
      </c>
      <c r="DK43">
        <v>0.01</v>
      </c>
      <c r="DL43">
        <v>-5.0330000000000004</v>
      </c>
      <c r="DM43">
        <v>3.7999999999999999E-2</v>
      </c>
      <c r="DN43">
        <v>1201</v>
      </c>
      <c r="DO43">
        <v>22</v>
      </c>
      <c r="DP43">
        <v>0.11</v>
      </c>
      <c r="DQ43">
        <v>0.03</v>
      </c>
      <c r="DR43">
        <v>52.678558600714972</v>
      </c>
      <c r="DS43">
        <v>-0.40576676972373038</v>
      </c>
      <c r="DT43">
        <v>0.1575524223343249</v>
      </c>
      <c r="DU43">
        <v>1</v>
      </c>
      <c r="DV43">
        <v>0.32867883529097658</v>
      </c>
      <c r="DW43">
        <v>4.3155914598684867E-3</v>
      </c>
      <c r="DX43">
        <v>3.7713297290385421E-3</v>
      </c>
      <c r="DY43">
        <v>1</v>
      </c>
      <c r="DZ43">
        <v>2</v>
      </c>
      <c r="EA43">
        <v>2</v>
      </c>
      <c r="EB43" t="s">
        <v>365</v>
      </c>
      <c r="EC43">
        <v>3.1229</v>
      </c>
      <c r="ED43">
        <v>2.8700199999999998</v>
      </c>
      <c r="EE43">
        <v>0.177731</v>
      </c>
      <c r="EF43">
        <v>0.18623200000000001</v>
      </c>
      <c r="EG43">
        <v>0.128577</v>
      </c>
      <c r="EH43">
        <v>0.106194</v>
      </c>
      <c r="EI43">
        <v>23889.3</v>
      </c>
      <c r="EJ43">
        <v>24334.7</v>
      </c>
      <c r="EK43">
        <v>26765.4</v>
      </c>
      <c r="EL43">
        <v>27624.2</v>
      </c>
      <c r="EM43">
        <v>33386.199999999997</v>
      </c>
      <c r="EN43">
        <v>34552.5</v>
      </c>
      <c r="EO43">
        <v>39671</v>
      </c>
      <c r="EP43">
        <v>40051.300000000003</v>
      </c>
      <c r="EQ43">
        <v>1.9936</v>
      </c>
      <c r="ER43">
        <v>1.7212000000000001</v>
      </c>
      <c r="ES43">
        <v>3.9935100000000001E-2</v>
      </c>
      <c r="ET43">
        <v>0</v>
      </c>
      <c r="EU43">
        <v>31.388999999999999</v>
      </c>
      <c r="EV43">
        <v>999.9</v>
      </c>
      <c r="EW43">
        <v>54.1</v>
      </c>
      <c r="EX43">
        <v>36.700000000000003</v>
      </c>
      <c r="EY43">
        <v>34.046999999999997</v>
      </c>
      <c r="EZ43">
        <v>62.6008</v>
      </c>
      <c r="FA43">
        <v>28.056899999999999</v>
      </c>
      <c r="FB43">
        <v>1</v>
      </c>
      <c r="FC43">
        <v>0.599472</v>
      </c>
      <c r="FD43">
        <v>2.5134400000000001</v>
      </c>
      <c r="FE43">
        <v>20.2941</v>
      </c>
      <c r="FF43">
        <v>5.2148899999999996</v>
      </c>
      <c r="FG43">
        <v>11.9093</v>
      </c>
      <c r="FH43">
        <v>4.9976000000000003</v>
      </c>
      <c r="FI43">
        <v>3.3029999999999999</v>
      </c>
      <c r="FJ43">
        <v>9999</v>
      </c>
      <c r="FK43">
        <v>9999</v>
      </c>
      <c r="FL43">
        <v>9999</v>
      </c>
      <c r="FM43">
        <v>999.9</v>
      </c>
      <c r="FN43">
        <v>1.8843099999999999</v>
      </c>
      <c r="FO43">
        <v>1.8849199999999999</v>
      </c>
      <c r="FP43">
        <v>1.8809499999999999</v>
      </c>
      <c r="FQ43">
        <v>1.8824799999999999</v>
      </c>
      <c r="FR43">
        <v>1.87958</v>
      </c>
      <c r="FS43">
        <v>1.8830899999999999</v>
      </c>
      <c r="FT43">
        <v>1.8789400000000001</v>
      </c>
      <c r="FU43">
        <v>1.8812599999999999</v>
      </c>
      <c r="FV43">
        <v>5</v>
      </c>
      <c r="FW43">
        <v>0</v>
      </c>
      <c r="FX43">
        <v>0</v>
      </c>
      <c r="FY43">
        <v>0</v>
      </c>
      <c r="FZ43" t="s">
        <v>366</v>
      </c>
      <c r="GA43" t="s">
        <v>367</v>
      </c>
      <c r="GB43" t="s">
        <v>368</v>
      </c>
      <c r="GC43" t="s">
        <v>368</v>
      </c>
      <c r="GD43" t="s">
        <v>368</v>
      </c>
      <c r="GE43" t="s">
        <v>368</v>
      </c>
      <c r="GF43">
        <v>0</v>
      </c>
      <c r="GG43">
        <v>100</v>
      </c>
      <c r="GH43">
        <v>100</v>
      </c>
      <c r="GI43">
        <v>-5.03</v>
      </c>
      <c r="GJ43">
        <v>3.7699999999999997E-2</v>
      </c>
      <c r="GK43">
        <v>-5.0333333333328483</v>
      </c>
      <c r="GL43">
        <v>0</v>
      </c>
      <c r="GM43">
        <v>0</v>
      </c>
      <c r="GN43">
        <v>0</v>
      </c>
      <c r="GO43">
        <v>3.7690476190476829E-2</v>
      </c>
      <c r="GP43">
        <v>0</v>
      </c>
      <c r="GQ43">
        <v>0</v>
      </c>
      <c r="GR43">
        <v>0</v>
      </c>
      <c r="GS43">
        <v>-1</v>
      </c>
      <c r="GT43">
        <v>-1</v>
      </c>
      <c r="GU43">
        <v>-1</v>
      </c>
      <c r="GV43">
        <v>-1</v>
      </c>
      <c r="GW43">
        <v>0.8</v>
      </c>
      <c r="GX43">
        <v>0.7</v>
      </c>
      <c r="GY43">
        <v>2.4328599999999998</v>
      </c>
      <c r="GZ43">
        <v>2.5280800000000001</v>
      </c>
      <c r="HA43">
        <v>1.5979000000000001</v>
      </c>
      <c r="HB43">
        <v>2.3071299999999999</v>
      </c>
      <c r="HC43">
        <v>1.6003400000000001</v>
      </c>
      <c r="HD43">
        <v>2.5158700000000001</v>
      </c>
      <c r="HE43">
        <v>39.666899999999998</v>
      </c>
      <c r="HF43">
        <v>23.938700000000001</v>
      </c>
      <c r="HG43">
        <v>18</v>
      </c>
      <c r="HH43">
        <v>540.82100000000003</v>
      </c>
      <c r="HI43">
        <v>434.50700000000001</v>
      </c>
      <c r="HJ43">
        <v>27.934699999999999</v>
      </c>
      <c r="HK43">
        <v>34.691499999999998</v>
      </c>
      <c r="HL43">
        <v>30.0014</v>
      </c>
      <c r="HM43">
        <v>34.597200000000001</v>
      </c>
      <c r="HN43">
        <v>34.552100000000003</v>
      </c>
      <c r="HO43">
        <v>48.7408</v>
      </c>
      <c r="HP43">
        <v>41.185200000000002</v>
      </c>
      <c r="HQ43">
        <v>0</v>
      </c>
      <c r="HR43">
        <v>27.876200000000001</v>
      </c>
      <c r="HS43">
        <v>1200</v>
      </c>
      <c r="HT43">
        <v>22.136099999999999</v>
      </c>
      <c r="HU43">
        <v>98.866</v>
      </c>
      <c r="HV43">
        <v>97.939700000000002</v>
      </c>
    </row>
    <row r="44" spans="1:230" x14ac:dyDescent="0.3">
      <c r="A44">
        <v>28</v>
      </c>
      <c r="B44">
        <v>1691785277.0999999</v>
      </c>
      <c r="C44">
        <v>4582</v>
      </c>
      <c r="D44" t="s">
        <v>451</v>
      </c>
      <c r="E44" t="s">
        <v>452</v>
      </c>
      <c r="F44" t="s">
        <v>357</v>
      </c>
      <c r="G44" t="s">
        <v>411</v>
      </c>
      <c r="H44" t="s">
        <v>412</v>
      </c>
      <c r="I44" t="s">
        <v>360</v>
      </c>
      <c r="J44" t="s">
        <v>361</v>
      </c>
      <c r="K44" t="s">
        <v>413</v>
      </c>
      <c r="L44" t="s">
        <v>362</v>
      </c>
      <c r="M44">
        <v>1691785277.0999999</v>
      </c>
      <c r="N44">
        <f t="shared" si="0"/>
        <v>5.116756526422692E-3</v>
      </c>
      <c r="O44">
        <f t="shared" si="1"/>
        <v>5.1167565264226917</v>
      </c>
      <c r="P44">
        <f t="shared" si="2"/>
        <v>52.077246772168742</v>
      </c>
      <c r="Q44">
        <f t="shared" si="3"/>
        <v>1428.82</v>
      </c>
      <c r="R44">
        <f t="shared" si="4"/>
        <v>1059.2267210508817</v>
      </c>
      <c r="S44">
        <f t="shared" si="5"/>
        <v>104.50259649852345</v>
      </c>
      <c r="T44">
        <f t="shared" si="6"/>
        <v>140.96642103296</v>
      </c>
      <c r="U44">
        <f t="shared" si="7"/>
        <v>0.26395093632512362</v>
      </c>
      <c r="V44">
        <f t="shared" si="8"/>
        <v>2.891884971028432</v>
      </c>
      <c r="W44">
        <f t="shared" si="9"/>
        <v>0.25125991652287322</v>
      </c>
      <c r="X44">
        <f t="shared" si="10"/>
        <v>0.15812682413309065</v>
      </c>
      <c r="Y44">
        <f t="shared" si="11"/>
        <v>344.37699876267482</v>
      </c>
      <c r="Z44">
        <f t="shared" si="12"/>
        <v>32.57272020198927</v>
      </c>
      <c r="AA44">
        <f t="shared" si="13"/>
        <v>32.023200000000003</v>
      </c>
      <c r="AB44">
        <f t="shared" si="14"/>
        <v>4.7813571337189273</v>
      </c>
      <c r="AC44">
        <f t="shared" si="15"/>
        <v>60.136111579724847</v>
      </c>
      <c r="AD44">
        <f t="shared" si="16"/>
        <v>2.8499226782720002</v>
      </c>
      <c r="AE44">
        <f t="shared" si="17"/>
        <v>4.7391203112521563</v>
      </c>
      <c r="AF44">
        <f t="shared" si="18"/>
        <v>1.9314344554469272</v>
      </c>
      <c r="AG44">
        <f t="shared" si="19"/>
        <v>-225.64896281524071</v>
      </c>
      <c r="AH44">
        <f t="shared" si="20"/>
        <v>-24.430674310852559</v>
      </c>
      <c r="AI44">
        <f t="shared" si="21"/>
        <v>-1.9148271916807404</v>
      </c>
      <c r="AJ44">
        <f t="shared" si="22"/>
        <v>92.382534444900813</v>
      </c>
      <c r="AK44">
        <f t="shared" si="23"/>
        <v>51.667841963841497</v>
      </c>
      <c r="AL44">
        <f t="shared" si="24"/>
        <v>5.1277609749014941</v>
      </c>
      <c r="AM44">
        <f t="shared" si="25"/>
        <v>52.077246772168742</v>
      </c>
      <c r="AN44">
        <v>1535.2636927466899</v>
      </c>
      <c r="AO44">
        <v>1471.2509696969689</v>
      </c>
      <c r="AP44">
        <v>2.5175177563226442E-3</v>
      </c>
      <c r="AQ44">
        <v>65.542132008802298</v>
      </c>
      <c r="AR44">
        <f t="shared" si="26"/>
        <v>5.1167565264226917</v>
      </c>
      <c r="AS44">
        <v>22.910574551992649</v>
      </c>
      <c r="AT44">
        <v>28.88374666666666</v>
      </c>
      <c r="AU44">
        <v>-8.7635660564178283E-4</v>
      </c>
      <c r="AV44">
        <v>95.174889622613719</v>
      </c>
      <c r="AW44">
        <v>0</v>
      </c>
      <c r="AX44">
        <v>0</v>
      </c>
      <c r="AY44">
        <f t="shared" si="27"/>
        <v>1</v>
      </c>
      <c r="AZ44">
        <f t="shared" si="28"/>
        <v>0</v>
      </c>
      <c r="BA44">
        <f t="shared" si="29"/>
        <v>50938.286117451564</v>
      </c>
      <c r="BB44">
        <f t="shared" si="30"/>
        <v>1800.04</v>
      </c>
      <c r="BC44">
        <f t="shared" si="31"/>
        <v>1513.2182993813374</v>
      </c>
      <c r="BD44">
        <f t="shared" si="32"/>
        <v>0.8406581516973719</v>
      </c>
      <c r="BE44">
        <f t="shared" si="33"/>
        <v>0.1913163033947439</v>
      </c>
      <c r="BF44">
        <v>6</v>
      </c>
      <c r="BG44">
        <v>0.5</v>
      </c>
      <c r="BH44" t="s">
        <v>363</v>
      </c>
      <c r="BI44">
        <v>2</v>
      </c>
      <c r="BJ44" t="b">
        <v>1</v>
      </c>
      <c r="BK44">
        <v>1691785277.0999999</v>
      </c>
      <c r="BL44">
        <v>1428.82</v>
      </c>
      <c r="BM44">
        <v>1499.66</v>
      </c>
      <c r="BN44">
        <v>28.886500000000002</v>
      </c>
      <c r="BO44">
        <v>22.907</v>
      </c>
      <c r="BP44">
        <v>1434.54</v>
      </c>
      <c r="BQ44">
        <v>28.8476</v>
      </c>
      <c r="BR44">
        <v>499.67099999999999</v>
      </c>
      <c r="BS44">
        <v>98.558300000000003</v>
      </c>
      <c r="BT44">
        <v>0.10102800000000001</v>
      </c>
      <c r="BU44">
        <v>31.866499999999998</v>
      </c>
      <c r="BV44">
        <v>32.023200000000003</v>
      </c>
      <c r="BW44">
        <v>999.9</v>
      </c>
      <c r="BX44">
        <v>0</v>
      </c>
      <c r="BY44">
        <v>0</v>
      </c>
      <c r="BZ44">
        <v>9930</v>
      </c>
      <c r="CA44">
        <v>0</v>
      </c>
      <c r="CB44">
        <v>1347.45</v>
      </c>
      <c r="CC44">
        <v>-70.844200000000001</v>
      </c>
      <c r="CD44">
        <v>1471.32</v>
      </c>
      <c r="CE44">
        <v>1534.82</v>
      </c>
      <c r="CF44">
        <v>5.9794999999999998</v>
      </c>
      <c r="CG44">
        <v>1499.66</v>
      </c>
      <c r="CH44">
        <v>22.907</v>
      </c>
      <c r="CI44">
        <v>2.84701</v>
      </c>
      <c r="CJ44">
        <v>2.2576800000000001</v>
      </c>
      <c r="CK44">
        <v>23.159199999999998</v>
      </c>
      <c r="CL44">
        <v>19.377600000000001</v>
      </c>
      <c r="CM44">
        <v>1800.04</v>
      </c>
      <c r="CN44">
        <v>0.97800200000000004</v>
      </c>
      <c r="CO44">
        <v>2.1998E-2</v>
      </c>
      <c r="CP44">
        <v>0</v>
      </c>
      <c r="CQ44">
        <v>673.14599999999996</v>
      </c>
      <c r="CR44">
        <v>5.0009399999999999</v>
      </c>
      <c r="CS44">
        <v>15839.7</v>
      </c>
      <c r="CT44">
        <v>13860.5</v>
      </c>
      <c r="CU44">
        <v>47.436999999999998</v>
      </c>
      <c r="CV44">
        <v>49.311999999999998</v>
      </c>
      <c r="CW44">
        <v>48.436999999999998</v>
      </c>
      <c r="CX44">
        <v>48.625</v>
      </c>
      <c r="CY44">
        <v>49.125</v>
      </c>
      <c r="CZ44">
        <v>1755.55</v>
      </c>
      <c r="DA44">
        <v>39.49</v>
      </c>
      <c r="DB44">
        <v>0</v>
      </c>
      <c r="DC44">
        <v>1691785276.8</v>
      </c>
      <c r="DD44">
        <v>0</v>
      </c>
      <c r="DE44">
        <v>1691785165.5999999</v>
      </c>
      <c r="DF44" t="s">
        <v>453</v>
      </c>
      <c r="DG44">
        <v>1691785165.5999999</v>
      </c>
      <c r="DH44">
        <v>1691785161.5999999</v>
      </c>
      <c r="DI44">
        <v>30</v>
      </c>
      <c r="DJ44">
        <v>-0.68700000000000006</v>
      </c>
      <c r="DK44">
        <v>1E-3</v>
      </c>
      <c r="DL44">
        <v>-5.72</v>
      </c>
      <c r="DM44">
        <v>3.9E-2</v>
      </c>
      <c r="DN44">
        <v>1500</v>
      </c>
      <c r="DO44">
        <v>22</v>
      </c>
      <c r="DP44">
        <v>0.2</v>
      </c>
      <c r="DQ44">
        <v>0.04</v>
      </c>
      <c r="DR44">
        <v>52.018117954882193</v>
      </c>
      <c r="DS44">
        <v>-7.1448652647852953E-2</v>
      </c>
      <c r="DT44">
        <v>0.19818894397173351</v>
      </c>
      <c r="DU44">
        <v>1</v>
      </c>
      <c r="DV44">
        <v>0.2670548125585781</v>
      </c>
      <c r="DW44">
        <v>-1.821990747899346E-2</v>
      </c>
      <c r="DX44">
        <v>2.8282234187443859E-3</v>
      </c>
      <c r="DY44">
        <v>1</v>
      </c>
      <c r="DZ44">
        <v>2</v>
      </c>
      <c r="EA44">
        <v>2</v>
      </c>
      <c r="EB44" t="s">
        <v>365</v>
      </c>
      <c r="EC44">
        <v>3.12296</v>
      </c>
      <c r="ED44">
        <v>2.8697499999999998</v>
      </c>
      <c r="EE44">
        <v>0.20550499999999999</v>
      </c>
      <c r="EF44">
        <v>0.21331700000000001</v>
      </c>
      <c r="EG44">
        <v>0.127275</v>
      </c>
      <c r="EH44">
        <v>0.10882600000000001</v>
      </c>
      <c r="EI44">
        <v>23077</v>
      </c>
      <c r="EJ44">
        <v>23519.200000000001</v>
      </c>
      <c r="EK44">
        <v>26761.5</v>
      </c>
      <c r="EL44">
        <v>27620.3</v>
      </c>
      <c r="EM44">
        <v>33433.5</v>
      </c>
      <c r="EN44">
        <v>34448.6</v>
      </c>
      <c r="EO44">
        <v>39664.800000000003</v>
      </c>
      <c r="EP44">
        <v>40046</v>
      </c>
      <c r="EQ44">
        <v>1.9922</v>
      </c>
      <c r="ER44">
        <v>1.7228000000000001</v>
      </c>
      <c r="ES44">
        <v>4.6044599999999998E-2</v>
      </c>
      <c r="ET44">
        <v>0</v>
      </c>
      <c r="EU44">
        <v>31.2759</v>
      </c>
      <c r="EV44">
        <v>999.9</v>
      </c>
      <c r="EW44">
        <v>54</v>
      </c>
      <c r="EX44">
        <v>36.700000000000003</v>
      </c>
      <c r="EY44">
        <v>33.982700000000001</v>
      </c>
      <c r="EZ44">
        <v>62.880800000000001</v>
      </c>
      <c r="FA44">
        <v>27.892600000000002</v>
      </c>
      <c r="FB44">
        <v>1</v>
      </c>
      <c r="FC44">
        <v>0.61276399999999998</v>
      </c>
      <c r="FD44">
        <v>3.9907400000000002</v>
      </c>
      <c r="FE44">
        <v>20.265499999999999</v>
      </c>
      <c r="FF44">
        <v>5.2148899999999996</v>
      </c>
      <c r="FG44">
        <v>11.9117</v>
      </c>
      <c r="FH44">
        <v>4.9968000000000004</v>
      </c>
      <c r="FI44">
        <v>3.3029999999999999</v>
      </c>
      <c r="FJ44">
        <v>9999</v>
      </c>
      <c r="FK44">
        <v>9999</v>
      </c>
      <c r="FL44">
        <v>9999</v>
      </c>
      <c r="FM44">
        <v>999.9</v>
      </c>
      <c r="FN44">
        <v>1.8843099999999999</v>
      </c>
      <c r="FO44">
        <v>1.8849199999999999</v>
      </c>
      <c r="FP44">
        <v>1.8809499999999999</v>
      </c>
      <c r="FQ44">
        <v>1.8824799999999999</v>
      </c>
      <c r="FR44">
        <v>1.87958</v>
      </c>
      <c r="FS44">
        <v>1.8830899999999999</v>
      </c>
      <c r="FT44">
        <v>1.87897</v>
      </c>
      <c r="FU44">
        <v>1.8812599999999999</v>
      </c>
      <c r="FV44">
        <v>5</v>
      </c>
      <c r="FW44">
        <v>0</v>
      </c>
      <c r="FX44">
        <v>0</v>
      </c>
      <c r="FY44">
        <v>0</v>
      </c>
      <c r="FZ44" t="s">
        <v>366</v>
      </c>
      <c r="GA44" t="s">
        <v>367</v>
      </c>
      <c r="GB44" t="s">
        <v>368</v>
      </c>
      <c r="GC44" t="s">
        <v>368</v>
      </c>
      <c r="GD44" t="s">
        <v>368</v>
      </c>
      <c r="GE44" t="s">
        <v>368</v>
      </c>
      <c r="GF44">
        <v>0</v>
      </c>
      <c r="GG44">
        <v>100</v>
      </c>
      <c r="GH44">
        <v>100</v>
      </c>
      <c r="GI44">
        <v>-5.72</v>
      </c>
      <c r="GJ44">
        <v>3.8899999999999997E-2</v>
      </c>
      <c r="GK44">
        <v>-5.7200000000002547</v>
      </c>
      <c r="GL44">
        <v>0</v>
      </c>
      <c r="GM44">
        <v>0</v>
      </c>
      <c r="GN44">
        <v>0</v>
      </c>
      <c r="GO44">
        <v>3.8905000000003298E-2</v>
      </c>
      <c r="GP44">
        <v>0</v>
      </c>
      <c r="GQ44">
        <v>0</v>
      </c>
      <c r="GR44">
        <v>0</v>
      </c>
      <c r="GS44">
        <v>-1</v>
      </c>
      <c r="GT44">
        <v>-1</v>
      </c>
      <c r="GU44">
        <v>-1</v>
      </c>
      <c r="GV44">
        <v>-1</v>
      </c>
      <c r="GW44">
        <v>1.9</v>
      </c>
      <c r="GX44">
        <v>1.9</v>
      </c>
      <c r="GY44">
        <v>2.9211399999999998</v>
      </c>
      <c r="GZ44">
        <v>2.52075</v>
      </c>
      <c r="HA44">
        <v>1.5966800000000001</v>
      </c>
      <c r="HB44">
        <v>2.3059099999999999</v>
      </c>
      <c r="HC44">
        <v>1.6003400000000001</v>
      </c>
      <c r="HD44">
        <v>2.50244</v>
      </c>
      <c r="HE44">
        <v>39.666899999999998</v>
      </c>
      <c r="HF44">
        <v>23.921099999999999</v>
      </c>
      <c r="HG44">
        <v>18</v>
      </c>
      <c r="HH44">
        <v>540.43299999999999</v>
      </c>
      <c r="HI44">
        <v>435.99</v>
      </c>
      <c r="HJ44">
        <v>26.5945</v>
      </c>
      <c r="HK44">
        <v>34.757899999999999</v>
      </c>
      <c r="HL44">
        <v>29.9999</v>
      </c>
      <c r="HM44">
        <v>34.662999999999997</v>
      </c>
      <c r="HN44">
        <v>34.618299999999998</v>
      </c>
      <c r="HO44">
        <v>58.549300000000002</v>
      </c>
      <c r="HP44">
        <v>38.809899999999999</v>
      </c>
      <c r="HQ44">
        <v>0</v>
      </c>
      <c r="HR44">
        <v>26.577000000000002</v>
      </c>
      <c r="HS44">
        <v>1500</v>
      </c>
      <c r="HT44">
        <v>22.923500000000001</v>
      </c>
      <c r="HU44">
        <v>98.850999999999999</v>
      </c>
      <c r="HV44">
        <v>97.926400000000001</v>
      </c>
    </row>
    <row r="45" spans="1:230" x14ac:dyDescent="0.3">
      <c r="A45">
        <v>29</v>
      </c>
      <c r="B45">
        <v>1691787332</v>
      </c>
      <c r="C45">
        <v>6636.9000000953674</v>
      </c>
      <c r="D45" t="s">
        <v>454</v>
      </c>
      <c r="E45" t="s">
        <v>455</v>
      </c>
      <c r="F45" t="s">
        <v>357</v>
      </c>
      <c r="G45" t="s">
        <v>358</v>
      </c>
      <c r="H45" t="s">
        <v>456</v>
      </c>
      <c r="I45" t="s">
        <v>360</v>
      </c>
      <c r="J45" t="s">
        <v>457</v>
      </c>
      <c r="K45" t="s">
        <v>458</v>
      </c>
      <c r="L45" t="s">
        <v>362</v>
      </c>
      <c r="M45">
        <v>1691787332</v>
      </c>
      <c r="N45">
        <f t="shared" si="0"/>
        <v>3.4808650539866126E-3</v>
      </c>
      <c r="O45">
        <f t="shared" si="1"/>
        <v>3.4808650539866126</v>
      </c>
      <c r="P45">
        <f t="shared" si="2"/>
        <v>27.954135821410247</v>
      </c>
      <c r="Q45">
        <f t="shared" si="3"/>
        <v>364.84899999999999</v>
      </c>
      <c r="R45">
        <f t="shared" si="4"/>
        <v>100.45855916529592</v>
      </c>
      <c r="S45">
        <f t="shared" si="5"/>
        <v>9.9140011443269263</v>
      </c>
      <c r="T45">
        <f t="shared" si="6"/>
        <v>36.006025106879001</v>
      </c>
      <c r="U45">
        <f t="shared" si="7"/>
        <v>0.17916865158282935</v>
      </c>
      <c r="V45">
        <f t="shared" si="8"/>
        <v>2.9028965015906372</v>
      </c>
      <c r="W45">
        <f t="shared" si="9"/>
        <v>0.17324410181475375</v>
      </c>
      <c r="X45">
        <f t="shared" si="10"/>
        <v>0.10879354087699608</v>
      </c>
      <c r="Y45">
        <f t="shared" si="11"/>
        <v>344.38899876240271</v>
      </c>
      <c r="Z45">
        <f t="shared" si="12"/>
        <v>33.093440450132015</v>
      </c>
      <c r="AA45">
        <f t="shared" si="13"/>
        <v>31.994199999999999</v>
      </c>
      <c r="AB45">
        <f t="shared" si="14"/>
        <v>4.7735158718140056</v>
      </c>
      <c r="AC45">
        <f t="shared" si="15"/>
        <v>60.178683612396696</v>
      </c>
      <c r="AD45">
        <f t="shared" si="16"/>
        <v>2.8674236823875998</v>
      </c>
      <c r="AE45">
        <f t="shared" si="17"/>
        <v>4.7648494620725064</v>
      </c>
      <c r="AF45">
        <f t="shared" si="18"/>
        <v>1.9060921894264058</v>
      </c>
      <c r="AG45">
        <f t="shared" si="19"/>
        <v>-153.5061488808096</v>
      </c>
      <c r="AH45">
        <f t="shared" si="20"/>
        <v>-5.0236806938194851</v>
      </c>
      <c r="AI45">
        <f t="shared" si="21"/>
        <v>-0.39238090250705743</v>
      </c>
      <c r="AJ45">
        <f t="shared" si="22"/>
        <v>185.46678828526657</v>
      </c>
      <c r="AK45">
        <f t="shared" si="23"/>
        <v>27.978898038501551</v>
      </c>
      <c r="AL45">
        <f t="shared" si="24"/>
        <v>3.4747762951205017</v>
      </c>
      <c r="AM45">
        <f t="shared" si="25"/>
        <v>27.954135821410247</v>
      </c>
      <c r="AN45">
        <v>410.20306394964342</v>
      </c>
      <c r="AO45">
        <v>375.77504848484841</v>
      </c>
      <c r="AP45">
        <v>4.2689142237631713E-4</v>
      </c>
      <c r="AQ45">
        <v>65.546751481282158</v>
      </c>
      <c r="AR45">
        <f t="shared" si="26"/>
        <v>3.4808650539866126</v>
      </c>
      <c r="AS45">
        <v>24.99995236459544</v>
      </c>
      <c r="AT45">
        <v>29.061212727272721</v>
      </c>
      <c r="AU45">
        <v>-4.2901630373208853E-4</v>
      </c>
      <c r="AV45">
        <v>95.465148982996183</v>
      </c>
      <c r="AW45">
        <v>0</v>
      </c>
      <c r="AX45">
        <v>0</v>
      </c>
      <c r="AY45">
        <f t="shared" si="27"/>
        <v>1</v>
      </c>
      <c r="AZ45">
        <f t="shared" si="28"/>
        <v>0</v>
      </c>
      <c r="BA45">
        <f t="shared" si="29"/>
        <v>51232.605974056016</v>
      </c>
      <c r="BB45">
        <f t="shared" si="30"/>
        <v>1800.1</v>
      </c>
      <c r="BC45">
        <f t="shared" si="31"/>
        <v>1513.2689993812012</v>
      </c>
      <c r="BD45">
        <f t="shared" si="32"/>
        <v>0.84065829641753309</v>
      </c>
      <c r="BE45">
        <f t="shared" si="33"/>
        <v>0.19131659283506625</v>
      </c>
      <c r="BF45">
        <v>6</v>
      </c>
      <c r="BG45">
        <v>0.5</v>
      </c>
      <c r="BH45" t="s">
        <v>363</v>
      </c>
      <c r="BI45">
        <v>2</v>
      </c>
      <c r="BJ45" t="b">
        <v>1</v>
      </c>
      <c r="BK45">
        <v>1691787332</v>
      </c>
      <c r="BL45">
        <v>364.84899999999999</v>
      </c>
      <c r="BM45">
        <v>399.96600000000001</v>
      </c>
      <c r="BN45">
        <v>29.055599999999998</v>
      </c>
      <c r="BO45">
        <v>25.0046</v>
      </c>
      <c r="BP45">
        <v>368.173</v>
      </c>
      <c r="BQ45">
        <v>28.976600000000001</v>
      </c>
      <c r="BR45">
        <v>499.70100000000002</v>
      </c>
      <c r="BS45">
        <v>98.587000000000003</v>
      </c>
      <c r="BT45">
        <v>0.100471</v>
      </c>
      <c r="BU45">
        <v>31.9621</v>
      </c>
      <c r="BV45">
        <v>31.994199999999999</v>
      </c>
      <c r="BW45">
        <v>999.9</v>
      </c>
      <c r="BX45">
        <v>0</v>
      </c>
      <c r="BY45">
        <v>0</v>
      </c>
      <c r="BZ45">
        <v>9990</v>
      </c>
      <c r="CA45">
        <v>0</v>
      </c>
      <c r="CB45">
        <v>617.52300000000002</v>
      </c>
      <c r="CC45">
        <v>-35.116999999999997</v>
      </c>
      <c r="CD45">
        <v>375.767</v>
      </c>
      <c r="CE45">
        <v>410.22399999999999</v>
      </c>
      <c r="CF45">
        <v>4.0509599999999999</v>
      </c>
      <c r="CG45">
        <v>399.96600000000001</v>
      </c>
      <c r="CH45">
        <v>25.0046</v>
      </c>
      <c r="CI45">
        <v>2.8645</v>
      </c>
      <c r="CJ45">
        <v>2.4651299999999998</v>
      </c>
      <c r="CK45">
        <v>23.2606</v>
      </c>
      <c r="CL45">
        <v>20.798100000000002</v>
      </c>
      <c r="CM45">
        <v>1800.1</v>
      </c>
      <c r="CN45">
        <v>0.97799800000000003</v>
      </c>
      <c r="CO45">
        <v>2.20021E-2</v>
      </c>
      <c r="CP45">
        <v>0</v>
      </c>
      <c r="CQ45">
        <v>1023.07</v>
      </c>
      <c r="CR45">
        <v>5.0009399999999999</v>
      </c>
      <c r="CS45">
        <v>21794.5</v>
      </c>
      <c r="CT45">
        <v>13860.9</v>
      </c>
      <c r="CU45">
        <v>47.5</v>
      </c>
      <c r="CV45">
        <v>49.311999999999998</v>
      </c>
      <c r="CW45">
        <v>48.375</v>
      </c>
      <c r="CX45">
        <v>48.686999999999998</v>
      </c>
      <c r="CY45">
        <v>49.125</v>
      </c>
      <c r="CZ45">
        <v>1755.6</v>
      </c>
      <c r="DA45">
        <v>39.5</v>
      </c>
      <c r="DB45">
        <v>0</v>
      </c>
      <c r="DC45">
        <v>1691787331.8</v>
      </c>
      <c r="DD45">
        <v>0</v>
      </c>
      <c r="DE45">
        <v>1691787293.5</v>
      </c>
      <c r="DF45" t="s">
        <v>459</v>
      </c>
      <c r="DG45">
        <v>1691787287.5</v>
      </c>
      <c r="DH45">
        <v>1691787293.5</v>
      </c>
      <c r="DI45">
        <v>32</v>
      </c>
      <c r="DJ45">
        <v>0.111</v>
      </c>
      <c r="DK45">
        <v>-3.5999999999999997E-2</v>
      </c>
      <c r="DL45">
        <v>-3.3239999999999998</v>
      </c>
      <c r="DM45">
        <v>7.9000000000000001E-2</v>
      </c>
      <c r="DN45">
        <v>400</v>
      </c>
      <c r="DO45">
        <v>25</v>
      </c>
      <c r="DP45">
        <v>0.22</v>
      </c>
      <c r="DQ45">
        <v>0.08</v>
      </c>
      <c r="DR45">
        <v>28.0225709294719</v>
      </c>
      <c r="DS45">
        <v>9.4418301980374278E-2</v>
      </c>
      <c r="DT45">
        <v>0.1307437788149719</v>
      </c>
      <c r="DU45">
        <v>1</v>
      </c>
      <c r="DV45">
        <v>0.17786223408467261</v>
      </c>
      <c r="DW45">
        <v>4.8016814592451889E-4</v>
      </c>
      <c r="DX45">
        <v>2.781570258014334E-3</v>
      </c>
      <c r="DY45">
        <v>1</v>
      </c>
      <c r="DZ45">
        <v>2</v>
      </c>
      <c r="EA45">
        <v>2</v>
      </c>
      <c r="EB45" t="s">
        <v>365</v>
      </c>
      <c r="EC45">
        <v>3.1234999999999999</v>
      </c>
      <c r="ED45">
        <v>2.86971</v>
      </c>
      <c r="EE45">
        <v>8.0746399999999996E-2</v>
      </c>
      <c r="EF45">
        <v>8.7268100000000001E-2</v>
      </c>
      <c r="EG45">
        <v>0.12770599999999999</v>
      </c>
      <c r="EH45">
        <v>0.115869</v>
      </c>
      <c r="EI45">
        <v>26686.400000000001</v>
      </c>
      <c r="EJ45">
        <v>27276.9</v>
      </c>
      <c r="EK45">
        <v>26742.3</v>
      </c>
      <c r="EL45">
        <v>27603.9</v>
      </c>
      <c r="EM45">
        <v>33383.4</v>
      </c>
      <c r="EN45">
        <v>34146.9</v>
      </c>
      <c r="EO45">
        <v>39637.300000000003</v>
      </c>
      <c r="EP45">
        <v>40023.4</v>
      </c>
      <c r="EQ45">
        <v>1.9882</v>
      </c>
      <c r="ER45">
        <v>1.7290000000000001</v>
      </c>
      <c r="ES45">
        <v>7.0333499999999993E-2</v>
      </c>
      <c r="ET45">
        <v>0</v>
      </c>
      <c r="EU45">
        <v>30.8523</v>
      </c>
      <c r="EV45">
        <v>999.9</v>
      </c>
      <c r="EW45">
        <v>55</v>
      </c>
      <c r="EX45">
        <v>36.6</v>
      </c>
      <c r="EY45">
        <v>34.411099999999998</v>
      </c>
      <c r="EZ45">
        <v>62.820999999999998</v>
      </c>
      <c r="FA45">
        <v>28.289300000000001</v>
      </c>
      <c r="FB45">
        <v>1</v>
      </c>
      <c r="FC45">
        <v>0.61054900000000001</v>
      </c>
      <c r="FD45">
        <v>2.1678899999999999</v>
      </c>
      <c r="FE45">
        <v>20.354900000000001</v>
      </c>
      <c r="FF45">
        <v>5.2148899999999996</v>
      </c>
      <c r="FG45">
        <v>11.908099999999999</v>
      </c>
      <c r="FH45">
        <v>4.9972000000000003</v>
      </c>
      <c r="FI45">
        <v>3.3029999999999999</v>
      </c>
      <c r="FJ45">
        <v>9999</v>
      </c>
      <c r="FK45">
        <v>9999</v>
      </c>
      <c r="FL45">
        <v>9999</v>
      </c>
      <c r="FM45">
        <v>999.9</v>
      </c>
      <c r="FN45">
        <v>1.8840300000000001</v>
      </c>
      <c r="FO45">
        <v>1.8846400000000001</v>
      </c>
      <c r="FP45">
        <v>1.8806499999999999</v>
      </c>
      <c r="FQ45">
        <v>1.8822000000000001</v>
      </c>
      <c r="FR45">
        <v>1.87927</v>
      </c>
      <c r="FS45">
        <v>1.8828100000000001</v>
      </c>
      <c r="FT45">
        <v>1.87866</v>
      </c>
      <c r="FU45">
        <v>1.8809800000000001</v>
      </c>
      <c r="FV45">
        <v>5</v>
      </c>
      <c r="FW45">
        <v>0</v>
      </c>
      <c r="FX45">
        <v>0</v>
      </c>
      <c r="FY45">
        <v>0</v>
      </c>
      <c r="FZ45" t="s">
        <v>366</v>
      </c>
      <c r="GA45" t="s">
        <v>367</v>
      </c>
      <c r="GB45" t="s">
        <v>368</v>
      </c>
      <c r="GC45" t="s">
        <v>368</v>
      </c>
      <c r="GD45" t="s">
        <v>368</v>
      </c>
      <c r="GE45" t="s">
        <v>368</v>
      </c>
      <c r="GF45">
        <v>0</v>
      </c>
      <c r="GG45">
        <v>100</v>
      </c>
      <c r="GH45">
        <v>100</v>
      </c>
      <c r="GI45">
        <v>-3.3239999999999998</v>
      </c>
      <c r="GJ45">
        <v>7.9000000000000001E-2</v>
      </c>
      <c r="GK45">
        <v>-3.3237499999999609</v>
      </c>
      <c r="GL45">
        <v>0</v>
      </c>
      <c r="GM45">
        <v>0</v>
      </c>
      <c r="GN45">
        <v>0</v>
      </c>
      <c r="GO45">
        <v>7.8920000000003654E-2</v>
      </c>
      <c r="GP45">
        <v>0</v>
      </c>
      <c r="GQ45">
        <v>0</v>
      </c>
      <c r="GR45">
        <v>0</v>
      </c>
      <c r="GS45">
        <v>-1</v>
      </c>
      <c r="GT45">
        <v>-1</v>
      </c>
      <c r="GU45">
        <v>-1</v>
      </c>
      <c r="GV45">
        <v>-1</v>
      </c>
      <c r="GW45">
        <v>0.7</v>
      </c>
      <c r="GX45">
        <v>0.6</v>
      </c>
      <c r="GY45">
        <v>0.99487300000000001</v>
      </c>
      <c r="GZ45">
        <v>2.5415000000000001</v>
      </c>
      <c r="HA45">
        <v>1.5979000000000001</v>
      </c>
      <c r="HB45">
        <v>2.3071299999999999</v>
      </c>
      <c r="HC45">
        <v>1.6003400000000001</v>
      </c>
      <c r="HD45">
        <v>2.3596200000000001</v>
      </c>
      <c r="HE45">
        <v>38.944499999999998</v>
      </c>
      <c r="HF45">
        <v>15.9358</v>
      </c>
      <c r="HG45">
        <v>18</v>
      </c>
      <c r="HH45">
        <v>537.875</v>
      </c>
      <c r="HI45">
        <v>440.12200000000001</v>
      </c>
      <c r="HJ45">
        <v>28.1416</v>
      </c>
      <c r="HK45">
        <v>34.691499999999998</v>
      </c>
      <c r="HL45">
        <v>30.0001</v>
      </c>
      <c r="HM45">
        <v>34.675600000000003</v>
      </c>
      <c r="HN45">
        <v>34.633899999999997</v>
      </c>
      <c r="HO45">
        <v>19.947800000000001</v>
      </c>
      <c r="HP45">
        <v>34.869</v>
      </c>
      <c r="HQ45">
        <v>0</v>
      </c>
      <c r="HR45">
        <v>28.1404</v>
      </c>
      <c r="HS45">
        <v>400</v>
      </c>
      <c r="HT45">
        <v>24.994900000000001</v>
      </c>
      <c r="HU45">
        <v>98.781599999999997</v>
      </c>
      <c r="HV45">
        <v>97.87</v>
      </c>
    </row>
    <row r="46" spans="1:230" x14ac:dyDescent="0.3">
      <c r="A46">
        <v>30</v>
      </c>
      <c r="B46">
        <v>1691787436.0999999</v>
      </c>
      <c r="C46">
        <v>6741</v>
      </c>
      <c r="D46" t="s">
        <v>460</v>
      </c>
      <c r="E46" t="s">
        <v>461</v>
      </c>
      <c r="F46" t="s">
        <v>357</v>
      </c>
      <c r="G46" t="s">
        <v>358</v>
      </c>
      <c r="H46" t="s">
        <v>456</v>
      </c>
      <c r="I46" t="s">
        <v>360</v>
      </c>
      <c r="J46" t="s">
        <v>457</v>
      </c>
      <c r="K46" t="s">
        <v>458</v>
      </c>
      <c r="L46" t="s">
        <v>362</v>
      </c>
      <c r="M46">
        <v>1691787436.0999999</v>
      </c>
      <c r="N46">
        <f t="shared" si="0"/>
        <v>3.7156400645142126E-3</v>
      </c>
      <c r="O46">
        <f t="shared" si="1"/>
        <v>3.7156400645142127</v>
      </c>
      <c r="P46">
        <f t="shared" si="2"/>
        <v>23.843202463036889</v>
      </c>
      <c r="Q46">
        <f t="shared" si="3"/>
        <v>270.63600000000002</v>
      </c>
      <c r="R46">
        <f t="shared" si="4"/>
        <v>61.711195297095585</v>
      </c>
      <c r="S46">
        <f t="shared" si="5"/>
        <v>6.0905904927857391</v>
      </c>
      <c r="T46">
        <f t="shared" si="6"/>
        <v>26.710437881976006</v>
      </c>
      <c r="U46">
        <f t="shared" si="7"/>
        <v>0.1931922562139371</v>
      </c>
      <c r="V46">
        <f t="shared" si="8"/>
        <v>2.9274060192347386</v>
      </c>
      <c r="W46">
        <f t="shared" si="9"/>
        <v>0.18637843675300969</v>
      </c>
      <c r="X46">
        <f t="shared" si="10"/>
        <v>0.11707869620798669</v>
      </c>
      <c r="Y46">
        <f t="shared" si="11"/>
        <v>344.37511192584122</v>
      </c>
      <c r="Z46">
        <f t="shared" si="12"/>
        <v>33.001196784544959</v>
      </c>
      <c r="AA46">
        <f t="shared" si="13"/>
        <v>31.943999999999999</v>
      </c>
      <c r="AB46">
        <f t="shared" si="14"/>
        <v>4.7599688367780306</v>
      </c>
      <c r="AC46">
        <f t="shared" si="15"/>
        <v>60.276419917175637</v>
      </c>
      <c r="AD46">
        <f t="shared" si="16"/>
        <v>2.8684240506910004</v>
      </c>
      <c r="AE46">
        <f t="shared" si="17"/>
        <v>4.7587830442359254</v>
      </c>
      <c r="AF46">
        <f t="shared" si="18"/>
        <v>1.8915447860870302</v>
      </c>
      <c r="AG46">
        <f t="shared" si="19"/>
        <v>-163.85972684507678</v>
      </c>
      <c r="AH46">
        <f t="shared" si="20"/>
        <v>-0.69441817855958998</v>
      </c>
      <c r="AI46">
        <f t="shared" si="21"/>
        <v>-5.3765068840934592E-2</v>
      </c>
      <c r="AJ46">
        <f t="shared" si="22"/>
        <v>179.76720183336388</v>
      </c>
      <c r="AK46">
        <f t="shared" si="23"/>
        <v>23.400237409004522</v>
      </c>
      <c r="AL46">
        <f t="shared" si="24"/>
        <v>3.7618757519158068</v>
      </c>
      <c r="AM46">
        <f t="shared" si="25"/>
        <v>23.843202463036889</v>
      </c>
      <c r="AN46">
        <v>307.68256625457622</v>
      </c>
      <c r="AO46">
        <v>278.70900606060599</v>
      </c>
      <c r="AP46">
        <v>-7.1280099519876877E-2</v>
      </c>
      <c r="AQ46">
        <v>65.558303534193271</v>
      </c>
      <c r="AR46">
        <f t="shared" si="26"/>
        <v>3.7156400645142127</v>
      </c>
      <c r="AS46">
        <v>24.750580879678459</v>
      </c>
      <c r="AT46">
        <v>29.076776969696979</v>
      </c>
      <c r="AU46">
        <v>4.1660286332000567E-4</v>
      </c>
      <c r="AV46">
        <v>94.866643023487811</v>
      </c>
      <c r="AW46">
        <v>0</v>
      </c>
      <c r="AX46">
        <v>0</v>
      </c>
      <c r="AY46">
        <f t="shared" si="27"/>
        <v>1</v>
      </c>
      <c r="AZ46">
        <f t="shared" si="28"/>
        <v>0</v>
      </c>
      <c r="BA46">
        <f t="shared" si="29"/>
        <v>51928.626734204023</v>
      </c>
      <c r="BB46">
        <f t="shared" si="30"/>
        <v>1800.03</v>
      </c>
      <c r="BC46">
        <f t="shared" si="31"/>
        <v>1513.2099059629204</v>
      </c>
      <c r="BD46">
        <f t="shared" si="32"/>
        <v>0.84065815901008345</v>
      </c>
      <c r="BE46">
        <f t="shared" si="33"/>
        <v>0.19131631802016702</v>
      </c>
      <c r="BF46">
        <v>6</v>
      </c>
      <c r="BG46">
        <v>0.5</v>
      </c>
      <c r="BH46" t="s">
        <v>363</v>
      </c>
      <c r="BI46">
        <v>2</v>
      </c>
      <c r="BJ46" t="b">
        <v>1</v>
      </c>
      <c r="BK46">
        <v>1691787436.0999999</v>
      </c>
      <c r="BL46">
        <v>270.63600000000002</v>
      </c>
      <c r="BM46">
        <v>299.93900000000002</v>
      </c>
      <c r="BN46">
        <v>29.063500000000001</v>
      </c>
      <c r="BO46">
        <v>24.680299999999999</v>
      </c>
      <c r="BP46">
        <v>273.61599999999999</v>
      </c>
      <c r="BQ46">
        <v>28.9833</v>
      </c>
      <c r="BR46">
        <v>499.983</v>
      </c>
      <c r="BS46">
        <v>98.596100000000007</v>
      </c>
      <c r="BT46">
        <v>9.8965999999999998E-2</v>
      </c>
      <c r="BU46">
        <v>31.939599999999999</v>
      </c>
      <c r="BV46">
        <v>31.943999999999999</v>
      </c>
      <c r="BW46">
        <v>999.9</v>
      </c>
      <c r="BX46">
        <v>0</v>
      </c>
      <c r="BY46">
        <v>0</v>
      </c>
      <c r="BZ46">
        <v>10130</v>
      </c>
      <c r="CA46">
        <v>0</v>
      </c>
      <c r="CB46">
        <v>564.46600000000001</v>
      </c>
      <c r="CC46">
        <v>-29.302499999999998</v>
      </c>
      <c r="CD46">
        <v>278.73700000000002</v>
      </c>
      <c r="CE46">
        <v>307.529</v>
      </c>
      <c r="CF46">
        <v>4.3832599999999999</v>
      </c>
      <c r="CG46">
        <v>299.93900000000002</v>
      </c>
      <c r="CH46">
        <v>24.680299999999999</v>
      </c>
      <c r="CI46">
        <v>2.8655499999999998</v>
      </c>
      <c r="CJ46">
        <v>2.4333800000000001</v>
      </c>
      <c r="CK46">
        <v>23.2666</v>
      </c>
      <c r="CL46">
        <v>20.587599999999998</v>
      </c>
      <c r="CM46">
        <v>1800.03</v>
      </c>
      <c r="CN46">
        <v>0.97799800000000003</v>
      </c>
      <c r="CO46">
        <v>2.20021E-2</v>
      </c>
      <c r="CP46">
        <v>0</v>
      </c>
      <c r="CQ46">
        <v>993.995</v>
      </c>
      <c r="CR46">
        <v>5.0009399999999999</v>
      </c>
      <c r="CS46">
        <v>20835.7</v>
      </c>
      <c r="CT46">
        <v>13860.4</v>
      </c>
      <c r="CU46">
        <v>47.561999999999998</v>
      </c>
      <c r="CV46">
        <v>49.25</v>
      </c>
      <c r="CW46">
        <v>48.436999999999998</v>
      </c>
      <c r="CX46">
        <v>48.686999999999998</v>
      </c>
      <c r="CY46">
        <v>49.125</v>
      </c>
      <c r="CZ46">
        <v>1755.53</v>
      </c>
      <c r="DA46">
        <v>39.49</v>
      </c>
      <c r="DB46">
        <v>0</v>
      </c>
      <c r="DC46">
        <v>1691787436.2</v>
      </c>
      <c r="DD46">
        <v>0</v>
      </c>
      <c r="DE46">
        <v>1691787397.5999999</v>
      </c>
      <c r="DF46" t="s">
        <v>462</v>
      </c>
      <c r="DG46">
        <v>1691787387.0999999</v>
      </c>
      <c r="DH46">
        <v>1691787397.5999999</v>
      </c>
      <c r="DI46">
        <v>33</v>
      </c>
      <c r="DJ46">
        <v>0.34399999999999997</v>
      </c>
      <c r="DK46">
        <v>1E-3</v>
      </c>
      <c r="DL46">
        <v>-2.98</v>
      </c>
      <c r="DM46">
        <v>0.08</v>
      </c>
      <c r="DN46">
        <v>300</v>
      </c>
      <c r="DO46">
        <v>25</v>
      </c>
      <c r="DP46">
        <v>0.18</v>
      </c>
      <c r="DQ46">
        <v>0.08</v>
      </c>
      <c r="DR46">
        <v>23.28631059807724</v>
      </c>
      <c r="DS46">
        <v>0.6727097709954778</v>
      </c>
      <c r="DT46">
        <v>0.15202316559653531</v>
      </c>
      <c r="DU46">
        <v>1</v>
      </c>
      <c r="DV46">
        <v>0.1882706284101463</v>
      </c>
      <c r="DW46">
        <v>9.9997331318019082E-3</v>
      </c>
      <c r="DX46">
        <v>3.4099738547776108E-3</v>
      </c>
      <c r="DY46">
        <v>1</v>
      </c>
      <c r="DZ46">
        <v>2</v>
      </c>
      <c r="EA46">
        <v>2</v>
      </c>
      <c r="EB46" t="s">
        <v>365</v>
      </c>
      <c r="EC46">
        <v>3.1237400000000002</v>
      </c>
      <c r="ED46">
        <v>2.86944</v>
      </c>
      <c r="EE46">
        <v>6.3500600000000004E-2</v>
      </c>
      <c r="EF46">
        <v>6.9459599999999996E-2</v>
      </c>
      <c r="EG46">
        <v>0.12773000000000001</v>
      </c>
      <c r="EH46">
        <v>0.114802</v>
      </c>
      <c r="EI46">
        <v>27185.200000000001</v>
      </c>
      <c r="EJ46">
        <v>27807</v>
      </c>
      <c r="EK46">
        <v>26740.9</v>
      </c>
      <c r="EL46">
        <v>27602.3</v>
      </c>
      <c r="EM46">
        <v>33378.6</v>
      </c>
      <c r="EN46">
        <v>34185.4</v>
      </c>
      <c r="EO46">
        <v>39634.1</v>
      </c>
      <c r="EP46">
        <v>40021.9</v>
      </c>
      <c r="EQ46">
        <v>1.9882</v>
      </c>
      <c r="ER46">
        <v>1.7270000000000001</v>
      </c>
      <c r="ES46">
        <v>6.6906199999999999E-2</v>
      </c>
      <c r="ET46">
        <v>0</v>
      </c>
      <c r="EU46">
        <v>30.857700000000001</v>
      </c>
      <c r="EV46">
        <v>999.9</v>
      </c>
      <c r="EW46">
        <v>55.3</v>
      </c>
      <c r="EX46">
        <v>36.700000000000003</v>
      </c>
      <c r="EY46">
        <v>34.787300000000002</v>
      </c>
      <c r="EZ46">
        <v>62.705500000000001</v>
      </c>
      <c r="FA46">
        <v>28.181100000000001</v>
      </c>
      <c r="FB46">
        <v>1</v>
      </c>
      <c r="FC46">
        <v>0.61349600000000004</v>
      </c>
      <c r="FD46">
        <v>2.1902200000000001</v>
      </c>
      <c r="FE46">
        <v>20.353899999999999</v>
      </c>
      <c r="FF46">
        <v>5.2100999999999997</v>
      </c>
      <c r="FG46">
        <v>11.908099999999999</v>
      </c>
      <c r="FH46">
        <v>4.9964000000000004</v>
      </c>
      <c r="FI46">
        <v>3.3029999999999999</v>
      </c>
      <c r="FJ46">
        <v>9999</v>
      </c>
      <c r="FK46">
        <v>9999</v>
      </c>
      <c r="FL46">
        <v>9999</v>
      </c>
      <c r="FM46">
        <v>999.9</v>
      </c>
      <c r="FN46">
        <v>1.8839999999999999</v>
      </c>
      <c r="FO46">
        <v>1.8846099999999999</v>
      </c>
      <c r="FP46">
        <v>1.8806799999999999</v>
      </c>
      <c r="FQ46">
        <v>1.8821699999999999</v>
      </c>
      <c r="FR46">
        <v>1.87927</v>
      </c>
      <c r="FS46">
        <v>1.8827799999999999</v>
      </c>
      <c r="FT46">
        <v>1.87869</v>
      </c>
      <c r="FU46">
        <v>1.8809499999999999</v>
      </c>
      <c r="FV46">
        <v>5</v>
      </c>
      <c r="FW46">
        <v>0</v>
      </c>
      <c r="FX46">
        <v>0</v>
      </c>
      <c r="FY46">
        <v>0</v>
      </c>
      <c r="FZ46" t="s">
        <v>366</v>
      </c>
      <c r="GA46" t="s">
        <v>367</v>
      </c>
      <c r="GB46" t="s">
        <v>368</v>
      </c>
      <c r="GC46" t="s">
        <v>368</v>
      </c>
      <c r="GD46" t="s">
        <v>368</v>
      </c>
      <c r="GE46" t="s">
        <v>368</v>
      </c>
      <c r="GF46">
        <v>0</v>
      </c>
      <c r="GG46">
        <v>100</v>
      </c>
      <c r="GH46">
        <v>100</v>
      </c>
      <c r="GI46">
        <v>-2.98</v>
      </c>
      <c r="GJ46">
        <v>8.0199999999999994E-2</v>
      </c>
      <c r="GK46">
        <v>-2.9796666666666169</v>
      </c>
      <c r="GL46">
        <v>0</v>
      </c>
      <c r="GM46">
        <v>0</v>
      </c>
      <c r="GN46">
        <v>0</v>
      </c>
      <c r="GO46">
        <v>8.0223809523815248E-2</v>
      </c>
      <c r="GP46">
        <v>0</v>
      </c>
      <c r="GQ46">
        <v>0</v>
      </c>
      <c r="GR46">
        <v>0</v>
      </c>
      <c r="GS46">
        <v>-1</v>
      </c>
      <c r="GT46">
        <v>-1</v>
      </c>
      <c r="GU46">
        <v>-1</v>
      </c>
      <c r="GV46">
        <v>-1</v>
      </c>
      <c r="GW46">
        <v>0.8</v>
      </c>
      <c r="GX46">
        <v>0.6</v>
      </c>
      <c r="GY46">
        <v>0.79345699999999997</v>
      </c>
      <c r="GZ46">
        <v>2.5451700000000002</v>
      </c>
      <c r="HA46">
        <v>1.5966800000000001</v>
      </c>
      <c r="HB46">
        <v>2.3059099999999999</v>
      </c>
      <c r="HC46">
        <v>1.6003400000000001</v>
      </c>
      <c r="HD46">
        <v>2.52197</v>
      </c>
      <c r="HE46">
        <v>38.994</v>
      </c>
      <c r="HF46">
        <v>15.9358</v>
      </c>
      <c r="HG46">
        <v>18</v>
      </c>
      <c r="HH46">
        <v>538.13199999999995</v>
      </c>
      <c r="HI46">
        <v>439.03199999999998</v>
      </c>
      <c r="HJ46">
        <v>28.072700000000001</v>
      </c>
      <c r="HK46">
        <v>34.729399999999998</v>
      </c>
      <c r="HL46">
        <v>30</v>
      </c>
      <c r="HM46">
        <v>34.707000000000001</v>
      </c>
      <c r="HN46">
        <v>34.665199999999999</v>
      </c>
      <c r="HO46">
        <v>15.8993</v>
      </c>
      <c r="HP46">
        <v>36.144500000000001</v>
      </c>
      <c r="HQ46">
        <v>0</v>
      </c>
      <c r="HR46">
        <v>28.071999999999999</v>
      </c>
      <c r="HS46">
        <v>300</v>
      </c>
      <c r="HT46">
        <v>24.617899999999999</v>
      </c>
      <c r="HU46">
        <v>98.774699999999996</v>
      </c>
      <c r="HV46">
        <v>97.865399999999994</v>
      </c>
    </row>
    <row r="47" spans="1:230" x14ac:dyDescent="0.3">
      <c r="A47">
        <v>31</v>
      </c>
      <c r="B47">
        <v>1691787537.0999999</v>
      </c>
      <c r="C47">
        <v>6842</v>
      </c>
      <c r="D47" t="s">
        <v>463</v>
      </c>
      <c r="E47" t="s">
        <v>464</v>
      </c>
      <c r="F47" t="s">
        <v>357</v>
      </c>
      <c r="G47" t="s">
        <v>358</v>
      </c>
      <c r="H47" t="s">
        <v>456</v>
      </c>
      <c r="I47" t="s">
        <v>360</v>
      </c>
      <c r="J47" t="s">
        <v>457</v>
      </c>
      <c r="K47" t="s">
        <v>458</v>
      </c>
      <c r="L47" t="s">
        <v>362</v>
      </c>
      <c r="M47">
        <v>1691787537.0999999</v>
      </c>
      <c r="N47">
        <f t="shared" si="0"/>
        <v>4.0497509401132194E-3</v>
      </c>
      <c r="O47">
        <f t="shared" si="1"/>
        <v>4.0497509401132197</v>
      </c>
      <c r="P47">
        <f t="shared" si="2"/>
        <v>17.160873897336472</v>
      </c>
      <c r="Q47">
        <f t="shared" si="3"/>
        <v>178.684</v>
      </c>
      <c r="R47">
        <f t="shared" si="4"/>
        <v>40.424093862990901</v>
      </c>
      <c r="S47">
        <f t="shared" si="5"/>
        <v>3.9893118741329716</v>
      </c>
      <c r="T47">
        <f t="shared" si="6"/>
        <v>17.633696511133998</v>
      </c>
      <c r="U47">
        <f t="shared" si="7"/>
        <v>0.21073056341147228</v>
      </c>
      <c r="V47">
        <f t="shared" si="8"/>
        <v>2.9081241558723021</v>
      </c>
      <c r="W47">
        <f t="shared" si="9"/>
        <v>0.20259993291864492</v>
      </c>
      <c r="X47">
        <f t="shared" si="10"/>
        <v>0.12732932484740173</v>
      </c>
      <c r="Y47">
        <f t="shared" si="11"/>
        <v>344.35039876257861</v>
      </c>
      <c r="Z47">
        <f t="shared" si="12"/>
        <v>32.999141222640517</v>
      </c>
      <c r="AA47">
        <f t="shared" si="13"/>
        <v>31.965199999999999</v>
      </c>
      <c r="AB47">
        <f t="shared" si="14"/>
        <v>4.7656858071031705</v>
      </c>
      <c r="AC47">
        <f t="shared" si="15"/>
        <v>60.027696290478261</v>
      </c>
      <c r="AD47">
        <f t="shared" si="16"/>
        <v>2.8693589963817501</v>
      </c>
      <c r="AE47">
        <f t="shared" si="17"/>
        <v>4.780058495826192</v>
      </c>
      <c r="AF47">
        <f t="shared" si="18"/>
        <v>1.8963268107214204</v>
      </c>
      <c r="AG47">
        <f t="shared" si="19"/>
        <v>-178.59401645899297</v>
      </c>
      <c r="AH47">
        <f t="shared" si="20"/>
        <v>8.3408444009418758</v>
      </c>
      <c r="AI47">
        <f t="shared" si="21"/>
        <v>0.65038838382978714</v>
      </c>
      <c r="AJ47">
        <f t="shared" si="22"/>
        <v>174.74761508835732</v>
      </c>
      <c r="AK47">
        <f t="shared" si="23"/>
        <v>17.08271332791756</v>
      </c>
      <c r="AL47">
        <f t="shared" si="24"/>
        <v>4.121141580009569</v>
      </c>
      <c r="AM47">
        <f t="shared" si="25"/>
        <v>17.160873897336472</v>
      </c>
      <c r="AN47">
        <v>205.09635884626721</v>
      </c>
      <c r="AO47">
        <v>184.10573939393939</v>
      </c>
      <c r="AP47">
        <v>-2.2537188377509981E-2</v>
      </c>
      <c r="AQ47">
        <v>65.558580391255859</v>
      </c>
      <c r="AR47">
        <f t="shared" si="26"/>
        <v>4.0497509401132197</v>
      </c>
      <c r="AS47">
        <v>24.288855919636241</v>
      </c>
      <c r="AT47">
        <v>29.074625454545451</v>
      </c>
      <c r="AU47">
        <v>-9.1355384931773795E-3</v>
      </c>
      <c r="AV47">
        <v>94.855404633732434</v>
      </c>
      <c r="AW47">
        <v>0</v>
      </c>
      <c r="AX47">
        <v>0</v>
      </c>
      <c r="AY47">
        <f t="shared" si="27"/>
        <v>1</v>
      </c>
      <c r="AZ47">
        <f t="shared" si="28"/>
        <v>0</v>
      </c>
      <c r="BA47">
        <f t="shared" si="29"/>
        <v>51370.397532460483</v>
      </c>
      <c r="BB47">
        <f t="shared" si="30"/>
        <v>1799.9</v>
      </c>
      <c r="BC47">
        <f t="shared" si="31"/>
        <v>1513.1006993812894</v>
      </c>
      <c r="BD47">
        <f t="shared" si="32"/>
        <v>0.84065820288976567</v>
      </c>
      <c r="BE47">
        <f t="shared" si="33"/>
        <v>0.19131640577953141</v>
      </c>
      <c r="BF47">
        <v>6</v>
      </c>
      <c r="BG47">
        <v>0.5</v>
      </c>
      <c r="BH47" t="s">
        <v>363</v>
      </c>
      <c r="BI47">
        <v>2</v>
      </c>
      <c r="BJ47" t="b">
        <v>1</v>
      </c>
      <c r="BK47">
        <v>1691787537.0999999</v>
      </c>
      <c r="BL47">
        <v>178.684</v>
      </c>
      <c r="BM47">
        <v>200.06700000000001</v>
      </c>
      <c r="BN47">
        <v>29.075500000000002</v>
      </c>
      <c r="BO47">
        <v>24.273900000000001</v>
      </c>
      <c r="BP47">
        <v>181.52099999999999</v>
      </c>
      <c r="BQ47">
        <v>29.003900000000002</v>
      </c>
      <c r="BR47">
        <v>499.99799999999999</v>
      </c>
      <c r="BS47">
        <v>98.586500000000001</v>
      </c>
      <c r="BT47">
        <v>9.9988499999999994E-2</v>
      </c>
      <c r="BU47">
        <v>32.0184</v>
      </c>
      <c r="BV47">
        <v>31.965199999999999</v>
      </c>
      <c r="BW47">
        <v>999.9</v>
      </c>
      <c r="BX47">
        <v>0</v>
      </c>
      <c r="BY47">
        <v>0</v>
      </c>
      <c r="BZ47">
        <v>10020</v>
      </c>
      <c r="CA47">
        <v>0</v>
      </c>
      <c r="CB47">
        <v>271.85399999999998</v>
      </c>
      <c r="CC47">
        <v>-21.383500000000002</v>
      </c>
      <c r="CD47">
        <v>184.03399999999999</v>
      </c>
      <c r="CE47">
        <v>205.04400000000001</v>
      </c>
      <c r="CF47">
        <v>4.8016100000000002</v>
      </c>
      <c r="CG47">
        <v>200.06700000000001</v>
      </c>
      <c r="CH47">
        <v>24.273900000000001</v>
      </c>
      <c r="CI47">
        <v>2.8664499999999999</v>
      </c>
      <c r="CJ47">
        <v>2.3930799999999999</v>
      </c>
      <c r="CK47">
        <v>23.271799999999999</v>
      </c>
      <c r="CL47">
        <v>20.317</v>
      </c>
      <c r="CM47">
        <v>1799.9</v>
      </c>
      <c r="CN47">
        <v>0.97799800000000003</v>
      </c>
      <c r="CO47">
        <v>2.20021E-2</v>
      </c>
      <c r="CP47">
        <v>0</v>
      </c>
      <c r="CQ47">
        <v>976.74199999999996</v>
      </c>
      <c r="CR47">
        <v>5.0009399999999999</v>
      </c>
      <c r="CS47">
        <v>19106.400000000001</v>
      </c>
      <c r="CT47">
        <v>13859.4</v>
      </c>
      <c r="CU47">
        <v>47.436999999999998</v>
      </c>
      <c r="CV47">
        <v>49.061999999999998</v>
      </c>
      <c r="CW47">
        <v>48.311999999999998</v>
      </c>
      <c r="CX47">
        <v>48.561999999999998</v>
      </c>
      <c r="CY47">
        <v>49.061999999999998</v>
      </c>
      <c r="CZ47">
        <v>1755.41</v>
      </c>
      <c r="DA47">
        <v>39.49</v>
      </c>
      <c r="DB47">
        <v>0</v>
      </c>
      <c r="DC47">
        <v>1691787537</v>
      </c>
      <c r="DD47">
        <v>0</v>
      </c>
      <c r="DE47">
        <v>1691787498.5999999</v>
      </c>
      <c r="DF47" t="s">
        <v>465</v>
      </c>
      <c r="DG47">
        <v>1691787488.5999999</v>
      </c>
      <c r="DH47">
        <v>1691787498.5999999</v>
      </c>
      <c r="DI47">
        <v>34</v>
      </c>
      <c r="DJ47">
        <v>0.14199999999999999</v>
      </c>
      <c r="DK47">
        <v>-8.9999999999999993E-3</v>
      </c>
      <c r="DL47">
        <v>-2.8380000000000001</v>
      </c>
      <c r="DM47">
        <v>7.1999999999999995E-2</v>
      </c>
      <c r="DN47">
        <v>200</v>
      </c>
      <c r="DO47">
        <v>25</v>
      </c>
      <c r="DP47">
        <v>0.39</v>
      </c>
      <c r="DQ47">
        <v>0.06</v>
      </c>
      <c r="DR47">
        <v>16.874545273574149</v>
      </c>
      <c r="DS47">
        <v>0.58413931188370671</v>
      </c>
      <c r="DT47">
        <v>0.14188895657624059</v>
      </c>
      <c r="DU47">
        <v>1</v>
      </c>
      <c r="DV47">
        <v>0.20611862864080169</v>
      </c>
      <c r="DW47">
        <v>1.06911088445561E-2</v>
      </c>
      <c r="DX47">
        <v>4.1933345845992752E-3</v>
      </c>
      <c r="DY47">
        <v>1</v>
      </c>
      <c r="DZ47">
        <v>2</v>
      </c>
      <c r="EA47">
        <v>2</v>
      </c>
      <c r="EB47" t="s">
        <v>365</v>
      </c>
      <c r="EC47">
        <v>3.1236600000000001</v>
      </c>
      <c r="ED47">
        <v>2.8694999999999999</v>
      </c>
      <c r="EE47">
        <v>4.4516500000000001E-2</v>
      </c>
      <c r="EF47">
        <v>4.9256800000000003E-2</v>
      </c>
      <c r="EG47">
        <v>0.12778600000000001</v>
      </c>
      <c r="EH47">
        <v>0.11345</v>
      </c>
      <c r="EI47">
        <v>27737.9</v>
      </c>
      <c r="EJ47">
        <v>28414.3</v>
      </c>
      <c r="EK47">
        <v>26742.9</v>
      </c>
      <c r="EL47">
        <v>27606.3</v>
      </c>
      <c r="EM47">
        <v>33378</v>
      </c>
      <c r="EN47">
        <v>34239.599999999999</v>
      </c>
      <c r="EO47">
        <v>39637.800000000003</v>
      </c>
      <c r="EP47">
        <v>40026.199999999997</v>
      </c>
      <c r="EQ47">
        <v>1.99</v>
      </c>
      <c r="ER47">
        <v>1.726</v>
      </c>
      <c r="ES47">
        <v>7.4654799999999993E-2</v>
      </c>
      <c r="ET47">
        <v>0</v>
      </c>
      <c r="EU47">
        <v>30.7529</v>
      </c>
      <c r="EV47">
        <v>999.9</v>
      </c>
      <c r="EW47">
        <v>55.4</v>
      </c>
      <c r="EX47">
        <v>36.6</v>
      </c>
      <c r="EY47">
        <v>34.663200000000003</v>
      </c>
      <c r="EZ47">
        <v>62.7455</v>
      </c>
      <c r="FA47">
        <v>28.313300000000002</v>
      </c>
      <c r="FB47">
        <v>1</v>
      </c>
      <c r="FC47">
        <v>0.60729699999999998</v>
      </c>
      <c r="FD47">
        <v>1.64113</v>
      </c>
      <c r="FE47">
        <v>20.360600000000002</v>
      </c>
      <c r="FF47">
        <v>5.2160900000000003</v>
      </c>
      <c r="FG47">
        <v>11.908099999999999</v>
      </c>
      <c r="FH47">
        <v>4.9976000000000003</v>
      </c>
      <c r="FI47">
        <v>3.3029999999999999</v>
      </c>
      <c r="FJ47">
        <v>9999</v>
      </c>
      <c r="FK47">
        <v>9999</v>
      </c>
      <c r="FL47">
        <v>9999</v>
      </c>
      <c r="FM47">
        <v>999.9</v>
      </c>
      <c r="FN47">
        <v>1.8839999999999999</v>
      </c>
      <c r="FO47">
        <v>1.8846099999999999</v>
      </c>
      <c r="FP47">
        <v>1.8806799999999999</v>
      </c>
      <c r="FQ47">
        <v>1.8821699999999999</v>
      </c>
      <c r="FR47">
        <v>1.87927</v>
      </c>
      <c r="FS47">
        <v>1.8827799999999999</v>
      </c>
      <c r="FT47">
        <v>1.87866</v>
      </c>
      <c r="FU47">
        <v>1.8809800000000001</v>
      </c>
      <c r="FV47">
        <v>5</v>
      </c>
      <c r="FW47">
        <v>0</v>
      </c>
      <c r="FX47">
        <v>0</v>
      </c>
      <c r="FY47">
        <v>0</v>
      </c>
      <c r="FZ47" t="s">
        <v>366</v>
      </c>
      <c r="GA47" t="s">
        <v>367</v>
      </c>
      <c r="GB47" t="s">
        <v>368</v>
      </c>
      <c r="GC47" t="s">
        <v>368</v>
      </c>
      <c r="GD47" t="s">
        <v>368</v>
      </c>
      <c r="GE47" t="s">
        <v>368</v>
      </c>
      <c r="GF47">
        <v>0</v>
      </c>
      <c r="GG47">
        <v>100</v>
      </c>
      <c r="GH47">
        <v>100</v>
      </c>
      <c r="GI47">
        <v>-2.8370000000000002</v>
      </c>
      <c r="GJ47">
        <v>7.1599999999999997E-2</v>
      </c>
      <c r="GK47">
        <v>-2.837599999999981</v>
      </c>
      <c r="GL47">
        <v>0</v>
      </c>
      <c r="GM47">
        <v>0</v>
      </c>
      <c r="GN47">
        <v>0</v>
      </c>
      <c r="GO47">
        <v>7.1530000000002758E-2</v>
      </c>
      <c r="GP47">
        <v>0</v>
      </c>
      <c r="GQ47">
        <v>0</v>
      </c>
      <c r="GR47">
        <v>0</v>
      </c>
      <c r="GS47">
        <v>-1</v>
      </c>
      <c r="GT47">
        <v>-1</v>
      </c>
      <c r="GU47">
        <v>-1</v>
      </c>
      <c r="GV47">
        <v>-1</v>
      </c>
      <c r="GW47">
        <v>0.8</v>
      </c>
      <c r="GX47">
        <v>0.6</v>
      </c>
      <c r="GY47">
        <v>0.58349600000000001</v>
      </c>
      <c r="GZ47">
        <v>2.5549300000000001</v>
      </c>
      <c r="HA47">
        <v>1.5979000000000001</v>
      </c>
      <c r="HB47">
        <v>2.3071299999999999</v>
      </c>
      <c r="HC47">
        <v>1.6003400000000001</v>
      </c>
      <c r="HD47">
        <v>2.4499499999999999</v>
      </c>
      <c r="HE47">
        <v>39.018799999999999</v>
      </c>
      <c r="HF47">
        <v>15.9358</v>
      </c>
      <c r="HG47">
        <v>18</v>
      </c>
      <c r="HH47">
        <v>539.20000000000005</v>
      </c>
      <c r="HI47">
        <v>438.233</v>
      </c>
      <c r="HJ47">
        <v>28.918500000000002</v>
      </c>
      <c r="HK47">
        <v>34.707299999999996</v>
      </c>
      <c r="HL47">
        <v>29.9999</v>
      </c>
      <c r="HM47">
        <v>34.691299999999998</v>
      </c>
      <c r="HN47">
        <v>34.643300000000004</v>
      </c>
      <c r="HO47">
        <v>11.6936</v>
      </c>
      <c r="HP47">
        <v>37.473999999999997</v>
      </c>
      <c r="HQ47">
        <v>0</v>
      </c>
      <c r="HR47">
        <v>28.911300000000001</v>
      </c>
      <c r="HS47">
        <v>200</v>
      </c>
      <c r="HT47">
        <v>24.226600000000001</v>
      </c>
      <c r="HU47">
        <v>98.783100000000005</v>
      </c>
      <c r="HV47">
        <v>97.877300000000005</v>
      </c>
    </row>
    <row r="48" spans="1:230" x14ac:dyDescent="0.3">
      <c r="A48">
        <v>32</v>
      </c>
      <c r="B48">
        <v>1691787643.0999999</v>
      </c>
      <c r="C48">
        <v>6948</v>
      </c>
      <c r="D48" t="s">
        <v>466</v>
      </c>
      <c r="E48" t="s">
        <v>467</v>
      </c>
      <c r="F48" t="s">
        <v>357</v>
      </c>
      <c r="G48" t="s">
        <v>358</v>
      </c>
      <c r="H48" t="s">
        <v>456</v>
      </c>
      <c r="I48" t="s">
        <v>360</v>
      </c>
      <c r="J48" t="s">
        <v>457</v>
      </c>
      <c r="K48" t="s">
        <v>458</v>
      </c>
      <c r="L48" t="s">
        <v>362</v>
      </c>
      <c r="M48">
        <v>1691787643.0999999</v>
      </c>
      <c r="N48">
        <f t="shared" si="0"/>
        <v>4.6992324221723182E-3</v>
      </c>
      <c r="O48">
        <f t="shared" si="1"/>
        <v>4.6992324221723178</v>
      </c>
      <c r="P48">
        <f t="shared" si="2"/>
        <v>11.632461320860839</v>
      </c>
      <c r="Q48">
        <f t="shared" si="3"/>
        <v>105.378</v>
      </c>
      <c r="R48">
        <f t="shared" si="4"/>
        <v>25.625774219422926</v>
      </c>
      <c r="S48">
        <f t="shared" si="5"/>
        <v>2.5289891815316365</v>
      </c>
      <c r="T48">
        <f t="shared" si="6"/>
        <v>10.399678842461999</v>
      </c>
      <c r="U48">
        <f t="shared" si="7"/>
        <v>0.24928420788413599</v>
      </c>
      <c r="V48">
        <f t="shared" si="8"/>
        <v>2.9081702352569128</v>
      </c>
      <c r="W48">
        <f t="shared" si="9"/>
        <v>0.23799226856723743</v>
      </c>
      <c r="X48">
        <f t="shared" si="10"/>
        <v>0.14971707429622871</v>
      </c>
      <c r="Y48">
        <f t="shared" si="11"/>
        <v>344.39089876240962</v>
      </c>
      <c r="Z48">
        <f t="shared" si="12"/>
        <v>32.875074104865277</v>
      </c>
      <c r="AA48">
        <f t="shared" si="13"/>
        <v>31.957699999999999</v>
      </c>
      <c r="AB48">
        <f t="shared" si="14"/>
        <v>4.7636626110939799</v>
      </c>
      <c r="AC48">
        <f t="shared" si="15"/>
        <v>60.3171685605029</v>
      </c>
      <c r="AD48">
        <f t="shared" si="16"/>
        <v>2.8905793751263</v>
      </c>
      <c r="AE48">
        <f t="shared" si="17"/>
        <v>4.7922995129103585</v>
      </c>
      <c r="AF48">
        <f t="shared" si="18"/>
        <v>1.8730832359676799</v>
      </c>
      <c r="AG48">
        <f t="shared" si="19"/>
        <v>-207.23614981779923</v>
      </c>
      <c r="AH48">
        <f t="shared" si="20"/>
        <v>16.603560487284071</v>
      </c>
      <c r="AI48">
        <f t="shared" si="21"/>
        <v>1.2949041888027293</v>
      </c>
      <c r="AJ48">
        <f t="shared" si="22"/>
        <v>155.05321362069719</v>
      </c>
      <c r="AK48">
        <f t="shared" si="23"/>
        <v>11.646020107012385</v>
      </c>
      <c r="AL48">
        <f t="shared" si="24"/>
        <v>4.7457256541936363</v>
      </c>
      <c r="AM48">
        <f t="shared" si="25"/>
        <v>11.632461320860839</v>
      </c>
      <c r="AN48">
        <v>122.95881323648889</v>
      </c>
      <c r="AO48">
        <v>108.6483515151514</v>
      </c>
      <c r="AP48">
        <v>1.987677998258313E-3</v>
      </c>
      <c r="AQ48">
        <v>65.556094371597553</v>
      </c>
      <c r="AR48">
        <f t="shared" si="26"/>
        <v>4.6992324221723178</v>
      </c>
      <c r="AS48">
        <v>23.77398136275783</v>
      </c>
      <c r="AT48">
        <v>29.29244242424241</v>
      </c>
      <c r="AU48">
        <v>-5.9541166039229444E-3</v>
      </c>
      <c r="AV48">
        <v>94.962621065799027</v>
      </c>
      <c r="AW48">
        <v>0</v>
      </c>
      <c r="AX48">
        <v>0</v>
      </c>
      <c r="AY48">
        <f t="shared" si="27"/>
        <v>1</v>
      </c>
      <c r="AZ48">
        <f t="shared" si="28"/>
        <v>0</v>
      </c>
      <c r="BA48">
        <f t="shared" si="29"/>
        <v>51364.140774545893</v>
      </c>
      <c r="BB48">
        <f t="shared" si="30"/>
        <v>1800.11</v>
      </c>
      <c r="BC48">
        <f t="shared" si="31"/>
        <v>1513.2773993812045</v>
      </c>
      <c r="BD48">
        <f t="shared" si="32"/>
        <v>0.84065829276055615</v>
      </c>
      <c r="BE48">
        <f t="shared" si="33"/>
        <v>0.19131658552111239</v>
      </c>
      <c r="BF48">
        <v>6</v>
      </c>
      <c r="BG48">
        <v>0.5</v>
      </c>
      <c r="BH48" t="s">
        <v>363</v>
      </c>
      <c r="BI48">
        <v>2</v>
      </c>
      <c r="BJ48" t="b">
        <v>1</v>
      </c>
      <c r="BK48">
        <v>1691787643.0999999</v>
      </c>
      <c r="BL48">
        <v>105.378</v>
      </c>
      <c r="BM48">
        <v>119.955</v>
      </c>
      <c r="BN48">
        <v>29.2897</v>
      </c>
      <c r="BO48">
        <v>23.760999999999999</v>
      </c>
      <c r="BP48">
        <v>107.982</v>
      </c>
      <c r="BQ48">
        <v>29.221900000000002</v>
      </c>
      <c r="BR48">
        <v>499.94299999999998</v>
      </c>
      <c r="BS48">
        <v>98.589100000000002</v>
      </c>
      <c r="BT48">
        <v>0.100179</v>
      </c>
      <c r="BU48">
        <v>32.063600000000001</v>
      </c>
      <c r="BV48">
        <v>31.957699999999999</v>
      </c>
      <c r="BW48">
        <v>999.9</v>
      </c>
      <c r="BX48">
        <v>0</v>
      </c>
      <c r="BY48">
        <v>0</v>
      </c>
      <c r="BZ48">
        <v>10020</v>
      </c>
      <c r="CA48">
        <v>0</v>
      </c>
      <c r="CB48">
        <v>344.62</v>
      </c>
      <c r="CC48">
        <v>-14.577500000000001</v>
      </c>
      <c r="CD48">
        <v>108.557</v>
      </c>
      <c r="CE48">
        <v>122.875</v>
      </c>
      <c r="CF48">
        <v>5.5287100000000002</v>
      </c>
      <c r="CG48">
        <v>119.955</v>
      </c>
      <c r="CH48">
        <v>23.760999999999999</v>
      </c>
      <c r="CI48">
        <v>2.8876400000000002</v>
      </c>
      <c r="CJ48">
        <v>2.3425699999999998</v>
      </c>
      <c r="CK48">
        <v>23.393799999999999</v>
      </c>
      <c r="CL48">
        <v>19.972200000000001</v>
      </c>
      <c r="CM48">
        <v>1800.11</v>
      </c>
      <c r="CN48">
        <v>0.97799800000000003</v>
      </c>
      <c r="CO48">
        <v>2.20021E-2</v>
      </c>
      <c r="CP48">
        <v>0</v>
      </c>
      <c r="CQ48">
        <v>963.82799999999997</v>
      </c>
      <c r="CR48">
        <v>5.0009399999999999</v>
      </c>
      <c r="CS48">
        <v>19598.7</v>
      </c>
      <c r="CT48">
        <v>13861</v>
      </c>
      <c r="CU48">
        <v>47.436999999999998</v>
      </c>
      <c r="CV48">
        <v>49.061999999999998</v>
      </c>
      <c r="CW48">
        <v>48.311999999999998</v>
      </c>
      <c r="CX48">
        <v>48.561999999999998</v>
      </c>
      <c r="CY48">
        <v>49.061999999999998</v>
      </c>
      <c r="CZ48">
        <v>1755.61</v>
      </c>
      <c r="DA48">
        <v>39.5</v>
      </c>
      <c r="DB48">
        <v>0</v>
      </c>
      <c r="DC48">
        <v>1691787643.2</v>
      </c>
      <c r="DD48">
        <v>0</v>
      </c>
      <c r="DE48">
        <v>1691787604.0999999</v>
      </c>
      <c r="DF48" t="s">
        <v>468</v>
      </c>
      <c r="DG48">
        <v>1691787600.5999999</v>
      </c>
      <c r="DH48">
        <v>1691787604.0999999</v>
      </c>
      <c r="DI48">
        <v>35</v>
      </c>
      <c r="DJ48">
        <v>0.23300000000000001</v>
      </c>
      <c r="DK48">
        <v>-4.0000000000000001E-3</v>
      </c>
      <c r="DL48">
        <v>-2.605</v>
      </c>
      <c r="DM48">
        <v>6.8000000000000005E-2</v>
      </c>
      <c r="DN48">
        <v>120</v>
      </c>
      <c r="DO48">
        <v>24</v>
      </c>
      <c r="DP48">
        <v>0.38</v>
      </c>
      <c r="DQ48">
        <v>0.06</v>
      </c>
      <c r="DR48">
        <v>11.540246730991541</v>
      </c>
      <c r="DS48">
        <v>0.67075868783853843</v>
      </c>
      <c r="DT48">
        <v>0.12668132761378809</v>
      </c>
      <c r="DU48">
        <v>1</v>
      </c>
      <c r="DV48">
        <v>0.2417812083761216</v>
      </c>
      <c r="DW48">
        <v>2.1104921357195609E-2</v>
      </c>
      <c r="DX48">
        <v>5.0092567500770683E-3</v>
      </c>
      <c r="DY48">
        <v>1</v>
      </c>
      <c r="DZ48">
        <v>2</v>
      </c>
      <c r="EA48">
        <v>2</v>
      </c>
      <c r="EB48" t="s">
        <v>365</v>
      </c>
      <c r="EC48">
        <v>3.1234799999999998</v>
      </c>
      <c r="ED48">
        <v>2.8696899999999999</v>
      </c>
      <c r="EE48">
        <v>2.75485E-2</v>
      </c>
      <c r="EF48">
        <v>3.0918500000000002E-2</v>
      </c>
      <c r="EG48">
        <v>0.12847600000000001</v>
      </c>
      <c r="EH48">
        <v>0.111748</v>
      </c>
      <c r="EI48">
        <v>28233.9</v>
      </c>
      <c r="EJ48">
        <v>28965.5</v>
      </c>
      <c r="EK48">
        <v>26746.5</v>
      </c>
      <c r="EL48">
        <v>27609.7</v>
      </c>
      <c r="EM48">
        <v>33354.6</v>
      </c>
      <c r="EN48">
        <v>34308.1</v>
      </c>
      <c r="EO48">
        <v>39643.4</v>
      </c>
      <c r="EP48">
        <v>40031.300000000003</v>
      </c>
      <c r="EQ48">
        <v>1.9912000000000001</v>
      </c>
      <c r="ER48">
        <v>1.7262</v>
      </c>
      <c r="ES48">
        <v>6.9737400000000005E-2</v>
      </c>
      <c r="ET48">
        <v>0</v>
      </c>
      <c r="EU48">
        <v>30.825399999999998</v>
      </c>
      <c r="EV48">
        <v>999.9</v>
      </c>
      <c r="EW48">
        <v>55.5</v>
      </c>
      <c r="EX48">
        <v>36.700000000000003</v>
      </c>
      <c r="EY48">
        <v>34.915900000000001</v>
      </c>
      <c r="EZ48">
        <v>62.825600000000001</v>
      </c>
      <c r="FA48">
        <v>28.345400000000001</v>
      </c>
      <c r="FB48">
        <v>1</v>
      </c>
      <c r="FC48">
        <v>0.60241900000000004</v>
      </c>
      <c r="FD48">
        <v>1.8612599999999999</v>
      </c>
      <c r="FE48">
        <v>20.3582</v>
      </c>
      <c r="FF48">
        <v>5.2148899999999996</v>
      </c>
      <c r="FG48">
        <v>11.908099999999999</v>
      </c>
      <c r="FH48">
        <v>4.9968000000000004</v>
      </c>
      <c r="FI48">
        <v>3.3029999999999999</v>
      </c>
      <c r="FJ48">
        <v>9999</v>
      </c>
      <c r="FK48">
        <v>9999</v>
      </c>
      <c r="FL48">
        <v>9999</v>
      </c>
      <c r="FM48">
        <v>999.9</v>
      </c>
      <c r="FN48">
        <v>1.8839999999999999</v>
      </c>
      <c r="FO48">
        <v>1.8846400000000001</v>
      </c>
      <c r="FP48">
        <v>1.8806499999999999</v>
      </c>
      <c r="FQ48">
        <v>1.8821699999999999</v>
      </c>
      <c r="FR48">
        <v>1.8793</v>
      </c>
      <c r="FS48">
        <v>1.8827799999999999</v>
      </c>
      <c r="FT48">
        <v>1.87866</v>
      </c>
      <c r="FU48">
        <v>1.8809499999999999</v>
      </c>
      <c r="FV48">
        <v>5</v>
      </c>
      <c r="FW48">
        <v>0</v>
      </c>
      <c r="FX48">
        <v>0</v>
      </c>
      <c r="FY48">
        <v>0</v>
      </c>
      <c r="FZ48" t="s">
        <v>366</v>
      </c>
      <c r="GA48" t="s">
        <v>367</v>
      </c>
      <c r="GB48" t="s">
        <v>368</v>
      </c>
      <c r="GC48" t="s">
        <v>368</v>
      </c>
      <c r="GD48" t="s">
        <v>368</v>
      </c>
      <c r="GE48" t="s">
        <v>368</v>
      </c>
      <c r="GF48">
        <v>0</v>
      </c>
      <c r="GG48">
        <v>100</v>
      </c>
      <c r="GH48">
        <v>100</v>
      </c>
      <c r="GI48">
        <v>-2.6040000000000001</v>
      </c>
      <c r="GJ48">
        <v>6.7799999999999999E-2</v>
      </c>
      <c r="GK48">
        <v>-2.6047499999999961</v>
      </c>
      <c r="GL48">
        <v>0</v>
      </c>
      <c r="GM48">
        <v>0</v>
      </c>
      <c r="GN48">
        <v>0</v>
      </c>
      <c r="GO48">
        <v>6.7799999999998306E-2</v>
      </c>
      <c r="GP48">
        <v>0</v>
      </c>
      <c r="GQ48">
        <v>0</v>
      </c>
      <c r="GR48">
        <v>0</v>
      </c>
      <c r="GS48">
        <v>-1</v>
      </c>
      <c r="GT48">
        <v>-1</v>
      </c>
      <c r="GU48">
        <v>-1</v>
      </c>
      <c r="GV48">
        <v>-1</v>
      </c>
      <c r="GW48">
        <v>0.7</v>
      </c>
      <c r="GX48">
        <v>0.7</v>
      </c>
      <c r="GY48">
        <v>0.41015600000000002</v>
      </c>
      <c r="GZ48">
        <v>2.5769000000000002</v>
      </c>
      <c r="HA48">
        <v>1.5979000000000001</v>
      </c>
      <c r="HB48">
        <v>2.3071299999999999</v>
      </c>
      <c r="HC48">
        <v>1.6003400000000001</v>
      </c>
      <c r="HD48">
        <v>2.4145500000000002</v>
      </c>
      <c r="HE48">
        <v>39.043599999999998</v>
      </c>
      <c r="HF48">
        <v>15.918200000000001</v>
      </c>
      <c r="HG48">
        <v>18</v>
      </c>
      <c r="HH48">
        <v>539.63599999999997</v>
      </c>
      <c r="HI48">
        <v>438.10899999999998</v>
      </c>
      <c r="HJ48">
        <v>28.611899999999999</v>
      </c>
      <c r="HK48">
        <v>34.647300000000001</v>
      </c>
      <c r="HL48">
        <v>29.9999</v>
      </c>
      <c r="HM48">
        <v>34.647300000000001</v>
      </c>
      <c r="HN48">
        <v>34.605800000000002</v>
      </c>
      <c r="HO48">
        <v>8.22912</v>
      </c>
      <c r="HP48">
        <v>38.912199999999999</v>
      </c>
      <c r="HQ48">
        <v>0</v>
      </c>
      <c r="HR48">
        <v>28.6279</v>
      </c>
      <c r="HS48">
        <v>120</v>
      </c>
      <c r="HT48">
        <v>23.692299999999999</v>
      </c>
      <c r="HU48">
        <v>98.796800000000005</v>
      </c>
      <c r="HV48">
        <v>97.889700000000005</v>
      </c>
    </row>
    <row r="49" spans="1:230" x14ac:dyDescent="0.3">
      <c r="A49">
        <v>33</v>
      </c>
      <c r="B49">
        <v>1691787733.5999999</v>
      </c>
      <c r="C49">
        <v>7038.5</v>
      </c>
      <c r="D49" t="s">
        <v>469</v>
      </c>
      <c r="E49" t="s">
        <v>470</v>
      </c>
      <c r="F49" t="s">
        <v>357</v>
      </c>
      <c r="G49" t="s">
        <v>358</v>
      </c>
      <c r="H49" t="s">
        <v>456</v>
      </c>
      <c r="I49" t="s">
        <v>360</v>
      </c>
      <c r="J49" t="s">
        <v>457</v>
      </c>
      <c r="K49" t="s">
        <v>458</v>
      </c>
      <c r="L49" t="s">
        <v>362</v>
      </c>
      <c r="M49">
        <v>1691787733.5999999</v>
      </c>
      <c r="N49">
        <f t="shared" ref="N49:N80" si="34">(O49)/1000</f>
        <v>5.4333963121641618E-3</v>
      </c>
      <c r="O49">
        <f t="shared" ref="O49:O72" si="35">IF(BJ49, AR49, AL49)</f>
        <v>5.4333963121641622</v>
      </c>
      <c r="P49">
        <f t="shared" ref="P49:P72" si="36">IF(BJ49, AM49, AK49)</f>
        <v>7.7408158816555792</v>
      </c>
      <c r="Q49">
        <f t="shared" ref="Q49:Q80" si="37">BL49 - IF(AY49&gt;1, P49*BF49*100/(BA49*BZ49), 0)</f>
        <v>60.209899999999998</v>
      </c>
      <c r="R49">
        <f t="shared" ref="R49:R80" si="38">((X49-N49/2)*Q49-P49)/(X49+N49/2)</f>
        <v>14.327310296279771</v>
      </c>
      <c r="S49">
        <f t="shared" ref="S49:S80" si="39">R49*(BS49+BT49)/1000</f>
        <v>1.4138435370467357</v>
      </c>
      <c r="T49">
        <f t="shared" ref="T49:T72" si="40">(BL49 - IF(AY49&gt;1, P49*BF49*100/(BA49*BZ49), 0))*(BS49+BT49)/1000</f>
        <v>5.9416161317686003</v>
      </c>
      <c r="U49">
        <f t="shared" ref="U49:U80" si="41">2/((1/W49-1/V49)+SIGN(W49)*SQRT((1/W49-1/V49)*(1/W49-1/V49) + 4*BG49/((BG49+1)*(BG49+1))*(2*1/W49*1/V49-1/V49*1/V49)))</f>
        <v>0.29009232307310695</v>
      </c>
      <c r="V49">
        <f t="shared" ref="V49:V72" si="42">IF(LEFT(BH49,1)&lt;&gt;"0",IF(LEFT(BH49,1)="1",3,BI49),$D$5+$E$5*(BZ49*BS49/($K$5*1000))+$F$5*(BZ49*BS49/($K$5*1000))*MAX(MIN(BF49,$J$5),$I$5)*MAX(MIN(BF49,$J$5),$I$5)+$G$5*MAX(MIN(BF49,$J$5),$I$5)*(BZ49*BS49/($K$5*1000))+$H$5*(BZ49*BS49/($K$5*1000))*(BZ49*BS49/($K$5*1000)))</f>
        <v>2.9080373117512179</v>
      </c>
      <c r="W49">
        <f t="shared" ref="W49:W72" si="43">N49*(1000-(1000*0.61365*EXP(17.502*AA49/(240.97+AA49))/(BS49+BT49)+BN49)/2)/(1000*0.61365*EXP(17.502*AA49/(240.97+AA49))/(BS49+BT49)-BN49)</f>
        <v>0.27492098155232064</v>
      </c>
      <c r="X49">
        <f t="shared" ref="X49:X72" si="44">1/((BG49+1)/(U49/1.6)+1/(V49/1.37)) + BG49/((BG49+1)/(U49/1.6) + BG49/(V49/1.37))</f>
        <v>0.17312255116199185</v>
      </c>
      <c r="Y49">
        <f t="shared" ref="Y49:Y72" si="45">(BB49*BE49)</f>
        <v>344.39279876241648</v>
      </c>
      <c r="Z49">
        <f t="shared" ref="Z49:Z80" si="46">(BU49+(Y49+2*0.95*0.0000000567*(((BU49+$B$7)+273)^4-(BU49+273)^4)-44100*N49)/(1.84*29.3*V49+8*0.95*0.0000000567*(BU49+273)^3))</f>
        <v>32.76851825956885</v>
      </c>
      <c r="AA49">
        <f t="shared" ref="AA49:AA80" si="47">($C$7*BV49+$D$7*BW49+$E$7*Z49)</f>
        <v>31.960699999999999</v>
      </c>
      <c r="AB49">
        <f t="shared" ref="AB49:AB80" si="48">0.61365*EXP(17.502*AA49/(240.97+AA49))</f>
        <v>4.764471799749928</v>
      </c>
      <c r="AC49">
        <f t="shared" ref="AC49:AC80" si="49">(AD49/AE49*100)</f>
        <v>60.012028478140778</v>
      </c>
      <c r="AD49">
        <f t="shared" ref="AD49:AD72" si="50">BN49*(BS49+BT49)/1000</f>
        <v>2.8898150491187997</v>
      </c>
      <c r="AE49">
        <f t="shared" ref="AE49:AE72" si="51">0.61365*EXP(17.502*BU49/(240.97+BU49))</f>
        <v>4.8153930510304397</v>
      </c>
      <c r="AF49">
        <f t="shared" ref="AF49:AF72" si="52">(AB49-BN49*(BS49+BT49)/1000)</f>
        <v>1.8746567506311282</v>
      </c>
      <c r="AG49">
        <f t="shared" ref="AG49:AG72" si="53">(-N49*44100)</f>
        <v>-239.61277736643953</v>
      </c>
      <c r="AH49">
        <f t="shared" ref="AH49:AH72" si="54">2*29.3*V49*0.92*(BU49-AA49)</f>
        <v>29.458606408858053</v>
      </c>
      <c r="AI49">
        <f t="shared" ref="AI49:AI72" si="55">2*0.95*0.0000000567*(((BU49+$B$7)+273)^4-(AA49+273)^4)</f>
        <v>2.298563048159171</v>
      </c>
      <c r="AJ49">
        <f t="shared" ref="AJ49:AJ80" si="56">Y49+AI49+AG49+AH49</f>
        <v>136.53719085299417</v>
      </c>
      <c r="AK49">
        <f t="shared" ref="AK49:AK72" si="57">BR49*AY49*(BM49-BL49*(1000-AY49*BO49)/(1000-AY49*BN49))/(100*BF49)</f>
        <v>7.8638344035155416</v>
      </c>
      <c r="AL49">
        <f t="shared" ref="AL49:AL72" si="58">1000*BR49*AY49*(BN49-BO49)/(100*BF49*(1000-AY49*BN49))</f>
        <v>5.3723018886337952</v>
      </c>
      <c r="AM49">
        <f t="shared" ref="AM49:AM80" si="59">(AN49 - AO49 - BS49*1000/(8.314*(BU49+273.15)) * AQ49/BR49 * AP49) * BR49/(100*BF49) * (1000 - BO49)/1000</f>
        <v>7.7408158816555792</v>
      </c>
      <c r="AN49">
        <v>71.60154757114249</v>
      </c>
      <c r="AO49">
        <v>62.072441818181822</v>
      </c>
      <c r="AP49">
        <v>3.9466545585573809E-3</v>
      </c>
      <c r="AQ49">
        <v>65.556094371597553</v>
      </c>
      <c r="AR49">
        <f t="shared" ref="AR49:AR80" si="60">(AT49 - AS49 + BS49*1000/(8.314*(BU49+273.15)) * AV49/BR49 * AU49) * BR49/(100*BF49) * 1000/(1000 - AT49)</f>
        <v>5.4333963121641622</v>
      </c>
      <c r="AS49">
        <v>23.023486736790481</v>
      </c>
      <c r="AT49">
        <v>29.298119393939391</v>
      </c>
      <c r="AU49">
        <v>7.4758576347591019E-3</v>
      </c>
      <c r="AV49">
        <v>94.962621065799027</v>
      </c>
      <c r="AW49">
        <v>0</v>
      </c>
      <c r="AX49">
        <v>0</v>
      </c>
      <c r="AY49">
        <f t="shared" ref="AY49:AY72" si="61">IF(AW49*$H$13&gt;=BA49,1,(BA49/(BA49-AW49*$H$13)))</f>
        <v>1</v>
      </c>
      <c r="AZ49">
        <f t="shared" ref="AZ49:AZ80" si="62">(AY49-1)*100</f>
        <v>0</v>
      </c>
      <c r="BA49">
        <f t="shared" ref="BA49:BA72" si="63">MAX(0,($B$13+$C$13*BZ49)/(1+$D$13*BZ49)*BS49/(BU49+273)*$E$13)</f>
        <v>51345.926796590014</v>
      </c>
      <c r="BB49">
        <f t="shared" ref="BB49:BB72" si="64">$B$11*CA49+$C$11*CB49+$F$11*CM49*(1-CP49)</f>
        <v>1800.12</v>
      </c>
      <c r="BC49">
        <f t="shared" ref="BC49:BC80" si="65">BB49*BD49</f>
        <v>1513.2857993812081</v>
      </c>
      <c r="BD49">
        <f t="shared" ref="BD49:BD72" si="66">($B$11*$D$9+$C$11*$D$9+$F$11*((CZ49+CR49)/MAX(CZ49+CR49+DA49, 0.1)*$I$9+DA49/MAX(CZ49+CR49+DA49, 0.1)*$J$9))/($B$11+$C$11+$F$11)</f>
        <v>0.84065828910361984</v>
      </c>
      <c r="BE49">
        <f t="shared" ref="BE49:BE72" si="67">($B$11*$K$9+$C$11*$K$9+$F$11*((CZ49+CR49)/MAX(CZ49+CR49+DA49, 0.1)*$P$9+DA49/MAX(CZ49+CR49+DA49, 0.1)*$Q$9))/($B$11+$C$11+$F$11)</f>
        <v>0.1913165782072398</v>
      </c>
      <c r="BF49">
        <v>6</v>
      </c>
      <c r="BG49">
        <v>0.5</v>
      </c>
      <c r="BH49" t="s">
        <v>363</v>
      </c>
      <c r="BI49">
        <v>2</v>
      </c>
      <c r="BJ49" t="b">
        <v>1</v>
      </c>
      <c r="BK49">
        <v>1691787733.5999999</v>
      </c>
      <c r="BL49">
        <v>60.209899999999998</v>
      </c>
      <c r="BM49">
        <v>70.035799999999995</v>
      </c>
      <c r="BN49">
        <v>29.284199999999998</v>
      </c>
      <c r="BO49">
        <v>23.025500000000001</v>
      </c>
      <c r="BP49">
        <v>62.7729</v>
      </c>
      <c r="BQ49">
        <v>29.2332</v>
      </c>
      <c r="BR49">
        <v>499.94200000000001</v>
      </c>
      <c r="BS49">
        <v>98.581599999999995</v>
      </c>
      <c r="BT49">
        <v>0.10011399999999999</v>
      </c>
      <c r="BU49">
        <v>32.148600000000002</v>
      </c>
      <c r="BV49">
        <v>31.960699999999999</v>
      </c>
      <c r="BW49">
        <v>999.9</v>
      </c>
      <c r="BX49">
        <v>0</v>
      </c>
      <c r="BY49">
        <v>0</v>
      </c>
      <c r="BZ49">
        <v>10020</v>
      </c>
      <c r="CA49">
        <v>0</v>
      </c>
      <c r="CB49">
        <v>669.34299999999996</v>
      </c>
      <c r="CC49">
        <v>-9.8676999999999992</v>
      </c>
      <c r="CD49">
        <v>61.984299999999998</v>
      </c>
      <c r="CE49">
        <v>71.686400000000006</v>
      </c>
      <c r="CF49">
        <v>6.2755200000000002</v>
      </c>
      <c r="CG49">
        <v>70.035799999999995</v>
      </c>
      <c r="CH49">
        <v>23.025500000000001</v>
      </c>
      <c r="CI49">
        <v>2.8885399999999999</v>
      </c>
      <c r="CJ49">
        <v>2.2698900000000002</v>
      </c>
      <c r="CK49">
        <v>23.399000000000001</v>
      </c>
      <c r="CL49">
        <v>19.464300000000001</v>
      </c>
      <c r="CM49">
        <v>1800.12</v>
      </c>
      <c r="CN49">
        <v>0.97799400000000003</v>
      </c>
      <c r="CO49">
        <v>2.2005799999999999E-2</v>
      </c>
      <c r="CP49">
        <v>0</v>
      </c>
      <c r="CQ49">
        <v>952.77599999999995</v>
      </c>
      <c r="CR49">
        <v>5.0009399999999999</v>
      </c>
      <c r="CS49">
        <v>20509.5</v>
      </c>
      <c r="CT49">
        <v>13861.1</v>
      </c>
      <c r="CU49">
        <v>47.375</v>
      </c>
      <c r="CV49">
        <v>49</v>
      </c>
      <c r="CW49">
        <v>48.311999999999998</v>
      </c>
      <c r="CX49">
        <v>48.436999999999998</v>
      </c>
      <c r="CY49">
        <v>49</v>
      </c>
      <c r="CZ49">
        <v>1755.62</v>
      </c>
      <c r="DA49">
        <v>39.5</v>
      </c>
      <c r="DB49">
        <v>0</v>
      </c>
      <c r="DC49">
        <v>1691787733.8</v>
      </c>
      <c r="DD49">
        <v>0</v>
      </c>
      <c r="DE49">
        <v>1691787761.5999999</v>
      </c>
      <c r="DF49" t="s">
        <v>471</v>
      </c>
      <c r="DG49">
        <v>1691787758.0999999</v>
      </c>
      <c r="DH49">
        <v>1691787761.5999999</v>
      </c>
      <c r="DI49">
        <v>36</v>
      </c>
      <c r="DJ49">
        <v>4.2000000000000003E-2</v>
      </c>
      <c r="DK49">
        <v>-1.7000000000000001E-2</v>
      </c>
      <c r="DL49">
        <v>-2.5630000000000002</v>
      </c>
      <c r="DM49">
        <v>5.0999999999999997E-2</v>
      </c>
      <c r="DN49">
        <v>70</v>
      </c>
      <c r="DO49">
        <v>23</v>
      </c>
      <c r="DP49">
        <v>0.46</v>
      </c>
      <c r="DQ49">
        <v>0.04</v>
      </c>
      <c r="DR49">
        <v>7.7080991081452161</v>
      </c>
      <c r="DS49">
        <v>0.57315034630415851</v>
      </c>
      <c r="DT49">
        <v>0.10719926539090061</v>
      </c>
      <c r="DU49">
        <v>1</v>
      </c>
      <c r="DV49">
        <v>0.28029466027054228</v>
      </c>
      <c r="DW49">
        <v>3.085874456681394E-2</v>
      </c>
      <c r="DX49">
        <v>4.6673995455262726E-3</v>
      </c>
      <c r="DY49">
        <v>1</v>
      </c>
      <c r="DZ49">
        <v>2</v>
      </c>
      <c r="EA49">
        <v>2</v>
      </c>
      <c r="EB49" t="s">
        <v>365</v>
      </c>
      <c r="EC49">
        <v>3.1233</v>
      </c>
      <c r="ED49">
        <v>2.8696199999999998</v>
      </c>
      <c r="EE49">
        <v>1.6318200000000001E-2</v>
      </c>
      <c r="EF49">
        <v>1.8474999999999998E-2</v>
      </c>
      <c r="EG49">
        <v>0.12851099999999999</v>
      </c>
      <c r="EH49">
        <v>0.109264</v>
      </c>
      <c r="EI49">
        <v>28560.6</v>
      </c>
      <c r="EJ49">
        <v>29339.1</v>
      </c>
      <c r="EK49">
        <v>26747.5</v>
      </c>
      <c r="EL49">
        <v>27611.599999999999</v>
      </c>
      <c r="EM49">
        <v>33352.5</v>
      </c>
      <c r="EN49">
        <v>34405.4</v>
      </c>
      <c r="EO49">
        <v>39643.800000000003</v>
      </c>
      <c r="EP49">
        <v>40034.1</v>
      </c>
      <c r="EQ49">
        <v>1.9927999999999999</v>
      </c>
      <c r="ER49">
        <v>1.7245999999999999</v>
      </c>
      <c r="ES49">
        <v>6.80983E-2</v>
      </c>
      <c r="ET49">
        <v>0</v>
      </c>
      <c r="EU49">
        <v>30.855</v>
      </c>
      <c r="EV49">
        <v>999.9</v>
      </c>
      <c r="EW49">
        <v>55.7</v>
      </c>
      <c r="EX49">
        <v>36.700000000000003</v>
      </c>
      <c r="EY49">
        <v>35.042400000000001</v>
      </c>
      <c r="EZ49">
        <v>62.465600000000002</v>
      </c>
      <c r="FA49">
        <v>28.389399999999998</v>
      </c>
      <c r="FB49">
        <v>1</v>
      </c>
      <c r="FC49">
        <v>0.59756100000000001</v>
      </c>
      <c r="FD49">
        <v>1.44641</v>
      </c>
      <c r="FE49">
        <v>20.362200000000001</v>
      </c>
      <c r="FF49">
        <v>5.2160900000000003</v>
      </c>
      <c r="FG49">
        <v>11.908099999999999</v>
      </c>
      <c r="FH49">
        <v>4.9968000000000004</v>
      </c>
      <c r="FI49">
        <v>3.3029999999999999</v>
      </c>
      <c r="FJ49">
        <v>9999</v>
      </c>
      <c r="FK49">
        <v>9999</v>
      </c>
      <c r="FL49">
        <v>9999</v>
      </c>
      <c r="FM49">
        <v>999.9</v>
      </c>
      <c r="FN49">
        <v>1.8840300000000001</v>
      </c>
      <c r="FO49">
        <v>1.8846099999999999</v>
      </c>
      <c r="FP49">
        <v>1.8806499999999999</v>
      </c>
      <c r="FQ49">
        <v>1.8821699999999999</v>
      </c>
      <c r="FR49">
        <v>1.87927</v>
      </c>
      <c r="FS49">
        <v>1.8827799999999999</v>
      </c>
      <c r="FT49">
        <v>1.87866</v>
      </c>
      <c r="FU49">
        <v>1.8809800000000001</v>
      </c>
      <c r="FV49">
        <v>5</v>
      </c>
      <c r="FW49">
        <v>0</v>
      </c>
      <c r="FX49">
        <v>0</v>
      </c>
      <c r="FY49">
        <v>0</v>
      </c>
      <c r="FZ49" t="s">
        <v>366</v>
      </c>
      <c r="GA49" t="s">
        <v>367</v>
      </c>
      <c r="GB49" t="s">
        <v>368</v>
      </c>
      <c r="GC49" t="s">
        <v>368</v>
      </c>
      <c r="GD49" t="s">
        <v>368</v>
      </c>
      <c r="GE49" t="s">
        <v>368</v>
      </c>
      <c r="GF49">
        <v>0</v>
      </c>
      <c r="GG49">
        <v>100</v>
      </c>
      <c r="GH49">
        <v>100</v>
      </c>
      <c r="GI49">
        <v>-2.5630000000000002</v>
      </c>
      <c r="GJ49">
        <v>5.0999999999999997E-2</v>
      </c>
      <c r="GK49">
        <v>-2.6047499999999961</v>
      </c>
      <c r="GL49">
        <v>0</v>
      </c>
      <c r="GM49">
        <v>0</v>
      </c>
      <c r="GN49">
        <v>0</v>
      </c>
      <c r="GO49">
        <v>6.7799999999998306E-2</v>
      </c>
      <c r="GP49">
        <v>0</v>
      </c>
      <c r="GQ49">
        <v>0</v>
      </c>
      <c r="GR49">
        <v>0</v>
      </c>
      <c r="GS49">
        <v>-1</v>
      </c>
      <c r="GT49">
        <v>-1</v>
      </c>
      <c r="GU49">
        <v>-1</v>
      </c>
      <c r="GV49">
        <v>-1</v>
      </c>
      <c r="GW49">
        <v>2.2000000000000002</v>
      </c>
      <c r="GX49">
        <v>2.2000000000000002</v>
      </c>
      <c r="GY49">
        <v>0.301514</v>
      </c>
      <c r="GZ49">
        <v>2.5915499999999998</v>
      </c>
      <c r="HA49">
        <v>1.5979000000000001</v>
      </c>
      <c r="HB49">
        <v>2.3071299999999999</v>
      </c>
      <c r="HC49">
        <v>1.6003400000000001</v>
      </c>
      <c r="HD49">
        <v>2.4108900000000002</v>
      </c>
      <c r="HE49">
        <v>39.068300000000001</v>
      </c>
      <c r="HF49">
        <v>15.918200000000001</v>
      </c>
      <c r="HG49">
        <v>18</v>
      </c>
      <c r="HH49">
        <v>540.41800000000001</v>
      </c>
      <c r="HI49">
        <v>436.86</v>
      </c>
      <c r="HJ49">
        <v>29.064399999999999</v>
      </c>
      <c r="HK49">
        <v>34.606400000000001</v>
      </c>
      <c r="HL49">
        <v>29.9999</v>
      </c>
      <c r="HM49">
        <v>34.6128</v>
      </c>
      <c r="HN49">
        <v>34.574599999999997</v>
      </c>
      <c r="HO49">
        <v>6.03911</v>
      </c>
      <c r="HP49">
        <v>41.195</v>
      </c>
      <c r="HQ49">
        <v>0</v>
      </c>
      <c r="HR49">
        <v>29.081499999999998</v>
      </c>
      <c r="HS49">
        <v>70</v>
      </c>
      <c r="HT49">
        <v>23.007300000000001</v>
      </c>
      <c r="HU49">
        <v>98.7988</v>
      </c>
      <c r="HV49">
        <v>97.896600000000007</v>
      </c>
    </row>
    <row r="50" spans="1:230" x14ac:dyDescent="0.3">
      <c r="A50">
        <v>34</v>
      </c>
      <c r="B50">
        <v>1691787925.5999999</v>
      </c>
      <c r="C50">
        <v>7230.5</v>
      </c>
      <c r="D50" t="s">
        <v>472</v>
      </c>
      <c r="E50" t="s">
        <v>473</v>
      </c>
      <c r="F50" t="s">
        <v>357</v>
      </c>
      <c r="G50" t="s">
        <v>358</v>
      </c>
      <c r="H50" t="s">
        <v>456</v>
      </c>
      <c r="I50" t="s">
        <v>360</v>
      </c>
      <c r="J50" t="s">
        <v>457</v>
      </c>
      <c r="K50" t="s">
        <v>458</v>
      </c>
      <c r="L50" t="s">
        <v>362</v>
      </c>
      <c r="M50">
        <v>1691787925.5999999</v>
      </c>
      <c r="N50">
        <f t="shared" si="34"/>
        <v>6.3119370014523141E-3</v>
      </c>
      <c r="O50">
        <f t="shared" si="35"/>
        <v>6.3119370014523142</v>
      </c>
      <c r="P50">
        <f t="shared" si="36"/>
        <v>3.9355664797658765</v>
      </c>
      <c r="Q50">
        <f t="shared" si="37"/>
        <v>25.104399999999998</v>
      </c>
      <c r="R50">
        <f t="shared" si="38"/>
        <v>5.3517404038030261</v>
      </c>
      <c r="S50">
        <f t="shared" si="39"/>
        <v>0.52817282936316268</v>
      </c>
      <c r="T50">
        <f t="shared" si="40"/>
        <v>2.4775981226671999</v>
      </c>
      <c r="U50">
        <f t="shared" si="41"/>
        <v>0.34498842723510836</v>
      </c>
      <c r="V50">
        <f t="shared" si="42"/>
        <v>2.8977326642942045</v>
      </c>
      <c r="W50">
        <f t="shared" si="43"/>
        <v>0.32368689639012416</v>
      </c>
      <c r="X50">
        <f t="shared" si="44"/>
        <v>0.20410846852796483</v>
      </c>
      <c r="Y50">
        <f t="shared" si="45"/>
        <v>344.35919876197943</v>
      </c>
      <c r="Z50">
        <f t="shared" si="46"/>
        <v>32.656952478440651</v>
      </c>
      <c r="AA50">
        <f t="shared" si="47"/>
        <v>31.992999999999999</v>
      </c>
      <c r="AB50">
        <f t="shared" si="48"/>
        <v>4.7731916471489759</v>
      </c>
      <c r="AC50">
        <f t="shared" si="49"/>
        <v>60.31763805377706</v>
      </c>
      <c r="AD50">
        <f t="shared" si="50"/>
        <v>2.9237343503212001</v>
      </c>
      <c r="AE50">
        <f t="shared" si="51"/>
        <v>4.8472295080826981</v>
      </c>
      <c r="AF50">
        <f t="shared" si="52"/>
        <v>1.8494572968277758</v>
      </c>
      <c r="AG50">
        <f t="shared" si="53"/>
        <v>-278.35642176404707</v>
      </c>
      <c r="AH50">
        <f t="shared" si="54"/>
        <v>42.523781756780458</v>
      </c>
      <c r="AI50">
        <f t="shared" si="55"/>
        <v>3.3322359278762539</v>
      </c>
      <c r="AJ50">
        <f t="shared" si="56"/>
        <v>111.85879468258906</v>
      </c>
      <c r="AK50">
        <f t="shared" si="57"/>
        <v>3.9582768062523086</v>
      </c>
      <c r="AL50">
        <f t="shared" si="58"/>
        <v>6.3634293290295671</v>
      </c>
      <c r="AM50">
        <f t="shared" si="59"/>
        <v>3.9355664797658765</v>
      </c>
      <c r="AN50">
        <v>30.689073372118859</v>
      </c>
      <c r="AO50">
        <v>25.86497878787879</v>
      </c>
      <c r="AP50">
        <v>-2.9233242846572451E-4</v>
      </c>
      <c r="AQ50">
        <v>65.557131522588506</v>
      </c>
      <c r="AR50">
        <f t="shared" si="60"/>
        <v>6.3119370014523142</v>
      </c>
      <c r="AS50">
        <v>22.275712737804419</v>
      </c>
      <c r="AT50">
        <v>29.627449696969691</v>
      </c>
      <c r="AU50">
        <v>-1.1626413498305461E-3</v>
      </c>
      <c r="AV50">
        <v>94.914661323882939</v>
      </c>
      <c r="AW50">
        <v>0</v>
      </c>
      <c r="AX50">
        <v>0</v>
      </c>
      <c r="AY50">
        <f t="shared" si="61"/>
        <v>1</v>
      </c>
      <c r="AZ50">
        <f t="shared" si="62"/>
        <v>0</v>
      </c>
      <c r="BA50">
        <f t="shared" si="63"/>
        <v>51036.651289606758</v>
      </c>
      <c r="BB50">
        <f t="shared" si="64"/>
        <v>1799.94</v>
      </c>
      <c r="BC50">
        <f t="shared" si="65"/>
        <v>1513.1348993809897</v>
      </c>
      <c r="BD50">
        <f t="shared" si="66"/>
        <v>0.84065852160682564</v>
      </c>
      <c r="BE50">
        <f t="shared" si="67"/>
        <v>0.19131704321365123</v>
      </c>
      <c r="BF50">
        <v>6</v>
      </c>
      <c r="BG50">
        <v>0.5</v>
      </c>
      <c r="BH50" t="s">
        <v>363</v>
      </c>
      <c r="BI50">
        <v>2</v>
      </c>
      <c r="BJ50" t="b">
        <v>1</v>
      </c>
      <c r="BK50">
        <v>1691787925.5999999</v>
      </c>
      <c r="BL50">
        <v>25.104399999999998</v>
      </c>
      <c r="BM50">
        <v>30.041499999999999</v>
      </c>
      <c r="BN50">
        <v>29.6249</v>
      </c>
      <c r="BO50">
        <v>22.221800000000002</v>
      </c>
      <c r="BP50">
        <v>27.5687</v>
      </c>
      <c r="BQ50">
        <v>29.5778</v>
      </c>
      <c r="BR50">
        <v>500.459</v>
      </c>
      <c r="BS50">
        <v>98.591700000000003</v>
      </c>
      <c r="BT50">
        <v>0.100088</v>
      </c>
      <c r="BU50">
        <v>32.2652</v>
      </c>
      <c r="BV50">
        <v>31.992999999999999</v>
      </c>
      <c r="BW50">
        <v>999.9</v>
      </c>
      <c r="BX50">
        <v>0</v>
      </c>
      <c r="BY50">
        <v>0</v>
      </c>
      <c r="BZ50">
        <v>9960</v>
      </c>
      <c r="CA50">
        <v>0</v>
      </c>
      <c r="CB50">
        <v>545.64</v>
      </c>
      <c r="CC50">
        <v>-4.9370599999999998</v>
      </c>
      <c r="CD50">
        <v>25.870899999999999</v>
      </c>
      <c r="CE50">
        <v>30.724299999999999</v>
      </c>
      <c r="CF50">
        <v>7.4031000000000002</v>
      </c>
      <c r="CG50">
        <v>30.041499999999999</v>
      </c>
      <c r="CH50">
        <v>22.221800000000002</v>
      </c>
      <c r="CI50">
        <v>2.92076</v>
      </c>
      <c r="CJ50">
        <v>2.1908799999999999</v>
      </c>
      <c r="CK50">
        <v>23.582999999999998</v>
      </c>
      <c r="CL50">
        <v>18.895800000000001</v>
      </c>
      <c r="CM50">
        <v>1799.94</v>
      </c>
      <c r="CN50">
        <v>0.97799000000000003</v>
      </c>
      <c r="CO50">
        <v>2.2009600000000001E-2</v>
      </c>
      <c r="CP50">
        <v>0</v>
      </c>
      <c r="CQ50">
        <v>929.63</v>
      </c>
      <c r="CR50">
        <v>5.0009399999999999</v>
      </c>
      <c r="CS50">
        <v>19924.400000000001</v>
      </c>
      <c r="CT50">
        <v>13859.7</v>
      </c>
      <c r="CU50">
        <v>47.375</v>
      </c>
      <c r="CV50">
        <v>49</v>
      </c>
      <c r="CW50">
        <v>48.25</v>
      </c>
      <c r="CX50">
        <v>48.5</v>
      </c>
      <c r="CY50">
        <v>49</v>
      </c>
      <c r="CZ50">
        <v>1755.43</v>
      </c>
      <c r="DA50">
        <v>39.51</v>
      </c>
      <c r="DB50">
        <v>0</v>
      </c>
      <c r="DC50">
        <v>1691787925.8</v>
      </c>
      <c r="DD50">
        <v>0</v>
      </c>
      <c r="DE50">
        <v>1691787887.5999999</v>
      </c>
      <c r="DF50" t="s">
        <v>474</v>
      </c>
      <c r="DG50">
        <v>1691787874.0999999</v>
      </c>
      <c r="DH50">
        <v>1691787887.5999999</v>
      </c>
      <c r="DI50">
        <v>37</v>
      </c>
      <c r="DJ50">
        <v>9.9000000000000005E-2</v>
      </c>
      <c r="DK50">
        <v>-4.0000000000000001E-3</v>
      </c>
      <c r="DL50">
        <v>-2.464</v>
      </c>
      <c r="DM50">
        <v>4.7E-2</v>
      </c>
      <c r="DN50">
        <v>30</v>
      </c>
      <c r="DO50">
        <v>23</v>
      </c>
      <c r="DP50">
        <v>1.27</v>
      </c>
      <c r="DQ50">
        <v>0.04</v>
      </c>
      <c r="DR50">
        <v>3.928400030950749</v>
      </c>
      <c r="DS50">
        <v>-5.7871081582778084E-3</v>
      </c>
      <c r="DT50">
        <v>9.2030669844880716E-2</v>
      </c>
      <c r="DU50">
        <v>1</v>
      </c>
      <c r="DV50">
        <v>0.34023166718039788</v>
      </c>
      <c r="DW50">
        <v>1.7068624437800309E-3</v>
      </c>
      <c r="DX50">
        <v>5.0350038997947167E-3</v>
      </c>
      <c r="DY50">
        <v>1</v>
      </c>
      <c r="DZ50">
        <v>2</v>
      </c>
      <c r="EA50">
        <v>2</v>
      </c>
      <c r="EB50" t="s">
        <v>365</v>
      </c>
      <c r="EC50">
        <v>3.1236999999999999</v>
      </c>
      <c r="ED50">
        <v>2.8690799999999999</v>
      </c>
      <c r="EE50">
        <v>7.2394399999999998E-3</v>
      </c>
      <c r="EF50">
        <v>8.0313399999999997E-3</v>
      </c>
      <c r="EG50">
        <v>0.12959499999999999</v>
      </c>
      <c r="EH50">
        <v>0.106532</v>
      </c>
      <c r="EI50">
        <v>28824.9</v>
      </c>
      <c r="EJ50">
        <v>29653.1</v>
      </c>
      <c r="EK50">
        <v>26748.400000000001</v>
      </c>
      <c r="EL50">
        <v>27613.599999999999</v>
      </c>
      <c r="EM50">
        <v>33311.300000000003</v>
      </c>
      <c r="EN50">
        <v>34512.199999999997</v>
      </c>
      <c r="EO50">
        <v>39645.199999999997</v>
      </c>
      <c r="EP50">
        <v>40036.699999999997</v>
      </c>
      <c r="EQ50">
        <v>1.9934000000000001</v>
      </c>
      <c r="ER50">
        <v>1.7234</v>
      </c>
      <c r="ES50">
        <v>6.5118099999999998E-2</v>
      </c>
      <c r="ET50">
        <v>0</v>
      </c>
      <c r="EU50">
        <v>30.9359</v>
      </c>
      <c r="EV50">
        <v>999.9</v>
      </c>
      <c r="EW50">
        <v>55.8</v>
      </c>
      <c r="EX50">
        <v>36.700000000000003</v>
      </c>
      <c r="EY50">
        <v>35.102600000000002</v>
      </c>
      <c r="EZ50">
        <v>62.645499999999998</v>
      </c>
      <c r="FA50">
        <v>28.181100000000001</v>
      </c>
      <c r="FB50">
        <v>1</v>
      </c>
      <c r="FC50">
        <v>0.59615899999999999</v>
      </c>
      <c r="FD50">
        <v>1.7088000000000001</v>
      </c>
      <c r="FE50">
        <v>20.3597</v>
      </c>
      <c r="FF50">
        <v>5.2137000000000002</v>
      </c>
      <c r="FG50">
        <v>11.908099999999999</v>
      </c>
      <c r="FH50">
        <v>4.9964000000000004</v>
      </c>
      <c r="FI50">
        <v>3.3029999999999999</v>
      </c>
      <c r="FJ50">
        <v>9999</v>
      </c>
      <c r="FK50">
        <v>9999</v>
      </c>
      <c r="FL50">
        <v>9999</v>
      </c>
      <c r="FM50">
        <v>999.9</v>
      </c>
      <c r="FN50">
        <v>1.8839999999999999</v>
      </c>
      <c r="FO50">
        <v>1.8846099999999999</v>
      </c>
      <c r="FP50">
        <v>1.8806499999999999</v>
      </c>
      <c r="FQ50">
        <v>1.8821699999999999</v>
      </c>
      <c r="FR50">
        <v>1.87927</v>
      </c>
      <c r="FS50">
        <v>1.8828100000000001</v>
      </c>
      <c r="FT50">
        <v>1.87869</v>
      </c>
      <c r="FU50">
        <v>1.8809499999999999</v>
      </c>
      <c r="FV50">
        <v>5</v>
      </c>
      <c r="FW50">
        <v>0</v>
      </c>
      <c r="FX50">
        <v>0</v>
      </c>
      <c r="FY50">
        <v>0</v>
      </c>
      <c r="FZ50" t="s">
        <v>366</v>
      </c>
      <c r="GA50" t="s">
        <v>367</v>
      </c>
      <c r="GB50" t="s">
        <v>368</v>
      </c>
      <c r="GC50" t="s">
        <v>368</v>
      </c>
      <c r="GD50" t="s">
        <v>368</v>
      </c>
      <c r="GE50" t="s">
        <v>368</v>
      </c>
      <c r="GF50">
        <v>0</v>
      </c>
      <c r="GG50">
        <v>100</v>
      </c>
      <c r="GH50">
        <v>100</v>
      </c>
      <c r="GI50">
        <v>-2.464</v>
      </c>
      <c r="GJ50">
        <v>4.7100000000000003E-2</v>
      </c>
      <c r="GK50">
        <v>-2.4642428571428709</v>
      </c>
      <c r="GL50">
        <v>0</v>
      </c>
      <c r="GM50">
        <v>0</v>
      </c>
      <c r="GN50">
        <v>0</v>
      </c>
      <c r="GO50">
        <v>4.7085000000002708E-2</v>
      </c>
      <c r="GP50">
        <v>0</v>
      </c>
      <c r="GQ50">
        <v>0</v>
      </c>
      <c r="GR50">
        <v>0</v>
      </c>
      <c r="GS50">
        <v>-1</v>
      </c>
      <c r="GT50">
        <v>-1</v>
      </c>
      <c r="GU50">
        <v>-1</v>
      </c>
      <c r="GV50">
        <v>-1</v>
      </c>
      <c r="GW50">
        <v>0.9</v>
      </c>
      <c r="GX50">
        <v>0.6</v>
      </c>
      <c r="GY50">
        <v>0.21484400000000001</v>
      </c>
      <c r="GZ50">
        <v>2.6122999999999998</v>
      </c>
      <c r="HA50">
        <v>1.5979000000000001</v>
      </c>
      <c r="HB50">
        <v>2.3071299999999999</v>
      </c>
      <c r="HC50">
        <v>1.6003400000000001</v>
      </c>
      <c r="HD50">
        <v>2.50366</v>
      </c>
      <c r="HE50">
        <v>39.0931</v>
      </c>
      <c r="HF50">
        <v>15.9095</v>
      </c>
      <c r="HG50">
        <v>18</v>
      </c>
      <c r="HH50">
        <v>540.55899999999997</v>
      </c>
      <c r="HI50">
        <v>435.85300000000001</v>
      </c>
      <c r="HJ50">
        <v>28.950299999999999</v>
      </c>
      <c r="HK50">
        <v>34.571800000000003</v>
      </c>
      <c r="HL50">
        <v>29.998799999999999</v>
      </c>
      <c r="HM50">
        <v>34.581600000000002</v>
      </c>
      <c r="HN50">
        <v>34.540300000000002</v>
      </c>
      <c r="HO50">
        <v>4.3048999999999999</v>
      </c>
      <c r="HP50">
        <v>43.805</v>
      </c>
      <c r="HQ50">
        <v>0</v>
      </c>
      <c r="HR50">
        <v>28.974399999999999</v>
      </c>
      <c r="HS50">
        <v>30</v>
      </c>
      <c r="HT50">
        <v>22.139600000000002</v>
      </c>
      <c r="HU50">
        <v>98.802300000000002</v>
      </c>
      <c r="HV50">
        <v>97.903199999999998</v>
      </c>
    </row>
    <row r="51" spans="1:230" x14ac:dyDescent="0.3">
      <c r="A51">
        <v>35</v>
      </c>
      <c r="B51">
        <v>1691788044.5999999</v>
      </c>
      <c r="C51">
        <v>7349.5</v>
      </c>
      <c r="D51" t="s">
        <v>475</v>
      </c>
      <c r="E51" t="s">
        <v>476</v>
      </c>
      <c r="F51" t="s">
        <v>357</v>
      </c>
      <c r="G51" t="s">
        <v>358</v>
      </c>
      <c r="H51" t="s">
        <v>456</v>
      </c>
      <c r="I51" t="s">
        <v>360</v>
      </c>
      <c r="J51" t="s">
        <v>457</v>
      </c>
      <c r="K51" t="s">
        <v>458</v>
      </c>
      <c r="L51" t="s">
        <v>362</v>
      </c>
      <c r="M51">
        <v>1691788044.5999999</v>
      </c>
      <c r="N51">
        <f t="shared" si="34"/>
        <v>6.6981732292487493E-3</v>
      </c>
      <c r="O51">
        <f t="shared" si="35"/>
        <v>6.6981732292487495</v>
      </c>
      <c r="P51">
        <f t="shared" si="36"/>
        <v>1.4938252874251783</v>
      </c>
      <c r="Q51">
        <f t="shared" si="37"/>
        <v>8.1910799999999995</v>
      </c>
      <c r="R51">
        <f t="shared" si="38"/>
        <v>1.1939678418259616</v>
      </c>
      <c r="S51">
        <f t="shared" si="39"/>
        <v>0.11783315673313385</v>
      </c>
      <c r="T51">
        <f t="shared" si="40"/>
        <v>0.80838091248552002</v>
      </c>
      <c r="U51">
        <f t="shared" si="41"/>
        <v>0.3698117744778518</v>
      </c>
      <c r="V51">
        <f t="shared" si="42"/>
        <v>2.9029513870474428</v>
      </c>
      <c r="W51">
        <f t="shared" si="43"/>
        <v>0.34549129318875799</v>
      </c>
      <c r="X51">
        <f t="shared" si="44"/>
        <v>0.21798373258145359</v>
      </c>
      <c r="Y51">
        <f t="shared" si="45"/>
        <v>344.35491192046356</v>
      </c>
      <c r="Z51">
        <f t="shared" si="46"/>
        <v>32.589537759111778</v>
      </c>
      <c r="AA51">
        <f t="shared" si="47"/>
        <v>31.9773</v>
      </c>
      <c r="AB51">
        <f t="shared" si="48"/>
        <v>4.7689514736609286</v>
      </c>
      <c r="AC51">
        <f t="shared" si="49"/>
        <v>60.335109467176466</v>
      </c>
      <c r="AD51">
        <f t="shared" si="50"/>
        <v>2.9302362263327999</v>
      </c>
      <c r="AE51">
        <f t="shared" si="51"/>
        <v>4.8566021545496803</v>
      </c>
      <c r="AF51">
        <f t="shared" si="52"/>
        <v>1.8387152473281287</v>
      </c>
      <c r="AG51">
        <f t="shared" si="53"/>
        <v>-295.38943940986985</v>
      </c>
      <c r="AH51">
        <f t="shared" si="54"/>
        <v>50.40991107899525</v>
      </c>
      <c r="AI51">
        <f t="shared" si="55"/>
        <v>3.9434639727182983</v>
      </c>
      <c r="AJ51">
        <f t="shared" si="56"/>
        <v>103.31884756230725</v>
      </c>
      <c r="AK51">
        <f t="shared" si="57"/>
        <v>1.5042221905145605</v>
      </c>
      <c r="AL51">
        <f t="shared" si="58"/>
        <v>6.7040196146834896</v>
      </c>
      <c r="AM51">
        <f t="shared" si="59"/>
        <v>1.4938252874251783</v>
      </c>
      <c r="AN51">
        <v>10.24808950949812</v>
      </c>
      <c r="AO51">
        <v>8.4204524848484823</v>
      </c>
      <c r="AP51">
        <v>-8.9123790366331889E-4</v>
      </c>
      <c r="AQ51">
        <v>65.557662956121618</v>
      </c>
      <c r="AR51">
        <f t="shared" si="60"/>
        <v>6.6981732292487495</v>
      </c>
      <c r="AS51">
        <v>21.88645172741856</v>
      </c>
      <c r="AT51">
        <v>29.693360606060601</v>
      </c>
      <c r="AU51">
        <v>-1.3619454513930261E-3</v>
      </c>
      <c r="AV51">
        <v>94.890672641929868</v>
      </c>
      <c r="AW51">
        <v>0</v>
      </c>
      <c r="AX51">
        <v>0</v>
      </c>
      <c r="AY51">
        <f t="shared" si="61"/>
        <v>1</v>
      </c>
      <c r="AZ51">
        <f t="shared" si="62"/>
        <v>0</v>
      </c>
      <c r="BA51">
        <f t="shared" si="63"/>
        <v>51177.612508533195</v>
      </c>
      <c r="BB51">
        <f t="shared" si="64"/>
        <v>1799.93</v>
      </c>
      <c r="BC51">
        <f t="shared" si="65"/>
        <v>1513.1253059602318</v>
      </c>
      <c r="BD51">
        <f t="shared" si="66"/>
        <v>0.84065786222810424</v>
      </c>
      <c r="BE51">
        <f t="shared" si="67"/>
        <v>0.19131572445620862</v>
      </c>
      <c r="BF51">
        <v>6</v>
      </c>
      <c r="BG51">
        <v>0.5</v>
      </c>
      <c r="BH51" t="s">
        <v>363</v>
      </c>
      <c r="BI51">
        <v>2</v>
      </c>
      <c r="BJ51" t="b">
        <v>1</v>
      </c>
      <c r="BK51">
        <v>1691788044.5999999</v>
      </c>
      <c r="BL51">
        <v>8.1910799999999995</v>
      </c>
      <c r="BM51">
        <v>10.061500000000001</v>
      </c>
      <c r="BN51">
        <v>29.691199999999998</v>
      </c>
      <c r="BO51">
        <v>21.887499999999999</v>
      </c>
      <c r="BP51">
        <v>10.579599999999999</v>
      </c>
      <c r="BQ51">
        <v>29.655899999999999</v>
      </c>
      <c r="BR51">
        <v>500.14499999999998</v>
      </c>
      <c r="BS51">
        <v>98.590100000000007</v>
      </c>
      <c r="BT51">
        <v>0.10029399999999999</v>
      </c>
      <c r="BU51">
        <v>32.299399999999999</v>
      </c>
      <c r="BV51">
        <v>31.9773</v>
      </c>
      <c r="BW51">
        <v>999.9</v>
      </c>
      <c r="BX51">
        <v>0</v>
      </c>
      <c r="BY51">
        <v>0</v>
      </c>
      <c r="BZ51">
        <v>9990</v>
      </c>
      <c r="CA51">
        <v>0</v>
      </c>
      <c r="CB51">
        <v>488.96100000000001</v>
      </c>
      <c r="CC51">
        <v>-1.87043</v>
      </c>
      <c r="CD51">
        <v>8.4417200000000001</v>
      </c>
      <c r="CE51">
        <v>10.2867</v>
      </c>
      <c r="CF51">
        <v>7.8036500000000002</v>
      </c>
      <c r="CG51">
        <v>10.061500000000001</v>
      </c>
      <c r="CH51">
        <v>21.887499999999999</v>
      </c>
      <c r="CI51">
        <v>2.92726</v>
      </c>
      <c r="CJ51">
        <v>2.1578900000000001</v>
      </c>
      <c r="CK51">
        <v>23.619800000000001</v>
      </c>
      <c r="CL51">
        <v>18.653099999999998</v>
      </c>
      <c r="CM51">
        <v>1799.93</v>
      </c>
      <c r="CN51">
        <v>0.97800799999999999</v>
      </c>
      <c r="CO51">
        <v>2.1992500000000002E-2</v>
      </c>
      <c r="CP51">
        <v>0</v>
      </c>
      <c r="CQ51">
        <v>919.22699999999998</v>
      </c>
      <c r="CR51">
        <v>5.0009399999999999</v>
      </c>
      <c r="CS51">
        <v>19678.7</v>
      </c>
      <c r="CT51">
        <v>13859.7</v>
      </c>
      <c r="CU51">
        <v>47.375</v>
      </c>
      <c r="CV51">
        <v>49.061999999999998</v>
      </c>
      <c r="CW51">
        <v>48.25</v>
      </c>
      <c r="CX51">
        <v>48.561999999999998</v>
      </c>
      <c r="CY51">
        <v>49.061999999999998</v>
      </c>
      <c r="CZ51">
        <v>1755.45</v>
      </c>
      <c r="DA51">
        <v>39.47</v>
      </c>
      <c r="DB51">
        <v>0</v>
      </c>
      <c r="DC51">
        <v>1691788044.5999999</v>
      </c>
      <c r="DD51">
        <v>0</v>
      </c>
      <c r="DE51">
        <v>1691788006.0999999</v>
      </c>
      <c r="DF51" t="s">
        <v>477</v>
      </c>
      <c r="DG51">
        <v>1691787999.0999999</v>
      </c>
      <c r="DH51">
        <v>1691788006.0999999</v>
      </c>
      <c r="DI51">
        <v>38</v>
      </c>
      <c r="DJ51">
        <v>7.5999999999999998E-2</v>
      </c>
      <c r="DK51">
        <v>-1.2E-2</v>
      </c>
      <c r="DL51">
        <v>-2.3889999999999998</v>
      </c>
      <c r="DM51">
        <v>3.5000000000000003E-2</v>
      </c>
      <c r="DN51">
        <v>10</v>
      </c>
      <c r="DO51">
        <v>22</v>
      </c>
      <c r="DP51">
        <v>0.87</v>
      </c>
      <c r="DQ51">
        <v>0.04</v>
      </c>
      <c r="DR51">
        <v>1.4489895853891179</v>
      </c>
      <c r="DS51">
        <v>0.19964262006654249</v>
      </c>
      <c r="DT51">
        <v>7.0415424876030253E-2</v>
      </c>
      <c r="DU51">
        <v>1</v>
      </c>
      <c r="DV51">
        <v>0.36445820558266312</v>
      </c>
      <c r="DW51">
        <v>4.7453261282825177E-3</v>
      </c>
      <c r="DX51">
        <v>5.8901824762305497E-3</v>
      </c>
      <c r="DY51">
        <v>1</v>
      </c>
      <c r="DZ51">
        <v>2</v>
      </c>
      <c r="EA51">
        <v>2</v>
      </c>
      <c r="EB51" t="s">
        <v>365</v>
      </c>
      <c r="EC51">
        <v>3.1232600000000001</v>
      </c>
      <c r="ED51">
        <v>2.8695400000000002</v>
      </c>
      <c r="EE51">
        <v>2.7861600000000002E-3</v>
      </c>
      <c r="EF51">
        <v>2.7009199999999999E-3</v>
      </c>
      <c r="EG51">
        <v>0.12983</v>
      </c>
      <c r="EH51">
        <v>0.10537199999999999</v>
      </c>
      <c r="EI51">
        <v>28951.599999999999</v>
      </c>
      <c r="EJ51">
        <v>29812.400000000001</v>
      </c>
      <c r="EK51">
        <v>26746.3</v>
      </c>
      <c r="EL51">
        <v>27614.1</v>
      </c>
      <c r="EM51">
        <v>33299.5</v>
      </c>
      <c r="EN51">
        <v>34557.4</v>
      </c>
      <c r="EO51">
        <v>39642.1</v>
      </c>
      <c r="EP51">
        <v>40037.599999999999</v>
      </c>
      <c r="EQ51">
        <v>1.994</v>
      </c>
      <c r="ER51">
        <v>1.7230000000000001</v>
      </c>
      <c r="ES51">
        <v>5.78165E-2</v>
      </c>
      <c r="ET51">
        <v>0</v>
      </c>
      <c r="EU51">
        <v>31.038699999999999</v>
      </c>
      <c r="EV51">
        <v>999.9</v>
      </c>
      <c r="EW51">
        <v>56</v>
      </c>
      <c r="EX51">
        <v>36.700000000000003</v>
      </c>
      <c r="EY51">
        <v>35.229900000000001</v>
      </c>
      <c r="EZ51">
        <v>62.805500000000002</v>
      </c>
      <c r="FA51">
        <v>28.1891</v>
      </c>
      <c r="FB51">
        <v>1</v>
      </c>
      <c r="FC51">
        <v>0.59865900000000005</v>
      </c>
      <c r="FD51">
        <v>1.7627699999999999</v>
      </c>
      <c r="FE51">
        <v>20.358799999999999</v>
      </c>
      <c r="FF51">
        <v>5.2160900000000003</v>
      </c>
      <c r="FG51">
        <v>11.9093</v>
      </c>
      <c r="FH51">
        <v>4.9976000000000003</v>
      </c>
      <c r="FI51">
        <v>3.3029999999999999</v>
      </c>
      <c r="FJ51">
        <v>9999</v>
      </c>
      <c r="FK51">
        <v>9999</v>
      </c>
      <c r="FL51">
        <v>9999</v>
      </c>
      <c r="FM51">
        <v>999.9</v>
      </c>
      <c r="FN51">
        <v>1.8839999999999999</v>
      </c>
      <c r="FO51">
        <v>1.8846099999999999</v>
      </c>
      <c r="FP51">
        <v>1.8806799999999999</v>
      </c>
      <c r="FQ51">
        <v>1.8821699999999999</v>
      </c>
      <c r="FR51">
        <v>1.87927</v>
      </c>
      <c r="FS51">
        <v>1.8827799999999999</v>
      </c>
      <c r="FT51">
        <v>1.87869</v>
      </c>
      <c r="FU51">
        <v>1.8809499999999999</v>
      </c>
      <c r="FV51">
        <v>5</v>
      </c>
      <c r="FW51">
        <v>0</v>
      </c>
      <c r="FX51">
        <v>0</v>
      </c>
      <c r="FY51">
        <v>0</v>
      </c>
      <c r="FZ51" t="s">
        <v>366</v>
      </c>
      <c r="GA51" t="s">
        <v>367</v>
      </c>
      <c r="GB51" t="s">
        <v>368</v>
      </c>
      <c r="GC51" t="s">
        <v>368</v>
      </c>
      <c r="GD51" t="s">
        <v>368</v>
      </c>
      <c r="GE51" t="s">
        <v>368</v>
      </c>
      <c r="GF51">
        <v>0</v>
      </c>
      <c r="GG51">
        <v>100</v>
      </c>
      <c r="GH51">
        <v>100</v>
      </c>
      <c r="GI51">
        <v>-2.3889999999999998</v>
      </c>
      <c r="GJ51">
        <v>3.5299999999999998E-2</v>
      </c>
      <c r="GK51">
        <v>-2.3885694999999969</v>
      </c>
      <c r="GL51">
        <v>0</v>
      </c>
      <c r="GM51">
        <v>0</v>
      </c>
      <c r="GN51">
        <v>0</v>
      </c>
      <c r="GO51">
        <v>3.5275000000002173E-2</v>
      </c>
      <c r="GP51">
        <v>0</v>
      </c>
      <c r="GQ51">
        <v>0</v>
      </c>
      <c r="GR51">
        <v>0</v>
      </c>
      <c r="GS51">
        <v>-1</v>
      </c>
      <c r="GT51">
        <v>-1</v>
      </c>
      <c r="GU51">
        <v>-1</v>
      </c>
      <c r="GV51">
        <v>-1</v>
      </c>
      <c r="GW51">
        <v>0.8</v>
      </c>
      <c r="GX51">
        <v>0.6</v>
      </c>
      <c r="GY51">
        <v>0.17333999999999999</v>
      </c>
      <c r="GZ51">
        <v>2.6269499999999999</v>
      </c>
      <c r="HA51">
        <v>1.5979000000000001</v>
      </c>
      <c r="HB51">
        <v>2.2997999999999998</v>
      </c>
      <c r="HC51">
        <v>1.6003400000000001</v>
      </c>
      <c r="HD51">
        <v>2.4902299999999999</v>
      </c>
      <c r="HE51">
        <v>39.0931</v>
      </c>
      <c r="HF51">
        <v>15.900700000000001</v>
      </c>
      <c r="HG51">
        <v>18</v>
      </c>
      <c r="HH51">
        <v>541.03700000000003</v>
      </c>
      <c r="HI51">
        <v>435.67700000000002</v>
      </c>
      <c r="HJ51">
        <v>28.923999999999999</v>
      </c>
      <c r="HK51">
        <v>34.597000000000001</v>
      </c>
      <c r="HL51">
        <v>29.9998</v>
      </c>
      <c r="HM51">
        <v>34.590899999999998</v>
      </c>
      <c r="HN51">
        <v>34.552700000000002</v>
      </c>
      <c r="HO51">
        <v>3.4509400000000001</v>
      </c>
      <c r="HP51">
        <v>44.5657</v>
      </c>
      <c r="HQ51">
        <v>0</v>
      </c>
      <c r="HR51">
        <v>28.934200000000001</v>
      </c>
      <c r="HS51">
        <v>10</v>
      </c>
      <c r="HT51">
        <v>21.786300000000001</v>
      </c>
      <c r="HU51">
        <v>98.794700000000006</v>
      </c>
      <c r="HV51">
        <v>97.905100000000004</v>
      </c>
    </row>
    <row r="52" spans="1:230" x14ac:dyDescent="0.3">
      <c r="A52">
        <v>36</v>
      </c>
      <c r="B52">
        <v>1691788225.0999999</v>
      </c>
      <c r="C52">
        <v>7530</v>
      </c>
      <c r="D52" t="s">
        <v>478</v>
      </c>
      <c r="E52" t="s">
        <v>479</v>
      </c>
      <c r="F52" t="s">
        <v>357</v>
      </c>
      <c r="G52" t="s">
        <v>358</v>
      </c>
      <c r="H52" t="s">
        <v>456</v>
      </c>
      <c r="I52" t="s">
        <v>360</v>
      </c>
      <c r="J52" t="s">
        <v>457</v>
      </c>
      <c r="K52" t="s">
        <v>458</v>
      </c>
      <c r="L52" t="s">
        <v>362</v>
      </c>
      <c r="M52">
        <v>1691788225.0999999</v>
      </c>
      <c r="N52">
        <f t="shared" si="34"/>
        <v>6.2454830761292596E-3</v>
      </c>
      <c r="O52">
        <f t="shared" si="35"/>
        <v>6.2454830761292595</v>
      </c>
      <c r="P52">
        <f t="shared" si="36"/>
        <v>26.142107646409862</v>
      </c>
      <c r="Q52">
        <f t="shared" si="37"/>
        <v>365.66699999999997</v>
      </c>
      <c r="R52">
        <f t="shared" si="38"/>
        <v>224.72027051036213</v>
      </c>
      <c r="S52">
        <f t="shared" si="39"/>
        <v>22.178796581319681</v>
      </c>
      <c r="T52">
        <f t="shared" si="40"/>
        <v>36.08955254051039</v>
      </c>
      <c r="U52">
        <f t="shared" si="41"/>
        <v>0.33492659798893093</v>
      </c>
      <c r="V52">
        <f t="shared" si="42"/>
        <v>2.9239896004843424</v>
      </c>
      <c r="W52">
        <f t="shared" si="43"/>
        <v>0.31497971877030279</v>
      </c>
      <c r="X52">
        <f t="shared" si="44"/>
        <v>0.1985554017529341</v>
      </c>
      <c r="Y52">
        <f t="shared" si="45"/>
        <v>344.41239876217196</v>
      </c>
      <c r="Z52">
        <f t="shared" si="46"/>
        <v>32.651256760307717</v>
      </c>
      <c r="AA52">
        <f t="shared" si="47"/>
        <v>32.0182</v>
      </c>
      <c r="AB52">
        <f t="shared" si="48"/>
        <v>4.780004392578161</v>
      </c>
      <c r="AC52">
        <f t="shared" si="49"/>
        <v>59.878882399613744</v>
      </c>
      <c r="AD52">
        <f t="shared" si="50"/>
        <v>2.89918921802624</v>
      </c>
      <c r="AE52">
        <f t="shared" si="51"/>
        <v>4.8417557272995158</v>
      </c>
      <c r="AF52">
        <f t="shared" si="52"/>
        <v>1.880815174551921</v>
      </c>
      <c r="AG52">
        <f t="shared" si="53"/>
        <v>-275.42580365730032</v>
      </c>
      <c r="AH52">
        <f t="shared" si="54"/>
        <v>35.783854906477288</v>
      </c>
      <c r="AI52">
        <f t="shared" si="55"/>
        <v>2.778974453432558</v>
      </c>
      <c r="AJ52">
        <f t="shared" si="56"/>
        <v>107.5494244647815</v>
      </c>
      <c r="AK52">
        <f t="shared" si="57"/>
        <v>26.305302186403754</v>
      </c>
      <c r="AL52">
        <f t="shared" si="58"/>
        <v>6.216055355272192</v>
      </c>
      <c r="AM52">
        <f t="shared" si="59"/>
        <v>26.142107646409862</v>
      </c>
      <c r="AN52">
        <v>408.95177874427941</v>
      </c>
      <c r="AO52">
        <v>376.85508484848469</v>
      </c>
      <c r="AP52">
        <v>-2.5026431644997369E-3</v>
      </c>
      <c r="AQ52">
        <v>65.556972215360076</v>
      </c>
      <c r="AR52">
        <f t="shared" si="60"/>
        <v>6.2454830761292595</v>
      </c>
      <c r="AS52">
        <v>22.072218918847099</v>
      </c>
      <c r="AT52">
        <v>29.380828484848479</v>
      </c>
      <c r="AU52">
        <v>-3.7465269389860148E-3</v>
      </c>
      <c r="AV52">
        <v>94.92117171680755</v>
      </c>
      <c r="AW52">
        <v>0</v>
      </c>
      <c r="AX52">
        <v>0</v>
      </c>
      <c r="AY52">
        <f t="shared" si="61"/>
        <v>1</v>
      </c>
      <c r="AZ52">
        <f t="shared" si="62"/>
        <v>0</v>
      </c>
      <c r="BA52">
        <f t="shared" si="63"/>
        <v>51780.109695781182</v>
      </c>
      <c r="BB52">
        <f t="shared" si="64"/>
        <v>1800.22</v>
      </c>
      <c r="BC52">
        <f t="shared" si="65"/>
        <v>1513.370099381086</v>
      </c>
      <c r="BD52">
        <f t="shared" si="66"/>
        <v>0.84065841918270323</v>
      </c>
      <c r="BE52">
        <f t="shared" si="67"/>
        <v>0.19131683836540642</v>
      </c>
      <c r="BF52">
        <v>6</v>
      </c>
      <c r="BG52">
        <v>0.5</v>
      </c>
      <c r="BH52" t="s">
        <v>363</v>
      </c>
      <c r="BI52">
        <v>2</v>
      </c>
      <c r="BJ52" t="b">
        <v>1</v>
      </c>
      <c r="BK52">
        <v>1691788225.0999999</v>
      </c>
      <c r="BL52">
        <v>365.66699999999997</v>
      </c>
      <c r="BM52">
        <v>399.99200000000002</v>
      </c>
      <c r="BN52">
        <v>29.3752</v>
      </c>
      <c r="BO52">
        <v>22.128499999999999</v>
      </c>
      <c r="BP52">
        <v>368.78300000000002</v>
      </c>
      <c r="BQ52">
        <v>29.3474</v>
      </c>
      <c r="BR52">
        <v>499.548</v>
      </c>
      <c r="BS52">
        <v>98.598799999999997</v>
      </c>
      <c r="BT52">
        <v>9.6331200000000006E-2</v>
      </c>
      <c r="BU52">
        <v>32.245199999999997</v>
      </c>
      <c r="BV52">
        <v>32.0182</v>
      </c>
      <c r="BW52">
        <v>999.9</v>
      </c>
      <c r="BX52">
        <v>0</v>
      </c>
      <c r="BY52">
        <v>0</v>
      </c>
      <c r="BZ52">
        <v>10110</v>
      </c>
      <c r="CA52">
        <v>0</v>
      </c>
      <c r="CB52">
        <v>467.40699999999998</v>
      </c>
      <c r="CC52">
        <v>-34.325299999999999</v>
      </c>
      <c r="CD52">
        <v>376.733</v>
      </c>
      <c r="CE52">
        <v>409.04300000000001</v>
      </c>
      <c r="CF52">
        <v>7.2466999999999997</v>
      </c>
      <c r="CG52">
        <v>399.99200000000002</v>
      </c>
      <c r="CH52">
        <v>22.128499999999999</v>
      </c>
      <c r="CI52">
        <v>2.89636</v>
      </c>
      <c r="CJ52">
        <v>2.1818399999999998</v>
      </c>
      <c r="CK52">
        <v>23.4438</v>
      </c>
      <c r="CL52">
        <v>18.829599999999999</v>
      </c>
      <c r="CM52">
        <v>1800.22</v>
      </c>
      <c r="CN52">
        <v>0.97799400000000003</v>
      </c>
      <c r="CO52">
        <v>2.2005899999999998E-2</v>
      </c>
      <c r="CP52">
        <v>0</v>
      </c>
      <c r="CQ52">
        <v>904.74400000000003</v>
      </c>
      <c r="CR52">
        <v>5.0009399999999999</v>
      </c>
      <c r="CS52">
        <v>19402.900000000001</v>
      </c>
      <c r="CT52">
        <v>13861.8</v>
      </c>
      <c r="CU52">
        <v>47.5</v>
      </c>
      <c r="CV52">
        <v>49.125</v>
      </c>
      <c r="CW52">
        <v>48.375</v>
      </c>
      <c r="CX52">
        <v>48.686999999999998</v>
      </c>
      <c r="CY52">
        <v>49.125</v>
      </c>
      <c r="CZ52">
        <v>1755.71</v>
      </c>
      <c r="DA52">
        <v>39.51</v>
      </c>
      <c r="DB52">
        <v>0</v>
      </c>
      <c r="DC52">
        <v>1691788225.2</v>
      </c>
      <c r="DD52">
        <v>0</v>
      </c>
      <c r="DE52">
        <v>1691788111.0999999</v>
      </c>
      <c r="DF52" t="s">
        <v>480</v>
      </c>
      <c r="DG52">
        <v>1691788101.0999999</v>
      </c>
      <c r="DH52">
        <v>1691788111.0999999</v>
      </c>
      <c r="DI52">
        <v>39</v>
      </c>
      <c r="DJ52">
        <v>-0.72799999999999998</v>
      </c>
      <c r="DK52">
        <v>-8.0000000000000002E-3</v>
      </c>
      <c r="DL52">
        <v>-3.117</v>
      </c>
      <c r="DM52">
        <v>2.8000000000000001E-2</v>
      </c>
      <c r="DN52">
        <v>400</v>
      </c>
      <c r="DO52">
        <v>22</v>
      </c>
      <c r="DP52">
        <v>0.35</v>
      </c>
      <c r="DQ52">
        <v>0.04</v>
      </c>
      <c r="DR52">
        <v>25.866472169898959</v>
      </c>
      <c r="DS52">
        <v>2.0552212430925558</v>
      </c>
      <c r="DT52">
        <v>0.31614737207326349</v>
      </c>
      <c r="DU52">
        <v>0</v>
      </c>
      <c r="DV52">
        <v>0.34399026256618181</v>
      </c>
      <c r="DW52">
        <v>-3.2809290959338162E-2</v>
      </c>
      <c r="DX52">
        <v>4.9441606907773142E-3</v>
      </c>
      <c r="DY52">
        <v>1</v>
      </c>
      <c r="DZ52">
        <v>1</v>
      </c>
      <c r="EA52">
        <v>2</v>
      </c>
      <c r="EB52" t="s">
        <v>390</v>
      </c>
      <c r="EC52">
        <v>3.12263</v>
      </c>
      <c r="ED52">
        <v>2.8666299999999998</v>
      </c>
      <c r="EE52">
        <v>8.0868099999999998E-2</v>
      </c>
      <c r="EF52">
        <v>8.7263099999999996E-2</v>
      </c>
      <c r="EG52">
        <v>0.12887399999999999</v>
      </c>
      <c r="EH52">
        <v>0.1062</v>
      </c>
      <c r="EI52">
        <v>26681.5</v>
      </c>
      <c r="EJ52">
        <v>27282</v>
      </c>
      <c r="EK52">
        <v>26740.9</v>
      </c>
      <c r="EL52">
        <v>27609</v>
      </c>
      <c r="EM52">
        <v>33335.800000000003</v>
      </c>
      <c r="EN52">
        <v>34526.699999999997</v>
      </c>
      <c r="EO52">
        <v>39633.9</v>
      </c>
      <c r="EP52">
        <v>40031</v>
      </c>
      <c r="EQ52">
        <v>1.9916</v>
      </c>
      <c r="ER52">
        <v>1.7234</v>
      </c>
      <c r="ES52">
        <v>5.4985300000000001E-2</v>
      </c>
      <c r="ET52">
        <v>0</v>
      </c>
      <c r="EU52">
        <v>31.125699999999998</v>
      </c>
      <c r="EV52">
        <v>999.9</v>
      </c>
      <c r="EW52">
        <v>56.2</v>
      </c>
      <c r="EX52">
        <v>36.700000000000003</v>
      </c>
      <c r="EY52">
        <v>35.3521</v>
      </c>
      <c r="EZ52">
        <v>62.585500000000003</v>
      </c>
      <c r="FA52">
        <v>28.441500000000001</v>
      </c>
      <c r="FB52">
        <v>1</v>
      </c>
      <c r="FC52">
        <v>0.61097599999999996</v>
      </c>
      <c r="FD52">
        <v>2.5478900000000002</v>
      </c>
      <c r="FE52">
        <v>20.347000000000001</v>
      </c>
      <c r="FF52">
        <v>5.20052</v>
      </c>
      <c r="FG52">
        <v>11.908099999999999</v>
      </c>
      <c r="FH52">
        <v>4.9923999999999999</v>
      </c>
      <c r="FI52">
        <v>3.3003999999999998</v>
      </c>
      <c r="FJ52">
        <v>9999</v>
      </c>
      <c r="FK52">
        <v>9999</v>
      </c>
      <c r="FL52">
        <v>9999</v>
      </c>
      <c r="FM52">
        <v>999.9</v>
      </c>
      <c r="FN52">
        <v>1.8839999999999999</v>
      </c>
      <c r="FO52">
        <v>1.8846099999999999</v>
      </c>
      <c r="FP52">
        <v>1.8806499999999999</v>
      </c>
      <c r="FQ52">
        <v>1.8822000000000001</v>
      </c>
      <c r="FR52">
        <v>1.87927</v>
      </c>
      <c r="FS52">
        <v>1.8827799999999999</v>
      </c>
      <c r="FT52">
        <v>1.87866</v>
      </c>
      <c r="FU52">
        <v>1.8809499999999999</v>
      </c>
      <c r="FV52">
        <v>5</v>
      </c>
      <c r="FW52">
        <v>0</v>
      </c>
      <c r="FX52">
        <v>0</v>
      </c>
      <c r="FY52">
        <v>0</v>
      </c>
      <c r="FZ52" t="s">
        <v>366</v>
      </c>
      <c r="GA52" t="s">
        <v>367</v>
      </c>
      <c r="GB52" t="s">
        <v>368</v>
      </c>
      <c r="GC52" t="s">
        <v>368</v>
      </c>
      <c r="GD52" t="s">
        <v>368</v>
      </c>
      <c r="GE52" t="s">
        <v>368</v>
      </c>
      <c r="GF52">
        <v>0</v>
      </c>
      <c r="GG52">
        <v>100</v>
      </c>
      <c r="GH52">
        <v>100</v>
      </c>
      <c r="GI52">
        <v>-3.1160000000000001</v>
      </c>
      <c r="GJ52">
        <v>2.7799999999999998E-2</v>
      </c>
      <c r="GK52">
        <v>-3.1165500000000752</v>
      </c>
      <c r="GL52">
        <v>0</v>
      </c>
      <c r="GM52">
        <v>0</v>
      </c>
      <c r="GN52">
        <v>0</v>
      </c>
      <c r="GO52">
        <v>2.7774999999998329E-2</v>
      </c>
      <c r="GP52">
        <v>0</v>
      </c>
      <c r="GQ52">
        <v>0</v>
      </c>
      <c r="GR52">
        <v>0</v>
      </c>
      <c r="GS52">
        <v>-1</v>
      </c>
      <c r="GT52">
        <v>-1</v>
      </c>
      <c r="GU52">
        <v>-1</v>
      </c>
      <c r="GV52">
        <v>-1</v>
      </c>
      <c r="GW52">
        <v>2.1</v>
      </c>
      <c r="GX52">
        <v>1.9</v>
      </c>
      <c r="GY52">
        <v>0.99121099999999995</v>
      </c>
      <c r="GZ52">
        <v>2.5622600000000002</v>
      </c>
      <c r="HA52">
        <v>1.5979000000000001</v>
      </c>
      <c r="HB52">
        <v>2.3034699999999999</v>
      </c>
      <c r="HC52">
        <v>1.6003400000000001</v>
      </c>
      <c r="HD52">
        <v>2.4060100000000002</v>
      </c>
      <c r="HE52">
        <v>39.142800000000001</v>
      </c>
      <c r="HF52">
        <v>15.874499999999999</v>
      </c>
      <c r="HG52">
        <v>18</v>
      </c>
      <c r="HH52">
        <v>539.95500000000004</v>
      </c>
      <c r="HI52">
        <v>436.358</v>
      </c>
      <c r="HJ52">
        <v>28.279499999999999</v>
      </c>
      <c r="HK52">
        <v>34.682000000000002</v>
      </c>
      <c r="HL52">
        <v>30.000399999999999</v>
      </c>
      <c r="HM52">
        <v>34.653599999999997</v>
      </c>
      <c r="HN52">
        <v>34.615200000000002</v>
      </c>
      <c r="HO52">
        <v>19.877099999999999</v>
      </c>
      <c r="HP52">
        <v>44.141300000000001</v>
      </c>
      <c r="HQ52">
        <v>0</v>
      </c>
      <c r="HR52">
        <v>28.269400000000001</v>
      </c>
      <c r="HS52">
        <v>400</v>
      </c>
      <c r="HT52">
        <v>22.1524</v>
      </c>
      <c r="HU52">
        <v>98.774299999999997</v>
      </c>
      <c r="HV52">
        <v>97.888300000000001</v>
      </c>
    </row>
    <row r="53" spans="1:230" x14ac:dyDescent="0.3">
      <c r="A53">
        <v>37</v>
      </c>
      <c r="B53">
        <v>1691788352.5999999</v>
      </c>
      <c r="C53">
        <v>7657.5</v>
      </c>
      <c r="D53" t="s">
        <v>481</v>
      </c>
      <c r="E53" t="s">
        <v>482</v>
      </c>
      <c r="F53" t="s">
        <v>357</v>
      </c>
      <c r="G53" t="s">
        <v>358</v>
      </c>
      <c r="H53" t="s">
        <v>456</v>
      </c>
      <c r="I53" t="s">
        <v>360</v>
      </c>
      <c r="J53" t="s">
        <v>457</v>
      </c>
      <c r="K53" t="s">
        <v>458</v>
      </c>
      <c r="L53" t="s">
        <v>362</v>
      </c>
      <c r="M53">
        <v>1691788352.5999999</v>
      </c>
      <c r="N53">
        <f t="shared" si="34"/>
        <v>4.3223082248562529E-3</v>
      </c>
      <c r="O53">
        <f t="shared" si="35"/>
        <v>4.3223082248562532</v>
      </c>
      <c r="P53">
        <f t="shared" si="36"/>
        <v>26.618184131795697</v>
      </c>
      <c r="Q53">
        <f t="shared" si="37"/>
        <v>365.935</v>
      </c>
      <c r="R53">
        <f t="shared" si="38"/>
        <v>156.94764385829549</v>
      </c>
      <c r="S53">
        <f t="shared" si="39"/>
        <v>15.489940365444742</v>
      </c>
      <c r="T53">
        <f t="shared" si="40"/>
        <v>36.115937699242004</v>
      </c>
      <c r="U53">
        <f t="shared" si="41"/>
        <v>0.22006471549957615</v>
      </c>
      <c r="V53">
        <f t="shared" si="42"/>
        <v>2.9082836579800873</v>
      </c>
      <c r="W53">
        <f t="shared" si="43"/>
        <v>0.21121458409307131</v>
      </c>
      <c r="X53">
        <f t="shared" si="44"/>
        <v>0.13277460713495309</v>
      </c>
      <c r="Y53">
        <f t="shared" si="45"/>
        <v>344.35739876291939</v>
      </c>
      <c r="Z53">
        <f t="shared" si="46"/>
        <v>32.925220005249749</v>
      </c>
      <c r="AA53">
        <f t="shared" si="47"/>
        <v>32.009599999999999</v>
      </c>
      <c r="AB53">
        <f t="shared" si="48"/>
        <v>4.7776784571623425</v>
      </c>
      <c r="AC53">
        <f t="shared" si="49"/>
        <v>59.336731199721591</v>
      </c>
      <c r="AD53">
        <f t="shared" si="50"/>
        <v>2.8358810462581601</v>
      </c>
      <c r="AE53">
        <f t="shared" si="51"/>
        <v>4.7793010988638116</v>
      </c>
      <c r="AF53">
        <f t="shared" si="52"/>
        <v>1.9417974109041825</v>
      </c>
      <c r="AG53">
        <f t="shared" si="53"/>
        <v>-190.61379271616076</v>
      </c>
      <c r="AH53">
        <f t="shared" si="54"/>
        <v>0.94074833141417047</v>
      </c>
      <c r="AI53">
        <f t="shared" si="55"/>
        <v>7.3367081353398964E-2</v>
      </c>
      <c r="AJ53">
        <f t="shared" si="56"/>
        <v>154.75772145952621</v>
      </c>
      <c r="AK53">
        <f t="shared" si="57"/>
        <v>26.70730890167588</v>
      </c>
      <c r="AL53">
        <f t="shared" si="58"/>
        <v>4.2435522383050088</v>
      </c>
      <c r="AM53">
        <f t="shared" si="59"/>
        <v>26.618184131795697</v>
      </c>
      <c r="AN53">
        <v>409.56667470824902</v>
      </c>
      <c r="AO53">
        <v>376.67370909090909</v>
      </c>
      <c r="AP53">
        <v>3.1112652374077732E-2</v>
      </c>
      <c r="AQ53">
        <v>65.56035416768502</v>
      </c>
      <c r="AR53">
        <f t="shared" si="60"/>
        <v>4.3223082248562532</v>
      </c>
      <c r="AS53">
        <v>23.68185785243638</v>
      </c>
      <c r="AT53">
        <v>28.728263636363621</v>
      </c>
      <c r="AU53">
        <v>-8.7446765235383239E-4</v>
      </c>
      <c r="AV53">
        <v>94.792534239586544</v>
      </c>
      <c r="AW53">
        <v>0</v>
      </c>
      <c r="AX53">
        <v>0</v>
      </c>
      <c r="AY53">
        <f t="shared" si="61"/>
        <v>1</v>
      </c>
      <c r="AZ53">
        <f t="shared" si="62"/>
        <v>0</v>
      </c>
      <c r="BA53">
        <f t="shared" si="63"/>
        <v>51375.558772090473</v>
      </c>
      <c r="BB53">
        <f t="shared" si="64"/>
        <v>1799.94</v>
      </c>
      <c r="BC53">
        <f t="shared" si="65"/>
        <v>1513.1339993814597</v>
      </c>
      <c r="BD53">
        <f t="shared" si="66"/>
        <v>0.84065802159041947</v>
      </c>
      <c r="BE53">
        <f t="shared" si="67"/>
        <v>0.19131604318083903</v>
      </c>
      <c r="BF53">
        <v>6</v>
      </c>
      <c r="BG53">
        <v>0.5</v>
      </c>
      <c r="BH53" t="s">
        <v>363</v>
      </c>
      <c r="BI53">
        <v>2</v>
      </c>
      <c r="BJ53" t="b">
        <v>1</v>
      </c>
      <c r="BK53">
        <v>1691788352.5999999</v>
      </c>
      <c r="BL53">
        <v>365.935</v>
      </c>
      <c r="BM53">
        <v>399.86200000000002</v>
      </c>
      <c r="BN53">
        <v>28.733799999999999</v>
      </c>
      <c r="BO53">
        <v>23.785699999999999</v>
      </c>
      <c r="BP53">
        <v>369.17700000000002</v>
      </c>
      <c r="BQ53">
        <v>28.6922</v>
      </c>
      <c r="BR53">
        <v>499.78199999999998</v>
      </c>
      <c r="BS53">
        <v>98.595500000000001</v>
      </c>
      <c r="BT53">
        <v>9.9453200000000005E-2</v>
      </c>
      <c r="BU53">
        <v>32.015599999999999</v>
      </c>
      <c r="BV53">
        <v>32.009599999999999</v>
      </c>
      <c r="BW53">
        <v>999.9</v>
      </c>
      <c r="BX53">
        <v>0</v>
      </c>
      <c r="BY53">
        <v>0</v>
      </c>
      <c r="BZ53">
        <v>10020</v>
      </c>
      <c r="CA53">
        <v>0</v>
      </c>
      <c r="CB53">
        <v>384.18400000000003</v>
      </c>
      <c r="CC53">
        <v>-33.927700000000002</v>
      </c>
      <c r="CD53">
        <v>376.76100000000002</v>
      </c>
      <c r="CE53">
        <v>409.60500000000002</v>
      </c>
      <c r="CF53">
        <v>4.94815</v>
      </c>
      <c r="CG53">
        <v>399.86200000000002</v>
      </c>
      <c r="CH53">
        <v>23.785699999999999</v>
      </c>
      <c r="CI53">
        <v>2.8330299999999999</v>
      </c>
      <c r="CJ53">
        <v>2.3451599999999999</v>
      </c>
      <c r="CK53">
        <v>23.0778</v>
      </c>
      <c r="CL53">
        <v>19.989999999999998</v>
      </c>
      <c r="CM53">
        <v>1799.94</v>
      </c>
      <c r="CN53">
        <v>0.97800799999999999</v>
      </c>
      <c r="CO53">
        <v>2.1992500000000002E-2</v>
      </c>
      <c r="CP53">
        <v>0</v>
      </c>
      <c r="CQ53">
        <v>891.19500000000005</v>
      </c>
      <c r="CR53">
        <v>5.0009399999999999</v>
      </c>
      <c r="CS53">
        <v>19329.900000000001</v>
      </c>
      <c r="CT53">
        <v>13859.7</v>
      </c>
      <c r="CU53">
        <v>47.5</v>
      </c>
      <c r="CV53">
        <v>49.061999999999998</v>
      </c>
      <c r="CW53">
        <v>48.375</v>
      </c>
      <c r="CX53">
        <v>48.625</v>
      </c>
      <c r="CY53">
        <v>49.061999999999998</v>
      </c>
      <c r="CZ53">
        <v>1755.46</v>
      </c>
      <c r="DA53">
        <v>39.479999999999997</v>
      </c>
      <c r="DB53">
        <v>0</v>
      </c>
      <c r="DC53">
        <v>1691788352.4000001</v>
      </c>
      <c r="DD53">
        <v>0</v>
      </c>
      <c r="DE53">
        <v>1691788313.5999999</v>
      </c>
      <c r="DF53" t="s">
        <v>483</v>
      </c>
      <c r="DG53">
        <v>1691788313.5999999</v>
      </c>
      <c r="DH53">
        <v>1691788312.5999999</v>
      </c>
      <c r="DI53">
        <v>40</v>
      </c>
      <c r="DJ53">
        <v>-0.126</v>
      </c>
      <c r="DK53">
        <v>1.4E-2</v>
      </c>
      <c r="DL53">
        <v>-3.242</v>
      </c>
      <c r="DM53">
        <v>4.2000000000000003E-2</v>
      </c>
      <c r="DN53">
        <v>400</v>
      </c>
      <c r="DO53">
        <v>23</v>
      </c>
      <c r="DP53">
        <v>0.27</v>
      </c>
      <c r="DQ53">
        <v>0.05</v>
      </c>
      <c r="DR53">
        <v>27.005383967707481</v>
      </c>
      <c r="DS53">
        <v>-0.79796669680355792</v>
      </c>
      <c r="DT53">
        <v>0.16699527600786809</v>
      </c>
      <c r="DU53">
        <v>1</v>
      </c>
      <c r="DV53">
        <v>0.23687302241392469</v>
      </c>
      <c r="DW53">
        <v>-7.2547975792429775E-2</v>
      </c>
      <c r="DX53">
        <v>1.1254491181766579E-2</v>
      </c>
      <c r="DY53">
        <v>1</v>
      </c>
      <c r="DZ53">
        <v>2</v>
      </c>
      <c r="EA53">
        <v>2</v>
      </c>
      <c r="EB53" t="s">
        <v>365</v>
      </c>
      <c r="EC53">
        <v>3.1232899999999999</v>
      </c>
      <c r="ED53">
        <v>2.86896</v>
      </c>
      <c r="EE53">
        <v>8.0922599999999997E-2</v>
      </c>
      <c r="EF53">
        <v>8.7247900000000003E-2</v>
      </c>
      <c r="EG53">
        <v>0.126832</v>
      </c>
      <c r="EH53">
        <v>0.111831</v>
      </c>
      <c r="EI53">
        <v>26678.799999999999</v>
      </c>
      <c r="EJ53">
        <v>27280.6</v>
      </c>
      <c r="EK53">
        <v>26739.9</v>
      </c>
      <c r="EL53">
        <v>27607.3</v>
      </c>
      <c r="EM53">
        <v>33412.400000000001</v>
      </c>
      <c r="EN53">
        <v>34307.599999999999</v>
      </c>
      <c r="EO53">
        <v>39631.800000000003</v>
      </c>
      <c r="EP53">
        <v>40029</v>
      </c>
      <c r="EQ53">
        <v>1.9898</v>
      </c>
      <c r="ER53">
        <v>1.7248000000000001</v>
      </c>
      <c r="ES53">
        <v>6.9886400000000001E-2</v>
      </c>
      <c r="ET53">
        <v>0</v>
      </c>
      <c r="EU53">
        <v>30.8749</v>
      </c>
      <c r="EV53">
        <v>999.9</v>
      </c>
      <c r="EW53">
        <v>56.3</v>
      </c>
      <c r="EX53">
        <v>36.700000000000003</v>
      </c>
      <c r="EY53">
        <v>35.414700000000003</v>
      </c>
      <c r="EZ53">
        <v>62.9955</v>
      </c>
      <c r="FA53">
        <v>28.3293</v>
      </c>
      <c r="FB53">
        <v>1</v>
      </c>
      <c r="FC53">
        <v>0.61304899999999996</v>
      </c>
      <c r="FD53">
        <v>2.2367300000000001</v>
      </c>
      <c r="FE53">
        <v>20.3535</v>
      </c>
      <c r="FF53">
        <v>5.2160900000000003</v>
      </c>
      <c r="FG53">
        <v>11.908099999999999</v>
      </c>
      <c r="FH53">
        <v>4.9960000000000004</v>
      </c>
      <c r="FI53">
        <v>3.3029999999999999</v>
      </c>
      <c r="FJ53">
        <v>9999</v>
      </c>
      <c r="FK53">
        <v>9999</v>
      </c>
      <c r="FL53">
        <v>9999</v>
      </c>
      <c r="FM53">
        <v>999.9</v>
      </c>
      <c r="FN53">
        <v>1.8839999999999999</v>
      </c>
      <c r="FO53">
        <v>1.8846099999999999</v>
      </c>
      <c r="FP53">
        <v>1.8806499999999999</v>
      </c>
      <c r="FQ53">
        <v>1.8821699999999999</v>
      </c>
      <c r="FR53">
        <v>1.87927</v>
      </c>
      <c r="FS53">
        <v>1.8827799999999999</v>
      </c>
      <c r="FT53">
        <v>1.8787499999999999</v>
      </c>
      <c r="FU53">
        <v>1.8809499999999999</v>
      </c>
      <c r="FV53">
        <v>5</v>
      </c>
      <c r="FW53">
        <v>0</v>
      </c>
      <c r="FX53">
        <v>0</v>
      </c>
      <c r="FY53">
        <v>0</v>
      </c>
      <c r="FZ53" t="s">
        <v>366</v>
      </c>
      <c r="GA53" t="s">
        <v>367</v>
      </c>
      <c r="GB53" t="s">
        <v>368</v>
      </c>
      <c r="GC53" t="s">
        <v>368</v>
      </c>
      <c r="GD53" t="s">
        <v>368</v>
      </c>
      <c r="GE53" t="s">
        <v>368</v>
      </c>
      <c r="GF53">
        <v>0</v>
      </c>
      <c r="GG53">
        <v>100</v>
      </c>
      <c r="GH53">
        <v>100</v>
      </c>
      <c r="GI53">
        <v>-3.242</v>
      </c>
      <c r="GJ53">
        <v>4.1599999999999998E-2</v>
      </c>
      <c r="GK53">
        <v>-3.2423999999999751</v>
      </c>
      <c r="GL53">
        <v>0</v>
      </c>
      <c r="GM53">
        <v>0</v>
      </c>
      <c r="GN53">
        <v>0</v>
      </c>
      <c r="GO53">
        <v>4.1665000000001839E-2</v>
      </c>
      <c r="GP53">
        <v>0</v>
      </c>
      <c r="GQ53">
        <v>0</v>
      </c>
      <c r="GR53">
        <v>0</v>
      </c>
      <c r="GS53">
        <v>-1</v>
      </c>
      <c r="GT53">
        <v>-1</v>
      </c>
      <c r="GU53">
        <v>-1</v>
      </c>
      <c r="GV53">
        <v>-1</v>
      </c>
      <c r="GW53">
        <v>0.7</v>
      </c>
      <c r="GX53">
        <v>0.7</v>
      </c>
      <c r="GY53">
        <v>0.99365199999999998</v>
      </c>
      <c r="GZ53">
        <v>2.5744600000000002</v>
      </c>
      <c r="HA53">
        <v>1.5979000000000001</v>
      </c>
      <c r="HB53">
        <v>2.3046899999999999</v>
      </c>
      <c r="HC53">
        <v>1.6003400000000001</v>
      </c>
      <c r="HD53">
        <v>2.3559600000000001</v>
      </c>
      <c r="HE53">
        <v>39.142800000000001</v>
      </c>
      <c r="HF53">
        <v>15.8657</v>
      </c>
      <c r="HG53">
        <v>18</v>
      </c>
      <c r="HH53">
        <v>538.98900000000003</v>
      </c>
      <c r="HI53">
        <v>437.39100000000002</v>
      </c>
      <c r="HJ53">
        <v>28.287400000000002</v>
      </c>
      <c r="HK53">
        <v>34.719900000000003</v>
      </c>
      <c r="HL53">
        <v>29.999600000000001</v>
      </c>
      <c r="HM53">
        <v>34.681899999999999</v>
      </c>
      <c r="HN53">
        <v>34.633899999999997</v>
      </c>
      <c r="HO53">
        <v>19.905799999999999</v>
      </c>
      <c r="HP53">
        <v>38.838700000000003</v>
      </c>
      <c r="HQ53">
        <v>0</v>
      </c>
      <c r="HR53">
        <v>28.299299999999999</v>
      </c>
      <c r="HS53">
        <v>400</v>
      </c>
      <c r="HT53">
        <v>24.005600000000001</v>
      </c>
      <c r="HU53">
        <v>98.769900000000007</v>
      </c>
      <c r="HV53">
        <v>97.882800000000003</v>
      </c>
    </row>
    <row r="54" spans="1:230" x14ac:dyDescent="0.3">
      <c r="A54">
        <v>38</v>
      </c>
      <c r="B54">
        <v>1691788488.5999999</v>
      </c>
      <c r="C54">
        <v>7793.5</v>
      </c>
      <c r="D54" t="s">
        <v>484</v>
      </c>
      <c r="E54" t="s">
        <v>485</v>
      </c>
      <c r="F54" t="s">
        <v>357</v>
      </c>
      <c r="G54" t="s">
        <v>358</v>
      </c>
      <c r="H54" t="s">
        <v>456</v>
      </c>
      <c r="I54" t="s">
        <v>360</v>
      </c>
      <c r="J54" t="s">
        <v>457</v>
      </c>
      <c r="K54" t="s">
        <v>458</v>
      </c>
      <c r="L54" t="s">
        <v>362</v>
      </c>
      <c r="M54">
        <v>1691788488.5999999</v>
      </c>
      <c r="N54">
        <f t="shared" si="34"/>
        <v>2.8085915862523891E-3</v>
      </c>
      <c r="O54">
        <f t="shared" si="35"/>
        <v>2.8085915862523891</v>
      </c>
      <c r="P54">
        <f t="shared" si="36"/>
        <v>26.711147350254109</v>
      </c>
      <c r="Q54">
        <f t="shared" si="37"/>
        <v>466.28899999999999</v>
      </c>
      <c r="R54">
        <f t="shared" si="38"/>
        <v>145.3158315806235</v>
      </c>
      <c r="S54">
        <f t="shared" si="39"/>
        <v>14.340960015400778</v>
      </c>
      <c r="T54">
        <f t="shared" si="40"/>
        <v>46.017229037506098</v>
      </c>
      <c r="U54">
        <f t="shared" si="41"/>
        <v>0.14058106244245921</v>
      </c>
      <c r="V54">
        <f t="shared" si="42"/>
        <v>2.9133963378496652</v>
      </c>
      <c r="W54">
        <f t="shared" si="43"/>
        <v>0.13691834350261795</v>
      </c>
      <c r="X54">
        <f t="shared" si="44"/>
        <v>8.5895097020309341E-2</v>
      </c>
      <c r="Y54">
        <f t="shared" si="45"/>
        <v>344.32509876280255</v>
      </c>
      <c r="Z54">
        <f t="shared" si="46"/>
        <v>33.278395371545251</v>
      </c>
      <c r="AA54">
        <f t="shared" si="47"/>
        <v>32.015700000000002</v>
      </c>
      <c r="AB54">
        <f t="shared" si="48"/>
        <v>4.7793281469562503</v>
      </c>
      <c r="AC54">
        <f t="shared" si="49"/>
        <v>59.40960656414488</v>
      </c>
      <c r="AD54">
        <f t="shared" si="50"/>
        <v>2.8330228474913199</v>
      </c>
      <c r="AE54">
        <f t="shared" si="51"/>
        <v>4.7686275189055323</v>
      </c>
      <c r="AF54">
        <f t="shared" si="52"/>
        <v>1.9463052994649304</v>
      </c>
      <c r="AG54">
        <f t="shared" si="53"/>
        <v>-123.85888895373036</v>
      </c>
      <c r="AH54">
        <f t="shared" si="54"/>
        <v>-6.2198541253001558</v>
      </c>
      <c r="AI54">
        <f t="shared" si="55"/>
        <v>-0.48414320702585795</v>
      </c>
      <c r="AJ54">
        <f t="shared" si="56"/>
        <v>213.76221247674621</v>
      </c>
      <c r="AK54">
        <f t="shared" si="57"/>
        <v>26.584988423821795</v>
      </c>
      <c r="AL54">
        <f t="shared" si="58"/>
        <v>2.7285951334434011</v>
      </c>
      <c r="AM54">
        <f t="shared" si="59"/>
        <v>26.711147350254109</v>
      </c>
      <c r="AN54">
        <v>512.89131344136911</v>
      </c>
      <c r="AO54">
        <v>480.04371515151519</v>
      </c>
      <c r="AP54">
        <v>-6.6525208846683944E-3</v>
      </c>
      <c r="AQ54">
        <v>65.554939470736429</v>
      </c>
      <c r="AR54">
        <f t="shared" si="60"/>
        <v>2.8085915862523891</v>
      </c>
      <c r="AS54">
        <v>25.431605645119419</v>
      </c>
      <c r="AT54">
        <v>28.704546060606049</v>
      </c>
      <c r="AU54">
        <v>-7.118436887744049E-5</v>
      </c>
      <c r="AV54">
        <v>95.031765337206593</v>
      </c>
      <c r="AW54">
        <v>0</v>
      </c>
      <c r="AX54">
        <v>0</v>
      </c>
      <c r="AY54">
        <f t="shared" si="61"/>
        <v>1</v>
      </c>
      <c r="AZ54">
        <f t="shared" si="62"/>
        <v>0</v>
      </c>
      <c r="BA54">
        <f t="shared" si="63"/>
        <v>51526.280597947094</v>
      </c>
      <c r="BB54">
        <f t="shared" si="64"/>
        <v>1799.77</v>
      </c>
      <c r="BC54">
        <f t="shared" si="65"/>
        <v>1512.9911993814012</v>
      </c>
      <c r="BD54">
        <f t="shared" si="66"/>
        <v>0.84065808374481255</v>
      </c>
      <c r="BE54">
        <f t="shared" si="67"/>
        <v>0.1913161674896251</v>
      </c>
      <c r="BF54">
        <v>6</v>
      </c>
      <c r="BG54">
        <v>0.5</v>
      </c>
      <c r="BH54" t="s">
        <v>363</v>
      </c>
      <c r="BI54">
        <v>2</v>
      </c>
      <c r="BJ54" t="b">
        <v>1</v>
      </c>
      <c r="BK54">
        <v>1691788488.5999999</v>
      </c>
      <c r="BL54">
        <v>466.28899999999999</v>
      </c>
      <c r="BM54">
        <v>499.70600000000002</v>
      </c>
      <c r="BN54">
        <v>28.706800000000001</v>
      </c>
      <c r="BO54">
        <v>25.5276</v>
      </c>
      <c r="BP54">
        <v>469.60399999999998</v>
      </c>
      <c r="BQ54">
        <v>28.630700000000001</v>
      </c>
      <c r="BR54">
        <v>500.17599999999999</v>
      </c>
      <c r="BS54">
        <v>98.589100000000002</v>
      </c>
      <c r="BT54">
        <v>9.9114900000000006E-2</v>
      </c>
      <c r="BU54">
        <v>31.976099999999999</v>
      </c>
      <c r="BV54">
        <v>32.015700000000002</v>
      </c>
      <c r="BW54">
        <v>999.9</v>
      </c>
      <c r="BX54">
        <v>0</v>
      </c>
      <c r="BY54">
        <v>0</v>
      </c>
      <c r="BZ54">
        <v>10050</v>
      </c>
      <c r="CA54">
        <v>0</v>
      </c>
      <c r="CB54">
        <v>346.42</v>
      </c>
      <c r="CC54">
        <v>-33.4178</v>
      </c>
      <c r="CD54">
        <v>480.07</v>
      </c>
      <c r="CE54">
        <v>512.79700000000003</v>
      </c>
      <c r="CF54">
        <v>3.1791299999999998</v>
      </c>
      <c r="CG54">
        <v>499.70600000000002</v>
      </c>
      <c r="CH54">
        <v>25.5276</v>
      </c>
      <c r="CI54">
        <v>2.8301699999999999</v>
      </c>
      <c r="CJ54">
        <v>2.51675</v>
      </c>
      <c r="CK54">
        <v>23.0611</v>
      </c>
      <c r="CL54">
        <v>21.135200000000001</v>
      </c>
      <c r="CM54">
        <v>1799.77</v>
      </c>
      <c r="CN54">
        <v>0.97800399999999998</v>
      </c>
      <c r="CO54">
        <v>2.19963E-2</v>
      </c>
      <c r="CP54">
        <v>0</v>
      </c>
      <c r="CQ54">
        <v>887.70100000000002</v>
      </c>
      <c r="CR54">
        <v>5.0009399999999999</v>
      </c>
      <c r="CS54">
        <v>19139.099999999999</v>
      </c>
      <c r="CT54">
        <v>13858.4</v>
      </c>
      <c r="CU54">
        <v>47.311999999999998</v>
      </c>
      <c r="CV54">
        <v>48.75</v>
      </c>
      <c r="CW54">
        <v>48.186999999999998</v>
      </c>
      <c r="CX54">
        <v>48.311999999999998</v>
      </c>
      <c r="CY54">
        <v>48.936999999999998</v>
      </c>
      <c r="CZ54">
        <v>1755.29</v>
      </c>
      <c r="DA54">
        <v>39.479999999999997</v>
      </c>
      <c r="DB54">
        <v>0</v>
      </c>
      <c r="DC54">
        <v>1691788488.5999999</v>
      </c>
      <c r="DD54">
        <v>0</v>
      </c>
      <c r="DE54">
        <v>1691788447.0999999</v>
      </c>
      <c r="DF54" t="s">
        <v>486</v>
      </c>
      <c r="DG54">
        <v>1691788445.5999999</v>
      </c>
      <c r="DH54">
        <v>1691788447.0999999</v>
      </c>
      <c r="DI54">
        <v>41</v>
      </c>
      <c r="DJ54">
        <v>-7.2999999999999995E-2</v>
      </c>
      <c r="DK54">
        <v>3.4000000000000002E-2</v>
      </c>
      <c r="DL54">
        <v>-3.3149999999999999</v>
      </c>
      <c r="DM54">
        <v>7.5999999999999998E-2</v>
      </c>
      <c r="DN54">
        <v>500</v>
      </c>
      <c r="DO54">
        <v>25</v>
      </c>
      <c r="DP54">
        <v>0.22</v>
      </c>
      <c r="DQ54">
        <v>7.0000000000000007E-2</v>
      </c>
      <c r="DR54">
        <v>26.87971555484053</v>
      </c>
      <c r="DS54">
        <v>-0.94827204121705966</v>
      </c>
      <c r="DT54">
        <v>0.16937721171938611</v>
      </c>
      <c r="DU54">
        <v>1</v>
      </c>
      <c r="DV54">
        <v>0.1477451566750379</v>
      </c>
      <c r="DW54">
        <v>-3.2127773686055398E-2</v>
      </c>
      <c r="DX54">
        <v>4.9788893900556434E-3</v>
      </c>
      <c r="DY54">
        <v>1</v>
      </c>
      <c r="DZ54">
        <v>2</v>
      </c>
      <c r="EA54">
        <v>2</v>
      </c>
      <c r="EB54" t="s">
        <v>365</v>
      </c>
      <c r="EC54">
        <v>3.1241699999999999</v>
      </c>
      <c r="ED54">
        <v>2.8688799999999999</v>
      </c>
      <c r="EE54">
        <v>9.7280400000000003E-2</v>
      </c>
      <c r="EF54">
        <v>0.103188</v>
      </c>
      <c r="EG54">
        <v>0.12665499999999999</v>
      </c>
      <c r="EH54">
        <v>0.117603</v>
      </c>
      <c r="EI54">
        <v>26209.1</v>
      </c>
      <c r="EJ54">
        <v>26809.8</v>
      </c>
      <c r="EK54">
        <v>26744.799999999999</v>
      </c>
      <c r="EL54">
        <v>27612.5</v>
      </c>
      <c r="EM54">
        <v>33425.9</v>
      </c>
      <c r="EN54">
        <v>34091.1</v>
      </c>
      <c r="EO54">
        <v>39638.800000000003</v>
      </c>
      <c r="EP54">
        <v>40035.300000000003</v>
      </c>
      <c r="EQ54">
        <v>1.9896</v>
      </c>
      <c r="ER54">
        <v>1.7290000000000001</v>
      </c>
      <c r="ES54">
        <v>8.1062300000000004E-2</v>
      </c>
      <c r="ET54">
        <v>0</v>
      </c>
      <c r="EU54">
        <v>30.699400000000001</v>
      </c>
      <c r="EV54">
        <v>999.9</v>
      </c>
      <c r="EW54">
        <v>56.4</v>
      </c>
      <c r="EX54">
        <v>36.700000000000003</v>
      </c>
      <c r="EY54">
        <v>35.4816</v>
      </c>
      <c r="EZ54">
        <v>62.655500000000004</v>
      </c>
      <c r="FA54">
        <v>28.1891</v>
      </c>
      <c r="FB54">
        <v>1</v>
      </c>
      <c r="FC54">
        <v>0.60121999999999998</v>
      </c>
      <c r="FD54">
        <v>2.2114600000000002</v>
      </c>
      <c r="FE54">
        <v>20.3537</v>
      </c>
      <c r="FF54">
        <v>5.2148899999999996</v>
      </c>
      <c r="FG54">
        <v>11.908099999999999</v>
      </c>
      <c r="FH54">
        <v>4.9955999999999996</v>
      </c>
      <c r="FI54">
        <v>3.3029999999999999</v>
      </c>
      <c r="FJ54">
        <v>9999</v>
      </c>
      <c r="FK54">
        <v>9999</v>
      </c>
      <c r="FL54">
        <v>9999</v>
      </c>
      <c r="FM54">
        <v>999.9</v>
      </c>
      <c r="FN54">
        <v>1.8839999999999999</v>
      </c>
      <c r="FO54">
        <v>1.8846099999999999</v>
      </c>
      <c r="FP54">
        <v>1.8806499999999999</v>
      </c>
      <c r="FQ54">
        <v>1.8821699999999999</v>
      </c>
      <c r="FR54">
        <v>1.87927</v>
      </c>
      <c r="FS54">
        <v>1.8827799999999999</v>
      </c>
      <c r="FT54">
        <v>1.87866</v>
      </c>
      <c r="FU54">
        <v>1.8809499999999999</v>
      </c>
      <c r="FV54">
        <v>5</v>
      </c>
      <c r="FW54">
        <v>0</v>
      </c>
      <c r="FX54">
        <v>0</v>
      </c>
      <c r="FY54">
        <v>0</v>
      </c>
      <c r="FZ54" t="s">
        <v>366</v>
      </c>
      <c r="GA54" t="s">
        <v>367</v>
      </c>
      <c r="GB54" t="s">
        <v>368</v>
      </c>
      <c r="GC54" t="s">
        <v>368</v>
      </c>
      <c r="GD54" t="s">
        <v>368</v>
      </c>
      <c r="GE54" t="s">
        <v>368</v>
      </c>
      <c r="GF54">
        <v>0</v>
      </c>
      <c r="GG54">
        <v>100</v>
      </c>
      <c r="GH54">
        <v>100</v>
      </c>
      <c r="GI54">
        <v>-3.3149999999999999</v>
      </c>
      <c r="GJ54">
        <v>7.6100000000000001E-2</v>
      </c>
      <c r="GK54">
        <v>-3.3153333333333421</v>
      </c>
      <c r="GL54">
        <v>0</v>
      </c>
      <c r="GM54">
        <v>0</v>
      </c>
      <c r="GN54">
        <v>0</v>
      </c>
      <c r="GO54">
        <v>7.6010000000003686E-2</v>
      </c>
      <c r="GP54">
        <v>0</v>
      </c>
      <c r="GQ54">
        <v>0</v>
      </c>
      <c r="GR54">
        <v>0</v>
      </c>
      <c r="GS54">
        <v>-1</v>
      </c>
      <c r="GT54">
        <v>-1</v>
      </c>
      <c r="GU54">
        <v>-1</v>
      </c>
      <c r="GV54">
        <v>-1</v>
      </c>
      <c r="GW54">
        <v>0.7</v>
      </c>
      <c r="GX54">
        <v>0.7</v>
      </c>
      <c r="GY54">
        <v>1.18896</v>
      </c>
      <c r="GZ54">
        <v>2.5500500000000001</v>
      </c>
      <c r="HA54">
        <v>1.5966800000000001</v>
      </c>
      <c r="HB54">
        <v>2.3046899999999999</v>
      </c>
      <c r="HC54">
        <v>1.6003400000000001</v>
      </c>
      <c r="HD54">
        <v>2.4853499999999999</v>
      </c>
      <c r="HE54">
        <v>39.0931</v>
      </c>
      <c r="HF54">
        <v>15.8657</v>
      </c>
      <c r="HG54">
        <v>18</v>
      </c>
      <c r="HH54">
        <v>538.23599999999999</v>
      </c>
      <c r="HI54">
        <v>439.63299999999998</v>
      </c>
      <c r="HJ54">
        <v>28.3978</v>
      </c>
      <c r="HK54">
        <v>34.6158</v>
      </c>
      <c r="HL54">
        <v>29.9999</v>
      </c>
      <c r="HM54">
        <v>34.6066</v>
      </c>
      <c r="HN54">
        <v>34.562100000000001</v>
      </c>
      <c r="HO54">
        <v>23.825600000000001</v>
      </c>
      <c r="HP54">
        <v>34.798200000000001</v>
      </c>
      <c r="HQ54">
        <v>0</v>
      </c>
      <c r="HR54">
        <v>28.388000000000002</v>
      </c>
      <c r="HS54">
        <v>500</v>
      </c>
      <c r="HT54">
        <v>25.650700000000001</v>
      </c>
      <c r="HU54">
        <v>98.787499999999994</v>
      </c>
      <c r="HV54">
        <v>97.899600000000007</v>
      </c>
    </row>
    <row r="55" spans="1:230" x14ac:dyDescent="0.3">
      <c r="A55">
        <v>39</v>
      </c>
      <c r="B55">
        <v>1691788582.5999999</v>
      </c>
      <c r="C55">
        <v>7887.5</v>
      </c>
      <c r="D55" t="s">
        <v>487</v>
      </c>
      <c r="E55" t="s">
        <v>488</v>
      </c>
      <c r="F55" t="s">
        <v>357</v>
      </c>
      <c r="G55" t="s">
        <v>358</v>
      </c>
      <c r="H55" t="s">
        <v>456</v>
      </c>
      <c r="I55" t="s">
        <v>360</v>
      </c>
      <c r="J55" t="s">
        <v>457</v>
      </c>
      <c r="K55" t="s">
        <v>458</v>
      </c>
      <c r="L55" t="s">
        <v>362</v>
      </c>
      <c r="M55">
        <v>1691788582.5999999</v>
      </c>
      <c r="N55">
        <f t="shared" si="34"/>
        <v>2.4881439309794406E-3</v>
      </c>
      <c r="O55">
        <f t="shared" si="35"/>
        <v>2.4881439309794406</v>
      </c>
      <c r="P55">
        <f t="shared" si="36"/>
        <v>28.286016615687004</v>
      </c>
      <c r="Q55">
        <f t="shared" si="37"/>
        <v>564.53</v>
      </c>
      <c r="R55">
        <f t="shared" si="38"/>
        <v>185.27810632612102</v>
      </c>
      <c r="S55">
        <f t="shared" si="39"/>
        <v>18.28455585708873</v>
      </c>
      <c r="T55">
        <f t="shared" si="40"/>
        <v>55.711818965989991</v>
      </c>
      <c r="U55">
        <f t="shared" si="41"/>
        <v>0.12580651053721595</v>
      </c>
      <c r="V55">
        <f t="shared" si="42"/>
        <v>2.9028965015906372</v>
      </c>
      <c r="W55">
        <f t="shared" si="43"/>
        <v>0.12285416316694403</v>
      </c>
      <c r="X55">
        <f t="shared" si="44"/>
        <v>7.7043338075958867E-2</v>
      </c>
      <c r="Y55">
        <f t="shared" si="45"/>
        <v>344.36499876294693</v>
      </c>
      <c r="Z55">
        <f t="shared" si="46"/>
        <v>33.316207521231462</v>
      </c>
      <c r="AA55">
        <f t="shared" si="47"/>
        <v>31.973299999999998</v>
      </c>
      <c r="AB55">
        <f t="shared" si="48"/>
        <v>4.7678716989779666</v>
      </c>
      <c r="AC55">
        <f t="shared" si="49"/>
        <v>59.858939488702731</v>
      </c>
      <c r="AD55">
        <f t="shared" si="50"/>
        <v>2.8462835043445001</v>
      </c>
      <c r="AE55">
        <f t="shared" si="51"/>
        <v>4.7549848504778192</v>
      </c>
      <c r="AF55">
        <f t="shared" si="52"/>
        <v>1.9215881946334665</v>
      </c>
      <c r="AG55">
        <f t="shared" si="53"/>
        <v>-109.72714735619333</v>
      </c>
      <c r="AH55">
        <f t="shared" si="54"/>
        <v>-7.4807457060612634</v>
      </c>
      <c r="AI55">
        <f t="shared" si="55"/>
        <v>-0.58412783261202372</v>
      </c>
      <c r="AJ55">
        <f t="shared" si="56"/>
        <v>226.57297786808033</v>
      </c>
      <c r="AK55">
        <f t="shared" si="57"/>
        <v>28.262288797110905</v>
      </c>
      <c r="AL55">
        <f t="shared" si="58"/>
        <v>2.5002434436122756</v>
      </c>
      <c r="AM55">
        <f t="shared" si="59"/>
        <v>28.286016615687004</v>
      </c>
      <c r="AN55">
        <v>616.0343643288461</v>
      </c>
      <c r="AO55">
        <v>581.19103636363616</v>
      </c>
      <c r="AP55">
        <v>-7.6038592604782916E-4</v>
      </c>
      <c r="AQ55">
        <v>65.554177705985225</v>
      </c>
      <c r="AR55">
        <f t="shared" si="60"/>
        <v>2.4881439309794406</v>
      </c>
      <c r="AS55">
        <v>25.929287954718561</v>
      </c>
      <c r="AT55">
        <v>28.840246666666658</v>
      </c>
      <c r="AU55">
        <v>-1.5223941989019601E-3</v>
      </c>
      <c r="AV55">
        <v>95.106821225805476</v>
      </c>
      <c r="AW55">
        <v>0</v>
      </c>
      <c r="AX55">
        <v>0</v>
      </c>
      <c r="AY55">
        <f t="shared" si="61"/>
        <v>1</v>
      </c>
      <c r="AZ55">
        <f t="shared" si="62"/>
        <v>0</v>
      </c>
      <c r="BA55">
        <f t="shared" si="63"/>
        <v>51238.755388843078</v>
      </c>
      <c r="BB55">
        <f t="shared" si="64"/>
        <v>1799.98</v>
      </c>
      <c r="BC55">
        <f t="shared" si="65"/>
        <v>1513.1675993814733</v>
      </c>
      <c r="BD55">
        <f t="shared" si="66"/>
        <v>0.84065800696756254</v>
      </c>
      <c r="BE55">
        <f t="shared" si="67"/>
        <v>0.19131601393512535</v>
      </c>
      <c r="BF55">
        <v>6</v>
      </c>
      <c r="BG55">
        <v>0.5</v>
      </c>
      <c r="BH55" t="s">
        <v>363</v>
      </c>
      <c r="BI55">
        <v>2</v>
      </c>
      <c r="BJ55" t="b">
        <v>1</v>
      </c>
      <c r="BK55">
        <v>1691788582.5999999</v>
      </c>
      <c r="BL55">
        <v>564.53</v>
      </c>
      <c r="BM55">
        <v>600.13900000000001</v>
      </c>
      <c r="BN55">
        <v>28.8415</v>
      </c>
      <c r="BO55">
        <v>25.927700000000002</v>
      </c>
      <c r="BP55">
        <v>568.26300000000003</v>
      </c>
      <c r="BQ55">
        <v>28.747299999999999</v>
      </c>
      <c r="BR55">
        <v>499.99299999999999</v>
      </c>
      <c r="BS55">
        <v>98.587000000000003</v>
      </c>
      <c r="BT55">
        <v>0.10008300000000001</v>
      </c>
      <c r="BU55">
        <v>31.9255</v>
      </c>
      <c r="BV55">
        <v>31.973299999999998</v>
      </c>
      <c r="BW55">
        <v>999.9</v>
      </c>
      <c r="BX55">
        <v>0</v>
      </c>
      <c r="BY55">
        <v>0</v>
      </c>
      <c r="BZ55">
        <v>9990</v>
      </c>
      <c r="CA55">
        <v>0</v>
      </c>
      <c r="CB55">
        <v>267.30399999999997</v>
      </c>
      <c r="CC55">
        <v>-35.609400000000001</v>
      </c>
      <c r="CD55">
        <v>581.29499999999996</v>
      </c>
      <c r="CE55">
        <v>616.11400000000003</v>
      </c>
      <c r="CF55">
        <v>2.9138700000000002</v>
      </c>
      <c r="CG55">
        <v>600.13900000000001</v>
      </c>
      <c r="CH55">
        <v>25.927700000000002</v>
      </c>
      <c r="CI55">
        <v>2.8433999999999999</v>
      </c>
      <c r="CJ55">
        <v>2.55613</v>
      </c>
      <c r="CK55">
        <v>23.138200000000001</v>
      </c>
      <c r="CL55">
        <v>21.388400000000001</v>
      </c>
      <c r="CM55">
        <v>1799.98</v>
      </c>
      <c r="CN55">
        <v>0.97800799999999999</v>
      </c>
      <c r="CO55">
        <v>2.1992500000000002E-2</v>
      </c>
      <c r="CP55">
        <v>0</v>
      </c>
      <c r="CQ55">
        <v>889.529</v>
      </c>
      <c r="CR55">
        <v>5.0009399999999999</v>
      </c>
      <c r="CS55">
        <v>17345.599999999999</v>
      </c>
      <c r="CT55">
        <v>13860</v>
      </c>
      <c r="CU55">
        <v>47.186999999999998</v>
      </c>
      <c r="CV55">
        <v>48.561999999999998</v>
      </c>
      <c r="CW55">
        <v>48</v>
      </c>
      <c r="CX55">
        <v>48.125</v>
      </c>
      <c r="CY55">
        <v>48.811999999999998</v>
      </c>
      <c r="CZ55">
        <v>1755.5</v>
      </c>
      <c r="DA55">
        <v>39.479999999999997</v>
      </c>
      <c r="DB55">
        <v>0</v>
      </c>
      <c r="DC55">
        <v>1691788582.8</v>
      </c>
      <c r="DD55">
        <v>0</v>
      </c>
      <c r="DE55">
        <v>1691788544.0999999</v>
      </c>
      <c r="DF55" t="s">
        <v>489</v>
      </c>
      <c r="DG55">
        <v>1691788544.0999999</v>
      </c>
      <c r="DH55">
        <v>1691788540.5999999</v>
      </c>
      <c r="DI55">
        <v>42</v>
      </c>
      <c r="DJ55">
        <v>-0.41699999999999998</v>
      </c>
      <c r="DK55">
        <v>1.7999999999999999E-2</v>
      </c>
      <c r="DL55">
        <v>-3.7330000000000001</v>
      </c>
      <c r="DM55">
        <v>9.4E-2</v>
      </c>
      <c r="DN55">
        <v>600</v>
      </c>
      <c r="DO55">
        <v>26</v>
      </c>
      <c r="DP55">
        <v>0.22</v>
      </c>
      <c r="DQ55">
        <v>0.13</v>
      </c>
      <c r="DR55">
        <v>28.297381737306178</v>
      </c>
      <c r="DS55">
        <v>-0.68556454028023972</v>
      </c>
      <c r="DT55">
        <v>0.16403533436654441</v>
      </c>
      <c r="DU55">
        <v>1</v>
      </c>
      <c r="DV55">
        <v>0.12773370273683071</v>
      </c>
      <c r="DW55">
        <v>-1.3041038405936029E-2</v>
      </c>
      <c r="DX55">
        <v>2.9359652412141051E-3</v>
      </c>
      <c r="DY55">
        <v>1</v>
      </c>
      <c r="DZ55">
        <v>2</v>
      </c>
      <c r="EA55">
        <v>2</v>
      </c>
      <c r="EB55" t="s">
        <v>365</v>
      </c>
      <c r="EC55">
        <v>3.1240600000000001</v>
      </c>
      <c r="ED55">
        <v>2.8693300000000002</v>
      </c>
      <c r="EE55">
        <v>0.11183800000000001</v>
      </c>
      <c r="EF55">
        <v>0.117758</v>
      </c>
      <c r="EG55">
        <v>0.12703200000000001</v>
      </c>
      <c r="EH55">
        <v>0.11891599999999999</v>
      </c>
      <c r="EI55">
        <v>25789.9</v>
      </c>
      <c r="EJ55">
        <v>26376.5</v>
      </c>
      <c r="EK55">
        <v>26748.2</v>
      </c>
      <c r="EL55">
        <v>27614.6</v>
      </c>
      <c r="EM55">
        <v>33416.5</v>
      </c>
      <c r="EN55">
        <v>34043</v>
      </c>
      <c r="EO55">
        <v>39643.800000000003</v>
      </c>
      <c r="EP55">
        <v>40037.199999999997</v>
      </c>
      <c r="EQ55">
        <v>1.9896</v>
      </c>
      <c r="ER55">
        <v>1.7303999999999999</v>
      </c>
      <c r="ES55">
        <v>8.1509399999999996E-2</v>
      </c>
      <c r="ET55">
        <v>0</v>
      </c>
      <c r="EU55">
        <v>30.649699999999999</v>
      </c>
      <c r="EV55">
        <v>999.9</v>
      </c>
      <c r="EW55">
        <v>56.5</v>
      </c>
      <c r="EX55">
        <v>36.700000000000003</v>
      </c>
      <c r="EY55">
        <v>35.543300000000002</v>
      </c>
      <c r="EZ55">
        <v>62.765500000000003</v>
      </c>
      <c r="FA55">
        <v>28.209099999999999</v>
      </c>
      <c r="FB55">
        <v>1</v>
      </c>
      <c r="FC55">
        <v>0.59178900000000001</v>
      </c>
      <c r="FD55">
        <v>1.79871</v>
      </c>
      <c r="FE55">
        <v>20.358899999999998</v>
      </c>
      <c r="FF55">
        <v>5.2172900000000002</v>
      </c>
      <c r="FG55">
        <v>11.908099999999999</v>
      </c>
      <c r="FH55">
        <v>4.9980000000000002</v>
      </c>
      <c r="FI55">
        <v>3.3029999999999999</v>
      </c>
      <c r="FJ55">
        <v>9999</v>
      </c>
      <c r="FK55">
        <v>9999</v>
      </c>
      <c r="FL55">
        <v>9999</v>
      </c>
      <c r="FM55">
        <v>999.9</v>
      </c>
      <c r="FN55">
        <v>1.8839999999999999</v>
      </c>
      <c r="FO55">
        <v>1.8846099999999999</v>
      </c>
      <c r="FP55">
        <v>1.8806499999999999</v>
      </c>
      <c r="FQ55">
        <v>1.8821699999999999</v>
      </c>
      <c r="FR55">
        <v>1.87927</v>
      </c>
      <c r="FS55">
        <v>1.8827799999999999</v>
      </c>
      <c r="FT55">
        <v>1.87866</v>
      </c>
      <c r="FU55">
        <v>1.8809499999999999</v>
      </c>
      <c r="FV55">
        <v>5</v>
      </c>
      <c r="FW55">
        <v>0</v>
      </c>
      <c r="FX55">
        <v>0</v>
      </c>
      <c r="FY55">
        <v>0</v>
      </c>
      <c r="FZ55" t="s">
        <v>366</v>
      </c>
      <c r="GA55" t="s">
        <v>367</v>
      </c>
      <c r="GB55" t="s">
        <v>368</v>
      </c>
      <c r="GC55" t="s">
        <v>368</v>
      </c>
      <c r="GD55" t="s">
        <v>368</v>
      </c>
      <c r="GE55" t="s">
        <v>368</v>
      </c>
      <c r="GF55">
        <v>0</v>
      </c>
      <c r="GG55">
        <v>100</v>
      </c>
      <c r="GH55">
        <v>100</v>
      </c>
      <c r="GI55">
        <v>-3.7330000000000001</v>
      </c>
      <c r="GJ55">
        <v>9.4200000000000006E-2</v>
      </c>
      <c r="GK55">
        <v>-3.7327142857144509</v>
      </c>
      <c r="GL55">
        <v>0</v>
      </c>
      <c r="GM55">
        <v>0</v>
      </c>
      <c r="GN55">
        <v>0</v>
      </c>
      <c r="GO55">
        <v>9.4279999999997699E-2</v>
      </c>
      <c r="GP55">
        <v>0</v>
      </c>
      <c r="GQ55">
        <v>0</v>
      </c>
      <c r="GR55">
        <v>0</v>
      </c>
      <c r="GS55">
        <v>-1</v>
      </c>
      <c r="GT55">
        <v>-1</v>
      </c>
      <c r="GU55">
        <v>-1</v>
      </c>
      <c r="GV55">
        <v>-1</v>
      </c>
      <c r="GW55">
        <v>0.6</v>
      </c>
      <c r="GX55">
        <v>0.7</v>
      </c>
      <c r="GY55">
        <v>1.3793899999999999</v>
      </c>
      <c r="GZ55">
        <v>2.5585900000000001</v>
      </c>
      <c r="HA55">
        <v>1.5979000000000001</v>
      </c>
      <c r="HB55">
        <v>2.3046899999999999</v>
      </c>
      <c r="HC55">
        <v>1.6003400000000001</v>
      </c>
      <c r="HD55">
        <v>2.3962400000000001</v>
      </c>
      <c r="HE55">
        <v>39.043599999999998</v>
      </c>
      <c r="HF55">
        <v>15.8482</v>
      </c>
      <c r="HG55">
        <v>18</v>
      </c>
      <c r="HH55">
        <v>537.74699999999996</v>
      </c>
      <c r="HI55">
        <v>440.16199999999998</v>
      </c>
      <c r="HJ55">
        <v>28.546500000000002</v>
      </c>
      <c r="HK55">
        <v>34.540399999999998</v>
      </c>
      <c r="HL55">
        <v>29.999600000000001</v>
      </c>
      <c r="HM55">
        <v>34.5471</v>
      </c>
      <c r="HN55">
        <v>34.506100000000004</v>
      </c>
      <c r="HO55">
        <v>27.625800000000002</v>
      </c>
      <c r="HP55">
        <v>34.256500000000003</v>
      </c>
      <c r="HQ55">
        <v>0</v>
      </c>
      <c r="HR55">
        <v>28.5398</v>
      </c>
      <c r="HS55">
        <v>600</v>
      </c>
      <c r="HT55">
        <v>25.939</v>
      </c>
      <c r="HU55">
        <v>98.799899999999994</v>
      </c>
      <c r="HV55">
        <v>97.905199999999994</v>
      </c>
    </row>
    <row r="56" spans="1:230" x14ac:dyDescent="0.3">
      <c r="A56">
        <v>40</v>
      </c>
      <c r="B56">
        <v>1691788748.0999999</v>
      </c>
      <c r="C56">
        <v>8053</v>
      </c>
      <c r="D56" t="s">
        <v>490</v>
      </c>
      <c r="E56" t="s">
        <v>491</v>
      </c>
      <c r="F56" t="s">
        <v>357</v>
      </c>
      <c r="G56" t="s">
        <v>358</v>
      </c>
      <c r="H56" t="s">
        <v>456</v>
      </c>
      <c r="I56" t="s">
        <v>360</v>
      </c>
      <c r="J56" t="s">
        <v>457</v>
      </c>
      <c r="K56" t="s">
        <v>458</v>
      </c>
      <c r="L56" t="s">
        <v>362</v>
      </c>
      <c r="M56">
        <v>1691788748.0999999</v>
      </c>
      <c r="N56">
        <f t="shared" si="34"/>
        <v>1.7163254416342993E-3</v>
      </c>
      <c r="O56">
        <f t="shared" si="35"/>
        <v>1.7163254416342992</v>
      </c>
      <c r="P56">
        <f t="shared" si="36"/>
        <v>28.135579269073304</v>
      </c>
      <c r="Q56">
        <f t="shared" si="37"/>
        <v>764.18999999999994</v>
      </c>
      <c r="R56">
        <f t="shared" si="38"/>
        <v>215.65153900429576</v>
      </c>
      <c r="S56">
        <f t="shared" si="39"/>
        <v>21.282869529427884</v>
      </c>
      <c r="T56">
        <f t="shared" si="40"/>
        <v>75.418687669877997</v>
      </c>
      <c r="U56">
        <f t="shared" si="41"/>
        <v>8.5701073908267048E-2</v>
      </c>
      <c r="V56">
        <f t="shared" si="42"/>
        <v>2.9134353660771444</v>
      </c>
      <c r="W56">
        <f t="shared" si="43"/>
        <v>8.4324806247514983E-2</v>
      </c>
      <c r="X56">
        <f t="shared" si="44"/>
        <v>5.2824815050446977E-2</v>
      </c>
      <c r="Y56">
        <f t="shared" si="45"/>
        <v>344.37069876296749</v>
      </c>
      <c r="Z56">
        <f t="shared" si="46"/>
        <v>33.439718518031441</v>
      </c>
      <c r="AA56">
        <f t="shared" si="47"/>
        <v>32.017099999999999</v>
      </c>
      <c r="AB56">
        <f t="shared" si="48"/>
        <v>4.7797068342429503</v>
      </c>
      <c r="AC56">
        <f t="shared" si="49"/>
        <v>60.156060969361135</v>
      </c>
      <c r="AD56">
        <f t="shared" si="50"/>
        <v>2.8486076224951802</v>
      </c>
      <c r="AE56">
        <f t="shared" si="51"/>
        <v>4.7353626161560705</v>
      </c>
      <c r="AF56">
        <f t="shared" si="52"/>
        <v>1.9310992117477701</v>
      </c>
      <c r="AG56">
        <f t="shared" si="53"/>
        <v>-75.689951976072606</v>
      </c>
      <c r="AH56">
        <f t="shared" si="54"/>
        <v>-25.853578379249551</v>
      </c>
      <c r="AI56">
        <f t="shared" si="55"/>
        <v>-2.0111639880157481</v>
      </c>
      <c r="AJ56">
        <f t="shared" si="56"/>
        <v>240.81600441962956</v>
      </c>
      <c r="AK56">
        <f t="shared" si="57"/>
        <v>28.669477302255903</v>
      </c>
      <c r="AL56">
        <f t="shared" si="58"/>
        <v>1.7220680952958094</v>
      </c>
      <c r="AM56">
        <f t="shared" si="59"/>
        <v>28.135579269073304</v>
      </c>
      <c r="AN56">
        <v>822.01454452449764</v>
      </c>
      <c r="AO56">
        <v>787.35071515151503</v>
      </c>
      <c r="AP56">
        <v>-2.5126556379858772E-3</v>
      </c>
      <c r="AQ56">
        <v>65.554177705985225</v>
      </c>
      <c r="AR56">
        <f t="shared" si="60"/>
        <v>1.7163254416342992</v>
      </c>
      <c r="AS56">
        <v>26.85161103076442</v>
      </c>
      <c r="AT56">
        <v>28.84973272727272</v>
      </c>
      <c r="AU56">
        <v>1.37809207763507E-4</v>
      </c>
      <c r="AV56">
        <v>95.106821225805476</v>
      </c>
      <c r="AW56">
        <v>0</v>
      </c>
      <c r="AX56">
        <v>0</v>
      </c>
      <c r="AY56">
        <f t="shared" si="61"/>
        <v>1</v>
      </c>
      <c r="AZ56">
        <f t="shared" si="62"/>
        <v>0</v>
      </c>
      <c r="BA56">
        <f t="shared" si="63"/>
        <v>51548.321781859457</v>
      </c>
      <c r="BB56">
        <f t="shared" si="64"/>
        <v>1800.01</v>
      </c>
      <c r="BC56">
        <f t="shared" si="65"/>
        <v>1513.1927993814838</v>
      </c>
      <c r="BD56">
        <f t="shared" si="66"/>
        <v>0.84065799600084656</v>
      </c>
      <c r="BE56">
        <f t="shared" si="67"/>
        <v>0.19131599200169305</v>
      </c>
      <c r="BF56">
        <v>6</v>
      </c>
      <c r="BG56">
        <v>0.5</v>
      </c>
      <c r="BH56" t="s">
        <v>363</v>
      </c>
      <c r="BI56">
        <v>2</v>
      </c>
      <c r="BJ56" t="b">
        <v>1</v>
      </c>
      <c r="BK56">
        <v>1691788748.0999999</v>
      </c>
      <c r="BL56">
        <v>764.18999999999994</v>
      </c>
      <c r="BM56">
        <v>800.154</v>
      </c>
      <c r="BN56">
        <v>28.863900000000001</v>
      </c>
      <c r="BO56">
        <v>26.8581</v>
      </c>
      <c r="BP56">
        <v>768.45299999999997</v>
      </c>
      <c r="BQ56">
        <v>28.753900000000002</v>
      </c>
      <c r="BR56">
        <v>500.25799999999998</v>
      </c>
      <c r="BS56">
        <v>98.591300000000004</v>
      </c>
      <c r="BT56">
        <v>9.9716200000000005E-2</v>
      </c>
      <c r="BU56">
        <v>31.852499999999999</v>
      </c>
      <c r="BV56">
        <v>32.017099999999999</v>
      </c>
      <c r="BW56">
        <v>999.9</v>
      </c>
      <c r="BX56">
        <v>0</v>
      </c>
      <c r="BY56">
        <v>0</v>
      </c>
      <c r="BZ56">
        <v>10050</v>
      </c>
      <c r="CA56">
        <v>0</v>
      </c>
      <c r="CB56">
        <v>786.46500000000003</v>
      </c>
      <c r="CC56">
        <v>-35.433300000000003</v>
      </c>
      <c r="CD56">
        <v>787.43700000000001</v>
      </c>
      <c r="CE56">
        <v>822.23800000000006</v>
      </c>
      <c r="CF56">
        <v>1.9899800000000001</v>
      </c>
      <c r="CG56">
        <v>800.154</v>
      </c>
      <c r="CH56">
        <v>26.8581</v>
      </c>
      <c r="CI56">
        <v>2.8441700000000001</v>
      </c>
      <c r="CJ56">
        <v>2.64798</v>
      </c>
      <c r="CK56">
        <v>23.142700000000001</v>
      </c>
      <c r="CL56">
        <v>21.965800000000002</v>
      </c>
      <c r="CM56">
        <v>1800.01</v>
      </c>
      <c r="CN56">
        <v>0.97800399999999998</v>
      </c>
      <c r="CO56">
        <v>2.19963E-2</v>
      </c>
      <c r="CP56">
        <v>0</v>
      </c>
      <c r="CQ56">
        <v>883.41700000000003</v>
      </c>
      <c r="CR56">
        <v>5.0009399999999999</v>
      </c>
      <c r="CS56">
        <v>19225.5</v>
      </c>
      <c r="CT56">
        <v>13860.2</v>
      </c>
      <c r="CU56">
        <v>47.061999999999998</v>
      </c>
      <c r="CV56">
        <v>48.561999999999998</v>
      </c>
      <c r="CW56">
        <v>47.875</v>
      </c>
      <c r="CX56">
        <v>48.061999999999998</v>
      </c>
      <c r="CY56">
        <v>48.625</v>
      </c>
      <c r="CZ56">
        <v>1755.53</v>
      </c>
      <c r="DA56">
        <v>39.479999999999997</v>
      </c>
      <c r="DB56">
        <v>0</v>
      </c>
      <c r="DC56">
        <v>1691788747.8</v>
      </c>
      <c r="DD56">
        <v>0</v>
      </c>
      <c r="DE56">
        <v>1691788776.5999999</v>
      </c>
      <c r="DF56" t="s">
        <v>492</v>
      </c>
      <c r="DG56">
        <v>1691788776.5999999</v>
      </c>
      <c r="DH56">
        <v>1691788766.0999999</v>
      </c>
      <c r="DI56">
        <v>43</v>
      </c>
      <c r="DJ56">
        <v>-0.53100000000000003</v>
      </c>
      <c r="DK56">
        <v>1.4999999999999999E-2</v>
      </c>
      <c r="DL56">
        <v>-4.2629999999999999</v>
      </c>
      <c r="DM56">
        <v>0.11</v>
      </c>
      <c r="DN56">
        <v>800</v>
      </c>
      <c r="DO56">
        <v>27</v>
      </c>
      <c r="DP56">
        <v>0.34</v>
      </c>
      <c r="DQ56">
        <v>0.12</v>
      </c>
      <c r="DR56">
        <v>28.17894988224122</v>
      </c>
      <c r="DS56">
        <v>-0.1060833463553994</v>
      </c>
      <c r="DT56">
        <v>0.19095413088300689</v>
      </c>
      <c r="DU56">
        <v>1</v>
      </c>
      <c r="DV56">
        <v>8.6812560195114588E-2</v>
      </c>
      <c r="DW56">
        <v>-6.2793220134358813E-3</v>
      </c>
      <c r="DX56">
        <v>1.0760008436938189E-3</v>
      </c>
      <c r="DY56">
        <v>1</v>
      </c>
      <c r="DZ56">
        <v>2</v>
      </c>
      <c r="EA56">
        <v>2</v>
      </c>
      <c r="EB56" t="s">
        <v>365</v>
      </c>
      <c r="EC56">
        <v>3.1246</v>
      </c>
      <c r="ED56">
        <v>2.8694899999999999</v>
      </c>
      <c r="EE56">
        <v>0.13799400000000001</v>
      </c>
      <c r="EF56">
        <v>0.143567</v>
      </c>
      <c r="EG56">
        <v>0.12709400000000001</v>
      </c>
      <c r="EH56">
        <v>0.121946</v>
      </c>
      <c r="EI56">
        <v>25037.200000000001</v>
      </c>
      <c r="EJ56">
        <v>25609.5</v>
      </c>
      <c r="EK56">
        <v>26755.5</v>
      </c>
      <c r="EL56">
        <v>27619.5</v>
      </c>
      <c r="EM56">
        <v>33425</v>
      </c>
      <c r="EN56">
        <v>33932.1</v>
      </c>
      <c r="EO56">
        <v>39654.9</v>
      </c>
      <c r="EP56">
        <v>40042.400000000001</v>
      </c>
      <c r="EQ56">
        <v>1.9916</v>
      </c>
      <c r="ER56">
        <v>1.7342</v>
      </c>
      <c r="ES56">
        <v>8.1807400000000002E-2</v>
      </c>
      <c r="ET56">
        <v>0</v>
      </c>
      <c r="EU56">
        <v>30.688700000000001</v>
      </c>
      <c r="EV56">
        <v>999.9</v>
      </c>
      <c r="EW56">
        <v>56.6</v>
      </c>
      <c r="EX56">
        <v>36.700000000000003</v>
      </c>
      <c r="EY56">
        <v>35.608600000000003</v>
      </c>
      <c r="EZ56">
        <v>62.515500000000003</v>
      </c>
      <c r="FA56">
        <v>27.992799999999999</v>
      </c>
      <c r="FB56">
        <v>1</v>
      </c>
      <c r="FC56">
        <v>0.58252000000000004</v>
      </c>
      <c r="FD56">
        <v>2.4036200000000001</v>
      </c>
      <c r="FE56">
        <v>20.351400000000002</v>
      </c>
      <c r="FF56">
        <v>5.2160900000000003</v>
      </c>
      <c r="FG56">
        <v>11.908099999999999</v>
      </c>
      <c r="FH56">
        <v>4.9968000000000004</v>
      </c>
      <c r="FI56">
        <v>3.3029999999999999</v>
      </c>
      <c r="FJ56">
        <v>9999</v>
      </c>
      <c r="FK56">
        <v>9999</v>
      </c>
      <c r="FL56">
        <v>9999</v>
      </c>
      <c r="FM56">
        <v>999.9</v>
      </c>
      <c r="FN56">
        <v>1.8839999999999999</v>
      </c>
      <c r="FO56">
        <v>1.8846099999999999</v>
      </c>
      <c r="FP56">
        <v>1.8806499999999999</v>
      </c>
      <c r="FQ56">
        <v>1.8821699999999999</v>
      </c>
      <c r="FR56">
        <v>1.8793</v>
      </c>
      <c r="FS56">
        <v>1.8827799999999999</v>
      </c>
      <c r="FT56">
        <v>1.87869</v>
      </c>
      <c r="FU56">
        <v>1.8809499999999999</v>
      </c>
      <c r="FV56">
        <v>5</v>
      </c>
      <c r="FW56">
        <v>0</v>
      </c>
      <c r="FX56">
        <v>0</v>
      </c>
      <c r="FY56">
        <v>0</v>
      </c>
      <c r="FZ56" t="s">
        <v>366</v>
      </c>
      <c r="GA56" t="s">
        <v>367</v>
      </c>
      <c r="GB56" t="s">
        <v>368</v>
      </c>
      <c r="GC56" t="s">
        <v>368</v>
      </c>
      <c r="GD56" t="s">
        <v>368</v>
      </c>
      <c r="GE56" t="s">
        <v>368</v>
      </c>
      <c r="GF56">
        <v>0</v>
      </c>
      <c r="GG56">
        <v>100</v>
      </c>
      <c r="GH56">
        <v>100</v>
      </c>
      <c r="GI56">
        <v>-4.2629999999999999</v>
      </c>
      <c r="GJ56">
        <v>0.11</v>
      </c>
      <c r="GK56">
        <v>-3.7327142857144509</v>
      </c>
      <c r="GL56">
        <v>0</v>
      </c>
      <c r="GM56">
        <v>0</v>
      </c>
      <c r="GN56">
        <v>0</v>
      </c>
      <c r="GO56">
        <v>9.4279999999997699E-2</v>
      </c>
      <c r="GP56">
        <v>0</v>
      </c>
      <c r="GQ56">
        <v>0</v>
      </c>
      <c r="GR56">
        <v>0</v>
      </c>
      <c r="GS56">
        <v>-1</v>
      </c>
      <c r="GT56">
        <v>-1</v>
      </c>
      <c r="GU56">
        <v>-1</v>
      </c>
      <c r="GV56">
        <v>-1</v>
      </c>
      <c r="GW56">
        <v>3.4</v>
      </c>
      <c r="GX56">
        <v>3.5</v>
      </c>
      <c r="GY56">
        <v>1.7456100000000001</v>
      </c>
      <c r="GZ56">
        <v>2.5463900000000002</v>
      </c>
      <c r="HA56">
        <v>1.5966800000000001</v>
      </c>
      <c r="HB56">
        <v>2.3046899999999999</v>
      </c>
      <c r="HC56">
        <v>1.6003400000000001</v>
      </c>
      <c r="HD56">
        <v>2.5122100000000001</v>
      </c>
      <c r="HE56">
        <v>39.018799999999999</v>
      </c>
      <c r="HF56">
        <v>15.8307</v>
      </c>
      <c r="HG56">
        <v>18</v>
      </c>
      <c r="HH56">
        <v>538.048</v>
      </c>
      <c r="HI56">
        <v>441.85399999999998</v>
      </c>
      <c r="HJ56">
        <v>27.8398</v>
      </c>
      <c r="HK56">
        <v>34.405900000000003</v>
      </c>
      <c r="HL56">
        <v>30.0001</v>
      </c>
      <c r="HM56">
        <v>34.422400000000003</v>
      </c>
      <c r="HN56">
        <v>34.391300000000001</v>
      </c>
      <c r="HO56">
        <v>34.973399999999998</v>
      </c>
      <c r="HP56">
        <v>32.0105</v>
      </c>
      <c r="HQ56">
        <v>0</v>
      </c>
      <c r="HR56">
        <v>27.814399999999999</v>
      </c>
      <c r="HS56">
        <v>800</v>
      </c>
      <c r="HT56">
        <v>26.828900000000001</v>
      </c>
      <c r="HU56">
        <v>98.827399999999997</v>
      </c>
      <c r="HV56">
        <v>97.92</v>
      </c>
    </row>
    <row r="57" spans="1:230" x14ac:dyDescent="0.3">
      <c r="A57">
        <v>41</v>
      </c>
      <c r="B57">
        <v>1691788957.5999999</v>
      </c>
      <c r="C57">
        <v>8262.5</v>
      </c>
      <c r="D57" t="s">
        <v>493</v>
      </c>
      <c r="E57" t="s">
        <v>494</v>
      </c>
      <c r="F57" t="s">
        <v>357</v>
      </c>
      <c r="G57" t="s">
        <v>358</v>
      </c>
      <c r="H57" t="s">
        <v>456</v>
      </c>
      <c r="I57" t="s">
        <v>360</v>
      </c>
      <c r="J57" t="s">
        <v>457</v>
      </c>
      <c r="K57" t="s">
        <v>458</v>
      </c>
      <c r="L57" t="s">
        <v>362</v>
      </c>
      <c r="M57">
        <v>1691788957.5999999</v>
      </c>
      <c r="N57">
        <f t="shared" si="34"/>
        <v>1.0557955887972041E-3</v>
      </c>
      <c r="O57">
        <f t="shared" si="35"/>
        <v>1.0557955887972041</v>
      </c>
      <c r="P57">
        <f t="shared" si="36"/>
        <v>26.86994495902584</v>
      </c>
      <c r="Q57">
        <f t="shared" si="37"/>
        <v>1166.23</v>
      </c>
      <c r="R57">
        <f t="shared" si="38"/>
        <v>306.68346676120098</v>
      </c>
      <c r="S57">
        <f t="shared" si="39"/>
        <v>30.267976930565748</v>
      </c>
      <c r="T57">
        <f t="shared" si="40"/>
        <v>115.10050772714</v>
      </c>
      <c r="U57">
        <f t="shared" si="41"/>
        <v>5.1904137686009329E-2</v>
      </c>
      <c r="V57">
        <f t="shared" si="42"/>
        <v>2.8872248606365272</v>
      </c>
      <c r="W57">
        <f t="shared" si="43"/>
        <v>5.1391283447095683E-2</v>
      </c>
      <c r="X57">
        <f t="shared" si="44"/>
        <v>3.2165207653496584E-2</v>
      </c>
      <c r="Y57">
        <f t="shared" si="45"/>
        <v>344.34979876289196</v>
      </c>
      <c r="Z57">
        <f t="shared" si="46"/>
        <v>33.545486811011898</v>
      </c>
      <c r="AA57">
        <f t="shared" si="47"/>
        <v>31.9771</v>
      </c>
      <c r="AB57">
        <f t="shared" si="48"/>
        <v>4.7688974798712396</v>
      </c>
      <c r="AC57">
        <f t="shared" si="49"/>
        <v>59.810147435385851</v>
      </c>
      <c r="AD57">
        <f t="shared" si="50"/>
        <v>2.8192385150254</v>
      </c>
      <c r="AE57">
        <f t="shared" si="51"/>
        <v>4.7136458208384822</v>
      </c>
      <c r="AF57">
        <f t="shared" si="52"/>
        <v>1.9496589648458396</v>
      </c>
      <c r="AG57">
        <f t="shared" si="53"/>
        <v>-46.560585465956706</v>
      </c>
      <c r="AH57">
        <f t="shared" si="54"/>
        <v>-32.018452917441152</v>
      </c>
      <c r="AI57">
        <f t="shared" si="55"/>
        <v>-2.5118472586718519</v>
      </c>
      <c r="AJ57">
        <f t="shared" si="56"/>
        <v>263.25891312082223</v>
      </c>
      <c r="AK57">
        <f t="shared" si="57"/>
        <v>26.949540266671303</v>
      </c>
      <c r="AL57">
        <f t="shared" si="58"/>
        <v>1.0357713601336254</v>
      </c>
      <c r="AM57">
        <f t="shared" si="59"/>
        <v>26.86994495902584</v>
      </c>
      <c r="AN57">
        <v>1233.745411998884</v>
      </c>
      <c r="AO57">
        <v>1200.433818181818</v>
      </c>
      <c r="AP57">
        <v>3.325666919934802E-2</v>
      </c>
      <c r="AQ57">
        <v>65.554011830645706</v>
      </c>
      <c r="AR57">
        <f t="shared" si="60"/>
        <v>1.0557955887972041</v>
      </c>
      <c r="AS57">
        <v>27.359837416473741</v>
      </c>
      <c r="AT57">
        <v>28.562467878787871</v>
      </c>
      <c r="AU57">
        <v>3.7565314123777951E-3</v>
      </c>
      <c r="AV57">
        <v>95.202050264115499</v>
      </c>
      <c r="AW57">
        <v>0</v>
      </c>
      <c r="AX57">
        <v>0</v>
      </c>
      <c r="AY57">
        <f t="shared" si="61"/>
        <v>1</v>
      </c>
      <c r="AZ57">
        <f t="shared" si="62"/>
        <v>0</v>
      </c>
      <c r="BA57">
        <f t="shared" si="63"/>
        <v>50823.940144459892</v>
      </c>
      <c r="BB57">
        <f t="shared" si="64"/>
        <v>1799.9</v>
      </c>
      <c r="BC57">
        <f t="shared" si="65"/>
        <v>1513.1003993814461</v>
      </c>
      <c r="BD57">
        <f t="shared" si="66"/>
        <v>0.84065803621392632</v>
      </c>
      <c r="BE57">
        <f t="shared" si="67"/>
        <v>0.19131607242785262</v>
      </c>
      <c r="BF57">
        <v>6</v>
      </c>
      <c r="BG57">
        <v>0.5</v>
      </c>
      <c r="BH57" t="s">
        <v>363</v>
      </c>
      <c r="BI57">
        <v>2</v>
      </c>
      <c r="BJ57" t="b">
        <v>1</v>
      </c>
      <c r="BK57">
        <v>1691788957.5999999</v>
      </c>
      <c r="BL57">
        <v>1166.23</v>
      </c>
      <c r="BM57">
        <v>1200.01</v>
      </c>
      <c r="BN57">
        <v>28.565300000000001</v>
      </c>
      <c r="BO57">
        <v>27.3582</v>
      </c>
      <c r="BP57">
        <v>1171.21</v>
      </c>
      <c r="BQ57">
        <v>28.4557</v>
      </c>
      <c r="BR57">
        <v>500.13299999999998</v>
      </c>
      <c r="BS57">
        <v>98.592699999999994</v>
      </c>
      <c r="BT57">
        <v>0.10181800000000001</v>
      </c>
      <c r="BU57">
        <v>31.7714</v>
      </c>
      <c r="BV57">
        <v>31.9771</v>
      </c>
      <c r="BW57">
        <v>999.9</v>
      </c>
      <c r="BX57">
        <v>0</v>
      </c>
      <c r="BY57">
        <v>0</v>
      </c>
      <c r="BZ57">
        <v>9900</v>
      </c>
      <c r="CA57">
        <v>0</v>
      </c>
      <c r="CB57">
        <v>339.30900000000003</v>
      </c>
      <c r="CC57">
        <v>-33.784199999999998</v>
      </c>
      <c r="CD57">
        <v>1200.52</v>
      </c>
      <c r="CE57">
        <v>1233.76</v>
      </c>
      <c r="CF57">
        <v>1.20709</v>
      </c>
      <c r="CG57">
        <v>1200.01</v>
      </c>
      <c r="CH57">
        <v>27.3582</v>
      </c>
      <c r="CI57">
        <v>2.8163299999999998</v>
      </c>
      <c r="CJ57">
        <v>2.6973199999999999</v>
      </c>
      <c r="CK57">
        <v>22.9801</v>
      </c>
      <c r="CL57">
        <v>22.268799999999999</v>
      </c>
      <c r="CM57">
        <v>1799.9</v>
      </c>
      <c r="CN57">
        <v>0.97800399999999998</v>
      </c>
      <c r="CO57">
        <v>2.19963E-2</v>
      </c>
      <c r="CP57">
        <v>0</v>
      </c>
      <c r="CQ57">
        <v>878.17100000000005</v>
      </c>
      <c r="CR57">
        <v>5.0009399999999999</v>
      </c>
      <c r="CS57">
        <v>17283</v>
      </c>
      <c r="CT57">
        <v>13859.4</v>
      </c>
      <c r="CU57">
        <v>46.875</v>
      </c>
      <c r="CV57">
        <v>48.25</v>
      </c>
      <c r="CW57">
        <v>47.75</v>
      </c>
      <c r="CX57">
        <v>47.811999999999998</v>
      </c>
      <c r="CY57">
        <v>48.5</v>
      </c>
      <c r="CZ57">
        <v>1755.42</v>
      </c>
      <c r="DA57">
        <v>39.479999999999997</v>
      </c>
      <c r="DB57">
        <v>0</v>
      </c>
      <c r="DC57">
        <v>1691788957.8</v>
      </c>
      <c r="DD57">
        <v>0</v>
      </c>
      <c r="DE57">
        <v>1691788845.5999999</v>
      </c>
      <c r="DF57" t="s">
        <v>495</v>
      </c>
      <c r="DG57">
        <v>1691788845.5999999</v>
      </c>
      <c r="DH57">
        <v>1691788836.0999999</v>
      </c>
      <c r="DI57">
        <v>44</v>
      </c>
      <c r="DJ57">
        <v>-0.72</v>
      </c>
      <c r="DK57">
        <v>0</v>
      </c>
      <c r="DL57">
        <v>-4.9850000000000003</v>
      </c>
      <c r="DM57">
        <v>0.11</v>
      </c>
      <c r="DN57">
        <v>1201</v>
      </c>
      <c r="DO57">
        <v>27</v>
      </c>
      <c r="DP57">
        <v>0.26</v>
      </c>
      <c r="DQ57">
        <v>0.12</v>
      </c>
      <c r="DR57">
        <v>27.18694208618335</v>
      </c>
      <c r="DS57">
        <v>-2.1794472948818799</v>
      </c>
      <c r="DT57">
        <v>0.36671526265723681</v>
      </c>
      <c r="DU57">
        <v>0</v>
      </c>
      <c r="DV57">
        <v>5.4534148885983777E-2</v>
      </c>
      <c r="DW57">
        <v>-6.7682759666060728E-3</v>
      </c>
      <c r="DX57">
        <v>1.142403679704967E-3</v>
      </c>
      <c r="DY57">
        <v>1</v>
      </c>
      <c r="DZ57">
        <v>1</v>
      </c>
      <c r="EA57">
        <v>2</v>
      </c>
      <c r="EB57" t="s">
        <v>390</v>
      </c>
      <c r="EC57">
        <v>3.12459</v>
      </c>
      <c r="ED57">
        <v>2.8702899999999998</v>
      </c>
      <c r="EE57">
        <v>0.18157699999999999</v>
      </c>
      <c r="EF57">
        <v>0.186555</v>
      </c>
      <c r="EG57">
        <v>0.12621599999999999</v>
      </c>
      <c r="EH57">
        <v>0.123588</v>
      </c>
      <c r="EI57">
        <v>23780.1</v>
      </c>
      <c r="EJ57">
        <v>24329</v>
      </c>
      <c r="EK57">
        <v>26766.6</v>
      </c>
      <c r="EL57">
        <v>27626.2</v>
      </c>
      <c r="EM57">
        <v>33472.9</v>
      </c>
      <c r="EN57">
        <v>33878</v>
      </c>
      <c r="EO57">
        <v>39668.699999999997</v>
      </c>
      <c r="EP57">
        <v>40050</v>
      </c>
      <c r="EQ57">
        <v>1.9932000000000001</v>
      </c>
      <c r="ER57">
        <v>1.7394000000000001</v>
      </c>
      <c r="ES57">
        <v>9.3579300000000004E-2</v>
      </c>
      <c r="ET57">
        <v>0</v>
      </c>
      <c r="EU57">
        <v>30.4573</v>
      </c>
      <c r="EV57">
        <v>999.9</v>
      </c>
      <c r="EW57">
        <v>56.5</v>
      </c>
      <c r="EX57">
        <v>36.700000000000003</v>
      </c>
      <c r="EY57">
        <v>35.543799999999997</v>
      </c>
      <c r="EZ57">
        <v>62.735599999999998</v>
      </c>
      <c r="FA57">
        <v>28.277200000000001</v>
      </c>
      <c r="FB57">
        <v>1</v>
      </c>
      <c r="FC57">
        <v>0.56164599999999998</v>
      </c>
      <c r="FD57">
        <v>2.04115</v>
      </c>
      <c r="FE57">
        <v>20.3566</v>
      </c>
      <c r="FF57">
        <v>5.2137000000000002</v>
      </c>
      <c r="FG57">
        <v>11.908099999999999</v>
      </c>
      <c r="FH57">
        <v>4.9984000000000002</v>
      </c>
      <c r="FI57">
        <v>3.3029999999999999</v>
      </c>
      <c r="FJ57">
        <v>9999</v>
      </c>
      <c r="FK57">
        <v>9999</v>
      </c>
      <c r="FL57">
        <v>9999</v>
      </c>
      <c r="FM57">
        <v>999.9</v>
      </c>
      <c r="FN57">
        <v>1.8839999999999999</v>
      </c>
      <c r="FO57">
        <v>1.8846099999999999</v>
      </c>
      <c r="FP57">
        <v>1.8806499999999999</v>
      </c>
      <c r="FQ57">
        <v>1.8821699999999999</v>
      </c>
      <c r="FR57">
        <v>1.87927</v>
      </c>
      <c r="FS57">
        <v>1.8827799999999999</v>
      </c>
      <c r="FT57">
        <v>1.87866</v>
      </c>
      <c r="FU57">
        <v>1.8809499999999999</v>
      </c>
      <c r="FV57">
        <v>5</v>
      </c>
      <c r="FW57">
        <v>0</v>
      </c>
      <c r="FX57">
        <v>0</v>
      </c>
      <c r="FY57">
        <v>0</v>
      </c>
      <c r="FZ57" t="s">
        <v>366</v>
      </c>
      <c r="GA57" t="s">
        <v>367</v>
      </c>
      <c r="GB57" t="s">
        <v>368</v>
      </c>
      <c r="GC57" t="s">
        <v>368</v>
      </c>
      <c r="GD57" t="s">
        <v>368</v>
      </c>
      <c r="GE57" t="s">
        <v>368</v>
      </c>
      <c r="GF57">
        <v>0</v>
      </c>
      <c r="GG57">
        <v>100</v>
      </c>
      <c r="GH57">
        <v>100</v>
      </c>
      <c r="GI57">
        <v>-4.9800000000000004</v>
      </c>
      <c r="GJ57">
        <v>0.1096</v>
      </c>
      <c r="GK57">
        <v>-4.9850000000001273</v>
      </c>
      <c r="GL57">
        <v>0</v>
      </c>
      <c r="GM57">
        <v>0</v>
      </c>
      <c r="GN57">
        <v>0</v>
      </c>
      <c r="GO57">
        <v>0.1095571428571418</v>
      </c>
      <c r="GP57">
        <v>0</v>
      </c>
      <c r="GQ57">
        <v>0</v>
      </c>
      <c r="GR57">
        <v>0</v>
      </c>
      <c r="GS57">
        <v>-1</v>
      </c>
      <c r="GT57">
        <v>-1</v>
      </c>
      <c r="GU57">
        <v>-1</v>
      </c>
      <c r="GV57">
        <v>-1</v>
      </c>
      <c r="GW57">
        <v>1.9</v>
      </c>
      <c r="GX57">
        <v>2</v>
      </c>
      <c r="GY57">
        <v>2.4389599999999998</v>
      </c>
      <c r="GZ57">
        <v>2.5402800000000001</v>
      </c>
      <c r="HA57">
        <v>1.5979000000000001</v>
      </c>
      <c r="HB57">
        <v>2.3046899999999999</v>
      </c>
      <c r="HC57">
        <v>1.6003400000000001</v>
      </c>
      <c r="HD57">
        <v>2.3877000000000002</v>
      </c>
      <c r="HE57">
        <v>38.994</v>
      </c>
      <c r="HF57">
        <v>15.7957</v>
      </c>
      <c r="HG57">
        <v>18</v>
      </c>
      <c r="HH57">
        <v>537.70100000000002</v>
      </c>
      <c r="HI57">
        <v>444.05399999999997</v>
      </c>
      <c r="HJ57">
        <v>28.1158</v>
      </c>
      <c r="HK57">
        <v>34.2194</v>
      </c>
      <c r="HL57">
        <v>29.998999999999999</v>
      </c>
      <c r="HM57">
        <v>34.252099999999999</v>
      </c>
      <c r="HN57">
        <v>34.216799999999999</v>
      </c>
      <c r="HO57">
        <v>48.871000000000002</v>
      </c>
      <c r="HP57">
        <v>30.331700000000001</v>
      </c>
      <c r="HQ57">
        <v>0</v>
      </c>
      <c r="HR57">
        <v>28.1235</v>
      </c>
      <c r="HS57">
        <v>1200</v>
      </c>
      <c r="HT57">
        <v>27.339600000000001</v>
      </c>
      <c r="HU57">
        <v>98.864400000000003</v>
      </c>
      <c r="HV57">
        <v>97.940600000000003</v>
      </c>
    </row>
    <row r="58" spans="1:230" x14ac:dyDescent="0.3">
      <c r="A58">
        <v>42</v>
      </c>
      <c r="B58">
        <v>1691789068</v>
      </c>
      <c r="C58">
        <v>8372.9000000953674</v>
      </c>
      <c r="D58" t="s">
        <v>496</v>
      </c>
      <c r="E58" t="s">
        <v>497</v>
      </c>
      <c r="F58" t="s">
        <v>357</v>
      </c>
      <c r="G58" t="s">
        <v>358</v>
      </c>
      <c r="H58" t="s">
        <v>456</v>
      </c>
      <c r="I58" t="s">
        <v>360</v>
      </c>
      <c r="J58" t="s">
        <v>457</v>
      </c>
      <c r="K58" t="s">
        <v>458</v>
      </c>
      <c r="L58" t="s">
        <v>362</v>
      </c>
      <c r="M58">
        <v>1691789068</v>
      </c>
      <c r="N58">
        <f t="shared" si="34"/>
        <v>1.0815631935785735E-3</v>
      </c>
      <c r="O58">
        <f t="shared" si="35"/>
        <v>1.0815631935785734</v>
      </c>
      <c r="P58">
        <f t="shared" si="36"/>
        <v>30.219844027053064</v>
      </c>
      <c r="Q58">
        <f t="shared" si="37"/>
        <v>1461.6</v>
      </c>
      <c r="R58">
        <f t="shared" si="38"/>
        <v>516.40058564901449</v>
      </c>
      <c r="S58">
        <f t="shared" si="39"/>
        <v>50.969732752566095</v>
      </c>
      <c r="T58">
        <f t="shared" si="40"/>
        <v>144.26273606471997</v>
      </c>
      <c r="U58">
        <f t="shared" si="41"/>
        <v>5.34291418342294E-2</v>
      </c>
      <c r="V58">
        <f t="shared" si="42"/>
        <v>2.9031638360784675</v>
      </c>
      <c r="W58">
        <f t="shared" si="43"/>
        <v>5.288882859834762E-2</v>
      </c>
      <c r="X58">
        <f t="shared" si="44"/>
        <v>3.3103607415685091E-2</v>
      </c>
      <c r="Y58">
        <f t="shared" si="45"/>
        <v>344.37129876265419</v>
      </c>
      <c r="Z58">
        <f t="shared" si="46"/>
        <v>33.504774445460363</v>
      </c>
      <c r="AA58">
        <f t="shared" si="47"/>
        <v>31.971399999999999</v>
      </c>
      <c r="AB58">
        <f t="shared" si="48"/>
        <v>4.7673588805669285</v>
      </c>
      <c r="AC58">
        <f t="shared" si="49"/>
        <v>60.051224604327267</v>
      </c>
      <c r="AD58">
        <f t="shared" si="50"/>
        <v>2.8265764258712496</v>
      </c>
      <c r="AE58">
        <f t="shared" si="51"/>
        <v>4.7069421889317598</v>
      </c>
      <c r="AF58">
        <f t="shared" si="52"/>
        <v>1.9407824546956789</v>
      </c>
      <c r="AG58">
        <f t="shared" si="53"/>
        <v>-47.696936836815091</v>
      </c>
      <c r="AH58">
        <f t="shared" si="54"/>
        <v>-35.231609501271727</v>
      </c>
      <c r="AI58">
        <f t="shared" si="55"/>
        <v>-2.7483284049598393</v>
      </c>
      <c r="AJ58">
        <f t="shared" si="56"/>
        <v>258.69442401960748</v>
      </c>
      <c r="AK58">
        <f t="shared" si="57"/>
        <v>30.080677146622815</v>
      </c>
      <c r="AL58">
        <f t="shared" si="58"/>
        <v>1.0858850027667313</v>
      </c>
      <c r="AM58">
        <f t="shared" si="59"/>
        <v>30.219844027053064</v>
      </c>
      <c r="AN58">
        <v>1542.064826481914</v>
      </c>
      <c r="AO58">
        <v>1504.9050303030299</v>
      </c>
      <c r="AP58">
        <v>-2.4160964893036811E-2</v>
      </c>
      <c r="AQ58">
        <v>65.555407714651579</v>
      </c>
      <c r="AR58">
        <f t="shared" si="60"/>
        <v>1.0815631935785734</v>
      </c>
      <c r="AS58">
        <v>27.37742439511937</v>
      </c>
      <c r="AT58">
        <v>28.637758787878781</v>
      </c>
      <c r="AU58">
        <v>4.4208615718233351E-5</v>
      </c>
      <c r="AV58">
        <v>95.315729129615121</v>
      </c>
      <c r="AW58">
        <v>0</v>
      </c>
      <c r="AX58">
        <v>0</v>
      </c>
      <c r="AY58">
        <f t="shared" si="61"/>
        <v>1</v>
      </c>
      <c r="AZ58">
        <f t="shared" si="62"/>
        <v>0</v>
      </c>
      <c r="BA58">
        <f t="shared" si="63"/>
        <v>51276.737878090848</v>
      </c>
      <c r="BB58">
        <f t="shared" si="64"/>
        <v>1800.01</v>
      </c>
      <c r="BC58">
        <f t="shared" si="65"/>
        <v>1513.1930993813269</v>
      </c>
      <c r="BD58">
        <f t="shared" si="66"/>
        <v>0.84065816266650017</v>
      </c>
      <c r="BE58">
        <f t="shared" si="67"/>
        <v>0.19131632533300047</v>
      </c>
      <c r="BF58">
        <v>6</v>
      </c>
      <c r="BG58">
        <v>0.5</v>
      </c>
      <c r="BH58" t="s">
        <v>363</v>
      </c>
      <c r="BI58">
        <v>2</v>
      </c>
      <c r="BJ58" t="b">
        <v>1</v>
      </c>
      <c r="BK58">
        <v>1691789068</v>
      </c>
      <c r="BL58">
        <v>1461.6</v>
      </c>
      <c r="BM58">
        <v>1499.6</v>
      </c>
      <c r="BN58">
        <v>28.637499999999999</v>
      </c>
      <c r="BO58">
        <v>27.3718</v>
      </c>
      <c r="BP58">
        <v>1467.12</v>
      </c>
      <c r="BQ58">
        <v>28.515699999999999</v>
      </c>
      <c r="BR58">
        <v>500.01799999999997</v>
      </c>
      <c r="BS58">
        <v>98.602099999999993</v>
      </c>
      <c r="BT58">
        <v>9.9826700000000004E-2</v>
      </c>
      <c r="BU58">
        <v>31.746300000000002</v>
      </c>
      <c r="BV58">
        <v>31.971399999999999</v>
      </c>
      <c r="BW58">
        <v>999.9</v>
      </c>
      <c r="BX58">
        <v>0</v>
      </c>
      <c r="BY58">
        <v>0</v>
      </c>
      <c r="BZ58">
        <v>9990</v>
      </c>
      <c r="CA58">
        <v>0</v>
      </c>
      <c r="CB58">
        <v>990.41099999999994</v>
      </c>
      <c r="CC58">
        <v>-38.001800000000003</v>
      </c>
      <c r="CD58">
        <v>1504.69</v>
      </c>
      <c r="CE58">
        <v>1541.8</v>
      </c>
      <c r="CF58">
        <v>1.2656799999999999</v>
      </c>
      <c r="CG58">
        <v>1499.6</v>
      </c>
      <c r="CH58">
        <v>27.3718</v>
      </c>
      <c r="CI58">
        <v>2.8237199999999998</v>
      </c>
      <c r="CJ58">
        <v>2.6989200000000002</v>
      </c>
      <c r="CK58">
        <v>23.023399999999999</v>
      </c>
      <c r="CL58">
        <v>22.278500000000001</v>
      </c>
      <c r="CM58">
        <v>1800.01</v>
      </c>
      <c r="CN58">
        <v>0.97799999999999998</v>
      </c>
      <c r="CO58">
        <v>2.2000100000000002E-2</v>
      </c>
      <c r="CP58">
        <v>0</v>
      </c>
      <c r="CQ58">
        <v>886.10599999999999</v>
      </c>
      <c r="CR58">
        <v>5.0009399999999999</v>
      </c>
      <c r="CS58">
        <v>18921.2</v>
      </c>
      <c r="CT58">
        <v>13860.2</v>
      </c>
      <c r="CU58">
        <v>46.75</v>
      </c>
      <c r="CV58">
        <v>48.125</v>
      </c>
      <c r="CW58">
        <v>47.561999999999998</v>
      </c>
      <c r="CX58">
        <v>47.686999999999998</v>
      </c>
      <c r="CY58">
        <v>48.311999999999998</v>
      </c>
      <c r="CZ58">
        <v>1755.52</v>
      </c>
      <c r="DA58">
        <v>39.49</v>
      </c>
      <c r="DB58">
        <v>0</v>
      </c>
      <c r="DC58">
        <v>1691789068.2</v>
      </c>
      <c r="DD58">
        <v>0</v>
      </c>
      <c r="DE58">
        <v>1691789028.5999999</v>
      </c>
      <c r="DF58" t="s">
        <v>498</v>
      </c>
      <c r="DG58">
        <v>1691789028.5999999</v>
      </c>
      <c r="DH58">
        <v>1691789013.5999999</v>
      </c>
      <c r="DI58">
        <v>45</v>
      </c>
      <c r="DJ58">
        <v>-0.54100000000000004</v>
      </c>
      <c r="DK58">
        <v>1.2E-2</v>
      </c>
      <c r="DL58">
        <v>-5.5259999999999998</v>
      </c>
      <c r="DM58">
        <v>0.122</v>
      </c>
      <c r="DN58">
        <v>1500</v>
      </c>
      <c r="DO58">
        <v>27</v>
      </c>
      <c r="DP58">
        <v>0.41</v>
      </c>
      <c r="DQ58">
        <v>0.23</v>
      </c>
      <c r="DR58">
        <v>30.196549606196601</v>
      </c>
      <c r="DS58">
        <v>-3.0324479098565921E-2</v>
      </c>
      <c r="DT58">
        <v>0.18395121938374159</v>
      </c>
      <c r="DU58">
        <v>1</v>
      </c>
      <c r="DV58">
        <v>5.3307614718802333E-2</v>
      </c>
      <c r="DW58">
        <v>-3.1169374343890531E-3</v>
      </c>
      <c r="DX58">
        <v>1.1353288701327819E-3</v>
      </c>
      <c r="DY58">
        <v>1</v>
      </c>
      <c r="DZ58">
        <v>2</v>
      </c>
      <c r="EA58">
        <v>2</v>
      </c>
      <c r="EB58" t="s">
        <v>365</v>
      </c>
      <c r="EC58">
        <v>3.1244700000000001</v>
      </c>
      <c r="ED58">
        <v>2.8690799999999999</v>
      </c>
      <c r="EE58">
        <v>0.20861099999999999</v>
      </c>
      <c r="EF58">
        <v>0.213785</v>
      </c>
      <c r="EG58">
        <v>0.12645600000000001</v>
      </c>
      <c r="EH58">
        <v>0.123681</v>
      </c>
      <c r="EI58">
        <v>22998.7</v>
      </c>
      <c r="EJ58">
        <v>23518.799999999999</v>
      </c>
      <c r="EK58">
        <v>26772.6</v>
      </c>
      <c r="EL58">
        <v>27632.400000000001</v>
      </c>
      <c r="EM58">
        <v>33472.800000000003</v>
      </c>
      <c r="EN58">
        <v>33882.300000000003</v>
      </c>
      <c r="EO58">
        <v>39677.699999999997</v>
      </c>
      <c r="EP58">
        <v>40057.199999999997</v>
      </c>
      <c r="EQ58">
        <v>1.9947999999999999</v>
      </c>
      <c r="ER58">
        <v>1.7430000000000001</v>
      </c>
      <c r="ES58">
        <v>9.5665500000000001E-2</v>
      </c>
      <c r="ET58">
        <v>0</v>
      </c>
      <c r="EU58">
        <v>30.4176</v>
      </c>
      <c r="EV58">
        <v>999.9</v>
      </c>
      <c r="EW58">
        <v>56.5</v>
      </c>
      <c r="EX58">
        <v>36.700000000000003</v>
      </c>
      <c r="EY58">
        <v>35.537500000000001</v>
      </c>
      <c r="EZ58">
        <v>62.7956</v>
      </c>
      <c r="FA58">
        <v>27.988800000000001</v>
      </c>
      <c r="FB58">
        <v>1</v>
      </c>
      <c r="FC58">
        <v>0.54731700000000005</v>
      </c>
      <c r="FD58">
        <v>1.8444400000000001</v>
      </c>
      <c r="FE58">
        <v>20.358499999999999</v>
      </c>
      <c r="FF58">
        <v>5.2160900000000003</v>
      </c>
      <c r="FG58">
        <v>11.908099999999999</v>
      </c>
      <c r="FH58">
        <v>4.9976000000000003</v>
      </c>
      <c r="FI58">
        <v>3.3029999999999999</v>
      </c>
      <c r="FJ58">
        <v>9999</v>
      </c>
      <c r="FK58">
        <v>9999</v>
      </c>
      <c r="FL58">
        <v>9999</v>
      </c>
      <c r="FM58">
        <v>999.9</v>
      </c>
      <c r="FN58">
        <v>1.8839999999999999</v>
      </c>
      <c r="FO58">
        <v>1.8846099999999999</v>
      </c>
      <c r="FP58">
        <v>1.8806499999999999</v>
      </c>
      <c r="FQ58">
        <v>1.8821699999999999</v>
      </c>
      <c r="FR58">
        <v>1.87927</v>
      </c>
      <c r="FS58">
        <v>1.8827799999999999</v>
      </c>
      <c r="FT58">
        <v>1.87866</v>
      </c>
      <c r="FU58">
        <v>1.8809499999999999</v>
      </c>
      <c r="FV58">
        <v>5</v>
      </c>
      <c r="FW58">
        <v>0</v>
      </c>
      <c r="FX58">
        <v>0</v>
      </c>
      <c r="FY58">
        <v>0</v>
      </c>
      <c r="FZ58" t="s">
        <v>366</v>
      </c>
      <c r="GA58" t="s">
        <v>367</v>
      </c>
      <c r="GB58" t="s">
        <v>368</v>
      </c>
      <c r="GC58" t="s">
        <v>368</v>
      </c>
      <c r="GD58" t="s">
        <v>368</v>
      </c>
      <c r="GE58" t="s">
        <v>368</v>
      </c>
      <c r="GF58">
        <v>0</v>
      </c>
      <c r="GG58">
        <v>100</v>
      </c>
      <c r="GH58">
        <v>100</v>
      </c>
      <c r="GI58">
        <v>-5.52</v>
      </c>
      <c r="GJ58">
        <v>0.12180000000000001</v>
      </c>
      <c r="GK58">
        <v>-5.5255000000004202</v>
      </c>
      <c r="GL58">
        <v>0</v>
      </c>
      <c r="GM58">
        <v>0</v>
      </c>
      <c r="GN58">
        <v>0</v>
      </c>
      <c r="GO58">
        <v>0.12181500000000869</v>
      </c>
      <c r="GP58">
        <v>0</v>
      </c>
      <c r="GQ58">
        <v>0</v>
      </c>
      <c r="GR58">
        <v>0</v>
      </c>
      <c r="GS58">
        <v>-1</v>
      </c>
      <c r="GT58">
        <v>-1</v>
      </c>
      <c r="GU58">
        <v>-1</v>
      </c>
      <c r="GV58">
        <v>-1</v>
      </c>
      <c r="GW58">
        <v>0.7</v>
      </c>
      <c r="GX58">
        <v>0.9</v>
      </c>
      <c r="GY58">
        <v>2.9284699999999999</v>
      </c>
      <c r="GZ58">
        <v>2.5280800000000001</v>
      </c>
      <c r="HA58">
        <v>1.5979000000000001</v>
      </c>
      <c r="HB58">
        <v>2.3046899999999999</v>
      </c>
      <c r="HC58">
        <v>1.6003400000000001</v>
      </c>
      <c r="HD58">
        <v>2.49878</v>
      </c>
      <c r="HE58">
        <v>38.969299999999997</v>
      </c>
      <c r="HF58">
        <v>15.786899999999999</v>
      </c>
      <c r="HG58">
        <v>18</v>
      </c>
      <c r="HH58">
        <v>537.61500000000001</v>
      </c>
      <c r="HI58">
        <v>445.48500000000001</v>
      </c>
      <c r="HJ58">
        <v>28.3367</v>
      </c>
      <c r="HK58">
        <v>34.065199999999997</v>
      </c>
      <c r="HL58">
        <v>29.999199999999998</v>
      </c>
      <c r="HM58">
        <v>34.113599999999998</v>
      </c>
      <c r="HN58">
        <v>34.0839</v>
      </c>
      <c r="HO58">
        <v>58.676499999999997</v>
      </c>
      <c r="HP58">
        <v>30.355499999999999</v>
      </c>
      <c r="HQ58">
        <v>0</v>
      </c>
      <c r="HR58">
        <v>28.3447</v>
      </c>
      <c r="HS58">
        <v>1500</v>
      </c>
      <c r="HT58">
        <v>27.360499999999998</v>
      </c>
      <c r="HU58">
        <v>98.886799999999994</v>
      </c>
      <c r="HV58">
        <v>97.96</v>
      </c>
    </row>
    <row r="59" spans="1:230" x14ac:dyDescent="0.3">
      <c r="A59">
        <v>43</v>
      </c>
      <c r="B59">
        <v>1691791087.0999999</v>
      </c>
      <c r="C59">
        <v>10392</v>
      </c>
      <c r="D59" t="s">
        <v>499</v>
      </c>
      <c r="E59" t="s">
        <v>500</v>
      </c>
      <c r="F59" t="s">
        <v>357</v>
      </c>
      <c r="G59" t="s">
        <v>411</v>
      </c>
      <c r="H59" t="s">
        <v>501</v>
      </c>
      <c r="I59" t="s">
        <v>360</v>
      </c>
      <c r="J59" t="s">
        <v>502</v>
      </c>
      <c r="K59" t="s">
        <v>457</v>
      </c>
      <c r="L59" t="s">
        <v>362</v>
      </c>
      <c r="M59">
        <v>1691791087.0999999</v>
      </c>
      <c r="N59">
        <f t="shared" si="34"/>
        <v>5.6642930980422227E-3</v>
      </c>
      <c r="O59">
        <f t="shared" si="35"/>
        <v>5.664293098042223</v>
      </c>
      <c r="P59">
        <f t="shared" si="36"/>
        <v>46.011248922781981</v>
      </c>
      <c r="Q59">
        <f t="shared" si="37"/>
        <v>342.608</v>
      </c>
      <c r="R59">
        <f t="shared" si="38"/>
        <v>85.869248043163196</v>
      </c>
      <c r="S59">
        <f t="shared" si="39"/>
        <v>8.4758435722244503</v>
      </c>
      <c r="T59">
        <f t="shared" si="40"/>
        <v>33.817599207728001</v>
      </c>
      <c r="U59">
        <f t="shared" si="41"/>
        <v>0.30912750820097162</v>
      </c>
      <c r="V59">
        <f t="shared" si="42"/>
        <v>2.9084661873595845</v>
      </c>
      <c r="W59">
        <f t="shared" si="43"/>
        <v>0.29196545714822958</v>
      </c>
      <c r="X59">
        <f t="shared" si="44"/>
        <v>0.1839409085002523</v>
      </c>
      <c r="Y59">
        <f t="shared" si="45"/>
        <v>344.38969876303622</v>
      </c>
      <c r="Z59">
        <f t="shared" si="46"/>
        <v>32.881810316071892</v>
      </c>
      <c r="AA59">
        <f t="shared" si="47"/>
        <v>31.978400000000001</v>
      </c>
      <c r="AB59">
        <f t="shared" si="48"/>
        <v>4.7692484490172902</v>
      </c>
      <c r="AC59">
        <f t="shared" si="49"/>
        <v>60.230974129057024</v>
      </c>
      <c r="AD59">
        <f t="shared" si="50"/>
        <v>2.9289640933384997</v>
      </c>
      <c r="AE59">
        <f t="shared" si="51"/>
        <v>4.8628868048233835</v>
      </c>
      <c r="AF59">
        <f t="shared" si="52"/>
        <v>1.8402843556787905</v>
      </c>
      <c r="AG59">
        <f t="shared" si="53"/>
        <v>-249.79532562366202</v>
      </c>
      <c r="AH59">
        <f t="shared" si="54"/>
        <v>53.923942685058272</v>
      </c>
      <c r="AI59">
        <f t="shared" si="55"/>
        <v>4.2108578633786227</v>
      </c>
      <c r="AJ59">
        <f t="shared" si="56"/>
        <v>152.72917368781111</v>
      </c>
      <c r="AK59">
        <f t="shared" si="57"/>
        <v>45.893832091651461</v>
      </c>
      <c r="AL59">
        <f t="shared" si="58"/>
        <v>5.7000044560602374</v>
      </c>
      <c r="AM59">
        <f t="shared" si="59"/>
        <v>46.011248922781981</v>
      </c>
      <c r="AN59">
        <v>409.41226529762042</v>
      </c>
      <c r="AO59">
        <v>353.07535757575738</v>
      </c>
      <c r="AP59">
        <v>-3.2186789880549932E-2</v>
      </c>
      <c r="AQ59">
        <v>65.555441077432064</v>
      </c>
      <c r="AR59">
        <f t="shared" si="60"/>
        <v>5.664293098042223</v>
      </c>
      <c r="AS59">
        <v>23.03685013117332</v>
      </c>
      <c r="AT59">
        <v>29.670866060606031</v>
      </c>
      <c r="AU59">
        <v>-5.4601665574358603E-3</v>
      </c>
      <c r="AV59">
        <v>95.00134597779342</v>
      </c>
      <c r="AW59">
        <v>0</v>
      </c>
      <c r="AX59">
        <v>0</v>
      </c>
      <c r="AY59">
        <f t="shared" si="61"/>
        <v>1</v>
      </c>
      <c r="AZ59">
        <f t="shared" si="62"/>
        <v>0</v>
      </c>
      <c r="BA59">
        <f t="shared" si="63"/>
        <v>51329.313064034941</v>
      </c>
      <c r="BB59">
        <f t="shared" si="64"/>
        <v>1800.11</v>
      </c>
      <c r="BC59">
        <f t="shared" si="65"/>
        <v>1513.276799381518</v>
      </c>
      <c r="BD59">
        <f t="shared" si="66"/>
        <v>0.840657959447766</v>
      </c>
      <c r="BE59">
        <f t="shared" si="67"/>
        <v>0.19131591889553207</v>
      </c>
      <c r="BF59">
        <v>6</v>
      </c>
      <c r="BG59">
        <v>0.5</v>
      </c>
      <c r="BH59" t="s">
        <v>363</v>
      </c>
      <c r="BI59">
        <v>2</v>
      </c>
      <c r="BJ59" t="b">
        <v>1</v>
      </c>
      <c r="BK59">
        <v>1691791087.0999999</v>
      </c>
      <c r="BL59">
        <v>342.608</v>
      </c>
      <c r="BM59">
        <v>400.00900000000001</v>
      </c>
      <c r="BN59">
        <v>29.673500000000001</v>
      </c>
      <c r="BO59">
        <v>23.0382</v>
      </c>
      <c r="BP59">
        <v>345.81799999999998</v>
      </c>
      <c r="BQ59">
        <v>29.608899999999998</v>
      </c>
      <c r="BR59">
        <v>500.13099999999997</v>
      </c>
      <c r="BS59">
        <v>98.605800000000002</v>
      </c>
      <c r="BT59">
        <v>0.100591</v>
      </c>
      <c r="BU59">
        <v>32.322299999999998</v>
      </c>
      <c r="BV59">
        <v>31.978400000000001</v>
      </c>
      <c r="BW59">
        <v>999.9</v>
      </c>
      <c r="BX59">
        <v>0</v>
      </c>
      <c r="BY59">
        <v>0</v>
      </c>
      <c r="BZ59">
        <v>10020</v>
      </c>
      <c r="CA59">
        <v>0</v>
      </c>
      <c r="CB59">
        <v>870.10799999999995</v>
      </c>
      <c r="CC59">
        <v>-57.401200000000003</v>
      </c>
      <c r="CD59">
        <v>353.08499999999998</v>
      </c>
      <c r="CE59">
        <v>409.44200000000001</v>
      </c>
      <c r="CF59">
        <v>6.63523</v>
      </c>
      <c r="CG59">
        <v>400.00900000000001</v>
      </c>
      <c r="CH59">
        <v>23.0382</v>
      </c>
      <c r="CI59">
        <v>2.92598</v>
      </c>
      <c r="CJ59">
        <v>2.2717000000000001</v>
      </c>
      <c r="CK59">
        <v>23.6126</v>
      </c>
      <c r="CL59">
        <v>19.4771</v>
      </c>
      <c r="CM59">
        <v>1800.11</v>
      </c>
      <c r="CN59">
        <v>0.97800799999999999</v>
      </c>
      <c r="CO59">
        <v>2.19922E-2</v>
      </c>
      <c r="CP59">
        <v>0</v>
      </c>
      <c r="CQ59">
        <v>626.83199999999999</v>
      </c>
      <c r="CR59">
        <v>5.0009399999999999</v>
      </c>
      <c r="CS59">
        <v>16995.400000000001</v>
      </c>
      <c r="CT59">
        <v>13861</v>
      </c>
      <c r="CU59">
        <v>50</v>
      </c>
      <c r="CV59">
        <v>51.5</v>
      </c>
      <c r="CW59">
        <v>51.25</v>
      </c>
      <c r="CX59">
        <v>50.186999999999998</v>
      </c>
      <c r="CY59">
        <v>51.375</v>
      </c>
      <c r="CZ59">
        <v>1755.63</v>
      </c>
      <c r="DA59">
        <v>39.479999999999997</v>
      </c>
      <c r="DB59">
        <v>0</v>
      </c>
      <c r="DC59">
        <v>1691791087.2</v>
      </c>
      <c r="DD59">
        <v>0</v>
      </c>
      <c r="DE59">
        <v>1691791048.0999999</v>
      </c>
      <c r="DF59" t="s">
        <v>503</v>
      </c>
      <c r="DG59">
        <v>1691791041.5999999</v>
      </c>
      <c r="DH59">
        <v>1691791048.0999999</v>
      </c>
      <c r="DI59">
        <v>47</v>
      </c>
      <c r="DJ59">
        <v>1.4999999999999999E-2</v>
      </c>
      <c r="DK59">
        <v>-8.3000000000000004E-2</v>
      </c>
      <c r="DL59">
        <v>-3.21</v>
      </c>
      <c r="DM59">
        <v>6.5000000000000002E-2</v>
      </c>
      <c r="DN59">
        <v>400</v>
      </c>
      <c r="DO59">
        <v>23</v>
      </c>
      <c r="DP59">
        <v>0.1</v>
      </c>
      <c r="DQ59">
        <v>0.04</v>
      </c>
      <c r="DR59">
        <v>45.809059207166072</v>
      </c>
      <c r="DS59">
        <v>5.1003038045450783E-2</v>
      </c>
      <c r="DT59">
        <v>0.13415064341034011</v>
      </c>
      <c r="DU59">
        <v>1</v>
      </c>
      <c r="DV59">
        <v>0.30633226360790877</v>
      </c>
      <c r="DW59">
        <v>-7.6432559377987083E-3</v>
      </c>
      <c r="DX59">
        <v>4.9357429895947828E-3</v>
      </c>
      <c r="DY59">
        <v>1</v>
      </c>
      <c r="DZ59">
        <v>2</v>
      </c>
      <c r="EA59">
        <v>2</v>
      </c>
      <c r="EB59" t="s">
        <v>365</v>
      </c>
      <c r="EC59">
        <v>3.12364</v>
      </c>
      <c r="ED59">
        <v>2.8700999999999999</v>
      </c>
      <c r="EE59">
        <v>7.7243099999999995E-2</v>
      </c>
      <c r="EF59">
        <v>8.7689299999999998E-2</v>
      </c>
      <c r="EG59">
        <v>0.130241</v>
      </c>
      <c r="EH59">
        <v>0.109802</v>
      </c>
      <c r="EI59">
        <v>26879.4</v>
      </c>
      <c r="EJ59">
        <v>27358.799999999999</v>
      </c>
      <c r="EK59">
        <v>26826.7</v>
      </c>
      <c r="EL59">
        <v>27691.1</v>
      </c>
      <c r="EM59">
        <v>33370.6</v>
      </c>
      <c r="EN59">
        <v>34469.300000000003</v>
      </c>
      <c r="EO59">
        <v>39748.800000000003</v>
      </c>
      <c r="EP59">
        <v>40130.199999999997</v>
      </c>
      <c r="EQ59">
        <v>2.0122</v>
      </c>
      <c r="ER59">
        <v>1.75</v>
      </c>
      <c r="ES59">
        <v>4.9173799999999997E-2</v>
      </c>
      <c r="ET59">
        <v>0</v>
      </c>
      <c r="EU59">
        <v>31.180199999999999</v>
      </c>
      <c r="EV59">
        <v>999.9</v>
      </c>
      <c r="EW59">
        <v>57</v>
      </c>
      <c r="EX59">
        <v>36.9</v>
      </c>
      <c r="EY59">
        <v>36.248399999999997</v>
      </c>
      <c r="EZ59">
        <v>62.525500000000001</v>
      </c>
      <c r="FA59">
        <v>28.665900000000001</v>
      </c>
      <c r="FB59">
        <v>1</v>
      </c>
      <c r="FC59">
        <v>0.437195</v>
      </c>
      <c r="FD59">
        <v>1.57843</v>
      </c>
      <c r="FE59">
        <v>20.304300000000001</v>
      </c>
      <c r="FF59">
        <v>5.2172900000000002</v>
      </c>
      <c r="FG59">
        <v>11.908099999999999</v>
      </c>
      <c r="FH59">
        <v>4.9980000000000002</v>
      </c>
      <c r="FI59">
        <v>3.3029999999999999</v>
      </c>
      <c r="FJ59">
        <v>9999</v>
      </c>
      <c r="FK59">
        <v>9999</v>
      </c>
      <c r="FL59">
        <v>9999</v>
      </c>
      <c r="FM59">
        <v>999.9</v>
      </c>
      <c r="FN59">
        <v>1.8845499999999999</v>
      </c>
      <c r="FO59">
        <v>1.8851599999999999</v>
      </c>
      <c r="FP59">
        <v>1.8812599999999999</v>
      </c>
      <c r="FQ59">
        <v>1.8827799999999999</v>
      </c>
      <c r="FR59">
        <v>1.87988</v>
      </c>
      <c r="FS59">
        <v>1.8833599999999999</v>
      </c>
      <c r="FT59">
        <v>1.87927</v>
      </c>
      <c r="FU59">
        <v>1.8815599999999999</v>
      </c>
      <c r="FV59">
        <v>5</v>
      </c>
      <c r="FW59">
        <v>0</v>
      </c>
      <c r="FX59">
        <v>0</v>
      </c>
      <c r="FY59">
        <v>0</v>
      </c>
      <c r="FZ59" t="s">
        <v>366</v>
      </c>
      <c r="GA59" t="s">
        <v>367</v>
      </c>
      <c r="GB59" t="s">
        <v>368</v>
      </c>
      <c r="GC59" t="s">
        <v>368</v>
      </c>
      <c r="GD59" t="s">
        <v>368</v>
      </c>
      <c r="GE59" t="s">
        <v>368</v>
      </c>
      <c r="GF59">
        <v>0</v>
      </c>
      <c r="GG59">
        <v>100</v>
      </c>
      <c r="GH59">
        <v>100</v>
      </c>
      <c r="GI59">
        <v>-3.21</v>
      </c>
      <c r="GJ59">
        <v>6.4600000000000005E-2</v>
      </c>
      <c r="GK59">
        <v>-3.210380952381001</v>
      </c>
      <c r="GL59">
        <v>0</v>
      </c>
      <c r="GM59">
        <v>0</v>
      </c>
      <c r="GN59">
        <v>0</v>
      </c>
      <c r="GO59">
        <v>6.4619999999997901E-2</v>
      </c>
      <c r="GP59">
        <v>0</v>
      </c>
      <c r="GQ59">
        <v>0</v>
      </c>
      <c r="GR59">
        <v>0</v>
      </c>
      <c r="GS59">
        <v>-1</v>
      </c>
      <c r="GT59">
        <v>-1</v>
      </c>
      <c r="GU59">
        <v>-1</v>
      </c>
      <c r="GV59">
        <v>-1</v>
      </c>
      <c r="GW59">
        <v>0.8</v>
      </c>
      <c r="GX59">
        <v>0.7</v>
      </c>
      <c r="GY59">
        <v>0.98877000000000004</v>
      </c>
      <c r="GZ59">
        <v>2.5415000000000001</v>
      </c>
      <c r="HA59">
        <v>1.5966800000000001</v>
      </c>
      <c r="HB59">
        <v>2.3071299999999999</v>
      </c>
      <c r="HC59">
        <v>1.6003400000000001</v>
      </c>
      <c r="HD59">
        <v>2.4145500000000002</v>
      </c>
      <c r="HE59">
        <v>40.835000000000001</v>
      </c>
      <c r="HF59">
        <v>23.737300000000001</v>
      </c>
      <c r="HG59">
        <v>18</v>
      </c>
      <c r="HH59">
        <v>537.96100000000001</v>
      </c>
      <c r="HI59">
        <v>440.65</v>
      </c>
      <c r="HJ59">
        <v>28.532599999999999</v>
      </c>
      <c r="HK59">
        <v>32.810200000000002</v>
      </c>
      <c r="HL59">
        <v>29.9999</v>
      </c>
      <c r="HM59">
        <v>32.785800000000002</v>
      </c>
      <c r="HN59">
        <v>32.744500000000002</v>
      </c>
      <c r="HO59">
        <v>19.810700000000001</v>
      </c>
      <c r="HP59">
        <v>43.153199999999998</v>
      </c>
      <c r="HQ59">
        <v>0</v>
      </c>
      <c r="HR59">
        <v>28.6067</v>
      </c>
      <c r="HS59">
        <v>400</v>
      </c>
      <c r="HT59">
        <v>23.134399999999999</v>
      </c>
      <c r="HU59">
        <v>99.073099999999997</v>
      </c>
      <c r="HV59">
        <v>98.150700000000001</v>
      </c>
    </row>
    <row r="60" spans="1:230" x14ac:dyDescent="0.3">
      <c r="A60">
        <v>44</v>
      </c>
      <c r="B60">
        <v>1691791193.5999999</v>
      </c>
      <c r="C60">
        <v>10498.5</v>
      </c>
      <c r="D60" t="s">
        <v>504</v>
      </c>
      <c r="E60" t="s">
        <v>505</v>
      </c>
      <c r="F60" t="s">
        <v>357</v>
      </c>
      <c r="G60" t="s">
        <v>411</v>
      </c>
      <c r="H60" t="s">
        <v>501</v>
      </c>
      <c r="I60" t="s">
        <v>360</v>
      </c>
      <c r="J60" t="s">
        <v>502</v>
      </c>
      <c r="K60" t="s">
        <v>457</v>
      </c>
      <c r="L60" t="s">
        <v>362</v>
      </c>
      <c r="M60">
        <v>1691791193.5999999</v>
      </c>
      <c r="N60">
        <f t="shared" si="34"/>
        <v>6.0080118958163254E-3</v>
      </c>
      <c r="O60">
        <f t="shared" si="35"/>
        <v>6.0080118958163258</v>
      </c>
      <c r="P60">
        <f t="shared" si="36"/>
        <v>37.164498762624532</v>
      </c>
      <c r="Q60">
        <f t="shared" si="37"/>
        <v>253.76499999999999</v>
      </c>
      <c r="R60">
        <f t="shared" si="38"/>
        <v>60.616732445129109</v>
      </c>
      <c r="S60">
        <f t="shared" si="39"/>
        <v>5.983620472680335</v>
      </c>
      <c r="T60">
        <f t="shared" si="40"/>
        <v>25.049741020340001</v>
      </c>
      <c r="U60">
        <f t="shared" si="41"/>
        <v>0.33279686682234316</v>
      </c>
      <c r="V60">
        <f t="shared" si="42"/>
        <v>2.9085760532782285</v>
      </c>
      <c r="W60">
        <f t="shared" si="43"/>
        <v>0.3129971088127565</v>
      </c>
      <c r="X60">
        <f t="shared" si="44"/>
        <v>0.19730388389829662</v>
      </c>
      <c r="Y60">
        <f t="shared" si="45"/>
        <v>344.40169876276417</v>
      </c>
      <c r="Z60">
        <f t="shared" si="46"/>
        <v>32.801904486170777</v>
      </c>
      <c r="AA60">
        <f t="shared" si="47"/>
        <v>31.933199999999999</v>
      </c>
      <c r="AB60">
        <f t="shared" si="48"/>
        <v>4.7570587141685374</v>
      </c>
      <c r="AC60">
        <f t="shared" si="49"/>
        <v>60.344662293063642</v>
      </c>
      <c r="AD60">
        <f t="shared" si="50"/>
        <v>2.9361003168640001</v>
      </c>
      <c r="AE60">
        <f t="shared" si="51"/>
        <v>4.8655509953885216</v>
      </c>
      <c r="AF60">
        <f t="shared" si="52"/>
        <v>1.8209583973045373</v>
      </c>
      <c r="AG60">
        <f t="shared" si="53"/>
        <v>-264.95332460549997</v>
      </c>
      <c r="AH60">
        <f t="shared" si="54"/>
        <v>62.534692291113366</v>
      </c>
      <c r="AI60">
        <f t="shared" si="55"/>
        <v>4.8822252799198562</v>
      </c>
      <c r="AJ60">
        <f t="shared" si="56"/>
        <v>146.86529172829742</v>
      </c>
      <c r="AK60">
        <f t="shared" si="57"/>
        <v>37.167833799168804</v>
      </c>
      <c r="AL60">
        <f t="shared" si="58"/>
        <v>6.0493494998570823</v>
      </c>
      <c r="AM60">
        <f t="shared" si="59"/>
        <v>37.164498762624532</v>
      </c>
      <c r="AN60">
        <v>306.99202962240929</v>
      </c>
      <c r="AO60">
        <v>261.50518181818188</v>
      </c>
      <c r="AP60">
        <v>-2.6373306275891371E-2</v>
      </c>
      <c r="AQ60">
        <v>65.559750577626971</v>
      </c>
      <c r="AR60">
        <f t="shared" si="60"/>
        <v>6.0080118958163258</v>
      </c>
      <c r="AS60">
        <v>22.724278817164851</v>
      </c>
      <c r="AT60">
        <v>29.744835151515151</v>
      </c>
      <c r="AU60">
        <v>-3.6817921842079589E-3</v>
      </c>
      <c r="AV60">
        <v>95.438326610119702</v>
      </c>
      <c r="AW60">
        <v>0</v>
      </c>
      <c r="AX60">
        <v>0</v>
      </c>
      <c r="AY60">
        <f t="shared" si="61"/>
        <v>1</v>
      </c>
      <c r="AZ60">
        <f t="shared" si="62"/>
        <v>0</v>
      </c>
      <c r="BA60">
        <f t="shared" si="63"/>
        <v>51330.909710091539</v>
      </c>
      <c r="BB60">
        <f t="shared" si="64"/>
        <v>1800.17</v>
      </c>
      <c r="BC60">
        <f t="shared" si="65"/>
        <v>1513.3274993813823</v>
      </c>
      <c r="BD60">
        <f t="shared" si="66"/>
        <v>0.84065810416870745</v>
      </c>
      <c r="BE60">
        <f t="shared" si="67"/>
        <v>0.19131620833741489</v>
      </c>
      <c r="BF60">
        <v>6</v>
      </c>
      <c r="BG60">
        <v>0.5</v>
      </c>
      <c r="BH60" t="s">
        <v>363</v>
      </c>
      <c r="BI60">
        <v>2</v>
      </c>
      <c r="BJ60" t="b">
        <v>1</v>
      </c>
      <c r="BK60">
        <v>1691791193.5999999</v>
      </c>
      <c r="BL60">
        <v>253.76499999999999</v>
      </c>
      <c r="BM60">
        <v>300.19600000000003</v>
      </c>
      <c r="BN60">
        <v>29.744</v>
      </c>
      <c r="BO60">
        <v>22.7026</v>
      </c>
      <c r="BP60">
        <v>256.67899999999997</v>
      </c>
      <c r="BQ60">
        <v>29.6738</v>
      </c>
      <c r="BR60">
        <v>500.13499999999999</v>
      </c>
      <c r="BS60">
        <v>98.611999999999995</v>
      </c>
      <c r="BT60">
        <v>0.100356</v>
      </c>
      <c r="BU60">
        <v>32.332000000000001</v>
      </c>
      <c r="BV60">
        <v>31.933199999999999</v>
      </c>
      <c r="BW60">
        <v>999.9</v>
      </c>
      <c r="BX60">
        <v>0</v>
      </c>
      <c r="BY60">
        <v>0</v>
      </c>
      <c r="BZ60">
        <v>10020</v>
      </c>
      <c r="CA60">
        <v>0</v>
      </c>
      <c r="CB60">
        <v>858.24900000000002</v>
      </c>
      <c r="CC60">
        <v>-46.430900000000001</v>
      </c>
      <c r="CD60">
        <v>261.54399999999998</v>
      </c>
      <c r="CE60">
        <v>307.16899999999998</v>
      </c>
      <c r="CF60">
        <v>7.0414099999999999</v>
      </c>
      <c r="CG60">
        <v>300.19600000000003</v>
      </c>
      <c r="CH60">
        <v>22.7026</v>
      </c>
      <c r="CI60">
        <v>2.9331200000000002</v>
      </c>
      <c r="CJ60">
        <v>2.23875</v>
      </c>
      <c r="CK60">
        <v>23.652999999999999</v>
      </c>
      <c r="CL60">
        <v>19.2423</v>
      </c>
      <c r="CM60">
        <v>1800.17</v>
      </c>
      <c r="CN60">
        <v>0.97799999999999998</v>
      </c>
      <c r="CO60">
        <v>2.19998E-2</v>
      </c>
      <c r="CP60">
        <v>0</v>
      </c>
      <c r="CQ60">
        <v>609.577</v>
      </c>
      <c r="CR60">
        <v>5.0009399999999999</v>
      </c>
      <c r="CS60">
        <v>16633.2</v>
      </c>
      <c r="CT60">
        <v>13861.4</v>
      </c>
      <c r="CU60">
        <v>49.375</v>
      </c>
      <c r="CV60">
        <v>50.875</v>
      </c>
      <c r="CW60">
        <v>50.561999999999998</v>
      </c>
      <c r="CX60">
        <v>49.561999999999998</v>
      </c>
      <c r="CY60">
        <v>50.75</v>
      </c>
      <c r="CZ60">
        <v>1755.68</v>
      </c>
      <c r="DA60">
        <v>39.49</v>
      </c>
      <c r="DB60">
        <v>0</v>
      </c>
      <c r="DC60">
        <v>1691791193.4000001</v>
      </c>
      <c r="DD60">
        <v>0</v>
      </c>
      <c r="DE60">
        <v>1691791154.5999999</v>
      </c>
      <c r="DF60" t="s">
        <v>506</v>
      </c>
      <c r="DG60">
        <v>1691791142.5999999</v>
      </c>
      <c r="DH60">
        <v>1691791154.5999999</v>
      </c>
      <c r="DI60">
        <v>48</v>
      </c>
      <c r="DJ60">
        <v>0.29599999999999999</v>
      </c>
      <c r="DK60">
        <v>6.0000000000000001E-3</v>
      </c>
      <c r="DL60">
        <v>-2.9140000000000001</v>
      </c>
      <c r="DM60">
        <v>7.0000000000000007E-2</v>
      </c>
      <c r="DN60">
        <v>300</v>
      </c>
      <c r="DO60">
        <v>23</v>
      </c>
      <c r="DP60">
        <v>0.13</v>
      </c>
      <c r="DQ60">
        <v>0.04</v>
      </c>
      <c r="DR60">
        <v>36.939197133320967</v>
      </c>
      <c r="DS60">
        <v>0.45911361810549511</v>
      </c>
      <c r="DT60">
        <v>0.13404215316474699</v>
      </c>
      <c r="DU60">
        <v>1</v>
      </c>
      <c r="DV60">
        <v>0.32555522866572673</v>
      </c>
      <c r="DW60">
        <v>1.6125824990603409E-2</v>
      </c>
      <c r="DX60">
        <v>4.4003407536133392E-3</v>
      </c>
      <c r="DY60">
        <v>1</v>
      </c>
      <c r="DZ60">
        <v>2</v>
      </c>
      <c r="EA60">
        <v>2</v>
      </c>
      <c r="EB60" t="s">
        <v>365</v>
      </c>
      <c r="EC60">
        <v>3.1235599999999999</v>
      </c>
      <c r="ED60">
        <v>2.8698600000000001</v>
      </c>
      <c r="EE60">
        <v>6.0516100000000003E-2</v>
      </c>
      <c r="EF60">
        <v>6.9864599999999999E-2</v>
      </c>
      <c r="EG60">
        <v>0.13044900000000001</v>
      </c>
      <c r="EH60">
        <v>0.10866000000000001</v>
      </c>
      <c r="EI60">
        <v>27365.599999999999</v>
      </c>
      <c r="EJ60">
        <v>27892.3</v>
      </c>
      <c r="EK60">
        <v>26825.9</v>
      </c>
      <c r="EL60">
        <v>27690.3</v>
      </c>
      <c r="EM60">
        <v>33359.800000000003</v>
      </c>
      <c r="EN60">
        <v>34510.699999999997</v>
      </c>
      <c r="EO60">
        <v>39747.1</v>
      </c>
      <c r="EP60">
        <v>40128.5</v>
      </c>
      <c r="EQ60">
        <v>2.0112000000000001</v>
      </c>
      <c r="ER60">
        <v>1.7484</v>
      </c>
      <c r="ES60">
        <v>4.7296299999999999E-2</v>
      </c>
      <c r="ET60">
        <v>0</v>
      </c>
      <c r="EU60">
        <v>31.165400000000002</v>
      </c>
      <c r="EV60">
        <v>999.9</v>
      </c>
      <c r="EW60">
        <v>57</v>
      </c>
      <c r="EX60">
        <v>37</v>
      </c>
      <c r="EY60">
        <v>36.442700000000002</v>
      </c>
      <c r="EZ60">
        <v>62.755499999999998</v>
      </c>
      <c r="FA60">
        <v>28.497599999999998</v>
      </c>
      <c r="FB60">
        <v>1</v>
      </c>
      <c r="FC60">
        <v>0.43817099999999998</v>
      </c>
      <c r="FD60">
        <v>1.2447299999999999</v>
      </c>
      <c r="FE60">
        <v>20.3079</v>
      </c>
      <c r="FF60">
        <v>5.2160900000000003</v>
      </c>
      <c r="FG60">
        <v>11.908099999999999</v>
      </c>
      <c r="FH60">
        <v>4.9992000000000001</v>
      </c>
      <c r="FI60">
        <v>3.3029999999999999</v>
      </c>
      <c r="FJ60">
        <v>9999</v>
      </c>
      <c r="FK60">
        <v>9999</v>
      </c>
      <c r="FL60">
        <v>9999</v>
      </c>
      <c r="FM60">
        <v>999.9</v>
      </c>
      <c r="FN60">
        <v>1.8845499999999999</v>
      </c>
      <c r="FO60">
        <v>1.8852199999999999</v>
      </c>
      <c r="FP60">
        <v>1.8812599999999999</v>
      </c>
      <c r="FQ60">
        <v>1.8827799999999999</v>
      </c>
      <c r="FR60">
        <v>1.87985</v>
      </c>
      <c r="FS60">
        <v>1.8833599999999999</v>
      </c>
      <c r="FT60">
        <v>1.87927</v>
      </c>
      <c r="FU60">
        <v>1.8815599999999999</v>
      </c>
      <c r="FV60">
        <v>5</v>
      </c>
      <c r="FW60">
        <v>0</v>
      </c>
      <c r="FX60">
        <v>0</v>
      </c>
      <c r="FY60">
        <v>0</v>
      </c>
      <c r="FZ60" t="s">
        <v>366</v>
      </c>
      <c r="GA60" t="s">
        <v>367</v>
      </c>
      <c r="GB60" t="s">
        <v>368</v>
      </c>
      <c r="GC60" t="s">
        <v>368</v>
      </c>
      <c r="GD60" t="s">
        <v>368</v>
      </c>
      <c r="GE60" t="s">
        <v>368</v>
      </c>
      <c r="GF60">
        <v>0</v>
      </c>
      <c r="GG60">
        <v>100</v>
      </c>
      <c r="GH60">
        <v>100</v>
      </c>
      <c r="GI60">
        <v>-2.9140000000000001</v>
      </c>
      <c r="GJ60">
        <v>7.0199999999999999E-2</v>
      </c>
      <c r="GK60">
        <v>-2.9142000000000512</v>
      </c>
      <c r="GL60">
        <v>0</v>
      </c>
      <c r="GM60">
        <v>0</v>
      </c>
      <c r="GN60">
        <v>0</v>
      </c>
      <c r="GO60">
        <v>7.025499999999596E-2</v>
      </c>
      <c r="GP60">
        <v>0</v>
      </c>
      <c r="GQ60">
        <v>0</v>
      </c>
      <c r="GR60">
        <v>0</v>
      </c>
      <c r="GS60">
        <v>-1</v>
      </c>
      <c r="GT60">
        <v>-1</v>
      </c>
      <c r="GU60">
        <v>-1</v>
      </c>
      <c r="GV60">
        <v>-1</v>
      </c>
      <c r="GW60">
        <v>0.8</v>
      </c>
      <c r="GX60">
        <v>0.7</v>
      </c>
      <c r="GY60">
        <v>0.787354</v>
      </c>
      <c r="GZ60">
        <v>2.5476100000000002</v>
      </c>
      <c r="HA60">
        <v>1.5979000000000001</v>
      </c>
      <c r="HB60">
        <v>2.3071299999999999</v>
      </c>
      <c r="HC60">
        <v>1.6003400000000001</v>
      </c>
      <c r="HD60">
        <v>2.51831</v>
      </c>
      <c r="HE60">
        <v>41.0154</v>
      </c>
      <c r="HF60">
        <v>23.745999999999999</v>
      </c>
      <c r="HG60">
        <v>18</v>
      </c>
      <c r="HH60">
        <v>537.32899999999995</v>
      </c>
      <c r="HI60">
        <v>439.61799999999999</v>
      </c>
      <c r="HJ60">
        <v>28.685300000000002</v>
      </c>
      <c r="HK60">
        <v>32.816099999999999</v>
      </c>
      <c r="HL60">
        <v>30.000299999999999</v>
      </c>
      <c r="HM60">
        <v>32.788699999999999</v>
      </c>
      <c r="HN60">
        <v>32.744500000000002</v>
      </c>
      <c r="HO60">
        <v>15.776400000000001</v>
      </c>
      <c r="HP60">
        <v>44.711399999999998</v>
      </c>
      <c r="HQ60">
        <v>0</v>
      </c>
      <c r="HR60">
        <v>28.709199999999999</v>
      </c>
      <c r="HS60">
        <v>300</v>
      </c>
      <c r="HT60">
        <v>22.5915</v>
      </c>
      <c r="HU60">
        <v>99.069400000000002</v>
      </c>
      <c r="HV60">
        <v>98.147000000000006</v>
      </c>
    </row>
    <row r="61" spans="1:230" x14ac:dyDescent="0.3">
      <c r="A61">
        <v>45</v>
      </c>
      <c r="B61">
        <v>1691791313.0999999</v>
      </c>
      <c r="C61">
        <v>10618</v>
      </c>
      <c r="D61" t="s">
        <v>507</v>
      </c>
      <c r="E61" t="s">
        <v>508</v>
      </c>
      <c r="F61" t="s">
        <v>357</v>
      </c>
      <c r="G61" t="s">
        <v>411</v>
      </c>
      <c r="H61" t="s">
        <v>501</v>
      </c>
      <c r="I61" t="s">
        <v>360</v>
      </c>
      <c r="J61" t="s">
        <v>502</v>
      </c>
      <c r="K61" t="s">
        <v>457</v>
      </c>
      <c r="L61" t="s">
        <v>362</v>
      </c>
      <c r="M61">
        <v>1691791313.0999999</v>
      </c>
      <c r="N61">
        <f t="shared" si="34"/>
        <v>6.5693197866591212E-3</v>
      </c>
      <c r="O61">
        <f t="shared" si="35"/>
        <v>6.5693197866591211</v>
      </c>
      <c r="P61">
        <f t="shared" si="36"/>
        <v>26.560784663551392</v>
      </c>
      <c r="Q61">
        <f t="shared" si="37"/>
        <v>166.756</v>
      </c>
      <c r="R61">
        <f t="shared" si="38"/>
        <v>40.987276636780933</v>
      </c>
      <c r="S61">
        <f t="shared" si="39"/>
        <v>4.04588410409551</v>
      </c>
      <c r="T61">
        <f t="shared" si="40"/>
        <v>16.460606925445603</v>
      </c>
      <c r="U61">
        <f t="shared" si="41"/>
        <v>0.36734499337488075</v>
      </c>
      <c r="V61">
        <f t="shared" si="42"/>
        <v>2.9033196211230949</v>
      </c>
      <c r="W61">
        <f t="shared" si="43"/>
        <v>0.34333941986075783</v>
      </c>
      <c r="X61">
        <f t="shared" si="44"/>
        <v>0.21661308108973243</v>
      </c>
      <c r="Y61">
        <f t="shared" si="45"/>
        <v>344.36119876293316</v>
      </c>
      <c r="Z61">
        <f t="shared" si="46"/>
        <v>32.708987532527594</v>
      </c>
      <c r="AA61">
        <f t="shared" si="47"/>
        <v>31.924900000000001</v>
      </c>
      <c r="AB61">
        <f t="shared" si="48"/>
        <v>4.7548232837709694</v>
      </c>
      <c r="AC61">
        <f t="shared" si="49"/>
        <v>60.238362726761942</v>
      </c>
      <c r="AD61">
        <f t="shared" si="50"/>
        <v>2.9397438118536403</v>
      </c>
      <c r="AE61">
        <f t="shared" si="51"/>
        <v>4.8801854479149185</v>
      </c>
      <c r="AF61">
        <f t="shared" si="52"/>
        <v>1.8150794719173291</v>
      </c>
      <c r="AG61">
        <f t="shared" si="53"/>
        <v>-289.70700259166722</v>
      </c>
      <c r="AH61">
        <f t="shared" si="54"/>
        <v>72.047890140658282</v>
      </c>
      <c r="AI61">
        <f t="shared" si="55"/>
        <v>5.6363708158363517</v>
      </c>
      <c r="AJ61">
        <f t="shared" si="56"/>
        <v>132.33845712776059</v>
      </c>
      <c r="AK61">
        <f t="shared" si="57"/>
        <v>26.563523279634786</v>
      </c>
      <c r="AL61">
        <f t="shared" si="58"/>
        <v>6.5729268733870914</v>
      </c>
      <c r="AM61">
        <f t="shared" si="59"/>
        <v>26.560784663551392</v>
      </c>
      <c r="AN61">
        <v>204.49535104943581</v>
      </c>
      <c r="AO61">
        <v>171.97314545454549</v>
      </c>
      <c r="AP61">
        <v>-1.34645636215608E-2</v>
      </c>
      <c r="AQ61">
        <v>65.608530236241577</v>
      </c>
      <c r="AR61">
        <f t="shared" si="60"/>
        <v>6.5693197866591211</v>
      </c>
      <c r="AS61">
        <v>22.131292570764561</v>
      </c>
      <c r="AT61">
        <v>29.779956969696961</v>
      </c>
      <c r="AU61">
        <v>-1.4441733039131921E-4</v>
      </c>
      <c r="AV61">
        <v>93.849260114491443</v>
      </c>
      <c r="AW61">
        <v>0</v>
      </c>
      <c r="AX61">
        <v>0</v>
      </c>
      <c r="AY61">
        <f t="shared" si="61"/>
        <v>1</v>
      </c>
      <c r="AZ61">
        <f t="shared" si="62"/>
        <v>0</v>
      </c>
      <c r="BA61">
        <f t="shared" si="63"/>
        <v>51174.02795763177</v>
      </c>
      <c r="BB61">
        <f t="shared" si="64"/>
        <v>1799.96</v>
      </c>
      <c r="BC61">
        <f t="shared" si="65"/>
        <v>1513.1507993814666</v>
      </c>
      <c r="BD61">
        <f t="shared" si="66"/>
        <v>0.84065801427890985</v>
      </c>
      <c r="BE61">
        <f t="shared" si="67"/>
        <v>0.19131602855781971</v>
      </c>
      <c r="BF61">
        <v>6</v>
      </c>
      <c r="BG61">
        <v>0.5</v>
      </c>
      <c r="BH61" t="s">
        <v>363</v>
      </c>
      <c r="BI61">
        <v>2</v>
      </c>
      <c r="BJ61" t="b">
        <v>1</v>
      </c>
      <c r="BK61">
        <v>1691791313.0999999</v>
      </c>
      <c r="BL61">
        <v>166.756</v>
      </c>
      <c r="BM61">
        <v>199.94399999999999</v>
      </c>
      <c r="BN61">
        <v>29.781400000000001</v>
      </c>
      <c r="BO61">
        <v>22.1296</v>
      </c>
      <c r="BP61">
        <v>169.423</v>
      </c>
      <c r="BQ61">
        <v>29.725100000000001</v>
      </c>
      <c r="BR61">
        <v>500.053</v>
      </c>
      <c r="BS61">
        <v>98.610900000000001</v>
      </c>
      <c r="BT61">
        <v>9.9832599999999994E-2</v>
      </c>
      <c r="BU61">
        <v>32.385199999999998</v>
      </c>
      <c r="BV61">
        <v>31.924900000000001</v>
      </c>
      <c r="BW61">
        <v>999.9</v>
      </c>
      <c r="BX61">
        <v>0</v>
      </c>
      <c r="BY61">
        <v>0</v>
      </c>
      <c r="BZ61">
        <v>9990</v>
      </c>
      <c r="CA61">
        <v>0</v>
      </c>
      <c r="CB61">
        <v>851.50199999999995</v>
      </c>
      <c r="CC61">
        <v>-33.188200000000002</v>
      </c>
      <c r="CD61">
        <v>171.874</v>
      </c>
      <c r="CE61">
        <v>204.46899999999999</v>
      </c>
      <c r="CF61">
        <v>7.6517900000000001</v>
      </c>
      <c r="CG61">
        <v>199.94399999999999</v>
      </c>
      <c r="CH61">
        <v>22.1296</v>
      </c>
      <c r="CI61">
        <v>2.9367700000000001</v>
      </c>
      <c r="CJ61">
        <v>2.18222</v>
      </c>
      <c r="CK61">
        <v>23.6737</v>
      </c>
      <c r="CL61">
        <v>18.8324</v>
      </c>
      <c r="CM61">
        <v>1799.96</v>
      </c>
      <c r="CN61">
        <v>0.97800600000000004</v>
      </c>
      <c r="CO61">
        <v>2.1994E-2</v>
      </c>
      <c r="CP61">
        <v>0</v>
      </c>
      <c r="CQ61">
        <v>608.25300000000004</v>
      </c>
      <c r="CR61">
        <v>5.0009399999999999</v>
      </c>
      <c r="CS61">
        <v>16142.5</v>
      </c>
      <c r="CT61">
        <v>13859.9</v>
      </c>
      <c r="CU61">
        <v>48.561999999999998</v>
      </c>
      <c r="CV61">
        <v>50.186999999999998</v>
      </c>
      <c r="CW61">
        <v>49.811999999999998</v>
      </c>
      <c r="CX61">
        <v>48.811999999999998</v>
      </c>
      <c r="CY61">
        <v>50.061999999999998</v>
      </c>
      <c r="CZ61">
        <v>1755.48</v>
      </c>
      <c r="DA61">
        <v>39.479999999999997</v>
      </c>
      <c r="DB61">
        <v>0</v>
      </c>
      <c r="DC61">
        <v>1691791313.4000001</v>
      </c>
      <c r="DD61">
        <v>0</v>
      </c>
      <c r="DE61">
        <v>1691791274.0999999</v>
      </c>
      <c r="DF61" t="s">
        <v>509</v>
      </c>
      <c r="DG61">
        <v>1691791261.0999999</v>
      </c>
      <c r="DH61">
        <v>1691791274.0999999</v>
      </c>
      <c r="DI61">
        <v>49</v>
      </c>
      <c r="DJ61">
        <v>0.246</v>
      </c>
      <c r="DK61">
        <v>-1.4E-2</v>
      </c>
      <c r="DL61">
        <v>-2.6680000000000001</v>
      </c>
      <c r="DM61">
        <v>5.6000000000000001E-2</v>
      </c>
      <c r="DN61">
        <v>200</v>
      </c>
      <c r="DO61">
        <v>22</v>
      </c>
      <c r="DP61">
        <v>0.2</v>
      </c>
      <c r="DQ61">
        <v>0.03</v>
      </c>
      <c r="DR61">
        <v>26.449352410424041</v>
      </c>
      <c r="DS61">
        <v>0.7275221473827278</v>
      </c>
      <c r="DT61">
        <v>0.1654285160544624</v>
      </c>
      <c r="DU61">
        <v>1</v>
      </c>
      <c r="DV61">
        <v>0.36135554944938381</v>
      </c>
      <c r="DW61">
        <v>1.3595706305079291E-2</v>
      </c>
      <c r="DX61">
        <v>6.7233037153362754E-3</v>
      </c>
      <c r="DY61">
        <v>1</v>
      </c>
      <c r="DZ61">
        <v>2</v>
      </c>
      <c r="EA61">
        <v>2</v>
      </c>
      <c r="EB61" t="s">
        <v>365</v>
      </c>
      <c r="EC61">
        <v>3.1233300000000002</v>
      </c>
      <c r="ED61">
        <v>2.8690799999999999</v>
      </c>
      <c r="EE61">
        <v>4.20875E-2</v>
      </c>
      <c r="EF61">
        <v>4.9508000000000003E-2</v>
      </c>
      <c r="EG61">
        <v>0.13061</v>
      </c>
      <c r="EH61">
        <v>0.10668800000000001</v>
      </c>
      <c r="EI61">
        <v>27902.5</v>
      </c>
      <c r="EJ61">
        <v>28504.3</v>
      </c>
      <c r="EK61">
        <v>26826.2</v>
      </c>
      <c r="EL61">
        <v>27692.1</v>
      </c>
      <c r="EM61">
        <v>33352.199999999997</v>
      </c>
      <c r="EN61">
        <v>34588</v>
      </c>
      <c r="EO61">
        <v>39747.4</v>
      </c>
      <c r="EP61">
        <v>40131.300000000003</v>
      </c>
      <c r="EQ61">
        <v>2.0129999999999999</v>
      </c>
      <c r="ER61">
        <v>1.7472000000000001</v>
      </c>
      <c r="ES61">
        <v>5.2750100000000001E-2</v>
      </c>
      <c r="ET61">
        <v>0</v>
      </c>
      <c r="EU61">
        <v>31.0686</v>
      </c>
      <c r="EV61">
        <v>999.9</v>
      </c>
      <c r="EW61">
        <v>57.1</v>
      </c>
      <c r="EX61">
        <v>37.1</v>
      </c>
      <c r="EY61">
        <v>36.707599999999999</v>
      </c>
      <c r="EZ61">
        <v>62.215499999999999</v>
      </c>
      <c r="FA61">
        <v>28.677900000000001</v>
      </c>
      <c r="FB61">
        <v>1</v>
      </c>
      <c r="FC61">
        <v>0.43463400000000002</v>
      </c>
      <c r="FD61">
        <v>0.17638300000000001</v>
      </c>
      <c r="FE61">
        <v>20.312100000000001</v>
      </c>
      <c r="FF61">
        <v>5.2172900000000002</v>
      </c>
      <c r="FG61">
        <v>11.908099999999999</v>
      </c>
      <c r="FH61">
        <v>4.9984000000000002</v>
      </c>
      <c r="FI61">
        <v>3.3029999999999999</v>
      </c>
      <c r="FJ61">
        <v>9999</v>
      </c>
      <c r="FK61">
        <v>9999</v>
      </c>
      <c r="FL61">
        <v>9999</v>
      </c>
      <c r="FM61">
        <v>999.9</v>
      </c>
      <c r="FN61">
        <v>1.88452</v>
      </c>
      <c r="FO61">
        <v>1.8852199999999999</v>
      </c>
      <c r="FP61">
        <v>1.8812599999999999</v>
      </c>
      <c r="FQ61">
        <v>1.8827799999999999</v>
      </c>
      <c r="FR61">
        <v>1.87988</v>
      </c>
      <c r="FS61">
        <v>1.8833599999999999</v>
      </c>
      <c r="FT61">
        <v>1.87927</v>
      </c>
      <c r="FU61">
        <v>1.8815599999999999</v>
      </c>
      <c r="FV61">
        <v>5</v>
      </c>
      <c r="FW61">
        <v>0</v>
      </c>
      <c r="FX61">
        <v>0</v>
      </c>
      <c r="FY61">
        <v>0</v>
      </c>
      <c r="FZ61" t="s">
        <v>366</v>
      </c>
      <c r="GA61" t="s">
        <v>367</v>
      </c>
      <c r="GB61" t="s">
        <v>368</v>
      </c>
      <c r="GC61" t="s">
        <v>368</v>
      </c>
      <c r="GD61" t="s">
        <v>368</v>
      </c>
      <c r="GE61" t="s">
        <v>368</v>
      </c>
      <c r="GF61">
        <v>0</v>
      </c>
      <c r="GG61">
        <v>100</v>
      </c>
      <c r="GH61">
        <v>100</v>
      </c>
      <c r="GI61">
        <v>-2.6669999999999998</v>
      </c>
      <c r="GJ61">
        <v>5.6300000000000003E-2</v>
      </c>
      <c r="GK61">
        <v>-2.6676666666666899</v>
      </c>
      <c r="GL61">
        <v>0</v>
      </c>
      <c r="GM61">
        <v>0</v>
      </c>
      <c r="GN61">
        <v>0</v>
      </c>
      <c r="GO61">
        <v>5.631904761904849E-2</v>
      </c>
      <c r="GP61">
        <v>0</v>
      </c>
      <c r="GQ61">
        <v>0</v>
      </c>
      <c r="GR61">
        <v>0</v>
      </c>
      <c r="GS61">
        <v>-1</v>
      </c>
      <c r="GT61">
        <v>-1</v>
      </c>
      <c r="GU61">
        <v>-1</v>
      </c>
      <c r="GV61">
        <v>-1</v>
      </c>
      <c r="GW61">
        <v>0.9</v>
      </c>
      <c r="GX61">
        <v>0.7</v>
      </c>
      <c r="GY61">
        <v>0.57861300000000004</v>
      </c>
      <c r="GZ61">
        <v>2.5573700000000001</v>
      </c>
      <c r="HA61">
        <v>1.5966800000000001</v>
      </c>
      <c r="HB61">
        <v>2.3071299999999999</v>
      </c>
      <c r="HC61">
        <v>1.6003400000000001</v>
      </c>
      <c r="HD61">
        <v>2.47803</v>
      </c>
      <c r="HE61">
        <v>41.144599999999997</v>
      </c>
      <c r="HF61">
        <v>23.745999999999999</v>
      </c>
      <c r="HG61">
        <v>18</v>
      </c>
      <c r="HH61">
        <v>538.36400000000003</v>
      </c>
      <c r="HI61">
        <v>438.70299999999997</v>
      </c>
      <c r="HJ61">
        <v>29.939900000000002</v>
      </c>
      <c r="HK61">
        <v>32.7898</v>
      </c>
      <c r="HL61">
        <v>29.9998</v>
      </c>
      <c r="HM61">
        <v>32.771299999999997</v>
      </c>
      <c r="HN61">
        <v>32.724299999999999</v>
      </c>
      <c r="HO61">
        <v>11.5989</v>
      </c>
      <c r="HP61">
        <v>45.872500000000002</v>
      </c>
      <c r="HQ61">
        <v>0</v>
      </c>
      <c r="HR61">
        <v>29.983899999999998</v>
      </c>
      <c r="HS61">
        <v>200</v>
      </c>
      <c r="HT61">
        <v>22.0124</v>
      </c>
      <c r="HU61">
        <v>99.070300000000003</v>
      </c>
      <c r="HV61">
        <v>98.153599999999997</v>
      </c>
    </row>
    <row r="62" spans="1:230" x14ac:dyDescent="0.3">
      <c r="A62">
        <v>46</v>
      </c>
      <c r="B62">
        <v>1691791426.0999999</v>
      </c>
      <c r="C62">
        <v>10731</v>
      </c>
      <c r="D62" t="s">
        <v>510</v>
      </c>
      <c r="E62" t="s">
        <v>511</v>
      </c>
      <c r="F62" t="s">
        <v>357</v>
      </c>
      <c r="G62" t="s">
        <v>411</v>
      </c>
      <c r="H62" t="s">
        <v>501</v>
      </c>
      <c r="I62" t="s">
        <v>360</v>
      </c>
      <c r="J62" t="s">
        <v>502</v>
      </c>
      <c r="K62" t="s">
        <v>457</v>
      </c>
      <c r="L62" t="s">
        <v>362</v>
      </c>
      <c r="M62">
        <v>1691791426.0999999</v>
      </c>
      <c r="N62">
        <f t="shared" si="34"/>
        <v>6.9474295807498811E-3</v>
      </c>
      <c r="O62">
        <f t="shared" si="35"/>
        <v>6.9474295807498807</v>
      </c>
      <c r="P62">
        <f t="shared" si="36"/>
        <v>16.851350418700157</v>
      </c>
      <c r="Q62">
        <f t="shared" si="37"/>
        <v>99.030900000000003</v>
      </c>
      <c r="R62">
        <f t="shared" si="38"/>
        <v>24.608949784051852</v>
      </c>
      <c r="S62">
        <f t="shared" si="39"/>
        <v>2.4291724671607562</v>
      </c>
      <c r="T62">
        <f t="shared" si="40"/>
        <v>9.7754328319223998</v>
      </c>
      <c r="U62">
        <f t="shared" si="41"/>
        <v>0.39538501825419792</v>
      </c>
      <c r="V62">
        <f t="shared" si="42"/>
        <v>2.9137830463257042</v>
      </c>
      <c r="W62">
        <f t="shared" si="43"/>
        <v>0.36781466803746482</v>
      </c>
      <c r="X62">
        <f t="shared" si="44"/>
        <v>0.23220084858608797</v>
      </c>
      <c r="Y62">
        <f t="shared" si="45"/>
        <v>344.33139876250982</v>
      </c>
      <c r="Z62">
        <f t="shared" si="46"/>
        <v>32.663867948900318</v>
      </c>
      <c r="AA62">
        <f t="shared" si="47"/>
        <v>31.905000000000001</v>
      </c>
      <c r="AB62">
        <f t="shared" si="48"/>
        <v>4.7494673619073264</v>
      </c>
      <c r="AC62">
        <f t="shared" si="49"/>
        <v>60.421178351255897</v>
      </c>
      <c r="AD62">
        <f t="shared" si="50"/>
        <v>2.9577646152104</v>
      </c>
      <c r="AE62">
        <f t="shared" si="51"/>
        <v>4.8952448395090276</v>
      </c>
      <c r="AF62">
        <f t="shared" si="52"/>
        <v>1.7917027466969264</v>
      </c>
      <c r="AG62">
        <f t="shared" si="53"/>
        <v>-306.38164451106974</v>
      </c>
      <c r="AH62">
        <f t="shared" si="54"/>
        <v>84.010593728209429</v>
      </c>
      <c r="AI62">
        <f t="shared" si="55"/>
        <v>6.5497412401770854</v>
      </c>
      <c r="AJ62">
        <f t="shared" si="56"/>
        <v>128.51008921982657</v>
      </c>
      <c r="AK62">
        <f t="shared" si="57"/>
        <v>16.727834580763609</v>
      </c>
      <c r="AL62">
        <f t="shared" si="58"/>
        <v>6.9790656425054687</v>
      </c>
      <c r="AM62">
        <f t="shared" si="59"/>
        <v>16.851350418700157</v>
      </c>
      <c r="AN62">
        <v>122.7314503973995</v>
      </c>
      <c r="AO62">
        <v>102.09896363636361</v>
      </c>
      <c r="AP62">
        <v>-4.0043572287258317E-3</v>
      </c>
      <c r="AQ62">
        <v>65.556362434502745</v>
      </c>
      <c r="AR62">
        <f t="shared" si="60"/>
        <v>6.9474295807498807</v>
      </c>
      <c r="AS62">
        <v>21.846290655345189</v>
      </c>
      <c r="AT62">
        <v>29.96242060606059</v>
      </c>
      <c r="AU62">
        <v>-5.0257814113709616E-3</v>
      </c>
      <c r="AV62">
        <v>94.951852603636098</v>
      </c>
      <c r="AW62">
        <v>0</v>
      </c>
      <c r="AX62">
        <v>0</v>
      </c>
      <c r="AY62">
        <f t="shared" si="61"/>
        <v>1</v>
      </c>
      <c r="AZ62">
        <f t="shared" si="62"/>
        <v>0</v>
      </c>
      <c r="BA62">
        <f t="shared" si="63"/>
        <v>51459.432736975483</v>
      </c>
      <c r="BB62">
        <f t="shared" si="64"/>
        <v>1799.8</v>
      </c>
      <c r="BC62">
        <f t="shared" si="65"/>
        <v>1513.0166993812547</v>
      </c>
      <c r="BD62">
        <f t="shared" si="66"/>
        <v>0.84065823946063722</v>
      </c>
      <c r="BE62">
        <f t="shared" si="67"/>
        <v>0.19131647892127449</v>
      </c>
      <c r="BF62">
        <v>6</v>
      </c>
      <c r="BG62">
        <v>0.5</v>
      </c>
      <c r="BH62" t="s">
        <v>363</v>
      </c>
      <c r="BI62">
        <v>2</v>
      </c>
      <c r="BJ62" t="b">
        <v>1</v>
      </c>
      <c r="BK62">
        <v>1691791426.0999999</v>
      </c>
      <c r="BL62">
        <v>99.030900000000003</v>
      </c>
      <c r="BM62">
        <v>119.913</v>
      </c>
      <c r="BN62">
        <v>29.963899999999999</v>
      </c>
      <c r="BO62">
        <v>21.847999999999999</v>
      </c>
      <c r="BP62">
        <v>101.51300000000001</v>
      </c>
      <c r="BQ62">
        <v>29.914000000000001</v>
      </c>
      <c r="BR62">
        <v>500.495</v>
      </c>
      <c r="BS62">
        <v>98.610900000000001</v>
      </c>
      <c r="BT62">
        <v>0.100036</v>
      </c>
      <c r="BU62">
        <v>32.439799999999998</v>
      </c>
      <c r="BV62">
        <v>31.905000000000001</v>
      </c>
      <c r="BW62">
        <v>999.9</v>
      </c>
      <c r="BX62">
        <v>0</v>
      </c>
      <c r="BY62">
        <v>0</v>
      </c>
      <c r="BZ62">
        <v>10050</v>
      </c>
      <c r="CA62">
        <v>0</v>
      </c>
      <c r="CB62">
        <v>835.87800000000004</v>
      </c>
      <c r="CC62">
        <v>-20.882100000000001</v>
      </c>
      <c r="CD62">
        <v>102.09</v>
      </c>
      <c r="CE62">
        <v>122.59099999999999</v>
      </c>
      <c r="CF62">
        <v>8.1158800000000006</v>
      </c>
      <c r="CG62">
        <v>119.913</v>
      </c>
      <c r="CH62">
        <v>21.847999999999999</v>
      </c>
      <c r="CI62">
        <v>2.9547699999999999</v>
      </c>
      <c r="CJ62">
        <v>2.1544599999999998</v>
      </c>
      <c r="CK62">
        <v>23.775200000000002</v>
      </c>
      <c r="CL62">
        <v>18.627600000000001</v>
      </c>
      <c r="CM62">
        <v>1799.8</v>
      </c>
      <c r="CN62">
        <v>0.97799800000000003</v>
      </c>
      <c r="CO62">
        <v>2.20016E-2</v>
      </c>
      <c r="CP62">
        <v>0</v>
      </c>
      <c r="CQ62">
        <v>615.20000000000005</v>
      </c>
      <c r="CR62">
        <v>5.0009399999999999</v>
      </c>
      <c r="CS62">
        <v>15953.3</v>
      </c>
      <c r="CT62">
        <v>13858.6</v>
      </c>
      <c r="CU62">
        <v>48.125</v>
      </c>
      <c r="CV62">
        <v>49.686999999999998</v>
      </c>
      <c r="CW62">
        <v>49.311999999999998</v>
      </c>
      <c r="CX62">
        <v>48.436999999999998</v>
      </c>
      <c r="CY62">
        <v>49.625</v>
      </c>
      <c r="CZ62">
        <v>1755.31</v>
      </c>
      <c r="DA62">
        <v>39.49</v>
      </c>
      <c r="DB62">
        <v>0</v>
      </c>
      <c r="DC62">
        <v>1691791426.2</v>
      </c>
      <c r="DD62">
        <v>0</v>
      </c>
      <c r="DE62">
        <v>1691791387.0999999</v>
      </c>
      <c r="DF62" t="s">
        <v>512</v>
      </c>
      <c r="DG62">
        <v>1691791379.5999999</v>
      </c>
      <c r="DH62">
        <v>1691791387.0999999</v>
      </c>
      <c r="DI62">
        <v>50</v>
      </c>
      <c r="DJ62">
        <v>0.185</v>
      </c>
      <c r="DK62">
        <v>-6.0000000000000001E-3</v>
      </c>
      <c r="DL62">
        <v>-2.4830000000000001</v>
      </c>
      <c r="DM62">
        <v>0.05</v>
      </c>
      <c r="DN62">
        <v>120</v>
      </c>
      <c r="DO62">
        <v>22</v>
      </c>
      <c r="DP62">
        <v>0.23</v>
      </c>
      <c r="DQ62">
        <v>0.04</v>
      </c>
      <c r="DR62">
        <v>16.731185312728769</v>
      </c>
      <c r="DS62">
        <v>0.43792886058372033</v>
      </c>
      <c r="DT62">
        <v>0.1108752746295245</v>
      </c>
      <c r="DU62">
        <v>1</v>
      </c>
      <c r="DV62">
        <v>0.38888378355209408</v>
      </c>
      <c r="DW62">
        <v>1.3607541722951619E-2</v>
      </c>
      <c r="DX62">
        <v>7.7635003369474253E-3</v>
      </c>
      <c r="DY62">
        <v>1</v>
      </c>
      <c r="DZ62">
        <v>2</v>
      </c>
      <c r="EA62">
        <v>2</v>
      </c>
      <c r="EB62" t="s">
        <v>365</v>
      </c>
      <c r="EC62">
        <v>3.1237699999999999</v>
      </c>
      <c r="ED62">
        <v>2.8698000000000001</v>
      </c>
      <c r="EE62">
        <v>2.61359E-2</v>
      </c>
      <c r="EF62">
        <v>3.10935E-2</v>
      </c>
      <c r="EG62">
        <v>0.13119800000000001</v>
      </c>
      <c r="EH62">
        <v>0.105714</v>
      </c>
      <c r="EI62">
        <v>28367.1</v>
      </c>
      <c r="EJ62">
        <v>29057.8</v>
      </c>
      <c r="EK62">
        <v>26826.5</v>
      </c>
      <c r="EL62">
        <v>27693.599999999999</v>
      </c>
      <c r="EM62">
        <v>33328.6</v>
      </c>
      <c r="EN62">
        <v>34626.300000000003</v>
      </c>
      <c r="EO62">
        <v>39748</v>
      </c>
      <c r="EP62">
        <v>40133.800000000003</v>
      </c>
      <c r="EQ62">
        <v>2.0139999999999998</v>
      </c>
      <c r="ER62">
        <v>1.7452000000000001</v>
      </c>
      <c r="ES62">
        <v>5.0514900000000001E-2</v>
      </c>
      <c r="ET62">
        <v>0</v>
      </c>
      <c r="EU62">
        <v>31.084900000000001</v>
      </c>
      <c r="EV62">
        <v>999.9</v>
      </c>
      <c r="EW62">
        <v>57</v>
      </c>
      <c r="EX62">
        <v>37.1</v>
      </c>
      <c r="EY62">
        <v>36.645499999999998</v>
      </c>
      <c r="EZ62">
        <v>62.585500000000003</v>
      </c>
      <c r="FA62">
        <v>28.585699999999999</v>
      </c>
      <c r="FB62">
        <v>1</v>
      </c>
      <c r="FC62">
        <v>0.43227599999999999</v>
      </c>
      <c r="FD62">
        <v>0.67666700000000002</v>
      </c>
      <c r="FE62">
        <v>20.3108</v>
      </c>
      <c r="FF62">
        <v>5.2160900000000003</v>
      </c>
      <c r="FG62">
        <v>11.908099999999999</v>
      </c>
      <c r="FH62">
        <v>4.9984000000000002</v>
      </c>
      <c r="FI62">
        <v>3.3029999999999999</v>
      </c>
      <c r="FJ62">
        <v>9999</v>
      </c>
      <c r="FK62">
        <v>9999</v>
      </c>
      <c r="FL62">
        <v>9999</v>
      </c>
      <c r="FM62">
        <v>999.9</v>
      </c>
      <c r="FN62">
        <v>1.88449</v>
      </c>
      <c r="FO62">
        <v>1.8851899999999999</v>
      </c>
      <c r="FP62">
        <v>1.8812599999999999</v>
      </c>
      <c r="FQ62">
        <v>1.8827799999999999</v>
      </c>
      <c r="FR62">
        <v>1.87985</v>
      </c>
      <c r="FS62">
        <v>1.8833899999999999</v>
      </c>
      <c r="FT62">
        <v>1.87924</v>
      </c>
      <c r="FU62">
        <v>1.8815599999999999</v>
      </c>
      <c r="FV62">
        <v>5</v>
      </c>
      <c r="FW62">
        <v>0</v>
      </c>
      <c r="FX62">
        <v>0</v>
      </c>
      <c r="FY62">
        <v>0</v>
      </c>
      <c r="FZ62" t="s">
        <v>366</v>
      </c>
      <c r="GA62" t="s">
        <v>367</v>
      </c>
      <c r="GB62" t="s">
        <v>368</v>
      </c>
      <c r="GC62" t="s">
        <v>368</v>
      </c>
      <c r="GD62" t="s">
        <v>368</v>
      </c>
      <c r="GE62" t="s">
        <v>368</v>
      </c>
      <c r="GF62">
        <v>0</v>
      </c>
      <c r="GG62">
        <v>100</v>
      </c>
      <c r="GH62">
        <v>100</v>
      </c>
      <c r="GI62">
        <v>-2.4820000000000002</v>
      </c>
      <c r="GJ62">
        <v>4.99E-2</v>
      </c>
      <c r="GK62">
        <v>-2.482550000000018</v>
      </c>
      <c r="GL62">
        <v>0</v>
      </c>
      <c r="GM62">
        <v>0</v>
      </c>
      <c r="GN62">
        <v>0</v>
      </c>
      <c r="GO62">
        <v>4.9909523809521517E-2</v>
      </c>
      <c r="GP62">
        <v>0</v>
      </c>
      <c r="GQ62">
        <v>0</v>
      </c>
      <c r="GR62">
        <v>0</v>
      </c>
      <c r="GS62">
        <v>-1</v>
      </c>
      <c r="GT62">
        <v>-1</v>
      </c>
      <c r="GU62">
        <v>-1</v>
      </c>
      <c r="GV62">
        <v>-1</v>
      </c>
      <c r="GW62">
        <v>0.8</v>
      </c>
      <c r="GX62">
        <v>0.7</v>
      </c>
      <c r="GY62">
        <v>0.40649400000000002</v>
      </c>
      <c r="GZ62">
        <v>2.5793499999999998</v>
      </c>
      <c r="HA62">
        <v>1.5979000000000001</v>
      </c>
      <c r="HB62">
        <v>2.3059099999999999</v>
      </c>
      <c r="HC62">
        <v>1.6003400000000001</v>
      </c>
      <c r="HD62">
        <v>2.49878</v>
      </c>
      <c r="HE62">
        <v>41.222299999999997</v>
      </c>
      <c r="HF62">
        <v>23.737300000000001</v>
      </c>
      <c r="HG62">
        <v>18</v>
      </c>
      <c r="HH62">
        <v>538.82500000000005</v>
      </c>
      <c r="HI62">
        <v>437.27699999999999</v>
      </c>
      <c r="HJ62">
        <v>29.678599999999999</v>
      </c>
      <c r="HK62">
        <v>32.7607</v>
      </c>
      <c r="HL62">
        <v>29.9999</v>
      </c>
      <c r="HM62">
        <v>32.748100000000001</v>
      </c>
      <c r="HN62">
        <v>32.704099999999997</v>
      </c>
      <c r="HO62">
        <v>8.1519999999999992</v>
      </c>
      <c r="HP62">
        <v>46.716099999999997</v>
      </c>
      <c r="HQ62">
        <v>0</v>
      </c>
      <c r="HR62">
        <v>29.6736</v>
      </c>
      <c r="HS62">
        <v>120</v>
      </c>
      <c r="HT62">
        <v>21.707699999999999</v>
      </c>
      <c r="HU62">
        <v>99.071600000000004</v>
      </c>
      <c r="HV62">
        <v>98.159400000000005</v>
      </c>
    </row>
    <row r="63" spans="1:230" x14ac:dyDescent="0.3">
      <c r="A63">
        <v>47</v>
      </c>
      <c r="B63">
        <v>1691791527.0999999</v>
      </c>
      <c r="C63">
        <v>10832</v>
      </c>
      <c r="D63" t="s">
        <v>513</v>
      </c>
      <c r="E63" t="s">
        <v>514</v>
      </c>
      <c r="F63" t="s">
        <v>357</v>
      </c>
      <c r="G63" t="s">
        <v>411</v>
      </c>
      <c r="H63" t="s">
        <v>501</v>
      </c>
      <c r="I63" t="s">
        <v>360</v>
      </c>
      <c r="J63" t="s">
        <v>502</v>
      </c>
      <c r="K63" t="s">
        <v>457</v>
      </c>
      <c r="L63" t="s">
        <v>362</v>
      </c>
      <c r="M63">
        <v>1691791527.0999999</v>
      </c>
      <c r="N63">
        <f t="shared" si="34"/>
        <v>7.3216828241273318E-3</v>
      </c>
      <c r="O63">
        <f t="shared" si="35"/>
        <v>7.3216828241273317</v>
      </c>
      <c r="P63">
        <f t="shared" si="36"/>
        <v>10.312383801390016</v>
      </c>
      <c r="Q63">
        <f t="shared" si="37"/>
        <v>57.149900000000002</v>
      </c>
      <c r="R63">
        <f t="shared" si="38"/>
        <v>13.720767090207833</v>
      </c>
      <c r="S63">
        <f t="shared" si="39"/>
        <v>1.3544905823089906</v>
      </c>
      <c r="T63">
        <f t="shared" si="40"/>
        <v>5.6417400587716005</v>
      </c>
      <c r="U63">
        <f t="shared" si="41"/>
        <v>0.41588476082226261</v>
      </c>
      <c r="V63">
        <f t="shared" si="42"/>
        <v>2.9034453045999076</v>
      </c>
      <c r="W63">
        <f t="shared" si="43"/>
        <v>0.38539943710571867</v>
      </c>
      <c r="X63">
        <f t="shared" si="44"/>
        <v>0.24342715053357067</v>
      </c>
      <c r="Y63">
        <f t="shared" si="45"/>
        <v>344.38139876237523</v>
      </c>
      <c r="Z63">
        <f t="shared" si="46"/>
        <v>32.667824563637595</v>
      </c>
      <c r="AA63">
        <f t="shared" si="47"/>
        <v>31.970800000000001</v>
      </c>
      <c r="AB63">
        <f t="shared" si="48"/>
        <v>4.7671969478871725</v>
      </c>
      <c r="AC63">
        <f t="shared" si="49"/>
        <v>60.230656707731086</v>
      </c>
      <c r="AD63">
        <f t="shared" si="50"/>
        <v>2.9652307119931995</v>
      </c>
      <c r="AE63">
        <f t="shared" si="51"/>
        <v>4.9231253220132798</v>
      </c>
      <c r="AF63">
        <f t="shared" si="52"/>
        <v>1.801966235893973</v>
      </c>
      <c r="AG63">
        <f t="shared" si="53"/>
        <v>-322.88621254401534</v>
      </c>
      <c r="AH63">
        <f t="shared" si="54"/>
        <v>89.175450496128107</v>
      </c>
      <c r="AI63">
        <f t="shared" si="55"/>
        <v>6.9828768363761142</v>
      </c>
      <c r="AJ63">
        <f t="shared" si="56"/>
        <v>117.65351355086413</v>
      </c>
      <c r="AK63">
        <f t="shared" si="57"/>
        <v>10.305918337933882</v>
      </c>
      <c r="AL63">
        <f t="shared" si="58"/>
        <v>7.3929078102694064</v>
      </c>
      <c r="AM63">
        <f t="shared" si="59"/>
        <v>10.312383801390016</v>
      </c>
      <c r="AN63">
        <v>71.640838975438925</v>
      </c>
      <c r="AO63">
        <v>58.874860606060587</v>
      </c>
      <c r="AP63">
        <v>2.092347933909788E-2</v>
      </c>
      <c r="AQ63">
        <v>65.554140511494396</v>
      </c>
      <c r="AR63">
        <f t="shared" si="60"/>
        <v>7.3216828241273317</v>
      </c>
      <c r="AS63">
        <v>21.51454741499424</v>
      </c>
      <c r="AT63">
        <v>30.048114545454531</v>
      </c>
      <c r="AU63">
        <v>-3.1824546311852388E-4</v>
      </c>
      <c r="AV63">
        <v>95.226417690495083</v>
      </c>
      <c r="AW63">
        <v>0</v>
      </c>
      <c r="AX63">
        <v>0</v>
      </c>
      <c r="AY63">
        <f t="shared" si="61"/>
        <v>1</v>
      </c>
      <c r="AZ63">
        <f t="shared" si="62"/>
        <v>0</v>
      </c>
      <c r="BA63">
        <f t="shared" si="63"/>
        <v>51151.699908819828</v>
      </c>
      <c r="BB63">
        <f t="shared" si="64"/>
        <v>1800.06</v>
      </c>
      <c r="BC63">
        <f t="shared" si="65"/>
        <v>1513.2353993811878</v>
      </c>
      <c r="BD63">
        <f t="shared" si="66"/>
        <v>0.84065831104584721</v>
      </c>
      <c r="BE63">
        <f t="shared" si="67"/>
        <v>0.19131662209169428</v>
      </c>
      <c r="BF63">
        <v>6</v>
      </c>
      <c r="BG63">
        <v>0.5</v>
      </c>
      <c r="BH63" t="s">
        <v>363</v>
      </c>
      <c r="BI63">
        <v>2</v>
      </c>
      <c r="BJ63" t="b">
        <v>1</v>
      </c>
      <c r="BK63">
        <v>1691791527.0999999</v>
      </c>
      <c r="BL63">
        <v>57.149900000000002</v>
      </c>
      <c r="BM63">
        <v>70.037899999999993</v>
      </c>
      <c r="BN63">
        <v>30.037299999999998</v>
      </c>
      <c r="BO63">
        <v>21.422999999999998</v>
      </c>
      <c r="BP63">
        <v>59.64</v>
      </c>
      <c r="BQ63">
        <v>29.992100000000001</v>
      </c>
      <c r="BR63">
        <v>499.46100000000001</v>
      </c>
      <c r="BS63">
        <v>98.617999999999995</v>
      </c>
      <c r="BT63">
        <v>0.100284</v>
      </c>
      <c r="BU63">
        <v>32.540500000000002</v>
      </c>
      <c r="BV63">
        <v>31.970800000000001</v>
      </c>
      <c r="BW63">
        <v>999.9</v>
      </c>
      <c r="BX63">
        <v>0</v>
      </c>
      <c r="BY63">
        <v>0</v>
      </c>
      <c r="BZ63">
        <v>9990</v>
      </c>
      <c r="CA63">
        <v>0</v>
      </c>
      <c r="CB63">
        <v>824.67</v>
      </c>
      <c r="CC63">
        <v>-12.888</v>
      </c>
      <c r="CD63">
        <v>58.919699999999999</v>
      </c>
      <c r="CE63">
        <v>71.571200000000005</v>
      </c>
      <c r="CF63">
        <v>8.6143300000000007</v>
      </c>
      <c r="CG63">
        <v>70.037899999999993</v>
      </c>
      <c r="CH63">
        <v>21.422999999999998</v>
      </c>
      <c r="CI63">
        <v>2.9622199999999999</v>
      </c>
      <c r="CJ63">
        <v>2.1126900000000002</v>
      </c>
      <c r="CK63">
        <v>23.8171</v>
      </c>
      <c r="CL63">
        <v>18.315200000000001</v>
      </c>
      <c r="CM63">
        <v>1800.06</v>
      </c>
      <c r="CN63">
        <v>0.97799499999999995</v>
      </c>
      <c r="CO63">
        <v>2.2005400000000001E-2</v>
      </c>
      <c r="CP63">
        <v>0</v>
      </c>
      <c r="CQ63">
        <v>625.34699999999998</v>
      </c>
      <c r="CR63">
        <v>5.0009399999999999</v>
      </c>
      <c r="CS63">
        <v>16280.5</v>
      </c>
      <c r="CT63">
        <v>13860.6</v>
      </c>
      <c r="CU63">
        <v>47.686999999999998</v>
      </c>
      <c r="CV63">
        <v>49.25</v>
      </c>
      <c r="CW63">
        <v>48.875</v>
      </c>
      <c r="CX63">
        <v>48</v>
      </c>
      <c r="CY63">
        <v>49.186999999999998</v>
      </c>
      <c r="CZ63">
        <v>1755.56</v>
      </c>
      <c r="DA63">
        <v>39.5</v>
      </c>
      <c r="DB63">
        <v>0</v>
      </c>
      <c r="DC63">
        <v>1691791527</v>
      </c>
      <c r="DD63">
        <v>0</v>
      </c>
      <c r="DE63">
        <v>1691791488.0999999</v>
      </c>
      <c r="DF63" t="s">
        <v>515</v>
      </c>
      <c r="DG63">
        <v>1691791480.5999999</v>
      </c>
      <c r="DH63">
        <v>1691791488.0999999</v>
      </c>
      <c r="DI63">
        <v>51</v>
      </c>
      <c r="DJ63">
        <v>-8.0000000000000002E-3</v>
      </c>
      <c r="DK63">
        <v>-5.0000000000000001E-3</v>
      </c>
      <c r="DL63">
        <v>-2.4900000000000002</v>
      </c>
      <c r="DM63">
        <v>4.4999999999999998E-2</v>
      </c>
      <c r="DN63">
        <v>70</v>
      </c>
      <c r="DO63">
        <v>22</v>
      </c>
      <c r="DP63">
        <v>0.33</v>
      </c>
      <c r="DQ63">
        <v>0.03</v>
      </c>
      <c r="DR63">
        <v>10.332548441314181</v>
      </c>
      <c r="DS63">
        <v>0.26145833683030711</v>
      </c>
      <c r="DT63">
        <v>6.9080964479225987E-2</v>
      </c>
      <c r="DU63">
        <v>1</v>
      </c>
      <c r="DV63">
        <v>0.41160433460661838</v>
      </c>
      <c r="DW63">
        <v>7.2448622827703283E-3</v>
      </c>
      <c r="DX63">
        <v>7.2561126515400627E-3</v>
      </c>
      <c r="DY63">
        <v>1</v>
      </c>
      <c r="DZ63">
        <v>2</v>
      </c>
      <c r="EA63">
        <v>2</v>
      </c>
      <c r="EB63" t="s">
        <v>365</v>
      </c>
      <c r="EC63">
        <v>3.12249</v>
      </c>
      <c r="ED63">
        <v>2.8695200000000001</v>
      </c>
      <c r="EE63">
        <v>1.562E-2</v>
      </c>
      <c r="EF63">
        <v>1.8592999999999998E-2</v>
      </c>
      <c r="EG63">
        <v>0.13145399999999999</v>
      </c>
      <c r="EH63">
        <v>0.10424</v>
      </c>
      <c r="EI63">
        <v>28674.9</v>
      </c>
      <c r="EJ63">
        <v>29434.9</v>
      </c>
      <c r="EK63">
        <v>26828.2</v>
      </c>
      <c r="EL63">
        <v>27696</v>
      </c>
      <c r="EM63">
        <v>33319.1</v>
      </c>
      <c r="EN63">
        <v>34684.800000000003</v>
      </c>
      <c r="EO63">
        <v>39749.5</v>
      </c>
      <c r="EP63">
        <v>40136.5</v>
      </c>
      <c r="EQ63">
        <v>2.0131999999999999</v>
      </c>
      <c r="ER63">
        <v>1.7454000000000001</v>
      </c>
      <c r="ES63">
        <v>5.4240200000000002E-2</v>
      </c>
      <c r="ET63">
        <v>0</v>
      </c>
      <c r="EU63">
        <v>31.090299999999999</v>
      </c>
      <c r="EV63">
        <v>999.9</v>
      </c>
      <c r="EW63">
        <v>56.9</v>
      </c>
      <c r="EX63">
        <v>37.200000000000003</v>
      </c>
      <c r="EY63">
        <v>36.776200000000003</v>
      </c>
      <c r="EZ63">
        <v>62.625500000000002</v>
      </c>
      <c r="FA63">
        <v>28.870200000000001</v>
      </c>
      <c r="FB63">
        <v>1</v>
      </c>
      <c r="FC63">
        <v>0.42995899999999998</v>
      </c>
      <c r="FD63">
        <v>0.44043599999999999</v>
      </c>
      <c r="FE63">
        <v>20.311299999999999</v>
      </c>
      <c r="FF63">
        <v>5.2137000000000002</v>
      </c>
      <c r="FG63">
        <v>11.908099999999999</v>
      </c>
      <c r="FH63">
        <v>4.9988000000000001</v>
      </c>
      <c r="FI63">
        <v>3.3029999999999999</v>
      </c>
      <c r="FJ63">
        <v>9999</v>
      </c>
      <c r="FK63">
        <v>9999</v>
      </c>
      <c r="FL63">
        <v>9999</v>
      </c>
      <c r="FM63">
        <v>999.9</v>
      </c>
      <c r="FN63">
        <v>1.8846099999999999</v>
      </c>
      <c r="FO63">
        <v>1.8852199999999999</v>
      </c>
      <c r="FP63">
        <v>1.8812599999999999</v>
      </c>
      <c r="FQ63">
        <v>1.8827799999999999</v>
      </c>
      <c r="FR63">
        <v>1.87982</v>
      </c>
      <c r="FS63">
        <v>1.8833599999999999</v>
      </c>
      <c r="FT63">
        <v>1.87927</v>
      </c>
      <c r="FU63">
        <v>1.8815599999999999</v>
      </c>
      <c r="FV63">
        <v>5</v>
      </c>
      <c r="FW63">
        <v>0</v>
      </c>
      <c r="FX63">
        <v>0</v>
      </c>
      <c r="FY63">
        <v>0</v>
      </c>
      <c r="FZ63" t="s">
        <v>366</v>
      </c>
      <c r="GA63" t="s">
        <v>367</v>
      </c>
      <c r="GB63" t="s">
        <v>368</v>
      </c>
      <c r="GC63" t="s">
        <v>368</v>
      </c>
      <c r="GD63" t="s">
        <v>368</v>
      </c>
      <c r="GE63" t="s">
        <v>368</v>
      </c>
      <c r="GF63">
        <v>0</v>
      </c>
      <c r="GG63">
        <v>100</v>
      </c>
      <c r="GH63">
        <v>100</v>
      </c>
      <c r="GI63">
        <v>-2.4900000000000002</v>
      </c>
      <c r="GJ63">
        <v>4.5199999999999997E-2</v>
      </c>
      <c r="GK63">
        <v>-2.4900549999999981</v>
      </c>
      <c r="GL63">
        <v>0</v>
      </c>
      <c r="GM63">
        <v>0</v>
      </c>
      <c r="GN63">
        <v>0</v>
      </c>
      <c r="GO63">
        <v>4.5219047619045938E-2</v>
      </c>
      <c r="GP63">
        <v>0</v>
      </c>
      <c r="GQ63">
        <v>0</v>
      </c>
      <c r="GR63">
        <v>0</v>
      </c>
      <c r="GS63">
        <v>-1</v>
      </c>
      <c r="GT63">
        <v>-1</v>
      </c>
      <c r="GU63">
        <v>-1</v>
      </c>
      <c r="GV63">
        <v>-1</v>
      </c>
      <c r="GW63">
        <v>0.8</v>
      </c>
      <c r="GX63">
        <v>0.7</v>
      </c>
      <c r="GY63">
        <v>0.29785200000000001</v>
      </c>
      <c r="GZ63">
        <v>2.6000999999999999</v>
      </c>
      <c r="HA63">
        <v>1.5979000000000001</v>
      </c>
      <c r="HB63">
        <v>2.3059099999999999</v>
      </c>
      <c r="HC63">
        <v>1.6003400000000001</v>
      </c>
      <c r="HD63">
        <v>2.4133300000000002</v>
      </c>
      <c r="HE63">
        <v>41.3001</v>
      </c>
      <c r="HF63">
        <v>23.7285</v>
      </c>
      <c r="HG63">
        <v>18</v>
      </c>
      <c r="HH63">
        <v>538.10199999999998</v>
      </c>
      <c r="HI63">
        <v>437.24400000000003</v>
      </c>
      <c r="HJ63">
        <v>30.2791</v>
      </c>
      <c r="HK63">
        <v>32.737400000000001</v>
      </c>
      <c r="HL63">
        <v>29.9999</v>
      </c>
      <c r="HM63">
        <v>32.725000000000001</v>
      </c>
      <c r="HN63">
        <v>32.681100000000001</v>
      </c>
      <c r="HO63">
        <v>5.97729</v>
      </c>
      <c r="HP63">
        <v>47.549900000000001</v>
      </c>
      <c r="HQ63">
        <v>0</v>
      </c>
      <c r="HR63">
        <v>30.299700000000001</v>
      </c>
      <c r="HS63">
        <v>70</v>
      </c>
      <c r="HT63">
        <v>21.371600000000001</v>
      </c>
      <c r="HU63">
        <v>99.076300000000003</v>
      </c>
      <c r="HV63">
        <v>98.166899999999998</v>
      </c>
    </row>
    <row r="64" spans="1:230" x14ac:dyDescent="0.3">
      <c r="A64">
        <v>48</v>
      </c>
      <c r="B64">
        <v>1691791631.5999999</v>
      </c>
      <c r="C64">
        <v>10936.5</v>
      </c>
      <c r="D64" t="s">
        <v>516</v>
      </c>
      <c r="E64" t="s">
        <v>517</v>
      </c>
      <c r="F64" t="s">
        <v>357</v>
      </c>
      <c r="G64" t="s">
        <v>411</v>
      </c>
      <c r="H64" t="s">
        <v>501</v>
      </c>
      <c r="I64" t="s">
        <v>360</v>
      </c>
      <c r="J64" t="s">
        <v>502</v>
      </c>
      <c r="K64" t="s">
        <v>457</v>
      </c>
      <c r="L64" t="s">
        <v>362</v>
      </c>
      <c r="M64">
        <v>1691791631.5999999</v>
      </c>
      <c r="N64">
        <f t="shared" si="34"/>
        <v>7.4864594030073948E-3</v>
      </c>
      <c r="O64">
        <f t="shared" si="35"/>
        <v>7.4864594030073945</v>
      </c>
      <c r="P64">
        <f t="shared" si="36"/>
        <v>4.6041811278072835</v>
      </c>
      <c r="Q64">
        <f t="shared" si="37"/>
        <v>24.185199999999998</v>
      </c>
      <c r="R64">
        <f t="shared" si="38"/>
        <v>5.3100434848819207</v>
      </c>
      <c r="S64">
        <f t="shared" si="39"/>
        <v>0.52416323573911416</v>
      </c>
      <c r="T64">
        <f t="shared" si="40"/>
        <v>2.3873613700320799</v>
      </c>
      <c r="U64">
        <f t="shared" si="41"/>
        <v>0.42754011032842826</v>
      </c>
      <c r="V64">
        <f t="shared" si="42"/>
        <v>2.8981358888044317</v>
      </c>
      <c r="W64">
        <f t="shared" si="43"/>
        <v>0.39533873221470434</v>
      </c>
      <c r="X64">
        <f t="shared" si="44"/>
        <v>0.24977745723574912</v>
      </c>
      <c r="Y64">
        <f t="shared" si="45"/>
        <v>344.35919876197943</v>
      </c>
      <c r="Z64">
        <f t="shared" si="46"/>
        <v>32.669190053935544</v>
      </c>
      <c r="AA64">
        <f t="shared" si="47"/>
        <v>32.004399999999997</v>
      </c>
      <c r="AB64">
        <f t="shared" si="48"/>
        <v>4.7762725556470969</v>
      </c>
      <c r="AC64">
        <f t="shared" si="49"/>
        <v>60.388083294601635</v>
      </c>
      <c r="AD64">
        <f t="shared" si="50"/>
        <v>2.9804309269218203</v>
      </c>
      <c r="AE64">
        <f t="shared" si="51"/>
        <v>4.9354620387301722</v>
      </c>
      <c r="AF64">
        <f t="shared" si="52"/>
        <v>1.7958416287252765</v>
      </c>
      <c r="AG64">
        <f t="shared" si="53"/>
        <v>-330.15285967262611</v>
      </c>
      <c r="AH64">
        <f t="shared" si="54"/>
        <v>90.699817332608959</v>
      </c>
      <c r="AI64">
        <f t="shared" si="55"/>
        <v>7.117981404517697</v>
      </c>
      <c r="AJ64">
        <f t="shared" si="56"/>
        <v>112.02413782647999</v>
      </c>
      <c r="AK64">
        <f t="shared" si="57"/>
        <v>4.6952268181060939</v>
      </c>
      <c r="AL64">
        <f t="shared" si="58"/>
        <v>7.5475250109119703</v>
      </c>
      <c r="AM64">
        <f t="shared" si="59"/>
        <v>4.6041811278072835</v>
      </c>
      <c r="AN64">
        <v>30.638591789467899</v>
      </c>
      <c r="AO64">
        <v>24.993753333333331</v>
      </c>
      <c r="AP64">
        <v>-2.959169654778551E-3</v>
      </c>
      <c r="AQ64">
        <v>65.556557477300743</v>
      </c>
      <c r="AR64">
        <f t="shared" si="60"/>
        <v>7.4864594030073945</v>
      </c>
      <c r="AS64">
        <v>21.389292678579459</v>
      </c>
      <c r="AT64">
        <v>30.200156969696959</v>
      </c>
      <c r="AU64">
        <v>-1.0367982706161081E-2</v>
      </c>
      <c r="AV64">
        <v>94.943128008909525</v>
      </c>
      <c r="AW64">
        <v>0</v>
      </c>
      <c r="AX64">
        <v>0</v>
      </c>
      <c r="AY64">
        <f t="shared" si="61"/>
        <v>1</v>
      </c>
      <c r="AZ64">
        <f t="shared" si="62"/>
        <v>0</v>
      </c>
      <c r="BA64">
        <f t="shared" si="63"/>
        <v>50995.047457482098</v>
      </c>
      <c r="BB64">
        <f t="shared" si="64"/>
        <v>1799.94</v>
      </c>
      <c r="BC64">
        <f t="shared" si="65"/>
        <v>1513.1348993809897</v>
      </c>
      <c r="BD64">
        <f t="shared" si="66"/>
        <v>0.84065852160682564</v>
      </c>
      <c r="BE64">
        <f t="shared" si="67"/>
        <v>0.19131704321365123</v>
      </c>
      <c r="BF64">
        <v>6</v>
      </c>
      <c r="BG64">
        <v>0.5</v>
      </c>
      <c r="BH64" t="s">
        <v>363</v>
      </c>
      <c r="BI64">
        <v>2</v>
      </c>
      <c r="BJ64" t="b">
        <v>1</v>
      </c>
      <c r="BK64">
        <v>1691791631.5999999</v>
      </c>
      <c r="BL64">
        <v>24.185199999999998</v>
      </c>
      <c r="BM64">
        <v>30.0532</v>
      </c>
      <c r="BN64">
        <v>30.193300000000001</v>
      </c>
      <c r="BO64">
        <v>21.387699999999999</v>
      </c>
      <c r="BP64">
        <v>26.511800000000001</v>
      </c>
      <c r="BQ64">
        <v>30.151199999999999</v>
      </c>
      <c r="BR64">
        <v>498.74900000000002</v>
      </c>
      <c r="BS64">
        <v>98.614500000000007</v>
      </c>
      <c r="BT64">
        <v>9.7165399999999999E-2</v>
      </c>
      <c r="BU64">
        <v>32.584899999999998</v>
      </c>
      <c r="BV64">
        <v>32.004399999999997</v>
      </c>
      <c r="BW64">
        <v>999.9</v>
      </c>
      <c r="BX64">
        <v>0</v>
      </c>
      <c r="BY64">
        <v>0</v>
      </c>
      <c r="BZ64">
        <v>9960</v>
      </c>
      <c r="CA64">
        <v>0</v>
      </c>
      <c r="CB64">
        <v>804.50800000000004</v>
      </c>
      <c r="CC64">
        <v>-5.8679600000000001</v>
      </c>
      <c r="CD64">
        <v>24.938199999999998</v>
      </c>
      <c r="CE64">
        <v>30.71</v>
      </c>
      <c r="CF64">
        <v>8.8056300000000007</v>
      </c>
      <c r="CG64">
        <v>30.0532</v>
      </c>
      <c r="CH64">
        <v>21.387699999999999</v>
      </c>
      <c r="CI64">
        <v>2.9775</v>
      </c>
      <c r="CJ64">
        <v>2.10914</v>
      </c>
      <c r="CK64">
        <v>23.9026</v>
      </c>
      <c r="CL64">
        <v>18.288399999999999</v>
      </c>
      <c r="CM64">
        <v>1799.94</v>
      </c>
      <c r="CN64">
        <v>0.97799100000000005</v>
      </c>
      <c r="CO64">
        <v>2.20092E-2</v>
      </c>
      <c r="CP64">
        <v>0</v>
      </c>
      <c r="CQ64">
        <v>636.89200000000005</v>
      </c>
      <c r="CR64">
        <v>5.0009399999999999</v>
      </c>
      <c r="CS64">
        <v>16164.7</v>
      </c>
      <c r="CT64">
        <v>13859.7</v>
      </c>
      <c r="CU64">
        <v>47.436999999999998</v>
      </c>
      <c r="CV64">
        <v>49</v>
      </c>
      <c r="CW64">
        <v>48.561999999999998</v>
      </c>
      <c r="CX64">
        <v>47.811999999999998</v>
      </c>
      <c r="CY64">
        <v>49</v>
      </c>
      <c r="CZ64">
        <v>1755.43</v>
      </c>
      <c r="DA64">
        <v>39.51</v>
      </c>
      <c r="DB64">
        <v>0</v>
      </c>
      <c r="DC64">
        <v>1691791631.4000001</v>
      </c>
      <c r="DD64">
        <v>0</v>
      </c>
      <c r="DE64">
        <v>1691791593.5999999</v>
      </c>
      <c r="DF64" t="s">
        <v>518</v>
      </c>
      <c r="DG64">
        <v>1691791585.5999999</v>
      </c>
      <c r="DH64">
        <v>1691791593.5999999</v>
      </c>
      <c r="DI64">
        <v>52</v>
      </c>
      <c r="DJ64">
        <v>0.16300000000000001</v>
      </c>
      <c r="DK64">
        <v>-3.0000000000000001E-3</v>
      </c>
      <c r="DL64">
        <v>-2.327</v>
      </c>
      <c r="DM64">
        <v>4.2000000000000003E-2</v>
      </c>
      <c r="DN64">
        <v>30</v>
      </c>
      <c r="DO64">
        <v>21</v>
      </c>
      <c r="DP64">
        <v>0.92</v>
      </c>
      <c r="DQ64">
        <v>0.03</v>
      </c>
      <c r="DR64">
        <v>4.6432951021525586</v>
      </c>
      <c r="DS64">
        <v>0.10590633135670351</v>
      </c>
      <c r="DT64">
        <v>7.5264787056864041E-2</v>
      </c>
      <c r="DU64">
        <v>1</v>
      </c>
      <c r="DV64">
        <v>0.42847880967453278</v>
      </c>
      <c r="DW64">
        <v>4.6611831017497052E-4</v>
      </c>
      <c r="DX64">
        <v>8.615953078509311E-3</v>
      </c>
      <c r="DY64">
        <v>1</v>
      </c>
      <c r="DZ64">
        <v>2</v>
      </c>
      <c r="EA64">
        <v>2</v>
      </c>
      <c r="EB64" t="s">
        <v>365</v>
      </c>
      <c r="EC64">
        <v>3.1216699999999999</v>
      </c>
      <c r="ED64">
        <v>2.8661400000000001</v>
      </c>
      <c r="EE64">
        <v>7.0074100000000004E-3</v>
      </c>
      <c r="EF64">
        <v>8.0850699999999998E-3</v>
      </c>
      <c r="EG64">
        <v>0.131941</v>
      </c>
      <c r="EH64">
        <v>0.104116</v>
      </c>
      <c r="EI64">
        <v>28926.2</v>
      </c>
      <c r="EJ64">
        <v>29750.9</v>
      </c>
      <c r="EK64">
        <v>26828.799999999999</v>
      </c>
      <c r="EL64">
        <v>27697.1</v>
      </c>
      <c r="EM64">
        <v>33300.5</v>
      </c>
      <c r="EN64">
        <v>34690.1</v>
      </c>
      <c r="EO64">
        <v>39750.699999999997</v>
      </c>
      <c r="EP64">
        <v>40138</v>
      </c>
      <c r="EQ64">
        <v>2.0125999999999999</v>
      </c>
      <c r="ER64">
        <v>1.7450000000000001</v>
      </c>
      <c r="ES64">
        <v>5.0276500000000002E-2</v>
      </c>
      <c r="ET64">
        <v>0</v>
      </c>
      <c r="EU64">
        <v>31.188400000000001</v>
      </c>
      <c r="EV64">
        <v>999.9</v>
      </c>
      <c r="EW64">
        <v>56.8</v>
      </c>
      <c r="EX64">
        <v>37.200000000000003</v>
      </c>
      <c r="EY64">
        <v>36.713900000000002</v>
      </c>
      <c r="EZ64">
        <v>62.185499999999998</v>
      </c>
      <c r="FA64">
        <v>28.850200000000001</v>
      </c>
      <c r="FB64">
        <v>1</v>
      </c>
      <c r="FC64">
        <v>0.429309</v>
      </c>
      <c r="FD64">
        <v>0.97311599999999998</v>
      </c>
      <c r="FE64">
        <v>20.3066</v>
      </c>
      <c r="FF64">
        <v>5.1993200000000002</v>
      </c>
      <c r="FG64">
        <v>11.908099999999999</v>
      </c>
      <c r="FH64">
        <v>4.9916</v>
      </c>
      <c r="FI64">
        <v>3.3</v>
      </c>
      <c r="FJ64">
        <v>9999</v>
      </c>
      <c r="FK64">
        <v>9999</v>
      </c>
      <c r="FL64">
        <v>9999</v>
      </c>
      <c r="FM64">
        <v>999.9</v>
      </c>
      <c r="FN64">
        <v>1.8845799999999999</v>
      </c>
      <c r="FO64">
        <v>1.8851899999999999</v>
      </c>
      <c r="FP64">
        <v>1.8812599999999999</v>
      </c>
      <c r="FQ64">
        <v>1.8827799999999999</v>
      </c>
      <c r="FR64">
        <v>1.87988</v>
      </c>
      <c r="FS64">
        <v>1.8833899999999999</v>
      </c>
      <c r="FT64">
        <v>1.87927</v>
      </c>
      <c r="FU64">
        <v>1.8815599999999999</v>
      </c>
      <c r="FV64">
        <v>5</v>
      </c>
      <c r="FW64">
        <v>0</v>
      </c>
      <c r="FX64">
        <v>0</v>
      </c>
      <c r="FY64">
        <v>0</v>
      </c>
      <c r="FZ64" t="s">
        <v>366</v>
      </c>
      <c r="GA64" t="s">
        <v>367</v>
      </c>
      <c r="GB64" t="s">
        <v>368</v>
      </c>
      <c r="GC64" t="s">
        <v>368</v>
      </c>
      <c r="GD64" t="s">
        <v>368</v>
      </c>
      <c r="GE64" t="s">
        <v>368</v>
      </c>
      <c r="GF64">
        <v>0</v>
      </c>
      <c r="GG64">
        <v>100</v>
      </c>
      <c r="GH64">
        <v>100</v>
      </c>
      <c r="GI64">
        <v>-2.327</v>
      </c>
      <c r="GJ64">
        <v>4.2099999999999999E-2</v>
      </c>
      <c r="GK64">
        <v>-2.3265699999999998</v>
      </c>
      <c r="GL64">
        <v>0</v>
      </c>
      <c r="GM64">
        <v>0</v>
      </c>
      <c r="GN64">
        <v>0</v>
      </c>
      <c r="GO64">
        <v>4.2089999999998177E-2</v>
      </c>
      <c r="GP64">
        <v>0</v>
      </c>
      <c r="GQ64">
        <v>0</v>
      </c>
      <c r="GR64">
        <v>0</v>
      </c>
      <c r="GS64">
        <v>-1</v>
      </c>
      <c r="GT64">
        <v>-1</v>
      </c>
      <c r="GU64">
        <v>-1</v>
      </c>
      <c r="GV64">
        <v>-1</v>
      </c>
      <c r="GW64">
        <v>0.8</v>
      </c>
      <c r="GX64">
        <v>0.6</v>
      </c>
      <c r="GY64">
        <v>0.21240200000000001</v>
      </c>
      <c r="GZ64">
        <v>2.6196299999999999</v>
      </c>
      <c r="HA64">
        <v>1.5979000000000001</v>
      </c>
      <c r="HB64">
        <v>2.3059099999999999</v>
      </c>
      <c r="HC64">
        <v>1.6003400000000001</v>
      </c>
      <c r="HD64">
        <v>2.4133300000000002</v>
      </c>
      <c r="HE64">
        <v>41.3521</v>
      </c>
      <c r="HF64">
        <v>23.7285</v>
      </c>
      <c r="HG64">
        <v>18</v>
      </c>
      <c r="HH64">
        <v>537.57399999999996</v>
      </c>
      <c r="HI64">
        <v>436.88799999999998</v>
      </c>
      <c r="HJ64">
        <v>29.650300000000001</v>
      </c>
      <c r="HK64">
        <v>32.724600000000002</v>
      </c>
      <c r="HL64">
        <v>30</v>
      </c>
      <c r="HM64">
        <v>32.7087</v>
      </c>
      <c r="HN64">
        <v>32.666699999999999</v>
      </c>
      <c r="HO64">
        <v>4.2518200000000004</v>
      </c>
      <c r="HP64">
        <v>47.928600000000003</v>
      </c>
      <c r="HQ64">
        <v>0</v>
      </c>
      <c r="HR64">
        <v>29.660299999999999</v>
      </c>
      <c r="HS64">
        <v>30</v>
      </c>
      <c r="HT64">
        <v>21.273700000000002</v>
      </c>
      <c r="HU64">
        <v>99.078999999999994</v>
      </c>
      <c r="HV64">
        <v>98.170500000000004</v>
      </c>
    </row>
    <row r="65" spans="1:230" x14ac:dyDescent="0.3">
      <c r="A65">
        <v>49</v>
      </c>
      <c r="B65">
        <v>1691791732.0999999</v>
      </c>
      <c r="C65">
        <v>11037</v>
      </c>
      <c r="D65" t="s">
        <v>519</v>
      </c>
      <c r="E65" t="s">
        <v>520</v>
      </c>
      <c r="F65" t="s">
        <v>357</v>
      </c>
      <c r="G65" t="s">
        <v>411</v>
      </c>
      <c r="H65" t="s">
        <v>501</v>
      </c>
      <c r="I65" t="s">
        <v>360</v>
      </c>
      <c r="J65" t="s">
        <v>502</v>
      </c>
      <c r="K65" t="s">
        <v>457</v>
      </c>
      <c r="L65" t="s">
        <v>362</v>
      </c>
      <c r="M65">
        <v>1691791732.0999999</v>
      </c>
      <c r="N65">
        <f t="shared" si="34"/>
        <v>7.7502658322293593E-3</v>
      </c>
      <c r="O65">
        <f t="shared" si="35"/>
        <v>7.7502658322293589</v>
      </c>
      <c r="P65">
        <f t="shared" si="36"/>
        <v>1.7049450826888111</v>
      </c>
      <c r="Q65">
        <f t="shared" si="37"/>
        <v>7.8594400000000002</v>
      </c>
      <c r="R65">
        <f t="shared" si="38"/>
        <v>1.1360431635923924</v>
      </c>
      <c r="S65">
        <f t="shared" si="39"/>
        <v>0.11214368328375818</v>
      </c>
      <c r="T65">
        <f t="shared" si="40"/>
        <v>0.77583896316103196</v>
      </c>
      <c r="U65">
        <f t="shared" si="41"/>
        <v>0.44392403866970526</v>
      </c>
      <c r="V65">
        <f t="shared" si="42"/>
        <v>2.9086327564645686</v>
      </c>
      <c r="W65">
        <f t="shared" si="43"/>
        <v>0.40942887964154279</v>
      </c>
      <c r="X65">
        <f t="shared" si="44"/>
        <v>0.25876856861568232</v>
      </c>
      <c r="Y65">
        <f t="shared" si="45"/>
        <v>344.36499876294693</v>
      </c>
      <c r="Z65">
        <f t="shared" si="46"/>
        <v>32.581746614241858</v>
      </c>
      <c r="AA65">
        <f t="shared" si="47"/>
        <v>31.965399999999999</v>
      </c>
      <c r="AB65">
        <f t="shared" si="48"/>
        <v>4.7657397692353021</v>
      </c>
      <c r="AC65">
        <f t="shared" si="49"/>
        <v>60.2463198391021</v>
      </c>
      <c r="AD65">
        <f t="shared" si="50"/>
        <v>2.9703521799391197</v>
      </c>
      <c r="AE65">
        <f t="shared" si="51"/>
        <v>4.9303462649203187</v>
      </c>
      <c r="AF65">
        <f t="shared" si="52"/>
        <v>1.7953875892961824</v>
      </c>
      <c r="AG65">
        <f t="shared" si="53"/>
        <v>-341.78672320131477</v>
      </c>
      <c r="AH65">
        <f t="shared" si="54"/>
        <v>94.25861672999369</v>
      </c>
      <c r="AI65">
        <f t="shared" si="55"/>
        <v>7.3684967243062749</v>
      </c>
      <c r="AJ65">
        <f t="shared" si="56"/>
        <v>104.20538901593213</v>
      </c>
      <c r="AK65">
        <f t="shared" si="57"/>
        <v>1.6716308713877539</v>
      </c>
      <c r="AL65">
        <f t="shared" si="58"/>
        <v>7.8084106962133371</v>
      </c>
      <c r="AM65">
        <f t="shared" si="59"/>
        <v>1.7049450826888111</v>
      </c>
      <c r="AN65">
        <v>10.27116359587097</v>
      </c>
      <c r="AO65">
        <v>8.1833349696969684</v>
      </c>
      <c r="AP65">
        <v>-2.3389749548371011E-4</v>
      </c>
      <c r="AQ65">
        <v>65.556169882567872</v>
      </c>
      <c r="AR65">
        <f t="shared" si="60"/>
        <v>7.7502658322293589</v>
      </c>
      <c r="AS65">
        <v>21.00335407116836</v>
      </c>
      <c r="AT65">
        <v>30.08714060606059</v>
      </c>
      <c r="AU65">
        <v>-9.0694452334038125E-3</v>
      </c>
      <c r="AV65">
        <v>94.961420195570966</v>
      </c>
      <c r="AW65">
        <v>0</v>
      </c>
      <c r="AX65">
        <v>0</v>
      </c>
      <c r="AY65">
        <f t="shared" si="61"/>
        <v>1</v>
      </c>
      <c r="AZ65">
        <f t="shared" si="62"/>
        <v>0</v>
      </c>
      <c r="BA65">
        <f t="shared" si="63"/>
        <v>51293.181411931626</v>
      </c>
      <c r="BB65">
        <f t="shared" si="64"/>
        <v>1799.98</v>
      </c>
      <c r="BC65">
        <f t="shared" si="65"/>
        <v>1513.1675993814733</v>
      </c>
      <c r="BD65">
        <f t="shared" si="66"/>
        <v>0.84065800696756254</v>
      </c>
      <c r="BE65">
        <f t="shared" si="67"/>
        <v>0.19131601393512535</v>
      </c>
      <c r="BF65">
        <v>6</v>
      </c>
      <c r="BG65">
        <v>0.5</v>
      </c>
      <c r="BH65" t="s">
        <v>363</v>
      </c>
      <c r="BI65">
        <v>2</v>
      </c>
      <c r="BJ65" t="b">
        <v>1</v>
      </c>
      <c r="BK65">
        <v>1691791732.0999999</v>
      </c>
      <c r="BL65">
        <v>7.8594400000000002</v>
      </c>
      <c r="BM65">
        <v>9.9382300000000008</v>
      </c>
      <c r="BN65">
        <v>30.090399999999999</v>
      </c>
      <c r="BO65">
        <v>21.005800000000001</v>
      </c>
      <c r="BP65">
        <v>10.1678</v>
      </c>
      <c r="BQ65">
        <v>30.049099999999999</v>
      </c>
      <c r="BR65">
        <v>500.19499999999999</v>
      </c>
      <c r="BS65">
        <v>98.615200000000002</v>
      </c>
      <c r="BT65">
        <v>9.9080299999999996E-2</v>
      </c>
      <c r="BU65">
        <v>32.566499999999998</v>
      </c>
      <c r="BV65">
        <v>31.965399999999999</v>
      </c>
      <c r="BW65">
        <v>999.9</v>
      </c>
      <c r="BX65">
        <v>0</v>
      </c>
      <c r="BY65">
        <v>0</v>
      </c>
      <c r="BZ65">
        <v>10020</v>
      </c>
      <c r="CA65">
        <v>0</v>
      </c>
      <c r="CB65">
        <v>795.13300000000004</v>
      </c>
      <c r="CC65">
        <v>-2.0787900000000001</v>
      </c>
      <c r="CD65">
        <v>8.1032700000000002</v>
      </c>
      <c r="CE65">
        <v>10.1515</v>
      </c>
      <c r="CF65">
        <v>9.0845599999999997</v>
      </c>
      <c r="CG65">
        <v>9.9382300000000008</v>
      </c>
      <c r="CH65">
        <v>21.005800000000001</v>
      </c>
      <c r="CI65">
        <v>2.9673699999999998</v>
      </c>
      <c r="CJ65">
        <v>2.0714899999999998</v>
      </c>
      <c r="CK65">
        <v>23.8459</v>
      </c>
      <c r="CL65">
        <v>18.0017</v>
      </c>
      <c r="CM65">
        <v>1799.98</v>
      </c>
      <c r="CN65">
        <v>0.97800399999999998</v>
      </c>
      <c r="CO65">
        <v>2.1995799999999999E-2</v>
      </c>
      <c r="CP65">
        <v>0</v>
      </c>
      <c r="CQ65">
        <v>643.71799999999996</v>
      </c>
      <c r="CR65">
        <v>5.0009399999999999</v>
      </c>
      <c r="CS65">
        <v>16560.7</v>
      </c>
      <c r="CT65">
        <v>13860</v>
      </c>
      <c r="CU65">
        <v>47.186999999999998</v>
      </c>
      <c r="CV65">
        <v>48.875</v>
      </c>
      <c r="CW65">
        <v>48.311999999999998</v>
      </c>
      <c r="CX65">
        <v>47.625</v>
      </c>
      <c r="CY65">
        <v>48.811999999999998</v>
      </c>
      <c r="CZ65">
        <v>1755.5</v>
      </c>
      <c r="DA65">
        <v>39.479999999999997</v>
      </c>
      <c r="DB65">
        <v>0</v>
      </c>
      <c r="DC65">
        <v>1691791732.2</v>
      </c>
      <c r="DD65">
        <v>0</v>
      </c>
      <c r="DE65">
        <v>1691791693.0999999</v>
      </c>
      <c r="DF65" t="s">
        <v>521</v>
      </c>
      <c r="DG65">
        <v>1691791687.0999999</v>
      </c>
      <c r="DH65">
        <v>1691791693.0999999</v>
      </c>
      <c r="DI65">
        <v>53</v>
      </c>
      <c r="DJ65">
        <v>1.7999999999999999E-2</v>
      </c>
      <c r="DK65">
        <v>-1E-3</v>
      </c>
      <c r="DL65">
        <v>-2.3079999999999998</v>
      </c>
      <c r="DM65">
        <v>4.1000000000000002E-2</v>
      </c>
      <c r="DN65">
        <v>10</v>
      </c>
      <c r="DO65">
        <v>21</v>
      </c>
      <c r="DP65">
        <v>1.1499999999999999</v>
      </c>
      <c r="DQ65">
        <v>0.03</v>
      </c>
      <c r="DR65">
        <v>1.6917493281025919</v>
      </c>
      <c r="DS65">
        <v>8.2214271706372757E-2</v>
      </c>
      <c r="DT65">
        <v>4.7596269593113291E-2</v>
      </c>
      <c r="DU65">
        <v>1</v>
      </c>
      <c r="DV65">
        <v>0.44213365413555239</v>
      </c>
      <c r="DW65">
        <v>-9.1612716400570385E-4</v>
      </c>
      <c r="DX65">
        <v>8.2183684403929549E-3</v>
      </c>
      <c r="DY65">
        <v>1</v>
      </c>
      <c r="DZ65">
        <v>2</v>
      </c>
      <c r="EA65">
        <v>2</v>
      </c>
      <c r="EB65" t="s">
        <v>365</v>
      </c>
      <c r="EC65">
        <v>3.12323</v>
      </c>
      <c r="ED65">
        <v>2.8685900000000002</v>
      </c>
      <c r="EE65">
        <v>2.6949000000000001E-3</v>
      </c>
      <c r="EF65">
        <v>2.6849199999999999E-3</v>
      </c>
      <c r="EG65">
        <v>0.13162599999999999</v>
      </c>
      <c r="EH65">
        <v>0.102768</v>
      </c>
      <c r="EI65">
        <v>29050.5</v>
      </c>
      <c r="EJ65">
        <v>29913</v>
      </c>
      <c r="EK65">
        <v>26827.7</v>
      </c>
      <c r="EL65">
        <v>27697.5</v>
      </c>
      <c r="EM65">
        <v>33311.4</v>
      </c>
      <c r="EN65">
        <v>34742.5</v>
      </c>
      <c r="EO65">
        <v>39749.599999999999</v>
      </c>
      <c r="EP65">
        <v>40138.5</v>
      </c>
      <c r="EQ65">
        <v>2.0148000000000001</v>
      </c>
      <c r="ER65">
        <v>1.7430000000000001</v>
      </c>
      <c r="ES65">
        <v>4.7534699999999999E-2</v>
      </c>
      <c r="ET65">
        <v>0</v>
      </c>
      <c r="EU65">
        <v>31.1938</v>
      </c>
      <c r="EV65">
        <v>999.9</v>
      </c>
      <c r="EW65">
        <v>56.8</v>
      </c>
      <c r="EX65">
        <v>37.299999999999997</v>
      </c>
      <c r="EY65">
        <v>36.911099999999998</v>
      </c>
      <c r="EZ65">
        <v>62.255600000000001</v>
      </c>
      <c r="FA65">
        <v>28.665900000000001</v>
      </c>
      <c r="FB65">
        <v>1</v>
      </c>
      <c r="FC65">
        <v>0.42884100000000003</v>
      </c>
      <c r="FD65">
        <v>0.76775599999999999</v>
      </c>
      <c r="FE65">
        <v>20.310099999999998</v>
      </c>
      <c r="FF65">
        <v>5.2137000000000002</v>
      </c>
      <c r="FG65">
        <v>11.908099999999999</v>
      </c>
      <c r="FH65">
        <v>4.9976000000000003</v>
      </c>
      <c r="FI65">
        <v>3.3029999999999999</v>
      </c>
      <c r="FJ65">
        <v>9999</v>
      </c>
      <c r="FK65">
        <v>9999</v>
      </c>
      <c r="FL65">
        <v>9999</v>
      </c>
      <c r="FM65">
        <v>999.9</v>
      </c>
      <c r="FN65">
        <v>1.88452</v>
      </c>
      <c r="FO65">
        <v>1.8851899999999999</v>
      </c>
      <c r="FP65">
        <v>1.8812599999999999</v>
      </c>
      <c r="FQ65">
        <v>1.8828100000000001</v>
      </c>
      <c r="FR65">
        <v>1.87985</v>
      </c>
      <c r="FS65">
        <v>1.8833599999999999</v>
      </c>
      <c r="FT65">
        <v>1.87927</v>
      </c>
      <c r="FU65">
        <v>1.8815900000000001</v>
      </c>
      <c r="FV65">
        <v>5</v>
      </c>
      <c r="FW65">
        <v>0</v>
      </c>
      <c r="FX65">
        <v>0</v>
      </c>
      <c r="FY65">
        <v>0</v>
      </c>
      <c r="FZ65" t="s">
        <v>366</v>
      </c>
      <c r="GA65" t="s">
        <v>367</v>
      </c>
      <c r="GB65" t="s">
        <v>368</v>
      </c>
      <c r="GC65" t="s">
        <v>368</v>
      </c>
      <c r="GD65" t="s">
        <v>368</v>
      </c>
      <c r="GE65" t="s">
        <v>368</v>
      </c>
      <c r="GF65">
        <v>0</v>
      </c>
      <c r="GG65">
        <v>100</v>
      </c>
      <c r="GH65">
        <v>100</v>
      </c>
      <c r="GI65">
        <v>-2.3079999999999998</v>
      </c>
      <c r="GJ65">
        <v>4.1300000000000003E-2</v>
      </c>
      <c r="GK65">
        <v>-2.3083495000000021</v>
      </c>
      <c r="GL65">
        <v>0</v>
      </c>
      <c r="GM65">
        <v>0</v>
      </c>
      <c r="GN65">
        <v>0</v>
      </c>
      <c r="GO65">
        <v>4.1320000000002473E-2</v>
      </c>
      <c r="GP65">
        <v>0</v>
      </c>
      <c r="GQ65">
        <v>0</v>
      </c>
      <c r="GR65">
        <v>0</v>
      </c>
      <c r="GS65">
        <v>-1</v>
      </c>
      <c r="GT65">
        <v>-1</v>
      </c>
      <c r="GU65">
        <v>-1</v>
      </c>
      <c r="GV65">
        <v>-1</v>
      </c>
      <c r="GW65">
        <v>0.8</v>
      </c>
      <c r="GX65">
        <v>0.7</v>
      </c>
      <c r="GY65">
        <v>0.169678</v>
      </c>
      <c r="GZ65">
        <v>2.6293899999999999</v>
      </c>
      <c r="HA65">
        <v>1.5966800000000001</v>
      </c>
      <c r="HB65">
        <v>2.3059099999999999</v>
      </c>
      <c r="HC65">
        <v>1.6003400000000001</v>
      </c>
      <c r="HD65">
        <v>2.48169</v>
      </c>
      <c r="HE65">
        <v>41.430100000000003</v>
      </c>
      <c r="HF65">
        <v>23.737300000000001</v>
      </c>
      <c r="HG65">
        <v>18</v>
      </c>
      <c r="HH65">
        <v>538.98199999999997</v>
      </c>
      <c r="HI65">
        <v>435.56700000000001</v>
      </c>
      <c r="HJ65">
        <v>29.864599999999999</v>
      </c>
      <c r="HK65">
        <v>32.7258</v>
      </c>
      <c r="HL65">
        <v>30.0001</v>
      </c>
      <c r="HM65">
        <v>32.704700000000003</v>
      </c>
      <c r="HN65">
        <v>32.661000000000001</v>
      </c>
      <c r="HO65">
        <v>3.3942299999999999</v>
      </c>
      <c r="HP65">
        <v>48.644599999999997</v>
      </c>
      <c r="HQ65">
        <v>0</v>
      </c>
      <c r="HR65">
        <v>29.894300000000001</v>
      </c>
      <c r="HS65">
        <v>10</v>
      </c>
      <c r="HT65">
        <v>20.9846</v>
      </c>
      <c r="HU65">
        <v>99.075699999999998</v>
      </c>
      <c r="HV65">
        <v>98.171899999999994</v>
      </c>
    </row>
    <row r="66" spans="1:230" x14ac:dyDescent="0.3">
      <c r="A66">
        <v>50</v>
      </c>
      <c r="B66">
        <v>1691791880.5999999</v>
      </c>
      <c r="C66">
        <v>11185.5</v>
      </c>
      <c r="D66" t="s">
        <v>522</v>
      </c>
      <c r="E66" t="s">
        <v>523</v>
      </c>
      <c r="F66" t="s">
        <v>357</v>
      </c>
      <c r="G66" t="s">
        <v>411</v>
      </c>
      <c r="H66" t="s">
        <v>501</v>
      </c>
      <c r="I66" t="s">
        <v>360</v>
      </c>
      <c r="J66" t="s">
        <v>502</v>
      </c>
      <c r="K66" t="s">
        <v>457</v>
      </c>
      <c r="L66" t="s">
        <v>362</v>
      </c>
      <c r="M66">
        <v>1691791880.5999999</v>
      </c>
      <c r="N66">
        <f t="shared" si="34"/>
        <v>7.6017874841979357E-3</v>
      </c>
      <c r="O66">
        <f t="shared" si="35"/>
        <v>7.6017874841979358</v>
      </c>
      <c r="P66">
        <f t="shared" si="36"/>
        <v>41.527172034271651</v>
      </c>
      <c r="Q66">
        <f t="shared" si="37"/>
        <v>346.76299999999998</v>
      </c>
      <c r="R66">
        <f t="shared" si="38"/>
        <v>172.70079277597338</v>
      </c>
      <c r="S66">
        <f t="shared" si="39"/>
        <v>17.048478082646056</v>
      </c>
      <c r="T66">
        <f t="shared" si="40"/>
        <v>34.231350709786994</v>
      </c>
      <c r="U66">
        <f t="shared" si="41"/>
        <v>0.42790887176432896</v>
      </c>
      <c r="V66">
        <f t="shared" si="42"/>
        <v>2.8876325429079355</v>
      </c>
      <c r="W66">
        <f t="shared" si="43"/>
        <v>0.39554634983004405</v>
      </c>
      <c r="X66">
        <f t="shared" si="44"/>
        <v>0.24991983847184096</v>
      </c>
      <c r="Y66">
        <f t="shared" si="45"/>
        <v>344.38971192229144</v>
      </c>
      <c r="Z66">
        <f t="shared" si="46"/>
        <v>32.665976660216707</v>
      </c>
      <c r="AA66">
        <f t="shared" si="47"/>
        <v>32.037500000000001</v>
      </c>
      <c r="AB66">
        <f t="shared" si="48"/>
        <v>4.7852278131096755</v>
      </c>
      <c r="AC66">
        <f t="shared" si="49"/>
        <v>59.934716775620281</v>
      </c>
      <c r="AD66">
        <f t="shared" si="50"/>
        <v>2.9624926384900001</v>
      </c>
      <c r="AE66">
        <f t="shared" si="51"/>
        <v>4.9428658344725127</v>
      </c>
      <c r="AF66">
        <f t="shared" si="52"/>
        <v>1.8227351746196754</v>
      </c>
      <c r="AG66">
        <f t="shared" si="53"/>
        <v>-335.23882805312894</v>
      </c>
      <c r="AH66">
        <f t="shared" si="54"/>
        <v>89.359198204966702</v>
      </c>
      <c r="AI66">
        <f t="shared" si="55"/>
        <v>7.0403441812370842</v>
      </c>
      <c r="AJ66">
        <f t="shared" si="56"/>
        <v>105.55042625536626</v>
      </c>
      <c r="AK66">
        <f t="shared" si="57"/>
        <v>41.673737000212768</v>
      </c>
      <c r="AL66">
        <f t="shared" si="58"/>
        <v>7.6019911287745261</v>
      </c>
      <c r="AM66">
        <f t="shared" si="59"/>
        <v>41.527172034271651</v>
      </c>
      <c r="AN66">
        <v>408.63573617218879</v>
      </c>
      <c r="AO66">
        <v>357.48769696969703</v>
      </c>
      <c r="AP66">
        <v>5.0899716927469897E-2</v>
      </c>
      <c r="AQ66">
        <v>65.556770401621534</v>
      </c>
      <c r="AR66">
        <f t="shared" si="60"/>
        <v>7.6017874841979358</v>
      </c>
      <c r="AS66">
        <v>21.161122904818711</v>
      </c>
      <c r="AT66">
        <v>30.010186060606038</v>
      </c>
      <c r="AU66">
        <v>-5.8429264205483967E-4</v>
      </c>
      <c r="AV66">
        <v>94.932221978768368</v>
      </c>
      <c r="AW66">
        <v>0</v>
      </c>
      <c r="AX66">
        <v>0</v>
      </c>
      <c r="AY66">
        <f t="shared" si="61"/>
        <v>1</v>
      </c>
      <c r="AZ66">
        <f t="shared" si="62"/>
        <v>0</v>
      </c>
      <c r="BA66">
        <f t="shared" si="63"/>
        <v>50696.104635473464</v>
      </c>
      <c r="BB66">
        <f t="shared" si="64"/>
        <v>1800.11</v>
      </c>
      <c r="BC66">
        <f t="shared" si="65"/>
        <v>1513.2768059611456</v>
      </c>
      <c r="BD66">
        <f t="shared" si="66"/>
        <v>0.84065796310289131</v>
      </c>
      <c r="BE66">
        <f t="shared" si="67"/>
        <v>0.19131592620578267</v>
      </c>
      <c r="BF66">
        <v>6</v>
      </c>
      <c r="BG66">
        <v>0.5</v>
      </c>
      <c r="BH66" t="s">
        <v>363</v>
      </c>
      <c r="BI66">
        <v>2</v>
      </c>
      <c r="BJ66" t="b">
        <v>1</v>
      </c>
      <c r="BK66">
        <v>1691791880.5999999</v>
      </c>
      <c r="BL66">
        <v>346.76299999999998</v>
      </c>
      <c r="BM66">
        <v>399.91300000000001</v>
      </c>
      <c r="BN66">
        <v>30.01</v>
      </c>
      <c r="BO66">
        <v>21.164999999999999</v>
      </c>
      <c r="BP66">
        <v>349.78899999999999</v>
      </c>
      <c r="BQ66">
        <v>29.974299999999999</v>
      </c>
      <c r="BR66">
        <v>500.20499999999998</v>
      </c>
      <c r="BS66">
        <v>98.615799999999993</v>
      </c>
      <c r="BT66">
        <v>0.101049</v>
      </c>
      <c r="BU66">
        <v>32.611499999999999</v>
      </c>
      <c r="BV66">
        <v>32.037500000000001</v>
      </c>
      <c r="BW66">
        <v>999.9</v>
      </c>
      <c r="BX66">
        <v>0</v>
      </c>
      <c r="BY66">
        <v>0</v>
      </c>
      <c r="BZ66">
        <v>9900</v>
      </c>
      <c r="CA66">
        <v>0</v>
      </c>
      <c r="CB66">
        <v>777.74199999999996</v>
      </c>
      <c r="CC66">
        <v>-53.150599999999997</v>
      </c>
      <c r="CD66">
        <v>357.49099999999999</v>
      </c>
      <c r="CE66">
        <v>408.56</v>
      </c>
      <c r="CF66">
        <v>8.8449200000000001</v>
      </c>
      <c r="CG66">
        <v>399.91300000000001</v>
      </c>
      <c r="CH66">
        <v>21.164999999999999</v>
      </c>
      <c r="CI66">
        <v>2.95946</v>
      </c>
      <c r="CJ66">
        <v>2.0872099999999998</v>
      </c>
      <c r="CK66">
        <v>23.801500000000001</v>
      </c>
      <c r="CL66">
        <v>18.1219</v>
      </c>
      <c r="CM66">
        <v>1800.11</v>
      </c>
      <c r="CN66">
        <v>0.97800399999999998</v>
      </c>
      <c r="CO66">
        <v>2.1995799999999999E-2</v>
      </c>
      <c r="CP66">
        <v>0</v>
      </c>
      <c r="CQ66">
        <v>621.63400000000001</v>
      </c>
      <c r="CR66">
        <v>5.0009399999999999</v>
      </c>
      <c r="CS66">
        <v>16069.6</v>
      </c>
      <c r="CT66">
        <v>13861</v>
      </c>
      <c r="CU66">
        <v>47</v>
      </c>
      <c r="CV66">
        <v>48.625</v>
      </c>
      <c r="CW66">
        <v>48.125</v>
      </c>
      <c r="CX66">
        <v>47.5</v>
      </c>
      <c r="CY66">
        <v>48.625</v>
      </c>
      <c r="CZ66">
        <v>1755.62</v>
      </c>
      <c r="DA66">
        <v>39.479999999999997</v>
      </c>
      <c r="DB66">
        <v>0</v>
      </c>
      <c r="DC66">
        <v>1691791880.4000001</v>
      </c>
      <c r="DD66">
        <v>0</v>
      </c>
      <c r="DE66">
        <v>1691791805.5999999</v>
      </c>
      <c r="DF66" t="s">
        <v>524</v>
      </c>
      <c r="DG66">
        <v>1691791791.0999999</v>
      </c>
      <c r="DH66">
        <v>1691791805.5999999</v>
      </c>
      <c r="DI66">
        <v>54</v>
      </c>
      <c r="DJ66">
        <v>-0.71799999999999997</v>
      </c>
      <c r="DK66">
        <v>-6.0000000000000001E-3</v>
      </c>
      <c r="DL66">
        <v>-3.0270000000000001</v>
      </c>
      <c r="DM66">
        <v>3.5999999999999997E-2</v>
      </c>
      <c r="DN66">
        <v>400</v>
      </c>
      <c r="DO66">
        <v>21</v>
      </c>
      <c r="DP66">
        <v>0.2</v>
      </c>
      <c r="DQ66">
        <v>0.03</v>
      </c>
      <c r="DR66">
        <v>41.817836785213252</v>
      </c>
      <c r="DS66">
        <v>0.71236302348167846</v>
      </c>
      <c r="DT66">
        <v>0.18356158179573159</v>
      </c>
      <c r="DU66">
        <v>1</v>
      </c>
      <c r="DV66">
        <v>0.42966910920008061</v>
      </c>
      <c r="DW66">
        <v>-8.2512458848537952E-3</v>
      </c>
      <c r="DX66">
        <v>1.5927044144706309E-3</v>
      </c>
      <c r="DY66">
        <v>1</v>
      </c>
      <c r="DZ66">
        <v>2</v>
      </c>
      <c r="EA66">
        <v>2</v>
      </c>
      <c r="EB66" t="s">
        <v>365</v>
      </c>
      <c r="EC66">
        <v>3.1232799999999998</v>
      </c>
      <c r="ED66">
        <v>2.8695200000000001</v>
      </c>
      <c r="EE66">
        <v>7.7973600000000004E-2</v>
      </c>
      <c r="EF66">
        <v>8.7685200000000005E-2</v>
      </c>
      <c r="EG66">
        <v>0.13140399999999999</v>
      </c>
      <c r="EH66">
        <v>0.103335</v>
      </c>
      <c r="EI66">
        <v>26858.799999999999</v>
      </c>
      <c r="EJ66">
        <v>27366.6</v>
      </c>
      <c r="EK66">
        <v>26827.1</v>
      </c>
      <c r="EL66">
        <v>27698.6</v>
      </c>
      <c r="EM66">
        <v>33325.1</v>
      </c>
      <c r="EN66">
        <v>34728.800000000003</v>
      </c>
      <c r="EO66">
        <v>39748.400000000001</v>
      </c>
      <c r="EP66">
        <v>40140.199999999997</v>
      </c>
      <c r="EQ66">
        <v>2.0142000000000002</v>
      </c>
      <c r="ER66">
        <v>1.7436</v>
      </c>
      <c r="ES66">
        <v>4.4733299999999997E-2</v>
      </c>
      <c r="ET66">
        <v>0</v>
      </c>
      <c r="EU66">
        <v>31.311499999999999</v>
      </c>
      <c r="EV66">
        <v>999.9</v>
      </c>
      <c r="EW66">
        <v>56.8</v>
      </c>
      <c r="EX66">
        <v>37.4</v>
      </c>
      <c r="EY66">
        <v>37.115600000000001</v>
      </c>
      <c r="EZ66">
        <v>62.425600000000003</v>
      </c>
      <c r="FA66">
        <v>28.75</v>
      </c>
      <c r="FB66">
        <v>1</v>
      </c>
      <c r="FC66">
        <v>0.43048799999999998</v>
      </c>
      <c r="FD66">
        <v>1.20214</v>
      </c>
      <c r="FE66">
        <v>20.307200000000002</v>
      </c>
      <c r="FF66">
        <v>5.2160900000000003</v>
      </c>
      <c r="FG66">
        <v>11.908099999999999</v>
      </c>
      <c r="FH66">
        <v>4.9972000000000003</v>
      </c>
      <c r="FI66">
        <v>3.3029999999999999</v>
      </c>
      <c r="FJ66">
        <v>9999</v>
      </c>
      <c r="FK66">
        <v>9999</v>
      </c>
      <c r="FL66">
        <v>9999</v>
      </c>
      <c r="FM66">
        <v>999.9</v>
      </c>
      <c r="FN66">
        <v>1.8845799999999999</v>
      </c>
      <c r="FO66">
        <v>1.8851599999999999</v>
      </c>
      <c r="FP66">
        <v>1.8812599999999999</v>
      </c>
      <c r="FQ66">
        <v>1.8827799999999999</v>
      </c>
      <c r="FR66">
        <v>1.87988</v>
      </c>
      <c r="FS66">
        <v>1.8833599999999999</v>
      </c>
      <c r="FT66">
        <v>1.87927</v>
      </c>
      <c r="FU66">
        <v>1.8815599999999999</v>
      </c>
      <c r="FV66">
        <v>5</v>
      </c>
      <c r="FW66">
        <v>0</v>
      </c>
      <c r="FX66">
        <v>0</v>
      </c>
      <c r="FY66">
        <v>0</v>
      </c>
      <c r="FZ66" t="s">
        <v>366</v>
      </c>
      <c r="GA66" t="s">
        <v>367</v>
      </c>
      <c r="GB66" t="s">
        <v>368</v>
      </c>
      <c r="GC66" t="s">
        <v>368</v>
      </c>
      <c r="GD66" t="s">
        <v>368</v>
      </c>
      <c r="GE66" t="s">
        <v>368</v>
      </c>
      <c r="GF66">
        <v>0</v>
      </c>
      <c r="GG66">
        <v>100</v>
      </c>
      <c r="GH66">
        <v>100</v>
      </c>
      <c r="GI66">
        <v>-3.0259999999999998</v>
      </c>
      <c r="GJ66">
        <v>3.5700000000000003E-2</v>
      </c>
      <c r="GK66">
        <v>-3.026619047619135</v>
      </c>
      <c r="GL66">
        <v>0</v>
      </c>
      <c r="GM66">
        <v>0</v>
      </c>
      <c r="GN66">
        <v>0</v>
      </c>
      <c r="GO66">
        <v>3.5694999999996917E-2</v>
      </c>
      <c r="GP66">
        <v>0</v>
      </c>
      <c r="GQ66">
        <v>0</v>
      </c>
      <c r="GR66">
        <v>0</v>
      </c>
      <c r="GS66">
        <v>-1</v>
      </c>
      <c r="GT66">
        <v>-1</v>
      </c>
      <c r="GU66">
        <v>-1</v>
      </c>
      <c r="GV66">
        <v>-1</v>
      </c>
      <c r="GW66">
        <v>1.5</v>
      </c>
      <c r="GX66">
        <v>1.2</v>
      </c>
      <c r="GY66">
        <v>0.98510699999999995</v>
      </c>
      <c r="GZ66">
        <v>2.5683600000000002</v>
      </c>
      <c r="HA66">
        <v>1.5966800000000001</v>
      </c>
      <c r="HB66">
        <v>2.3059099999999999</v>
      </c>
      <c r="HC66">
        <v>1.6003400000000001</v>
      </c>
      <c r="HD66">
        <v>2.4731399999999999</v>
      </c>
      <c r="HE66">
        <v>41.534399999999998</v>
      </c>
      <c r="HF66">
        <v>23.737300000000001</v>
      </c>
      <c r="HG66">
        <v>18</v>
      </c>
      <c r="HH66">
        <v>538.53800000000001</v>
      </c>
      <c r="HI66">
        <v>435.93</v>
      </c>
      <c r="HJ66">
        <v>29.5731</v>
      </c>
      <c r="HK66">
        <v>32.7316</v>
      </c>
      <c r="HL66">
        <v>30.000399999999999</v>
      </c>
      <c r="HM66">
        <v>32.698900000000002</v>
      </c>
      <c r="HN66">
        <v>32.658099999999997</v>
      </c>
      <c r="HO66">
        <v>19.755400000000002</v>
      </c>
      <c r="HP66">
        <v>48.722700000000003</v>
      </c>
      <c r="HQ66">
        <v>0</v>
      </c>
      <c r="HR66">
        <v>29.578099999999999</v>
      </c>
      <c r="HS66">
        <v>400</v>
      </c>
      <c r="HT66">
        <v>21.161000000000001</v>
      </c>
      <c r="HU66">
        <v>99.073099999999997</v>
      </c>
      <c r="HV66">
        <v>98.175899999999999</v>
      </c>
    </row>
    <row r="67" spans="1:230" x14ac:dyDescent="0.3">
      <c r="A67">
        <v>51</v>
      </c>
      <c r="B67">
        <v>1691792061.0999999</v>
      </c>
      <c r="C67">
        <v>11366</v>
      </c>
      <c r="D67" t="s">
        <v>525</v>
      </c>
      <c r="E67" t="s">
        <v>526</v>
      </c>
      <c r="F67" t="s">
        <v>357</v>
      </c>
      <c r="G67" t="s">
        <v>411</v>
      </c>
      <c r="H67" t="s">
        <v>501</v>
      </c>
      <c r="I67" t="s">
        <v>360</v>
      </c>
      <c r="J67" t="s">
        <v>502</v>
      </c>
      <c r="K67" t="s">
        <v>457</v>
      </c>
      <c r="L67" t="s">
        <v>362</v>
      </c>
      <c r="M67">
        <v>1691792061.0999999</v>
      </c>
      <c r="N67">
        <f t="shared" si="34"/>
        <v>7.3105435305411744E-3</v>
      </c>
      <c r="O67">
        <f t="shared" si="35"/>
        <v>7.3105435305411746</v>
      </c>
      <c r="P67">
        <f t="shared" si="36"/>
        <v>49.373984922028967</v>
      </c>
      <c r="Q67">
        <f t="shared" si="37"/>
        <v>338.05599999999998</v>
      </c>
      <c r="R67">
        <f t="shared" si="38"/>
        <v>122.48498453814354</v>
      </c>
      <c r="S67">
        <f t="shared" si="39"/>
        <v>12.090846070455557</v>
      </c>
      <c r="T67">
        <f t="shared" si="40"/>
        <v>33.370482713503996</v>
      </c>
      <c r="U67">
        <f t="shared" si="41"/>
        <v>0.40395571722094786</v>
      </c>
      <c r="V67">
        <f t="shared" si="42"/>
        <v>2.8980969838616852</v>
      </c>
      <c r="W67">
        <f t="shared" si="43"/>
        <v>0.37508008887154198</v>
      </c>
      <c r="X67">
        <f t="shared" si="44"/>
        <v>0.23684718128813265</v>
      </c>
      <c r="Y67">
        <f t="shared" si="45"/>
        <v>344.37699876267482</v>
      </c>
      <c r="Z67">
        <f t="shared" si="46"/>
        <v>32.570240500213984</v>
      </c>
      <c r="AA67">
        <f t="shared" si="47"/>
        <v>32.0229</v>
      </c>
      <c r="AB67">
        <f t="shared" si="48"/>
        <v>4.7812759598534225</v>
      </c>
      <c r="AC67">
        <f t="shared" si="49"/>
        <v>59.904532100390604</v>
      </c>
      <c r="AD67">
        <f t="shared" si="50"/>
        <v>2.9324735162764002</v>
      </c>
      <c r="AE67">
        <f t="shared" si="51"/>
        <v>4.8952448395090276</v>
      </c>
      <c r="AF67">
        <f t="shared" si="52"/>
        <v>1.8488024435770223</v>
      </c>
      <c r="AG67">
        <f t="shared" si="53"/>
        <v>-322.39496969686581</v>
      </c>
      <c r="AH67">
        <f t="shared" si="54"/>
        <v>65.137375095217976</v>
      </c>
      <c r="AI67">
        <f t="shared" si="55"/>
        <v>5.1087677706303349</v>
      </c>
      <c r="AJ67">
        <f t="shared" si="56"/>
        <v>92.2281719316573</v>
      </c>
      <c r="AK67">
        <f t="shared" si="57"/>
        <v>49.096589707744762</v>
      </c>
      <c r="AL67">
        <f t="shared" si="58"/>
        <v>7.3103162560501058</v>
      </c>
      <c r="AM67">
        <f t="shared" si="59"/>
        <v>49.373984922028967</v>
      </c>
      <c r="AN67">
        <v>408.63301494272719</v>
      </c>
      <c r="AO67">
        <v>348.3438909090907</v>
      </c>
      <c r="AP67">
        <v>-4.2463712686529147E-2</v>
      </c>
      <c r="AQ67">
        <v>65.561944135006357</v>
      </c>
      <c r="AR67">
        <f t="shared" si="60"/>
        <v>7.3105435305411746</v>
      </c>
      <c r="AS67">
        <v>21.199691481730419</v>
      </c>
      <c r="AT67">
        <v>29.7150909090909</v>
      </c>
      <c r="AU67">
        <v>-9.8005043354335562E-4</v>
      </c>
      <c r="AV67">
        <v>94.746984616228389</v>
      </c>
      <c r="AW67">
        <v>0</v>
      </c>
      <c r="AX67">
        <v>0</v>
      </c>
      <c r="AY67">
        <f t="shared" si="61"/>
        <v>1</v>
      </c>
      <c r="AZ67">
        <f t="shared" si="62"/>
        <v>0</v>
      </c>
      <c r="BA67">
        <f t="shared" si="63"/>
        <v>51018.13459850855</v>
      </c>
      <c r="BB67">
        <f t="shared" si="64"/>
        <v>1800.04</v>
      </c>
      <c r="BC67">
        <f t="shared" si="65"/>
        <v>1513.2182993813374</v>
      </c>
      <c r="BD67">
        <f t="shared" si="66"/>
        <v>0.8406581516973719</v>
      </c>
      <c r="BE67">
        <f t="shared" si="67"/>
        <v>0.1913163033947439</v>
      </c>
      <c r="BF67">
        <v>6</v>
      </c>
      <c r="BG67">
        <v>0.5</v>
      </c>
      <c r="BH67" t="s">
        <v>363</v>
      </c>
      <c r="BI67">
        <v>2</v>
      </c>
      <c r="BJ67" t="b">
        <v>1</v>
      </c>
      <c r="BK67">
        <v>1691792061.0999999</v>
      </c>
      <c r="BL67">
        <v>338.05599999999998</v>
      </c>
      <c r="BM67">
        <v>399.91</v>
      </c>
      <c r="BN67">
        <v>29.707100000000001</v>
      </c>
      <c r="BO67">
        <v>21.199100000000001</v>
      </c>
      <c r="BP67">
        <v>341.13900000000001</v>
      </c>
      <c r="BQ67">
        <v>29.6661</v>
      </c>
      <c r="BR67">
        <v>500.22199999999998</v>
      </c>
      <c r="BS67">
        <v>98.612300000000005</v>
      </c>
      <c r="BT67">
        <v>0.10058400000000001</v>
      </c>
      <c r="BU67">
        <v>32.439799999999998</v>
      </c>
      <c r="BV67">
        <v>32.0229</v>
      </c>
      <c r="BW67">
        <v>999.9</v>
      </c>
      <c r="BX67">
        <v>0</v>
      </c>
      <c r="BY67">
        <v>0</v>
      </c>
      <c r="BZ67">
        <v>9960</v>
      </c>
      <c r="CA67">
        <v>0</v>
      </c>
      <c r="CB67">
        <v>766.53399999999999</v>
      </c>
      <c r="CC67">
        <v>-61.853900000000003</v>
      </c>
      <c r="CD67">
        <v>348.40600000000001</v>
      </c>
      <c r="CE67">
        <v>408.572</v>
      </c>
      <c r="CF67">
        <v>8.5079200000000004</v>
      </c>
      <c r="CG67">
        <v>399.91</v>
      </c>
      <c r="CH67">
        <v>21.199100000000001</v>
      </c>
      <c r="CI67">
        <v>2.9294799999999999</v>
      </c>
      <c r="CJ67">
        <v>2.09049</v>
      </c>
      <c r="CK67">
        <v>23.632400000000001</v>
      </c>
      <c r="CL67">
        <v>18.146899999999999</v>
      </c>
      <c r="CM67">
        <v>1800.04</v>
      </c>
      <c r="CN67">
        <v>0.97799999999999998</v>
      </c>
      <c r="CO67">
        <v>2.1999600000000001E-2</v>
      </c>
      <c r="CP67">
        <v>0</v>
      </c>
      <c r="CQ67">
        <v>637.87199999999996</v>
      </c>
      <c r="CR67">
        <v>5.0009399999999999</v>
      </c>
      <c r="CS67">
        <v>16633.8</v>
      </c>
      <c r="CT67">
        <v>13860.5</v>
      </c>
      <c r="CU67">
        <v>46.875</v>
      </c>
      <c r="CV67">
        <v>48.5</v>
      </c>
      <c r="CW67">
        <v>48</v>
      </c>
      <c r="CX67">
        <v>47.375</v>
      </c>
      <c r="CY67">
        <v>48.5</v>
      </c>
      <c r="CZ67">
        <v>1755.55</v>
      </c>
      <c r="DA67">
        <v>39.49</v>
      </c>
      <c r="DB67">
        <v>0</v>
      </c>
      <c r="DC67">
        <v>1691792061</v>
      </c>
      <c r="DD67">
        <v>0</v>
      </c>
      <c r="DE67">
        <v>1691791941.5999999</v>
      </c>
      <c r="DF67" t="s">
        <v>527</v>
      </c>
      <c r="DG67">
        <v>1691791933.0999999</v>
      </c>
      <c r="DH67">
        <v>1691791941.5999999</v>
      </c>
      <c r="DI67">
        <v>55</v>
      </c>
      <c r="DJ67">
        <v>-5.6000000000000001E-2</v>
      </c>
      <c r="DK67">
        <v>5.0000000000000001E-3</v>
      </c>
      <c r="DL67">
        <v>-3.0830000000000002</v>
      </c>
      <c r="DM67">
        <v>4.1000000000000002E-2</v>
      </c>
      <c r="DN67">
        <v>400</v>
      </c>
      <c r="DO67">
        <v>21</v>
      </c>
      <c r="DP67">
        <v>0.13</v>
      </c>
      <c r="DQ67">
        <v>0.03</v>
      </c>
      <c r="DR67">
        <v>48.875716184859527</v>
      </c>
      <c r="DS67">
        <v>1.3574253655766151</v>
      </c>
      <c r="DT67">
        <v>0.23573737343696541</v>
      </c>
      <c r="DU67">
        <v>0</v>
      </c>
      <c r="DV67">
        <v>0.40603098329473158</v>
      </c>
      <c r="DW67">
        <v>-1.012715856165301E-2</v>
      </c>
      <c r="DX67">
        <v>2.0172634350140669E-3</v>
      </c>
      <c r="DY67">
        <v>1</v>
      </c>
      <c r="DZ67">
        <v>1</v>
      </c>
      <c r="EA67">
        <v>2</v>
      </c>
      <c r="EB67" t="s">
        <v>390</v>
      </c>
      <c r="EC67">
        <v>3.1233</v>
      </c>
      <c r="ED67">
        <v>2.86957</v>
      </c>
      <c r="EE67">
        <v>7.6429800000000006E-2</v>
      </c>
      <c r="EF67">
        <v>8.7678800000000001E-2</v>
      </c>
      <c r="EG67">
        <v>0.13044700000000001</v>
      </c>
      <c r="EH67">
        <v>0.103449</v>
      </c>
      <c r="EI67">
        <v>26901.7</v>
      </c>
      <c r="EJ67">
        <v>27364.5</v>
      </c>
      <c r="EK67">
        <v>26825.1</v>
      </c>
      <c r="EL67">
        <v>27696.400000000001</v>
      </c>
      <c r="EM67">
        <v>33359.199999999997</v>
      </c>
      <c r="EN67">
        <v>34721.9</v>
      </c>
      <c r="EO67">
        <v>39745.1</v>
      </c>
      <c r="EP67">
        <v>40137.300000000003</v>
      </c>
      <c r="EQ67">
        <v>2.0137999999999998</v>
      </c>
      <c r="ER67">
        <v>1.7414000000000001</v>
      </c>
      <c r="ES67">
        <v>4.6193600000000001E-2</v>
      </c>
      <c r="ET67">
        <v>0</v>
      </c>
      <c r="EU67">
        <v>31.273199999999999</v>
      </c>
      <c r="EV67">
        <v>999.9</v>
      </c>
      <c r="EW67">
        <v>56.9</v>
      </c>
      <c r="EX67">
        <v>37.5</v>
      </c>
      <c r="EY67">
        <v>37.380299999999998</v>
      </c>
      <c r="EZ67">
        <v>62.625599999999999</v>
      </c>
      <c r="FA67">
        <v>28.757999999999999</v>
      </c>
      <c r="FB67">
        <v>1</v>
      </c>
      <c r="FC67">
        <v>0.43213400000000002</v>
      </c>
      <c r="FD67">
        <v>1.08301</v>
      </c>
      <c r="FE67">
        <v>20.3078</v>
      </c>
      <c r="FF67">
        <v>5.2125000000000004</v>
      </c>
      <c r="FG67">
        <v>11.908099999999999</v>
      </c>
      <c r="FH67">
        <v>4.9980000000000002</v>
      </c>
      <c r="FI67">
        <v>3.3029999999999999</v>
      </c>
      <c r="FJ67">
        <v>9999</v>
      </c>
      <c r="FK67">
        <v>9999</v>
      </c>
      <c r="FL67">
        <v>9999</v>
      </c>
      <c r="FM67">
        <v>999.9</v>
      </c>
      <c r="FN67">
        <v>1.8845499999999999</v>
      </c>
      <c r="FO67">
        <v>1.8852199999999999</v>
      </c>
      <c r="FP67">
        <v>1.8812599999999999</v>
      </c>
      <c r="FQ67">
        <v>1.8827799999999999</v>
      </c>
      <c r="FR67">
        <v>1.87988</v>
      </c>
      <c r="FS67">
        <v>1.8833899999999999</v>
      </c>
      <c r="FT67">
        <v>1.87927</v>
      </c>
      <c r="FU67">
        <v>1.8815599999999999</v>
      </c>
      <c r="FV67">
        <v>5</v>
      </c>
      <c r="FW67">
        <v>0</v>
      </c>
      <c r="FX67">
        <v>0</v>
      </c>
      <c r="FY67">
        <v>0</v>
      </c>
      <c r="FZ67" t="s">
        <v>366</v>
      </c>
      <c r="GA67" t="s">
        <v>367</v>
      </c>
      <c r="GB67" t="s">
        <v>368</v>
      </c>
      <c r="GC67" t="s">
        <v>368</v>
      </c>
      <c r="GD67" t="s">
        <v>368</v>
      </c>
      <c r="GE67" t="s">
        <v>368</v>
      </c>
      <c r="GF67">
        <v>0</v>
      </c>
      <c r="GG67">
        <v>100</v>
      </c>
      <c r="GH67">
        <v>100</v>
      </c>
      <c r="GI67">
        <v>-3.0830000000000002</v>
      </c>
      <c r="GJ67">
        <v>4.1000000000000002E-2</v>
      </c>
      <c r="GK67">
        <v>-3.0828500000000081</v>
      </c>
      <c r="GL67">
        <v>0</v>
      </c>
      <c r="GM67">
        <v>0</v>
      </c>
      <c r="GN67">
        <v>0</v>
      </c>
      <c r="GO67">
        <v>4.097619047618295E-2</v>
      </c>
      <c r="GP67">
        <v>0</v>
      </c>
      <c r="GQ67">
        <v>0</v>
      </c>
      <c r="GR67">
        <v>0</v>
      </c>
      <c r="GS67">
        <v>-1</v>
      </c>
      <c r="GT67">
        <v>-1</v>
      </c>
      <c r="GU67">
        <v>-1</v>
      </c>
      <c r="GV67">
        <v>-1</v>
      </c>
      <c r="GW67">
        <v>2.1</v>
      </c>
      <c r="GX67">
        <v>2</v>
      </c>
      <c r="GY67">
        <v>0.98510699999999995</v>
      </c>
      <c r="GZ67">
        <v>2.5720200000000002</v>
      </c>
      <c r="HA67">
        <v>1.5966800000000001</v>
      </c>
      <c r="HB67">
        <v>2.3059099999999999</v>
      </c>
      <c r="HC67">
        <v>1.6003400000000001</v>
      </c>
      <c r="HD67">
        <v>2.47681</v>
      </c>
      <c r="HE67">
        <v>41.691200000000002</v>
      </c>
      <c r="HF67">
        <v>23.7285</v>
      </c>
      <c r="HG67">
        <v>18</v>
      </c>
      <c r="HH67">
        <v>538.42200000000003</v>
      </c>
      <c r="HI67">
        <v>434.62400000000002</v>
      </c>
      <c r="HJ67">
        <v>29.440799999999999</v>
      </c>
      <c r="HK67">
        <v>32.763599999999997</v>
      </c>
      <c r="HL67">
        <v>30.0002</v>
      </c>
      <c r="HM67">
        <v>32.716200000000001</v>
      </c>
      <c r="HN67">
        <v>32.672400000000003</v>
      </c>
      <c r="HO67">
        <v>19.7456</v>
      </c>
      <c r="HP67">
        <v>49.068800000000003</v>
      </c>
      <c r="HQ67">
        <v>0</v>
      </c>
      <c r="HR67">
        <v>29.441600000000001</v>
      </c>
      <c r="HS67">
        <v>400</v>
      </c>
      <c r="HT67">
        <v>21.303100000000001</v>
      </c>
      <c r="HU67">
        <v>99.065200000000004</v>
      </c>
      <c r="HV67">
        <v>98.168499999999995</v>
      </c>
    </row>
    <row r="68" spans="1:230" x14ac:dyDescent="0.3">
      <c r="A68">
        <v>52</v>
      </c>
      <c r="B68">
        <v>1691792183.5999999</v>
      </c>
      <c r="C68">
        <v>11488.5</v>
      </c>
      <c r="D68" t="s">
        <v>528</v>
      </c>
      <c r="E68" t="s">
        <v>529</v>
      </c>
      <c r="F68" t="s">
        <v>357</v>
      </c>
      <c r="G68" t="s">
        <v>411</v>
      </c>
      <c r="H68" t="s">
        <v>501</v>
      </c>
      <c r="I68" t="s">
        <v>360</v>
      </c>
      <c r="J68" t="s">
        <v>502</v>
      </c>
      <c r="K68" t="s">
        <v>457</v>
      </c>
      <c r="L68" t="s">
        <v>362</v>
      </c>
      <c r="M68">
        <v>1691792183.5999999</v>
      </c>
      <c r="N68">
        <f t="shared" si="34"/>
        <v>6.9413204156843888E-3</v>
      </c>
      <c r="O68">
        <f t="shared" si="35"/>
        <v>6.9413204156843884</v>
      </c>
      <c r="P68">
        <f t="shared" si="36"/>
        <v>51.850928100370695</v>
      </c>
      <c r="Q68">
        <f t="shared" si="37"/>
        <v>434.31900000000002</v>
      </c>
      <c r="R68">
        <f t="shared" si="38"/>
        <v>194.15642650151901</v>
      </c>
      <c r="S68">
        <f t="shared" si="39"/>
        <v>19.164051374369411</v>
      </c>
      <c r="T68">
        <f t="shared" si="40"/>
        <v>42.869101882649396</v>
      </c>
      <c r="U68">
        <f t="shared" si="41"/>
        <v>0.38233323428923149</v>
      </c>
      <c r="V68">
        <f t="shared" si="42"/>
        <v>2.9136801661830565</v>
      </c>
      <c r="W68">
        <f t="shared" si="43"/>
        <v>0.35648842955574994</v>
      </c>
      <c r="X68">
        <f t="shared" si="44"/>
        <v>0.22498156964110777</v>
      </c>
      <c r="Y68">
        <f t="shared" si="45"/>
        <v>344.38649876270915</v>
      </c>
      <c r="Z68">
        <f t="shared" si="46"/>
        <v>32.584304502505645</v>
      </c>
      <c r="AA68">
        <f t="shared" si="47"/>
        <v>32.024500000000003</v>
      </c>
      <c r="AB68">
        <f t="shared" si="48"/>
        <v>4.7817089009996447</v>
      </c>
      <c r="AC68">
        <f t="shared" si="49"/>
        <v>60.23109675751909</v>
      </c>
      <c r="AD68">
        <f t="shared" si="50"/>
        <v>2.9349293879379599</v>
      </c>
      <c r="AE68">
        <f t="shared" si="51"/>
        <v>4.8727809154024264</v>
      </c>
      <c r="AF68">
        <f t="shared" si="52"/>
        <v>1.8467795130616849</v>
      </c>
      <c r="AG68">
        <f t="shared" si="53"/>
        <v>-306.11223033168153</v>
      </c>
      <c r="AH68">
        <f t="shared" si="54"/>
        <v>52.434080124808766</v>
      </c>
      <c r="AI68">
        <f t="shared" si="55"/>
        <v>4.0888387874750691</v>
      </c>
      <c r="AJ68">
        <f t="shared" si="56"/>
        <v>94.797187343311464</v>
      </c>
      <c r="AK68">
        <f t="shared" si="57"/>
        <v>51.926719329973224</v>
      </c>
      <c r="AL68">
        <f t="shared" si="58"/>
        <v>6.9989422368354068</v>
      </c>
      <c r="AM68">
        <f t="shared" si="59"/>
        <v>51.850928100370695</v>
      </c>
      <c r="AN68">
        <v>511.15965671121751</v>
      </c>
      <c r="AO68">
        <v>447.57833333333309</v>
      </c>
      <c r="AP68">
        <v>-2.3072541911172751E-3</v>
      </c>
      <c r="AQ68">
        <v>65.561837076530239</v>
      </c>
      <c r="AR68">
        <f t="shared" si="60"/>
        <v>6.9413204156843884</v>
      </c>
      <c r="AS68">
        <v>21.640725869108469</v>
      </c>
      <c r="AT68">
        <v>29.740699393939391</v>
      </c>
      <c r="AU68">
        <v>-2.4758452565144758E-3</v>
      </c>
      <c r="AV68">
        <v>94.750819756201139</v>
      </c>
      <c r="AW68">
        <v>0</v>
      </c>
      <c r="AX68">
        <v>0</v>
      </c>
      <c r="AY68">
        <f t="shared" si="61"/>
        <v>1</v>
      </c>
      <c r="AZ68">
        <f t="shared" si="62"/>
        <v>0</v>
      </c>
      <c r="BA68">
        <f t="shared" si="63"/>
        <v>51470.139738935693</v>
      </c>
      <c r="BB68">
        <f t="shared" si="64"/>
        <v>1800.09</v>
      </c>
      <c r="BC68">
        <f t="shared" si="65"/>
        <v>1513.2602993813543</v>
      </c>
      <c r="BD68">
        <f t="shared" si="66"/>
        <v>0.84065813341630391</v>
      </c>
      <c r="BE68">
        <f t="shared" si="67"/>
        <v>0.19131626683260791</v>
      </c>
      <c r="BF68">
        <v>6</v>
      </c>
      <c r="BG68">
        <v>0.5</v>
      </c>
      <c r="BH68" t="s">
        <v>363</v>
      </c>
      <c r="BI68">
        <v>2</v>
      </c>
      <c r="BJ68" t="b">
        <v>1</v>
      </c>
      <c r="BK68">
        <v>1691792183.5999999</v>
      </c>
      <c r="BL68">
        <v>434.31900000000002</v>
      </c>
      <c r="BM68">
        <v>500.27800000000002</v>
      </c>
      <c r="BN68">
        <v>29.7346</v>
      </c>
      <c r="BO68">
        <v>21.585699999999999</v>
      </c>
      <c r="BP68">
        <v>437.48099999999999</v>
      </c>
      <c r="BQ68">
        <v>29.6966</v>
      </c>
      <c r="BR68">
        <v>500.00599999999997</v>
      </c>
      <c r="BS68">
        <v>98.605099999999993</v>
      </c>
      <c r="BT68">
        <v>9.9082600000000007E-2</v>
      </c>
      <c r="BU68">
        <v>32.3583</v>
      </c>
      <c r="BV68">
        <v>32.024500000000003</v>
      </c>
      <c r="BW68">
        <v>999.9</v>
      </c>
      <c r="BX68">
        <v>0</v>
      </c>
      <c r="BY68">
        <v>0</v>
      </c>
      <c r="BZ68">
        <v>10050</v>
      </c>
      <c r="CA68">
        <v>0</v>
      </c>
      <c r="CB68">
        <v>751.07600000000002</v>
      </c>
      <c r="CC68">
        <v>-65.959400000000002</v>
      </c>
      <c r="CD68">
        <v>447.62900000000002</v>
      </c>
      <c r="CE68">
        <v>511.31599999999997</v>
      </c>
      <c r="CF68">
        <v>8.1488200000000006</v>
      </c>
      <c r="CG68">
        <v>500.27800000000002</v>
      </c>
      <c r="CH68">
        <v>21.585699999999999</v>
      </c>
      <c r="CI68">
        <v>2.9319799999999998</v>
      </c>
      <c r="CJ68">
        <v>2.1284700000000001</v>
      </c>
      <c r="CK68">
        <v>23.646599999999999</v>
      </c>
      <c r="CL68">
        <v>18.433800000000002</v>
      </c>
      <c r="CM68">
        <v>1800.09</v>
      </c>
      <c r="CN68">
        <v>0.97799999999999998</v>
      </c>
      <c r="CO68">
        <v>2.1999600000000001E-2</v>
      </c>
      <c r="CP68">
        <v>0</v>
      </c>
      <c r="CQ68">
        <v>648.89300000000003</v>
      </c>
      <c r="CR68">
        <v>5.0009399999999999</v>
      </c>
      <c r="CS68">
        <v>17256.8</v>
      </c>
      <c r="CT68">
        <v>13860.9</v>
      </c>
      <c r="CU68">
        <v>46.811999999999998</v>
      </c>
      <c r="CV68">
        <v>48.5</v>
      </c>
      <c r="CW68">
        <v>47.936999999999998</v>
      </c>
      <c r="CX68">
        <v>47.436999999999998</v>
      </c>
      <c r="CY68">
        <v>48.436999999999998</v>
      </c>
      <c r="CZ68">
        <v>1755.6</v>
      </c>
      <c r="DA68">
        <v>39.49</v>
      </c>
      <c r="DB68">
        <v>0</v>
      </c>
      <c r="DC68">
        <v>1691792183.4000001</v>
      </c>
      <c r="DD68">
        <v>0</v>
      </c>
      <c r="DE68">
        <v>1691792145.0999999</v>
      </c>
      <c r="DF68" t="s">
        <v>530</v>
      </c>
      <c r="DG68">
        <v>1691792140.0999999</v>
      </c>
      <c r="DH68">
        <v>1691792145.0999999</v>
      </c>
      <c r="DI68">
        <v>56</v>
      </c>
      <c r="DJ68">
        <v>-7.9000000000000001E-2</v>
      </c>
      <c r="DK68">
        <v>-3.0000000000000001E-3</v>
      </c>
      <c r="DL68">
        <v>-3.1619999999999999</v>
      </c>
      <c r="DM68">
        <v>3.7999999999999999E-2</v>
      </c>
      <c r="DN68">
        <v>500</v>
      </c>
      <c r="DO68">
        <v>21</v>
      </c>
      <c r="DP68">
        <v>0.15</v>
      </c>
      <c r="DQ68">
        <v>0.04</v>
      </c>
      <c r="DR68">
        <v>51.863310982953671</v>
      </c>
      <c r="DS68">
        <v>-0.2582153465389761</v>
      </c>
      <c r="DT68">
        <v>0.1411375237250356</v>
      </c>
      <c r="DU68">
        <v>1</v>
      </c>
      <c r="DV68">
        <v>0.38458037060327932</v>
      </c>
      <c r="DW68">
        <v>-1.75797242509661E-2</v>
      </c>
      <c r="DX68">
        <v>7.7733925340537852E-3</v>
      </c>
      <c r="DY68">
        <v>1</v>
      </c>
      <c r="DZ68">
        <v>2</v>
      </c>
      <c r="EA68">
        <v>2</v>
      </c>
      <c r="EB68" t="s">
        <v>365</v>
      </c>
      <c r="EC68">
        <v>3.1231499999999999</v>
      </c>
      <c r="ED68">
        <v>2.8688699999999998</v>
      </c>
      <c r="EE68">
        <v>9.2690999999999996E-2</v>
      </c>
      <c r="EF68">
        <v>0.10371</v>
      </c>
      <c r="EG68">
        <v>0.130527</v>
      </c>
      <c r="EH68">
        <v>0.104796</v>
      </c>
      <c r="EI68">
        <v>26426.2</v>
      </c>
      <c r="EJ68">
        <v>26882.799999999999</v>
      </c>
      <c r="EK68">
        <v>26823.3</v>
      </c>
      <c r="EL68">
        <v>27695.599999999999</v>
      </c>
      <c r="EM68">
        <v>33355.800000000003</v>
      </c>
      <c r="EN68">
        <v>34670.300000000003</v>
      </c>
      <c r="EO68">
        <v>39743</v>
      </c>
      <c r="EP68">
        <v>40136.5</v>
      </c>
      <c r="EQ68">
        <v>2.0135999999999998</v>
      </c>
      <c r="ER68">
        <v>1.74</v>
      </c>
      <c r="ES68">
        <v>4.49419E-2</v>
      </c>
      <c r="ET68">
        <v>0</v>
      </c>
      <c r="EU68">
        <v>31.295100000000001</v>
      </c>
      <c r="EV68">
        <v>999.9</v>
      </c>
      <c r="EW68">
        <v>57.1</v>
      </c>
      <c r="EX68">
        <v>37.700000000000003</v>
      </c>
      <c r="EY68">
        <v>37.929000000000002</v>
      </c>
      <c r="EZ68">
        <v>62.845599999999997</v>
      </c>
      <c r="FA68">
        <v>28.962299999999999</v>
      </c>
      <c r="FB68">
        <v>1</v>
      </c>
      <c r="FC68">
        <v>0.43605699999999997</v>
      </c>
      <c r="FD68">
        <v>1.80806</v>
      </c>
      <c r="FE68">
        <v>20.301600000000001</v>
      </c>
      <c r="FF68">
        <v>5.2148899999999996</v>
      </c>
      <c r="FG68">
        <v>11.908099999999999</v>
      </c>
      <c r="FH68">
        <v>4.9972000000000003</v>
      </c>
      <c r="FI68">
        <v>3.3029999999999999</v>
      </c>
      <c r="FJ68">
        <v>9999</v>
      </c>
      <c r="FK68">
        <v>9999</v>
      </c>
      <c r="FL68">
        <v>9999</v>
      </c>
      <c r="FM68">
        <v>999.9</v>
      </c>
      <c r="FN68">
        <v>1.8846099999999999</v>
      </c>
      <c r="FO68">
        <v>1.8852199999999999</v>
      </c>
      <c r="FP68">
        <v>1.8812599999999999</v>
      </c>
      <c r="FQ68">
        <v>1.8827799999999999</v>
      </c>
      <c r="FR68">
        <v>1.87988</v>
      </c>
      <c r="FS68">
        <v>1.8833599999999999</v>
      </c>
      <c r="FT68">
        <v>1.87927</v>
      </c>
      <c r="FU68">
        <v>1.8815599999999999</v>
      </c>
      <c r="FV68">
        <v>5</v>
      </c>
      <c r="FW68">
        <v>0</v>
      </c>
      <c r="FX68">
        <v>0</v>
      </c>
      <c r="FY68">
        <v>0</v>
      </c>
      <c r="FZ68" t="s">
        <v>366</v>
      </c>
      <c r="GA68" t="s">
        <v>367</v>
      </c>
      <c r="GB68" t="s">
        <v>368</v>
      </c>
      <c r="GC68" t="s">
        <v>368</v>
      </c>
      <c r="GD68" t="s">
        <v>368</v>
      </c>
      <c r="GE68" t="s">
        <v>368</v>
      </c>
      <c r="GF68">
        <v>0</v>
      </c>
      <c r="GG68">
        <v>100</v>
      </c>
      <c r="GH68">
        <v>100</v>
      </c>
      <c r="GI68">
        <v>-3.1619999999999999</v>
      </c>
      <c r="GJ68">
        <v>3.7999999999999999E-2</v>
      </c>
      <c r="GK68">
        <v>-3.1616190476189558</v>
      </c>
      <c r="GL68">
        <v>0</v>
      </c>
      <c r="GM68">
        <v>0</v>
      </c>
      <c r="GN68">
        <v>0</v>
      </c>
      <c r="GO68">
        <v>3.791904761904874E-2</v>
      </c>
      <c r="GP68">
        <v>0</v>
      </c>
      <c r="GQ68">
        <v>0</v>
      </c>
      <c r="GR68">
        <v>0</v>
      </c>
      <c r="GS68">
        <v>-1</v>
      </c>
      <c r="GT68">
        <v>-1</v>
      </c>
      <c r="GU68">
        <v>-1</v>
      </c>
      <c r="GV68">
        <v>-1</v>
      </c>
      <c r="GW68">
        <v>0.7</v>
      </c>
      <c r="GX68">
        <v>0.6</v>
      </c>
      <c r="GY68">
        <v>1.17798</v>
      </c>
      <c r="GZ68">
        <v>2.5695800000000002</v>
      </c>
      <c r="HA68">
        <v>1.5979000000000001</v>
      </c>
      <c r="HB68">
        <v>2.3059099999999999</v>
      </c>
      <c r="HC68">
        <v>1.6003400000000001</v>
      </c>
      <c r="HD68">
        <v>2.3925800000000002</v>
      </c>
      <c r="HE68">
        <v>41.796100000000003</v>
      </c>
      <c r="HF68">
        <v>23.719799999999999</v>
      </c>
      <c r="HG68">
        <v>18</v>
      </c>
      <c r="HH68">
        <v>538.43799999999999</v>
      </c>
      <c r="HI68">
        <v>433.85199999999998</v>
      </c>
      <c r="HJ68">
        <v>28.655899999999999</v>
      </c>
      <c r="HK68">
        <v>32.786999999999999</v>
      </c>
      <c r="HL68">
        <v>30</v>
      </c>
      <c r="HM68">
        <v>32.733600000000003</v>
      </c>
      <c r="HN68">
        <v>32.689700000000002</v>
      </c>
      <c r="HO68">
        <v>23.6097</v>
      </c>
      <c r="HP68">
        <v>48.7607</v>
      </c>
      <c r="HQ68">
        <v>0</v>
      </c>
      <c r="HR68">
        <v>28.654800000000002</v>
      </c>
      <c r="HS68">
        <v>500</v>
      </c>
      <c r="HT68">
        <v>21.6036</v>
      </c>
      <c r="HU68">
        <v>99.059299999999993</v>
      </c>
      <c r="HV68">
        <v>98.166200000000003</v>
      </c>
    </row>
    <row r="69" spans="1:230" x14ac:dyDescent="0.3">
      <c r="A69">
        <v>53</v>
      </c>
      <c r="B69">
        <v>1691792296</v>
      </c>
      <c r="C69">
        <v>11600.900000095369</v>
      </c>
      <c r="D69" t="s">
        <v>531</v>
      </c>
      <c r="E69" t="s">
        <v>532</v>
      </c>
      <c r="F69" t="s">
        <v>357</v>
      </c>
      <c r="G69" t="s">
        <v>411</v>
      </c>
      <c r="H69" t="s">
        <v>501</v>
      </c>
      <c r="I69" t="s">
        <v>360</v>
      </c>
      <c r="J69" t="s">
        <v>502</v>
      </c>
      <c r="K69" t="s">
        <v>457</v>
      </c>
      <c r="L69" t="s">
        <v>362</v>
      </c>
      <c r="M69">
        <v>1691792296</v>
      </c>
      <c r="N69">
        <f t="shared" si="34"/>
        <v>6.5746521739548794E-3</v>
      </c>
      <c r="O69">
        <f t="shared" si="35"/>
        <v>6.5746521739548793</v>
      </c>
      <c r="P69">
        <f t="shared" si="36"/>
        <v>52.551231009237995</v>
      </c>
      <c r="Q69">
        <f t="shared" si="37"/>
        <v>532.92600000000004</v>
      </c>
      <c r="R69">
        <f t="shared" si="38"/>
        <v>269.09461950490686</v>
      </c>
      <c r="S69">
        <f t="shared" si="39"/>
        <v>26.560883669206291</v>
      </c>
      <c r="T69">
        <f t="shared" si="40"/>
        <v>52.602261302505603</v>
      </c>
      <c r="U69">
        <f t="shared" si="41"/>
        <v>0.3539029403385231</v>
      </c>
      <c r="V69">
        <f t="shared" si="42"/>
        <v>2.9188996467672603</v>
      </c>
      <c r="W69">
        <f t="shared" si="43"/>
        <v>0.33167597333560994</v>
      </c>
      <c r="X69">
        <f t="shared" si="44"/>
        <v>0.20917805232443404</v>
      </c>
      <c r="Y69">
        <f t="shared" si="45"/>
        <v>344.37889876268173</v>
      </c>
      <c r="Z69">
        <f t="shared" si="46"/>
        <v>32.603225861349365</v>
      </c>
      <c r="AA69">
        <f t="shared" si="47"/>
        <v>32.050199999999997</v>
      </c>
      <c r="AB69">
        <f t="shared" si="48"/>
        <v>4.7886676962461516</v>
      </c>
      <c r="AC69">
        <f t="shared" si="49"/>
        <v>59.942967428983586</v>
      </c>
      <c r="AD69">
        <f t="shared" si="50"/>
        <v>2.9083811456167998</v>
      </c>
      <c r="AE69">
        <f t="shared" si="51"/>
        <v>4.8519138613924229</v>
      </c>
      <c r="AF69">
        <f t="shared" si="52"/>
        <v>1.8802865506293518</v>
      </c>
      <c r="AG69">
        <f t="shared" si="53"/>
        <v>-289.94216087141018</v>
      </c>
      <c r="AH69">
        <f t="shared" si="54"/>
        <v>36.524118891287905</v>
      </c>
      <c r="AI69">
        <f t="shared" si="55"/>
        <v>2.8423748860392744</v>
      </c>
      <c r="AJ69">
        <f t="shared" si="56"/>
        <v>93.803231668598755</v>
      </c>
      <c r="AK69">
        <f t="shared" si="57"/>
        <v>52.296437115097056</v>
      </c>
      <c r="AL69">
        <f t="shared" si="58"/>
        <v>6.5867660517649451</v>
      </c>
      <c r="AM69">
        <f t="shared" si="59"/>
        <v>52.551231009237995</v>
      </c>
      <c r="AN69">
        <v>613.55665126146482</v>
      </c>
      <c r="AO69">
        <v>549.09312121212133</v>
      </c>
      <c r="AP69">
        <v>9.2840973956452577E-4</v>
      </c>
      <c r="AQ69">
        <v>65.565334696323191</v>
      </c>
      <c r="AR69">
        <f t="shared" si="60"/>
        <v>6.5746521739548793</v>
      </c>
      <c r="AS69">
        <v>21.789444404194871</v>
      </c>
      <c r="AT69">
        <v>29.47126909090909</v>
      </c>
      <c r="AU69">
        <v>-3.4935215638918779E-3</v>
      </c>
      <c r="AV69">
        <v>94.650907129110607</v>
      </c>
      <c r="AW69">
        <v>0</v>
      </c>
      <c r="AX69">
        <v>0</v>
      </c>
      <c r="AY69">
        <f t="shared" si="61"/>
        <v>1</v>
      </c>
      <c r="AZ69">
        <f t="shared" si="62"/>
        <v>0</v>
      </c>
      <c r="BA69">
        <f t="shared" si="63"/>
        <v>51630.208225396978</v>
      </c>
      <c r="BB69">
        <f t="shared" si="64"/>
        <v>1800.05</v>
      </c>
      <c r="BC69">
        <f t="shared" si="65"/>
        <v>1513.2266993813407</v>
      </c>
      <c r="BD69">
        <f t="shared" si="66"/>
        <v>0.84065814804107708</v>
      </c>
      <c r="BE69">
        <f t="shared" si="67"/>
        <v>0.19131629608215422</v>
      </c>
      <c r="BF69">
        <v>6</v>
      </c>
      <c r="BG69">
        <v>0.5</v>
      </c>
      <c r="BH69" t="s">
        <v>363</v>
      </c>
      <c r="BI69">
        <v>2</v>
      </c>
      <c r="BJ69" t="b">
        <v>1</v>
      </c>
      <c r="BK69">
        <v>1691792296</v>
      </c>
      <c r="BL69">
        <v>532.92600000000004</v>
      </c>
      <c r="BM69">
        <v>599.88599999999997</v>
      </c>
      <c r="BN69">
        <v>29.465499999999999</v>
      </c>
      <c r="BO69">
        <v>21.795200000000001</v>
      </c>
      <c r="BP69">
        <v>536.41499999999996</v>
      </c>
      <c r="BQ69">
        <v>29.417300000000001</v>
      </c>
      <c r="BR69">
        <v>500.06</v>
      </c>
      <c r="BS69">
        <v>98.6053</v>
      </c>
      <c r="BT69">
        <v>9.93256E-2</v>
      </c>
      <c r="BU69">
        <v>32.282299999999999</v>
      </c>
      <c r="BV69">
        <v>32.050199999999997</v>
      </c>
      <c r="BW69">
        <v>999.9</v>
      </c>
      <c r="BX69">
        <v>0</v>
      </c>
      <c r="BY69">
        <v>0</v>
      </c>
      <c r="BZ69">
        <v>10080</v>
      </c>
      <c r="CA69">
        <v>0</v>
      </c>
      <c r="CB69">
        <v>727.33500000000004</v>
      </c>
      <c r="CC69">
        <v>-66.959500000000006</v>
      </c>
      <c r="CD69">
        <v>549.10599999999999</v>
      </c>
      <c r="CE69">
        <v>613.25199999999995</v>
      </c>
      <c r="CF69">
        <v>7.6702700000000004</v>
      </c>
      <c r="CG69">
        <v>599.88599999999997</v>
      </c>
      <c r="CH69">
        <v>21.795200000000001</v>
      </c>
      <c r="CI69">
        <v>2.9054500000000001</v>
      </c>
      <c r="CJ69">
        <v>2.14913</v>
      </c>
      <c r="CK69">
        <v>23.495799999999999</v>
      </c>
      <c r="CL69">
        <v>18.588000000000001</v>
      </c>
      <c r="CM69">
        <v>1800.05</v>
      </c>
      <c r="CN69">
        <v>0.97799999999999998</v>
      </c>
      <c r="CO69">
        <v>2.1999600000000001E-2</v>
      </c>
      <c r="CP69">
        <v>0</v>
      </c>
      <c r="CQ69">
        <v>650.09199999999998</v>
      </c>
      <c r="CR69">
        <v>5.0009399999999999</v>
      </c>
      <c r="CS69">
        <v>17153.8</v>
      </c>
      <c r="CT69">
        <v>13860.5</v>
      </c>
      <c r="CU69">
        <v>46.875</v>
      </c>
      <c r="CV69">
        <v>48.5</v>
      </c>
      <c r="CW69">
        <v>47.936999999999998</v>
      </c>
      <c r="CX69">
        <v>47.436999999999998</v>
      </c>
      <c r="CY69">
        <v>48.375</v>
      </c>
      <c r="CZ69">
        <v>1755.56</v>
      </c>
      <c r="DA69">
        <v>39.49</v>
      </c>
      <c r="DB69">
        <v>0</v>
      </c>
      <c r="DC69">
        <v>1691792296.2</v>
      </c>
      <c r="DD69">
        <v>0</v>
      </c>
      <c r="DE69">
        <v>1691792256.5999999</v>
      </c>
      <c r="DF69" t="s">
        <v>533</v>
      </c>
      <c r="DG69">
        <v>1691792240.5999999</v>
      </c>
      <c r="DH69">
        <v>1691792256.5999999</v>
      </c>
      <c r="DI69">
        <v>57</v>
      </c>
      <c r="DJ69">
        <v>-0.32700000000000001</v>
      </c>
      <c r="DK69">
        <v>0.01</v>
      </c>
      <c r="DL69">
        <v>-3.488</v>
      </c>
      <c r="DM69">
        <v>4.8000000000000001E-2</v>
      </c>
      <c r="DN69">
        <v>600</v>
      </c>
      <c r="DO69">
        <v>22</v>
      </c>
      <c r="DP69">
        <v>0.17</v>
      </c>
      <c r="DQ69">
        <v>0.04</v>
      </c>
      <c r="DR69">
        <v>52.523965272580107</v>
      </c>
      <c r="DS69">
        <v>-0.41932321391731048</v>
      </c>
      <c r="DT69">
        <v>0.1814773587000888</v>
      </c>
      <c r="DU69">
        <v>1</v>
      </c>
      <c r="DV69">
        <v>0.35908342609029698</v>
      </c>
      <c r="DW69">
        <v>-3.119544211025678E-2</v>
      </c>
      <c r="DX69">
        <v>8.1934494156258135E-3</v>
      </c>
      <c r="DY69">
        <v>1</v>
      </c>
      <c r="DZ69">
        <v>2</v>
      </c>
      <c r="EA69">
        <v>2</v>
      </c>
      <c r="EB69" t="s">
        <v>365</v>
      </c>
      <c r="EC69">
        <v>3.1232600000000001</v>
      </c>
      <c r="ED69">
        <v>2.8693499999999998</v>
      </c>
      <c r="EE69">
        <v>0.107768</v>
      </c>
      <c r="EF69">
        <v>0.118175</v>
      </c>
      <c r="EG69">
        <v>0.129658</v>
      </c>
      <c r="EH69">
        <v>0.10552300000000001</v>
      </c>
      <c r="EI69">
        <v>25985.3</v>
      </c>
      <c r="EJ69">
        <v>26447.7</v>
      </c>
      <c r="EK69">
        <v>26821.599999999999</v>
      </c>
      <c r="EL69">
        <v>27694.400000000001</v>
      </c>
      <c r="EM69">
        <v>33388.300000000003</v>
      </c>
      <c r="EN69">
        <v>34641.9</v>
      </c>
      <c r="EO69">
        <v>39740.199999999997</v>
      </c>
      <c r="EP69">
        <v>40134.9</v>
      </c>
      <c r="EQ69">
        <v>2.0127999999999999</v>
      </c>
      <c r="ER69">
        <v>1.7394000000000001</v>
      </c>
      <c r="ES69">
        <v>5.0067899999999999E-2</v>
      </c>
      <c r="ET69">
        <v>0</v>
      </c>
      <c r="EU69">
        <v>31.237500000000001</v>
      </c>
      <c r="EV69">
        <v>999.9</v>
      </c>
      <c r="EW69">
        <v>57.3</v>
      </c>
      <c r="EX69">
        <v>37.700000000000003</v>
      </c>
      <c r="EY69">
        <v>38.060699999999997</v>
      </c>
      <c r="EZ69">
        <v>62.285600000000002</v>
      </c>
      <c r="FA69">
        <v>28.862200000000001</v>
      </c>
      <c r="FB69">
        <v>1</v>
      </c>
      <c r="FC69">
        <v>0.43747999999999998</v>
      </c>
      <c r="FD69">
        <v>1.49007</v>
      </c>
      <c r="FE69">
        <v>20.3049</v>
      </c>
      <c r="FF69">
        <v>5.2160900000000003</v>
      </c>
      <c r="FG69">
        <v>11.908099999999999</v>
      </c>
      <c r="FH69">
        <v>4.9972000000000003</v>
      </c>
      <c r="FI69">
        <v>3.3029999999999999</v>
      </c>
      <c r="FJ69">
        <v>9999</v>
      </c>
      <c r="FK69">
        <v>9999</v>
      </c>
      <c r="FL69">
        <v>9999</v>
      </c>
      <c r="FM69">
        <v>999.9</v>
      </c>
      <c r="FN69">
        <v>1.8845799999999999</v>
      </c>
      <c r="FO69">
        <v>1.8852199999999999</v>
      </c>
      <c r="FP69">
        <v>1.88123</v>
      </c>
      <c r="FQ69">
        <v>1.8827799999999999</v>
      </c>
      <c r="FR69">
        <v>1.87985</v>
      </c>
      <c r="FS69">
        <v>1.8833599999999999</v>
      </c>
      <c r="FT69">
        <v>1.87921</v>
      </c>
      <c r="FU69">
        <v>1.8815599999999999</v>
      </c>
      <c r="FV69">
        <v>5</v>
      </c>
      <c r="FW69">
        <v>0</v>
      </c>
      <c r="FX69">
        <v>0</v>
      </c>
      <c r="FY69">
        <v>0</v>
      </c>
      <c r="FZ69" t="s">
        <v>366</v>
      </c>
      <c r="GA69" t="s">
        <v>367</v>
      </c>
      <c r="GB69" t="s">
        <v>368</v>
      </c>
      <c r="GC69" t="s">
        <v>368</v>
      </c>
      <c r="GD69" t="s">
        <v>368</v>
      </c>
      <c r="GE69" t="s">
        <v>368</v>
      </c>
      <c r="GF69">
        <v>0</v>
      </c>
      <c r="GG69">
        <v>100</v>
      </c>
      <c r="GH69">
        <v>100</v>
      </c>
      <c r="GI69">
        <v>-3.4889999999999999</v>
      </c>
      <c r="GJ69">
        <v>4.82E-2</v>
      </c>
      <c r="GK69">
        <v>-3.4881428571430888</v>
      </c>
      <c r="GL69">
        <v>0</v>
      </c>
      <c r="GM69">
        <v>0</v>
      </c>
      <c r="GN69">
        <v>0</v>
      </c>
      <c r="GO69">
        <v>4.8238095238094303E-2</v>
      </c>
      <c r="GP69">
        <v>0</v>
      </c>
      <c r="GQ69">
        <v>0</v>
      </c>
      <c r="GR69">
        <v>0</v>
      </c>
      <c r="GS69">
        <v>-1</v>
      </c>
      <c r="GT69">
        <v>-1</v>
      </c>
      <c r="GU69">
        <v>-1</v>
      </c>
      <c r="GV69">
        <v>-1</v>
      </c>
      <c r="GW69">
        <v>0.9</v>
      </c>
      <c r="GX69">
        <v>0.7</v>
      </c>
      <c r="GY69">
        <v>1.3671899999999999</v>
      </c>
      <c r="GZ69">
        <v>2.5585900000000001</v>
      </c>
      <c r="HA69">
        <v>1.5966800000000001</v>
      </c>
      <c r="HB69">
        <v>2.3059099999999999</v>
      </c>
      <c r="HC69">
        <v>1.6003400000000001</v>
      </c>
      <c r="HD69">
        <v>2.3974600000000001</v>
      </c>
      <c r="HE69">
        <v>41.901200000000003</v>
      </c>
      <c r="HF69">
        <v>23.7285</v>
      </c>
      <c r="HG69">
        <v>18</v>
      </c>
      <c r="HH69">
        <v>538.10900000000004</v>
      </c>
      <c r="HI69">
        <v>433.58800000000002</v>
      </c>
      <c r="HJ69">
        <v>28.9039</v>
      </c>
      <c r="HK69">
        <v>32.813200000000002</v>
      </c>
      <c r="HL69">
        <v>30.0002</v>
      </c>
      <c r="HM69">
        <v>32.756799999999998</v>
      </c>
      <c r="HN69">
        <v>32.707000000000001</v>
      </c>
      <c r="HO69">
        <v>27.382200000000001</v>
      </c>
      <c r="HP69">
        <v>48.819200000000002</v>
      </c>
      <c r="HQ69">
        <v>0</v>
      </c>
      <c r="HR69">
        <v>28.906700000000001</v>
      </c>
      <c r="HS69">
        <v>600</v>
      </c>
      <c r="HT69">
        <v>21.8201</v>
      </c>
      <c r="HU69">
        <v>99.052700000000002</v>
      </c>
      <c r="HV69">
        <v>98.162199999999999</v>
      </c>
    </row>
    <row r="70" spans="1:230" x14ac:dyDescent="0.3">
      <c r="A70">
        <v>54</v>
      </c>
      <c r="B70">
        <v>1691792386.5</v>
      </c>
      <c r="C70">
        <v>11691.400000095369</v>
      </c>
      <c r="D70" t="s">
        <v>534</v>
      </c>
      <c r="E70" t="s">
        <v>535</v>
      </c>
      <c r="F70" t="s">
        <v>357</v>
      </c>
      <c r="G70" t="s">
        <v>411</v>
      </c>
      <c r="H70" t="s">
        <v>501</v>
      </c>
      <c r="I70" t="s">
        <v>360</v>
      </c>
      <c r="J70" t="s">
        <v>502</v>
      </c>
      <c r="K70" t="s">
        <v>457</v>
      </c>
      <c r="L70" t="s">
        <v>362</v>
      </c>
      <c r="M70">
        <v>1691792386.5</v>
      </c>
      <c r="N70">
        <f t="shared" si="34"/>
        <v>6.1300734423328394E-3</v>
      </c>
      <c r="O70">
        <f t="shared" si="35"/>
        <v>6.1300734423328391</v>
      </c>
      <c r="P70">
        <f t="shared" si="36"/>
        <v>52.294814535811113</v>
      </c>
      <c r="Q70">
        <f t="shared" si="37"/>
        <v>731.51</v>
      </c>
      <c r="R70">
        <f t="shared" si="38"/>
        <v>443.60329774235447</v>
      </c>
      <c r="S70">
        <f t="shared" si="39"/>
        <v>43.786522698159551</v>
      </c>
      <c r="T70">
        <f t="shared" si="40"/>
        <v>72.204781573860004</v>
      </c>
      <c r="U70">
        <f t="shared" si="41"/>
        <v>0.32729222721622497</v>
      </c>
      <c r="V70">
        <f t="shared" si="42"/>
        <v>2.8918416679924572</v>
      </c>
      <c r="W70">
        <f t="shared" si="43"/>
        <v>0.30801788016675935</v>
      </c>
      <c r="X70">
        <f t="shared" si="44"/>
        <v>0.19414824144976303</v>
      </c>
      <c r="Y70">
        <f t="shared" si="45"/>
        <v>344.38269876269544</v>
      </c>
      <c r="Z70">
        <f t="shared" si="46"/>
        <v>32.672535349789307</v>
      </c>
      <c r="AA70">
        <f t="shared" si="47"/>
        <v>32.034399999999998</v>
      </c>
      <c r="AB70">
        <f t="shared" si="48"/>
        <v>4.7843884832876231</v>
      </c>
      <c r="AC70">
        <f t="shared" si="49"/>
        <v>59.865102297824656</v>
      </c>
      <c r="AD70">
        <f t="shared" si="50"/>
        <v>2.8963937719410002</v>
      </c>
      <c r="AE70">
        <f t="shared" si="51"/>
        <v>4.8382006557537407</v>
      </c>
      <c r="AF70">
        <f t="shared" si="52"/>
        <v>1.8879947113466229</v>
      </c>
      <c r="AG70">
        <f t="shared" si="53"/>
        <v>-270.33623880687821</v>
      </c>
      <c r="AH70">
        <f t="shared" si="54"/>
        <v>30.838002671351425</v>
      </c>
      <c r="AI70">
        <f t="shared" si="55"/>
        <v>2.4215408617231562</v>
      </c>
      <c r="AJ70">
        <f t="shared" si="56"/>
        <v>107.3060034888918</v>
      </c>
      <c r="AK70">
        <f t="shared" si="57"/>
        <v>52.374382288331233</v>
      </c>
      <c r="AL70">
        <f t="shared" si="58"/>
        <v>6.0913490405720241</v>
      </c>
      <c r="AM70">
        <f t="shared" si="59"/>
        <v>52.294814535811113</v>
      </c>
      <c r="AN70">
        <v>818.15059039927496</v>
      </c>
      <c r="AO70">
        <v>754.00482424242421</v>
      </c>
      <c r="AP70">
        <v>-7.1840893504018406E-3</v>
      </c>
      <c r="AQ70">
        <v>65.565334696323191</v>
      </c>
      <c r="AR70">
        <f t="shared" si="60"/>
        <v>6.1300734423328391</v>
      </c>
      <c r="AS70">
        <v>22.237093739521729</v>
      </c>
      <c r="AT70">
        <v>29.339066060606051</v>
      </c>
      <c r="AU70">
        <v>5.2184939208156089E-3</v>
      </c>
      <c r="AV70">
        <v>94.650907129110607</v>
      </c>
      <c r="AW70">
        <v>0</v>
      </c>
      <c r="AX70">
        <v>0</v>
      </c>
      <c r="AY70">
        <f t="shared" si="61"/>
        <v>1</v>
      </c>
      <c r="AZ70">
        <f t="shared" si="62"/>
        <v>0</v>
      </c>
      <c r="BA70">
        <f t="shared" si="63"/>
        <v>50876.994251350719</v>
      </c>
      <c r="BB70">
        <f t="shared" si="64"/>
        <v>1800.07</v>
      </c>
      <c r="BC70">
        <f t="shared" si="65"/>
        <v>1513.2434993813476</v>
      </c>
      <c r="BD70">
        <f t="shared" si="66"/>
        <v>0.84065814072860934</v>
      </c>
      <c r="BE70">
        <f t="shared" si="67"/>
        <v>0.19131628145721857</v>
      </c>
      <c r="BF70">
        <v>6</v>
      </c>
      <c r="BG70">
        <v>0.5</v>
      </c>
      <c r="BH70" t="s">
        <v>363</v>
      </c>
      <c r="BI70">
        <v>2</v>
      </c>
      <c r="BJ70" t="b">
        <v>1</v>
      </c>
      <c r="BK70">
        <v>1691792386.5</v>
      </c>
      <c r="BL70">
        <v>731.51</v>
      </c>
      <c r="BM70">
        <v>799.70699999999999</v>
      </c>
      <c r="BN70">
        <v>29.343499999999999</v>
      </c>
      <c r="BO70">
        <v>22.2483</v>
      </c>
      <c r="BP70">
        <v>735.55200000000002</v>
      </c>
      <c r="BQ70">
        <v>29.2895</v>
      </c>
      <c r="BR70">
        <v>499.995</v>
      </c>
      <c r="BS70">
        <v>98.605500000000006</v>
      </c>
      <c r="BT70">
        <v>0.10098600000000001</v>
      </c>
      <c r="BU70">
        <v>32.232199999999999</v>
      </c>
      <c r="BV70">
        <v>32.034399999999998</v>
      </c>
      <c r="BW70">
        <v>999.9</v>
      </c>
      <c r="BX70">
        <v>0</v>
      </c>
      <c r="BY70">
        <v>0</v>
      </c>
      <c r="BZ70">
        <v>9925</v>
      </c>
      <c r="CA70">
        <v>0</v>
      </c>
      <c r="CB70">
        <v>726.01</v>
      </c>
      <c r="CC70">
        <v>-67.642899999999997</v>
      </c>
      <c r="CD70">
        <v>754.19</v>
      </c>
      <c r="CE70">
        <v>817.904</v>
      </c>
      <c r="CF70">
        <v>7.0894500000000003</v>
      </c>
      <c r="CG70">
        <v>799.70699999999999</v>
      </c>
      <c r="CH70">
        <v>22.2483</v>
      </c>
      <c r="CI70">
        <v>2.8928699999999998</v>
      </c>
      <c r="CJ70">
        <v>2.19381</v>
      </c>
      <c r="CK70">
        <v>23.4238</v>
      </c>
      <c r="CL70">
        <v>18.917200000000001</v>
      </c>
      <c r="CM70">
        <v>1800.07</v>
      </c>
      <c r="CN70">
        <v>0.97799999999999998</v>
      </c>
      <c r="CO70">
        <v>2.1999600000000001E-2</v>
      </c>
      <c r="CP70">
        <v>0</v>
      </c>
      <c r="CQ70">
        <v>649.12699999999995</v>
      </c>
      <c r="CR70">
        <v>5.0009399999999999</v>
      </c>
      <c r="CS70">
        <v>17166.599999999999</v>
      </c>
      <c r="CT70">
        <v>13860.7</v>
      </c>
      <c r="CU70">
        <v>46.811999999999998</v>
      </c>
      <c r="CV70">
        <v>48.375</v>
      </c>
      <c r="CW70">
        <v>47.936999999999998</v>
      </c>
      <c r="CX70">
        <v>47.375</v>
      </c>
      <c r="CY70">
        <v>48.375</v>
      </c>
      <c r="CZ70">
        <v>1755.58</v>
      </c>
      <c r="DA70">
        <v>39.49</v>
      </c>
      <c r="DB70">
        <v>0</v>
      </c>
      <c r="DC70">
        <v>1691792386.8</v>
      </c>
      <c r="DD70">
        <v>0</v>
      </c>
      <c r="DE70">
        <v>1691792414</v>
      </c>
      <c r="DF70" t="s">
        <v>536</v>
      </c>
      <c r="DG70">
        <v>1691792414</v>
      </c>
      <c r="DH70">
        <v>1691792413</v>
      </c>
      <c r="DI70">
        <v>58</v>
      </c>
      <c r="DJ70">
        <v>-0.55400000000000005</v>
      </c>
      <c r="DK70">
        <v>6.0000000000000001E-3</v>
      </c>
      <c r="DL70">
        <v>-4.0419999999999998</v>
      </c>
      <c r="DM70">
        <v>5.3999999999999999E-2</v>
      </c>
      <c r="DN70">
        <v>800</v>
      </c>
      <c r="DO70">
        <v>22</v>
      </c>
      <c r="DP70">
        <v>0.14000000000000001</v>
      </c>
      <c r="DQ70">
        <v>0.03</v>
      </c>
      <c r="DR70">
        <v>52.214869667275607</v>
      </c>
      <c r="DS70">
        <v>3.4852768645033318E-2</v>
      </c>
      <c r="DT70">
        <v>0.14596350457335261</v>
      </c>
      <c r="DU70">
        <v>1</v>
      </c>
      <c r="DV70">
        <v>0.33108522553467418</v>
      </c>
      <c r="DW70">
        <v>-2.388832559003112E-2</v>
      </c>
      <c r="DX70">
        <v>3.643952230279906E-3</v>
      </c>
      <c r="DY70">
        <v>1</v>
      </c>
      <c r="DZ70">
        <v>2</v>
      </c>
      <c r="EA70">
        <v>2</v>
      </c>
      <c r="EB70" t="s">
        <v>365</v>
      </c>
      <c r="EC70">
        <v>3.1232899999999999</v>
      </c>
      <c r="ED70">
        <v>2.8696700000000002</v>
      </c>
      <c r="EE70">
        <v>0.13448299999999999</v>
      </c>
      <c r="EF70">
        <v>0.14396800000000001</v>
      </c>
      <c r="EG70">
        <v>0.12926199999999999</v>
      </c>
      <c r="EH70">
        <v>0.107095</v>
      </c>
      <c r="EI70">
        <v>25205.3</v>
      </c>
      <c r="EJ70">
        <v>25673.8</v>
      </c>
      <c r="EK70">
        <v>26819.8</v>
      </c>
      <c r="EL70">
        <v>27694.6</v>
      </c>
      <c r="EM70">
        <v>33403.699999999997</v>
      </c>
      <c r="EN70">
        <v>34582.6</v>
      </c>
      <c r="EO70">
        <v>39737.699999999997</v>
      </c>
      <c r="EP70">
        <v>40134.5</v>
      </c>
      <c r="EQ70">
        <v>2.0135999999999998</v>
      </c>
      <c r="ER70">
        <v>1.7387999999999999</v>
      </c>
      <c r="ES70">
        <v>5.2124299999999998E-2</v>
      </c>
      <c r="ET70">
        <v>0</v>
      </c>
      <c r="EU70">
        <v>31.188400000000001</v>
      </c>
      <c r="EV70">
        <v>999.9</v>
      </c>
      <c r="EW70">
        <v>57.5</v>
      </c>
      <c r="EX70">
        <v>37.799999999999997</v>
      </c>
      <c r="EY70">
        <v>38.401000000000003</v>
      </c>
      <c r="EZ70">
        <v>62.375599999999999</v>
      </c>
      <c r="FA70">
        <v>28.894200000000001</v>
      </c>
      <c r="FB70">
        <v>1</v>
      </c>
      <c r="FC70">
        <v>0.437805</v>
      </c>
      <c r="FD70">
        <v>1.4473</v>
      </c>
      <c r="FE70">
        <v>20.3047</v>
      </c>
      <c r="FF70">
        <v>5.2160900000000003</v>
      </c>
      <c r="FG70">
        <v>11.908099999999999</v>
      </c>
      <c r="FH70">
        <v>4.9984000000000002</v>
      </c>
      <c r="FI70">
        <v>3.3029999999999999</v>
      </c>
      <c r="FJ70">
        <v>9999</v>
      </c>
      <c r="FK70">
        <v>9999</v>
      </c>
      <c r="FL70">
        <v>9999</v>
      </c>
      <c r="FM70">
        <v>999.9</v>
      </c>
      <c r="FN70">
        <v>1.8845499999999999</v>
      </c>
      <c r="FO70">
        <v>1.8852199999999999</v>
      </c>
      <c r="FP70">
        <v>1.8812599999999999</v>
      </c>
      <c r="FQ70">
        <v>1.8828100000000001</v>
      </c>
      <c r="FR70">
        <v>1.87985</v>
      </c>
      <c r="FS70">
        <v>1.8833599999999999</v>
      </c>
      <c r="FT70">
        <v>1.87927</v>
      </c>
      <c r="FU70">
        <v>1.8815599999999999</v>
      </c>
      <c r="FV70">
        <v>5</v>
      </c>
      <c r="FW70">
        <v>0</v>
      </c>
      <c r="FX70">
        <v>0</v>
      </c>
      <c r="FY70">
        <v>0</v>
      </c>
      <c r="FZ70" t="s">
        <v>366</v>
      </c>
      <c r="GA70" t="s">
        <v>367</v>
      </c>
      <c r="GB70" t="s">
        <v>368</v>
      </c>
      <c r="GC70" t="s">
        <v>368</v>
      </c>
      <c r="GD70" t="s">
        <v>368</v>
      </c>
      <c r="GE70" t="s">
        <v>368</v>
      </c>
      <c r="GF70">
        <v>0</v>
      </c>
      <c r="GG70">
        <v>100</v>
      </c>
      <c r="GH70">
        <v>100</v>
      </c>
      <c r="GI70">
        <v>-4.0419999999999998</v>
      </c>
      <c r="GJ70">
        <v>5.3999999999999999E-2</v>
      </c>
      <c r="GK70">
        <v>-3.4881428571430888</v>
      </c>
      <c r="GL70">
        <v>0</v>
      </c>
      <c r="GM70">
        <v>0</v>
      </c>
      <c r="GN70">
        <v>0</v>
      </c>
      <c r="GO70">
        <v>4.8238095238094303E-2</v>
      </c>
      <c r="GP70">
        <v>0</v>
      </c>
      <c r="GQ70">
        <v>0</v>
      </c>
      <c r="GR70">
        <v>0</v>
      </c>
      <c r="GS70">
        <v>-1</v>
      </c>
      <c r="GT70">
        <v>-1</v>
      </c>
      <c r="GU70">
        <v>-1</v>
      </c>
      <c r="GV70">
        <v>-1</v>
      </c>
      <c r="GW70">
        <v>2.4</v>
      </c>
      <c r="GX70">
        <v>2.2000000000000002</v>
      </c>
      <c r="GY70">
        <v>1.7309600000000001</v>
      </c>
      <c r="GZ70">
        <v>2.5549300000000001</v>
      </c>
      <c r="HA70">
        <v>1.5979000000000001</v>
      </c>
      <c r="HB70">
        <v>2.3059099999999999</v>
      </c>
      <c r="HC70">
        <v>1.6003400000000001</v>
      </c>
      <c r="HD70">
        <v>2.4145500000000002</v>
      </c>
      <c r="HE70">
        <v>41.980200000000004</v>
      </c>
      <c r="HF70">
        <v>23.7285</v>
      </c>
      <c r="HG70">
        <v>18</v>
      </c>
      <c r="HH70">
        <v>538.66</v>
      </c>
      <c r="HI70">
        <v>433.26600000000002</v>
      </c>
      <c r="HJ70">
        <v>28.864100000000001</v>
      </c>
      <c r="HK70">
        <v>32.819000000000003</v>
      </c>
      <c r="HL70">
        <v>30.000399999999999</v>
      </c>
      <c r="HM70">
        <v>32.759700000000002</v>
      </c>
      <c r="HN70">
        <v>32.715600000000002</v>
      </c>
      <c r="HO70">
        <v>34.662300000000002</v>
      </c>
      <c r="HP70">
        <v>47.9559</v>
      </c>
      <c r="HQ70">
        <v>0</v>
      </c>
      <c r="HR70">
        <v>28.861699999999999</v>
      </c>
      <c r="HS70">
        <v>800</v>
      </c>
      <c r="HT70">
        <v>22.352699999999999</v>
      </c>
      <c r="HU70">
        <v>99.046300000000002</v>
      </c>
      <c r="HV70">
        <v>98.161799999999999</v>
      </c>
    </row>
    <row r="71" spans="1:230" x14ac:dyDescent="0.3">
      <c r="A71">
        <v>55</v>
      </c>
      <c r="B71">
        <v>1691792525.5</v>
      </c>
      <c r="C71">
        <v>11830.400000095369</v>
      </c>
      <c r="D71" t="s">
        <v>537</v>
      </c>
      <c r="E71" t="s">
        <v>538</v>
      </c>
      <c r="F71" t="s">
        <v>357</v>
      </c>
      <c r="G71" t="s">
        <v>411</v>
      </c>
      <c r="H71" t="s">
        <v>501</v>
      </c>
      <c r="I71" t="s">
        <v>360</v>
      </c>
      <c r="J71" t="s">
        <v>502</v>
      </c>
      <c r="K71" t="s">
        <v>457</v>
      </c>
      <c r="L71" t="s">
        <v>362</v>
      </c>
      <c r="M71">
        <v>1691792525.5</v>
      </c>
      <c r="N71">
        <f t="shared" si="34"/>
        <v>5.1308394693176463E-3</v>
      </c>
      <c r="O71">
        <f t="shared" si="35"/>
        <v>5.130839469317646</v>
      </c>
      <c r="P71">
        <f t="shared" si="36"/>
        <v>50.978982882252438</v>
      </c>
      <c r="Q71">
        <f t="shared" si="37"/>
        <v>1130.5640000000001</v>
      </c>
      <c r="R71">
        <f t="shared" si="38"/>
        <v>781.61600501356963</v>
      </c>
      <c r="S71">
        <f t="shared" si="39"/>
        <v>77.153853606700892</v>
      </c>
      <c r="T71">
        <f t="shared" si="40"/>
        <v>111.59875026803201</v>
      </c>
      <c r="U71">
        <f t="shared" si="41"/>
        <v>0.26745331938403188</v>
      </c>
      <c r="V71">
        <f t="shared" si="42"/>
        <v>2.8980545414517875</v>
      </c>
      <c r="W71">
        <f t="shared" si="43"/>
        <v>0.25445846789890075</v>
      </c>
      <c r="X71">
        <f t="shared" si="44"/>
        <v>0.160151449517592</v>
      </c>
      <c r="Y71">
        <f t="shared" si="45"/>
        <v>344.3845987627023</v>
      </c>
      <c r="Z71">
        <f t="shared" si="46"/>
        <v>32.783375965795599</v>
      </c>
      <c r="AA71">
        <f t="shared" si="47"/>
        <v>32.049100000000003</v>
      </c>
      <c r="AB71">
        <f t="shared" si="48"/>
        <v>4.7883696684871317</v>
      </c>
      <c r="AC71">
        <f t="shared" si="49"/>
        <v>59.933957793566059</v>
      </c>
      <c r="AD71">
        <f t="shared" si="50"/>
        <v>2.8752547911327997</v>
      </c>
      <c r="AE71">
        <f t="shared" si="51"/>
        <v>4.7973718022030232</v>
      </c>
      <c r="AF71">
        <f t="shared" si="52"/>
        <v>1.9131148773543321</v>
      </c>
      <c r="AG71">
        <f t="shared" si="53"/>
        <v>-226.27002059690821</v>
      </c>
      <c r="AH71">
        <f t="shared" si="54"/>
        <v>5.1871652257654723</v>
      </c>
      <c r="AI71">
        <f t="shared" si="55"/>
        <v>0.40617657940826546</v>
      </c>
      <c r="AJ71">
        <f t="shared" si="56"/>
        <v>123.70791997096784</v>
      </c>
      <c r="AK71">
        <f t="shared" si="57"/>
        <v>51.870953887448323</v>
      </c>
      <c r="AL71">
        <f t="shared" si="58"/>
        <v>5.1540447474756119</v>
      </c>
      <c r="AM71">
        <f t="shared" si="59"/>
        <v>50.978982882252438</v>
      </c>
      <c r="AN71">
        <v>1228.5130854532631</v>
      </c>
      <c r="AO71">
        <v>1165.625757575757</v>
      </c>
      <c r="AP71">
        <v>5.9277446863846228E-2</v>
      </c>
      <c r="AQ71">
        <v>65.554645699829351</v>
      </c>
      <c r="AR71">
        <f t="shared" si="60"/>
        <v>5.130839469317646</v>
      </c>
      <c r="AS71">
        <v>23.11635379201957</v>
      </c>
      <c r="AT71">
        <v>29.11581151515152</v>
      </c>
      <c r="AU71">
        <v>-3.426909405218921E-3</v>
      </c>
      <c r="AV71">
        <v>95.057768159905578</v>
      </c>
      <c r="AW71">
        <v>0</v>
      </c>
      <c r="AX71">
        <v>0</v>
      </c>
      <c r="AY71">
        <f t="shared" si="61"/>
        <v>1</v>
      </c>
      <c r="AZ71">
        <f t="shared" si="62"/>
        <v>0</v>
      </c>
      <c r="BA71">
        <f t="shared" si="63"/>
        <v>51076.675290502433</v>
      </c>
      <c r="BB71">
        <f t="shared" si="64"/>
        <v>1800.08</v>
      </c>
      <c r="BC71">
        <f t="shared" si="65"/>
        <v>1513.251899381351</v>
      </c>
      <c r="BD71">
        <f t="shared" si="66"/>
        <v>0.84065813707243631</v>
      </c>
      <c r="BE71">
        <f t="shared" si="67"/>
        <v>0.19131627414487262</v>
      </c>
      <c r="BF71">
        <v>6</v>
      </c>
      <c r="BG71">
        <v>0.5</v>
      </c>
      <c r="BH71" t="s">
        <v>363</v>
      </c>
      <c r="BI71">
        <v>2</v>
      </c>
      <c r="BJ71" t="b">
        <v>1</v>
      </c>
      <c r="BK71">
        <v>1691792525.5</v>
      </c>
      <c r="BL71">
        <v>1130.5640000000001</v>
      </c>
      <c r="BM71">
        <v>1199.76</v>
      </c>
      <c r="BN71">
        <v>29.1281</v>
      </c>
      <c r="BO71">
        <v>23.126999999999999</v>
      </c>
      <c r="BP71">
        <v>1135.3900000000001</v>
      </c>
      <c r="BQ71">
        <v>29.060099999999998</v>
      </c>
      <c r="BR71">
        <v>500.3</v>
      </c>
      <c r="BS71">
        <v>98.609899999999996</v>
      </c>
      <c r="BT71">
        <v>0.100788</v>
      </c>
      <c r="BU71">
        <v>32.082299999999996</v>
      </c>
      <c r="BV71">
        <v>32.049100000000003</v>
      </c>
      <c r="BW71">
        <v>999.9</v>
      </c>
      <c r="BX71">
        <v>0</v>
      </c>
      <c r="BY71">
        <v>0</v>
      </c>
      <c r="BZ71">
        <v>9960</v>
      </c>
      <c r="CA71">
        <v>0</v>
      </c>
      <c r="CB71">
        <v>707.95699999999999</v>
      </c>
      <c r="CC71">
        <v>-68.409499999999994</v>
      </c>
      <c r="CD71">
        <v>1165.28</v>
      </c>
      <c r="CE71">
        <v>1228.1600000000001</v>
      </c>
      <c r="CF71">
        <v>5.9868399999999999</v>
      </c>
      <c r="CG71">
        <v>1199.76</v>
      </c>
      <c r="CH71">
        <v>23.126999999999999</v>
      </c>
      <c r="CI71">
        <v>2.8709199999999999</v>
      </c>
      <c r="CJ71">
        <v>2.2805599999999999</v>
      </c>
      <c r="CK71">
        <v>23.297599999999999</v>
      </c>
      <c r="CL71">
        <v>19.5397</v>
      </c>
      <c r="CM71">
        <v>1800.08</v>
      </c>
      <c r="CN71">
        <v>0.97799999999999998</v>
      </c>
      <c r="CO71">
        <v>2.1999600000000001E-2</v>
      </c>
      <c r="CP71">
        <v>0</v>
      </c>
      <c r="CQ71">
        <v>646.351</v>
      </c>
      <c r="CR71">
        <v>5.0009399999999999</v>
      </c>
      <c r="CS71">
        <v>16946.400000000001</v>
      </c>
      <c r="CT71">
        <v>13860.8</v>
      </c>
      <c r="CU71">
        <v>46.625</v>
      </c>
      <c r="CV71">
        <v>48.311999999999998</v>
      </c>
      <c r="CW71">
        <v>47.811999999999998</v>
      </c>
      <c r="CX71">
        <v>47.311999999999998</v>
      </c>
      <c r="CY71">
        <v>48.311999999999998</v>
      </c>
      <c r="CZ71">
        <v>1755.59</v>
      </c>
      <c r="DA71">
        <v>39.49</v>
      </c>
      <c r="DB71">
        <v>0</v>
      </c>
      <c r="DC71">
        <v>1691792525.4000001</v>
      </c>
      <c r="DD71">
        <v>0</v>
      </c>
      <c r="DE71">
        <v>1691792558.5</v>
      </c>
      <c r="DF71" t="s">
        <v>539</v>
      </c>
      <c r="DG71">
        <v>1691792558.5</v>
      </c>
      <c r="DH71">
        <v>1691792551</v>
      </c>
      <c r="DI71">
        <v>59</v>
      </c>
      <c r="DJ71">
        <v>-0.78200000000000003</v>
      </c>
      <c r="DK71">
        <v>1.4E-2</v>
      </c>
      <c r="DL71">
        <v>-4.8259999999999996</v>
      </c>
      <c r="DM71">
        <v>6.8000000000000005E-2</v>
      </c>
      <c r="DN71">
        <v>1201</v>
      </c>
      <c r="DO71">
        <v>23</v>
      </c>
      <c r="DP71">
        <v>0.21</v>
      </c>
      <c r="DQ71">
        <v>0.04</v>
      </c>
      <c r="DR71">
        <v>51.261748178008482</v>
      </c>
      <c r="DS71">
        <v>-0.1403070478573798</v>
      </c>
      <c r="DT71">
        <v>0.19767509586937709</v>
      </c>
      <c r="DU71">
        <v>1</v>
      </c>
      <c r="DV71">
        <v>0.27526933796706121</v>
      </c>
      <c r="DW71">
        <v>-2.7471186009842909E-2</v>
      </c>
      <c r="DX71">
        <v>4.1013138433669896E-3</v>
      </c>
      <c r="DY71">
        <v>1</v>
      </c>
      <c r="DZ71">
        <v>2</v>
      </c>
      <c r="EA71">
        <v>2</v>
      </c>
      <c r="EB71" t="s">
        <v>365</v>
      </c>
      <c r="EC71">
        <v>3.12385</v>
      </c>
      <c r="ED71">
        <v>2.86978</v>
      </c>
      <c r="EE71">
        <v>0.17866000000000001</v>
      </c>
      <c r="EF71">
        <v>0.18700700000000001</v>
      </c>
      <c r="EG71">
        <v>0.128556</v>
      </c>
      <c r="EH71">
        <v>0.11011600000000001</v>
      </c>
      <c r="EI71">
        <v>23918.6</v>
      </c>
      <c r="EJ71">
        <v>24381.8</v>
      </c>
      <c r="EK71">
        <v>26821</v>
      </c>
      <c r="EL71">
        <v>27694.7</v>
      </c>
      <c r="EM71">
        <v>33435.699999999997</v>
      </c>
      <c r="EN71">
        <v>34468.400000000001</v>
      </c>
      <c r="EO71">
        <v>39739.199999999997</v>
      </c>
      <c r="EP71">
        <v>40134</v>
      </c>
      <c r="EQ71">
        <v>2.0124</v>
      </c>
      <c r="ER71">
        <v>1.7398</v>
      </c>
      <c r="ES71">
        <v>5.9902700000000003E-2</v>
      </c>
      <c r="ET71">
        <v>0</v>
      </c>
      <c r="EU71">
        <v>31.076699999999999</v>
      </c>
      <c r="EV71">
        <v>999.9</v>
      </c>
      <c r="EW71">
        <v>57.9</v>
      </c>
      <c r="EX71">
        <v>37.9</v>
      </c>
      <c r="EY71">
        <v>38.878500000000003</v>
      </c>
      <c r="EZ71">
        <v>62.665599999999998</v>
      </c>
      <c r="FA71">
        <v>28.8582</v>
      </c>
      <c r="FB71">
        <v>1</v>
      </c>
      <c r="FC71">
        <v>0.43869900000000001</v>
      </c>
      <c r="FD71">
        <v>1.71732</v>
      </c>
      <c r="FE71">
        <v>20.301500000000001</v>
      </c>
      <c r="FF71">
        <v>5.2137000000000002</v>
      </c>
      <c r="FG71">
        <v>11.908099999999999</v>
      </c>
      <c r="FH71">
        <v>4.9988000000000001</v>
      </c>
      <c r="FI71">
        <v>3.3029999999999999</v>
      </c>
      <c r="FJ71">
        <v>9999</v>
      </c>
      <c r="FK71">
        <v>9999</v>
      </c>
      <c r="FL71">
        <v>9999</v>
      </c>
      <c r="FM71">
        <v>999.9</v>
      </c>
      <c r="FN71">
        <v>1.8846099999999999</v>
      </c>
      <c r="FO71">
        <v>1.8852199999999999</v>
      </c>
      <c r="FP71">
        <v>1.8812599999999999</v>
      </c>
      <c r="FQ71">
        <v>1.8828100000000001</v>
      </c>
      <c r="FR71">
        <v>1.87985</v>
      </c>
      <c r="FS71">
        <v>1.8833899999999999</v>
      </c>
      <c r="FT71">
        <v>1.87927</v>
      </c>
      <c r="FU71">
        <v>1.8815599999999999</v>
      </c>
      <c r="FV71">
        <v>5</v>
      </c>
      <c r="FW71">
        <v>0</v>
      </c>
      <c r="FX71">
        <v>0</v>
      </c>
      <c r="FY71">
        <v>0</v>
      </c>
      <c r="FZ71" t="s">
        <v>366</v>
      </c>
      <c r="GA71" t="s">
        <v>367</v>
      </c>
      <c r="GB71" t="s">
        <v>368</v>
      </c>
      <c r="GC71" t="s">
        <v>368</v>
      </c>
      <c r="GD71" t="s">
        <v>368</v>
      </c>
      <c r="GE71" t="s">
        <v>368</v>
      </c>
      <c r="GF71">
        <v>0</v>
      </c>
      <c r="GG71">
        <v>100</v>
      </c>
      <c r="GH71">
        <v>100</v>
      </c>
      <c r="GI71">
        <v>-4.8259999999999996</v>
      </c>
      <c r="GJ71">
        <v>6.8000000000000005E-2</v>
      </c>
      <c r="GK71">
        <v>-4.0423809523808814</v>
      </c>
      <c r="GL71">
        <v>0</v>
      </c>
      <c r="GM71">
        <v>0</v>
      </c>
      <c r="GN71">
        <v>0</v>
      </c>
      <c r="GO71">
        <v>5.3780952380954261E-2</v>
      </c>
      <c r="GP71">
        <v>0</v>
      </c>
      <c r="GQ71">
        <v>0</v>
      </c>
      <c r="GR71">
        <v>0</v>
      </c>
      <c r="GS71">
        <v>-1</v>
      </c>
      <c r="GT71">
        <v>-1</v>
      </c>
      <c r="GU71">
        <v>-1</v>
      </c>
      <c r="GV71">
        <v>-1</v>
      </c>
      <c r="GW71">
        <v>1.9</v>
      </c>
      <c r="GX71">
        <v>1.9</v>
      </c>
      <c r="GY71">
        <v>2.4182100000000002</v>
      </c>
      <c r="GZ71">
        <v>2.5439500000000002</v>
      </c>
      <c r="HA71">
        <v>1.5979000000000001</v>
      </c>
      <c r="HB71">
        <v>2.3059099999999999</v>
      </c>
      <c r="HC71">
        <v>1.6003400000000001</v>
      </c>
      <c r="HD71">
        <v>2.4035600000000001</v>
      </c>
      <c r="HE71">
        <v>42.112099999999998</v>
      </c>
      <c r="HF71">
        <v>23.719799999999999</v>
      </c>
      <c r="HG71">
        <v>18</v>
      </c>
      <c r="HH71">
        <v>537.89499999999998</v>
      </c>
      <c r="HI71">
        <v>433.92399999999998</v>
      </c>
      <c r="HJ71">
        <v>28.472999999999999</v>
      </c>
      <c r="HK71">
        <v>32.819000000000003</v>
      </c>
      <c r="HL71">
        <v>30.0002</v>
      </c>
      <c r="HM71">
        <v>32.762599999999999</v>
      </c>
      <c r="HN71">
        <v>32.718499999999999</v>
      </c>
      <c r="HO71">
        <v>48.467599999999997</v>
      </c>
      <c r="HP71">
        <v>46.598399999999998</v>
      </c>
      <c r="HQ71">
        <v>0</v>
      </c>
      <c r="HR71">
        <v>28.4727</v>
      </c>
      <c r="HS71">
        <v>1200</v>
      </c>
      <c r="HT71">
        <v>23.088200000000001</v>
      </c>
      <c r="HU71">
        <v>99.050299999999993</v>
      </c>
      <c r="HV71">
        <v>98.161199999999994</v>
      </c>
    </row>
    <row r="72" spans="1:230" x14ac:dyDescent="0.3">
      <c r="A72">
        <v>56</v>
      </c>
      <c r="B72">
        <v>1691792739.5</v>
      </c>
      <c r="C72">
        <v>12044.400000095369</v>
      </c>
      <c r="D72" t="s">
        <v>540</v>
      </c>
      <c r="E72" t="s">
        <v>541</v>
      </c>
      <c r="F72" t="s">
        <v>357</v>
      </c>
      <c r="G72" t="s">
        <v>411</v>
      </c>
      <c r="H72" t="s">
        <v>501</v>
      </c>
      <c r="I72" t="s">
        <v>360</v>
      </c>
      <c r="J72" t="s">
        <v>502</v>
      </c>
      <c r="K72" t="s">
        <v>457</v>
      </c>
      <c r="L72" t="s">
        <v>362</v>
      </c>
      <c r="M72">
        <v>1691792739.5</v>
      </c>
      <c r="N72">
        <f t="shared" si="34"/>
        <v>3.6017307697381955E-3</v>
      </c>
      <c r="O72">
        <f t="shared" si="35"/>
        <v>3.6017307697381957</v>
      </c>
      <c r="P72">
        <f t="shared" si="36"/>
        <v>51.027246611291702</v>
      </c>
      <c r="Q72">
        <f t="shared" si="37"/>
        <v>1432.44</v>
      </c>
      <c r="R72">
        <f t="shared" si="38"/>
        <v>931.36834311905454</v>
      </c>
      <c r="S72">
        <f t="shared" si="39"/>
        <v>91.935560731750058</v>
      </c>
      <c r="T72">
        <f t="shared" si="40"/>
        <v>141.396447052908</v>
      </c>
      <c r="U72">
        <f t="shared" si="41"/>
        <v>0.1817473791514731</v>
      </c>
      <c r="V72">
        <f t="shared" si="42"/>
        <v>2.9189990762774216</v>
      </c>
      <c r="W72">
        <f t="shared" si="43"/>
        <v>0.17568658856916583</v>
      </c>
      <c r="X72">
        <f t="shared" si="44"/>
        <v>0.11033181876023587</v>
      </c>
      <c r="Y72">
        <f t="shared" si="45"/>
        <v>344.37699876267482</v>
      </c>
      <c r="Z72">
        <f t="shared" si="46"/>
        <v>32.988201550791402</v>
      </c>
      <c r="AA72">
        <f t="shared" si="47"/>
        <v>32.008099999999999</v>
      </c>
      <c r="AB72">
        <f t="shared" si="48"/>
        <v>4.7772728716814417</v>
      </c>
      <c r="AC72">
        <f t="shared" si="49"/>
        <v>59.656573480751305</v>
      </c>
      <c r="AD72">
        <f t="shared" si="50"/>
        <v>2.8316207027513403</v>
      </c>
      <c r="AE72">
        <f t="shared" si="51"/>
        <v>4.7465359432099907</v>
      </c>
      <c r="AF72">
        <f t="shared" si="52"/>
        <v>1.9456521689301014</v>
      </c>
      <c r="AG72">
        <f t="shared" si="53"/>
        <v>-158.83632694545443</v>
      </c>
      <c r="AH72">
        <f t="shared" si="54"/>
        <v>-17.940074914830156</v>
      </c>
      <c r="AI72">
        <f t="shared" si="55"/>
        <v>-1.3931315587442368</v>
      </c>
      <c r="AJ72">
        <f t="shared" si="56"/>
        <v>166.20746534364599</v>
      </c>
      <c r="AK72">
        <f t="shared" si="57"/>
        <v>51.228234879770923</v>
      </c>
      <c r="AL72">
        <f t="shared" si="58"/>
        <v>3.6244033980916712</v>
      </c>
      <c r="AM72">
        <f t="shared" si="59"/>
        <v>51.027246611291702</v>
      </c>
      <c r="AN72">
        <v>1537.0968186198211</v>
      </c>
      <c r="AO72">
        <v>1474.616424242425</v>
      </c>
      <c r="AP72">
        <v>-5.0305411274641859E-2</v>
      </c>
      <c r="AQ72">
        <v>65.564242064086145</v>
      </c>
      <c r="AR72">
        <f t="shared" si="60"/>
        <v>3.6017307697381957</v>
      </c>
      <c r="AS72">
        <v>24.448466628973531</v>
      </c>
      <c r="AT72">
        <v>28.683538181818179</v>
      </c>
      <c r="AU72">
        <v>-5.3095311495886793E-3</v>
      </c>
      <c r="AV72">
        <v>94.680729876278122</v>
      </c>
      <c r="AW72">
        <v>0</v>
      </c>
      <c r="AX72">
        <v>0</v>
      </c>
      <c r="AY72">
        <f t="shared" si="61"/>
        <v>1</v>
      </c>
      <c r="AZ72">
        <f t="shared" si="62"/>
        <v>0</v>
      </c>
      <c r="BA72">
        <f t="shared" si="63"/>
        <v>51698.8812223001</v>
      </c>
      <c r="BB72">
        <f t="shared" si="64"/>
        <v>1800.04</v>
      </c>
      <c r="BC72">
        <f t="shared" si="65"/>
        <v>1513.2182993813374</v>
      </c>
      <c r="BD72">
        <f t="shared" si="66"/>
        <v>0.8406581516973719</v>
      </c>
      <c r="BE72">
        <f t="shared" si="67"/>
        <v>0.1913163033947439</v>
      </c>
      <c r="BF72">
        <v>6</v>
      </c>
      <c r="BG72">
        <v>0.5</v>
      </c>
      <c r="BH72" t="s">
        <v>363</v>
      </c>
      <c r="BI72">
        <v>2</v>
      </c>
      <c r="BJ72" t="b">
        <v>1</v>
      </c>
      <c r="BK72">
        <v>1691792739.5</v>
      </c>
      <c r="BL72">
        <v>1432.44</v>
      </c>
      <c r="BM72">
        <v>1500.11</v>
      </c>
      <c r="BN72">
        <v>28.686199999999999</v>
      </c>
      <c r="BO72">
        <v>24.463799999999999</v>
      </c>
      <c r="BP72">
        <v>1437.83</v>
      </c>
      <c r="BQ72">
        <v>28.608000000000001</v>
      </c>
      <c r="BR72">
        <v>500.25099999999998</v>
      </c>
      <c r="BS72">
        <v>98.610900000000001</v>
      </c>
      <c r="BT72">
        <v>9.9305699999999997E-2</v>
      </c>
      <c r="BU72">
        <v>31.894100000000002</v>
      </c>
      <c r="BV72">
        <v>32.008099999999999</v>
      </c>
      <c r="BW72">
        <v>999.9</v>
      </c>
      <c r="BX72">
        <v>0</v>
      </c>
      <c r="BY72">
        <v>0</v>
      </c>
      <c r="BZ72">
        <v>10080</v>
      </c>
      <c r="CA72">
        <v>0</v>
      </c>
      <c r="CB72">
        <v>603.05799999999999</v>
      </c>
      <c r="CC72">
        <v>-67.671599999999998</v>
      </c>
      <c r="CD72">
        <v>1474.75</v>
      </c>
      <c r="CE72">
        <v>1537.73</v>
      </c>
      <c r="CF72">
        <v>4.2223499999999996</v>
      </c>
      <c r="CG72">
        <v>1500.11</v>
      </c>
      <c r="CH72">
        <v>24.463799999999999</v>
      </c>
      <c r="CI72">
        <v>2.82877</v>
      </c>
      <c r="CJ72">
        <v>2.4123999999999999</v>
      </c>
      <c r="CK72">
        <v>23.052900000000001</v>
      </c>
      <c r="CL72">
        <v>20.447299999999998</v>
      </c>
      <c r="CM72">
        <v>1800.04</v>
      </c>
      <c r="CN72">
        <v>0.97799999999999998</v>
      </c>
      <c r="CO72">
        <v>2.1999600000000001E-2</v>
      </c>
      <c r="CP72">
        <v>0</v>
      </c>
      <c r="CQ72">
        <v>642.45500000000004</v>
      </c>
      <c r="CR72">
        <v>5.0009399999999999</v>
      </c>
      <c r="CS72">
        <v>15962.2</v>
      </c>
      <c r="CT72">
        <v>13860.5</v>
      </c>
      <c r="CU72">
        <v>46.561999999999998</v>
      </c>
      <c r="CV72">
        <v>48.186999999999998</v>
      </c>
      <c r="CW72">
        <v>47.686999999999998</v>
      </c>
      <c r="CX72">
        <v>47.125</v>
      </c>
      <c r="CY72">
        <v>48.186999999999998</v>
      </c>
      <c r="CZ72">
        <v>1755.55</v>
      </c>
      <c r="DA72">
        <v>39.49</v>
      </c>
      <c r="DB72">
        <v>0</v>
      </c>
      <c r="DC72">
        <v>1691792739.5999999</v>
      </c>
      <c r="DD72">
        <v>0</v>
      </c>
      <c r="DE72">
        <v>1691792625.5</v>
      </c>
      <c r="DF72" t="s">
        <v>542</v>
      </c>
      <c r="DG72">
        <v>1691792625.5</v>
      </c>
      <c r="DH72">
        <v>1691792614.5</v>
      </c>
      <c r="DI72">
        <v>60</v>
      </c>
      <c r="DJ72">
        <v>-0.56100000000000005</v>
      </c>
      <c r="DK72">
        <v>1.0999999999999999E-2</v>
      </c>
      <c r="DL72">
        <v>-5.3869999999999996</v>
      </c>
      <c r="DM72">
        <v>7.8E-2</v>
      </c>
      <c r="DN72">
        <v>1501</v>
      </c>
      <c r="DO72">
        <v>24</v>
      </c>
      <c r="DP72">
        <v>0.15</v>
      </c>
      <c r="DQ72">
        <v>0.04</v>
      </c>
      <c r="DR72">
        <v>51.021047270350138</v>
      </c>
      <c r="DS72">
        <v>-9.1562895224478191E-2</v>
      </c>
      <c r="DT72">
        <v>0.33340555186394882</v>
      </c>
      <c r="DU72">
        <v>0</v>
      </c>
      <c r="DV72">
        <v>0.18939352515480001</v>
      </c>
      <c r="DW72">
        <v>-2.35111256197971E-2</v>
      </c>
      <c r="DX72">
        <v>3.560094908245636E-3</v>
      </c>
      <c r="DY72">
        <v>1</v>
      </c>
      <c r="DZ72">
        <v>1</v>
      </c>
      <c r="EA72">
        <v>2</v>
      </c>
      <c r="EB72" t="s">
        <v>390</v>
      </c>
      <c r="EC72">
        <v>3.12412</v>
      </c>
      <c r="ED72">
        <v>2.8693499999999998</v>
      </c>
      <c r="EE72">
        <v>0.20665800000000001</v>
      </c>
      <c r="EF72">
        <v>0.214308</v>
      </c>
      <c r="EG72">
        <v>0.12714700000000001</v>
      </c>
      <c r="EH72">
        <v>0.114617</v>
      </c>
      <c r="EI72">
        <v>23101.1</v>
      </c>
      <c r="EJ72">
        <v>23559.7</v>
      </c>
      <c r="EK72">
        <v>26820</v>
      </c>
      <c r="EL72">
        <v>27692.2</v>
      </c>
      <c r="EM72">
        <v>33491</v>
      </c>
      <c r="EN72">
        <v>34293.199999999997</v>
      </c>
      <c r="EO72">
        <v>39737.699999999997</v>
      </c>
      <c r="EP72">
        <v>40130.800000000003</v>
      </c>
      <c r="EQ72">
        <v>2.0104000000000002</v>
      </c>
      <c r="ER72">
        <v>1.7403999999999999</v>
      </c>
      <c r="ES72">
        <v>7.0691100000000007E-2</v>
      </c>
      <c r="ET72">
        <v>0</v>
      </c>
      <c r="EU72">
        <v>30.860399999999998</v>
      </c>
      <c r="EV72">
        <v>999.9</v>
      </c>
      <c r="EW72">
        <v>58.4</v>
      </c>
      <c r="EX72">
        <v>38.1</v>
      </c>
      <c r="EY72">
        <v>39.641500000000001</v>
      </c>
      <c r="EZ72">
        <v>62.685600000000001</v>
      </c>
      <c r="FA72">
        <v>28.661899999999999</v>
      </c>
      <c r="FB72">
        <v>1</v>
      </c>
      <c r="FC72">
        <v>0.43764199999999998</v>
      </c>
      <c r="FD72">
        <v>1.8211999999999999</v>
      </c>
      <c r="FE72">
        <v>20.356000000000002</v>
      </c>
      <c r="FF72">
        <v>5.2172900000000002</v>
      </c>
      <c r="FG72">
        <v>11.908099999999999</v>
      </c>
      <c r="FH72">
        <v>4.9988000000000001</v>
      </c>
      <c r="FI72">
        <v>3.3029999999999999</v>
      </c>
      <c r="FJ72">
        <v>9999</v>
      </c>
      <c r="FK72">
        <v>9999</v>
      </c>
      <c r="FL72">
        <v>9999</v>
      </c>
      <c r="FM72">
        <v>999.9</v>
      </c>
      <c r="FN72">
        <v>1.8841600000000001</v>
      </c>
      <c r="FO72">
        <v>1.8847700000000001</v>
      </c>
      <c r="FP72">
        <v>1.8808</v>
      </c>
      <c r="FQ72">
        <v>1.8824799999999999</v>
      </c>
      <c r="FR72">
        <v>1.8794299999999999</v>
      </c>
      <c r="FS72">
        <v>1.88293</v>
      </c>
      <c r="FT72">
        <v>1.8788400000000001</v>
      </c>
      <c r="FU72">
        <v>1.88123</v>
      </c>
      <c r="FV72">
        <v>5</v>
      </c>
      <c r="FW72">
        <v>0</v>
      </c>
      <c r="FX72">
        <v>0</v>
      </c>
      <c r="FY72">
        <v>0</v>
      </c>
      <c r="FZ72" t="s">
        <v>366</v>
      </c>
      <c r="GA72" t="s">
        <v>367</v>
      </c>
      <c r="GB72" t="s">
        <v>368</v>
      </c>
      <c r="GC72" t="s">
        <v>368</v>
      </c>
      <c r="GD72" t="s">
        <v>368</v>
      </c>
      <c r="GE72" t="s">
        <v>368</v>
      </c>
      <c r="GF72">
        <v>0</v>
      </c>
      <c r="GG72">
        <v>100</v>
      </c>
      <c r="GH72">
        <v>100</v>
      </c>
      <c r="GI72">
        <v>-5.39</v>
      </c>
      <c r="GJ72">
        <v>7.8200000000000006E-2</v>
      </c>
      <c r="GK72">
        <v>-5.3875000000000002</v>
      </c>
      <c r="GL72">
        <v>0</v>
      </c>
      <c r="GM72">
        <v>0</v>
      </c>
      <c r="GN72">
        <v>0</v>
      </c>
      <c r="GO72">
        <v>7.8195000000004455E-2</v>
      </c>
      <c r="GP72">
        <v>0</v>
      </c>
      <c r="GQ72">
        <v>0</v>
      </c>
      <c r="GR72">
        <v>0</v>
      </c>
      <c r="GS72">
        <v>-1</v>
      </c>
      <c r="GT72">
        <v>-1</v>
      </c>
      <c r="GU72">
        <v>-1</v>
      </c>
      <c r="GV72">
        <v>-1</v>
      </c>
      <c r="GW72">
        <v>1.9</v>
      </c>
      <c r="GX72">
        <v>2.1</v>
      </c>
      <c r="GY72">
        <v>2.9064899999999998</v>
      </c>
      <c r="GZ72">
        <v>2.5341800000000001</v>
      </c>
      <c r="HA72">
        <v>1.5979000000000001</v>
      </c>
      <c r="HB72">
        <v>2.3059099999999999</v>
      </c>
      <c r="HC72">
        <v>1.6003400000000001</v>
      </c>
      <c r="HD72">
        <v>2.4365199999999998</v>
      </c>
      <c r="HE72">
        <v>41.927500000000002</v>
      </c>
      <c r="HF72">
        <v>15.988300000000001</v>
      </c>
      <c r="HG72">
        <v>18</v>
      </c>
      <c r="HH72">
        <v>536.60699999999997</v>
      </c>
      <c r="HI72">
        <v>434.346</v>
      </c>
      <c r="HJ72">
        <v>28.484000000000002</v>
      </c>
      <c r="HK72">
        <v>32.816099999999999</v>
      </c>
      <c r="HL72">
        <v>30.000399999999999</v>
      </c>
      <c r="HM72">
        <v>32.765500000000003</v>
      </c>
      <c r="HN72">
        <v>32.724299999999999</v>
      </c>
      <c r="HO72">
        <v>58.249699999999997</v>
      </c>
      <c r="HP72">
        <v>44.771500000000003</v>
      </c>
      <c r="HQ72">
        <v>0</v>
      </c>
      <c r="HR72">
        <v>28.4726</v>
      </c>
      <c r="HS72">
        <v>1500</v>
      </c>
      <c r="HT72">
        <v>24.473700000000001</v>
      </c>
      <c r="HU72">
        <v>99.046599999999998</v>
      </c>
      <c r="HV72">
        <v>98.153099999999995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21</v>
      </c>
    </row>
    <row r="15" spans="1:2" x14ac:dyDescent="0.3">
      <c r="A15" t="s">
        <v>26</v>
      </c>
      <c r="B15" t="s">
        <v>11</v>
      </c>
    </row>
    <row r="16" spans="1:2" x14ac:dyDescent="0.3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eloch</cp:lastModifiedBy>
  <dcterms:created xsi:type="dcterms:W3CDTF">2023-08-11T22:25:47Z</dcterms:created>
  <dcterms:modified xsi:type="dcterms:W3CDTF">2023-08-15T17:09:59Z</dcterms:modified>
</cp:coreProperties>
</file>