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och\Box Sync\Field Season 2023\A-Ci with SPAD and nitrogen\time 3 aci\"/>
    </mc:Choice>
  </mc:AlternateContent>
  <bookViews>
    <workbookView xWindow="240" yWindow="12" windowWidth="16092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DC76" i="1" l="1"/>
  <c r="Y76" i="1" s="1"/>
  <c r="DB76" i="1"/>
  <c r="CZ76" i="1"/>
  <c r="DA76" i="1" s="1"/>
  <c r="BB76" i="1" s="1"/>
  <c r="BD76" i="1" s="1"/>
  <c r="BP76" i="1"/>
  <c r="BQ76" i="1" s="1"/>
  <c r="BO76" i="1"/>
  <c r="BN76" i="1"/>
  <c r="BM76" i="1"/>
  <c r="BL76" i="1"/>
  <c r="BJ76" i="1"/>
  <c r="BK76" i="1" s="1"/>
  <c r="BF76" i="1"/>
  <c r="AZ76" i="1"/>
  <c r="AT76" i="1"/>
  <c r="BG76" i="1" s="1"/>
  <c r="AO76" i="1"/>
  <c r="AM76" i="1"/>
  <c r="AE76" i="1"/>
  <c r="AD76" i="1"/>
  <c r="AC76" i="1"/>
  <c r="V76" i="1"/>
  <c r="DC75" i="1"/>
  <c r="Y75" i="1" s="1"/>
  <c r="DB75" i="1"/>
  <c r="CZ75" i="1"/>
  <c r="DA75" i="1" s="1"/>
  <c r="BB75" i="1" s="1"/>
  <c r="BO75" i="1"/>
  <c r="BN75" i="1"/>
  <c r="BM75" i="1"/>
  <c r="BJ75" i="1"/>
  <c r="BK75" i="1" s="1"/>
  <c r="BF75" i="1"/>
  <c r="BD75" i="1"/>
  <c r="AZ75" i="1"/>
  <c r="AT75" i="1"/>
  <c r="BG75" i="1" s="1"/>
  <c r="AO75" i="1"/>
  <c r="AM75" i="1"/>
  <c r="Q75" i="1" s="1"/>
  <c r="AE75" i="1"/>
  <c r="AD75" i="1"/>
  <c r="AC75" i="1"/>
  <c r="V75" i="1"/>
  <c r="T75" i="1"/>
  <c r="DC74" i="1"/>
  <c r="DB74" i="1"/>
  <c r="DA74" i="1" s="1"/>
  <c r="BB74" i="1" s="1"/>
  <c r="CZ74" i="1"/>
  <c r="BO74" i="1"/>
  <c r="BN74" i="1"/>
  <c r="BM74" i="1"/>
  <c r="BL74" i="1"/>
  <c r="BP74" i="1" s="1"/>
  <c r="BQ74" i="1" s="1"/>
  <c r="BK74" i="1"/>
  <c r="BJ74" i="1"/>
  <c r="BG74" i="1"/>
  <c r="BF74" i="1"/>
  <c r="AZ74" i="1"/>
  <c r="AT74" i="1"/>
  <c r="AO74" i="1"/>
  <c r="AM74" i="1" s="1"/>
  <c r="AE74" i="1"/>
  <c r="AD74" i="1"/>
  <c r="AC74" i="1" s="1"/>
  <c r="Y74" i="1"/>
  <c r="V74" i="1"/>
  <c r="Q74" i="1"/>
  <c r="DC73" i="1"/>
  <c r="DB73" i="1"/>
  <c r="CZ73" i="1"/>
  <c r="BO73" i="1"/>
  <c r="BN73" i="1"/>
  <c r="BJ73" i="1"/>
  <c r="BG73" i="1"/>
  <c r="BF73" i="1"/>
  <c r="AZ73" i="1"/>
  <c r="AT73" i="1"/>
  <c r="AO73" i="1"/>
  <c r="AM73" i="1" s="1"/>
  <c r="AE73" i="1"/>
  <c r="AC73" i="1" s="1"/>
  <c r="AD73" i="1"/>
  <c r="V73" i="1"/>
  <c r="O73" i="1"/>
  <c r="N73" i="1" s="1"/>
  <c r="AG73" i="1" s="1"/>
  <c r="DC72" i="1"/>
  <c r="DB72" i="1"/>
  <c r="CZ72" i="1"/>
  <c r="DA72" i="1" s="1"/>
  <c r="BB72" i="1" s="1"/>
  <c r="BD72" i="1" s="1"/>
  <c r="BO72" i="1"/>
  <c r="BN72" i="1"/>
  <c r="BJ72" i="1"/>
  <c r="BM72" i="1" s="1"/>
  <c r="BF72" i="1"/>
  <c r="AZ72" i="1"/>
  <c r="AT72" i="1"/>
  <c r="BG72" i="1" s="1"/>
  <c r="AO72" i="1"/>
  <c r="AN72" i="1"/>
  <c r="AM72" i="1"/>
  <c r="AE72" i="1"/>
  <c r="AD72" i="1"/>
  <c r="AC72" i="1" s="1"/>
  <c r="V72" i="1"/>
  <c r="DC71" i="1"/>
  <c r="DB71" i="1"/>
  <c r="CZ71" i="1"/>
  <c r="DA71" i="1" s="1"/>
  <c r="BB71" i="1" s="1"/>
  <c r="BO71" i="1"/>
  <c r="BN71" i="1"/>
  <c r="BM71" i="1"/>
  <c r="BJ71" i="1"/>
  <c r="BK71" i="1" s="1"/>
  <c r="BF71" i="1"/>
  <c r="BD71" i="1"/>
  <c r="BC71" i="1"/>
  <c r="AZ71" i="1"/>
  <c r="AT71" i="1"/>
  <c r="BG71" i="1" s="1"/>
  <c r="AO71" i="1"/>
  <c r="AN71" i="1"/>
  <c r="AM71" i="1"/>
  <c r="O71" i="1" s="1"/>
  <c r="N71" i="1" s="1"/>
  <c r="AE71" i="1"/>
  <c r="AD71" i="1"/>
  <c r="AC71" i="1" s="1"/>
  <c r="V71" i="1"/>
  <c r="T71" i="1"/>
  <c r="Q71" i="1"/>
  <c r="P71" i="1"/>
  <c r="DC70" i="1"/>
  <c r="DB70" i="1"/>
  <c r="DA70" i="1" s="1"/>
  <c r="BB70" i="1" s="1"/>
  <c r="CZ70" i="1"/>
  <c r="BO70" i="1"/>
  <c r="BN70" i="1"/>
  <c r="BL70" i="1"/>
  <c r="BP70" i="1" s="1"/>
  <c r="BQ70" i="1" s="1"/>
  <c r="BK70" i="1"/>
  <c r="BJ70" i="1"/>
  <c r="BM70" i="1" s="1"/>
  <c r="BF70" i="1"/>
  <c r="AZ70" i="1"/>
  <c r="BD70" i="1" s="1"/>
  <c r="AT70" i="1"/>
  <c r="BG70" i="1" s="1"/>
  <c r="AO70" i="1"/>
  <c r="AM70" i="1" s="1"/>
  <c r="AN70" i="1"/>
  <c r="AE70" i="1"/>
  <c r="AD70" i="1"/>
  <c r="AC70" i="1" s="1"/>
  <c r="Y70" i="1"/>
  <c r="V70" i="1"/>
  <c r="T70" i="1"/>
  <c r="Q70" i="1"/>
  <c r="DC69" i="1"/>
  <c r="DB69" i="1"/>
  <c r="CZ69" i="1"/>
  <c r="BO69" i="1"/>
  <c r="BN69" i="1"/>
  <c r="BJ69" i="1"/>
  <c r="BG69" i="1"/>
  <c r="BF69" i="1"/>
  <c r="AZ69" i="1"/>
  <c r="AT69" i="1"/>
  <c r="AO69" i="1"/>
  <c r="AM69" i="1" s="1"/>
  <c r="AE69" i="1"/>
  <c r="AD69" i="1"/>
  <c r="AC69" i="1" s="1"/>
  <c r="V69" i="1"/>
  <c r="P69" i="1"/>
  <c r="BC69" i="1" s="1"/>
  <c r="DC68" i="1"/>
  <c r="DB68" i="1"/>
  <c r="CZ68" i="1"/>
  <c r="BO68" i="1"/>
  <c r="BN68" i="1"/>
  <c r="BL68" i="1"/>
  <c r="BP68" i="1" s="1"/>
  <c r="BQ68" i="1" s="1"/>
  <c r="BJ68" i="1"/>
  <c r="BF68" i="1"/>
  <c r="AZ68" i="1"/>
  <c r="AT68" i="1"/>
  <c r="BG68" i="1" s="1"/>
  <c r="AO68" i="1"/>
  <c r="AM68" i="1"/>
  <c r="AE68" i="1"/>
  <c r="AD68" i="1"/>
  <c r="AC68" i="1" s="1"/>
  <c r="V68" i="1"/>
  <c r="DC67" i="1"/>
  <c r="DB67" i="1"/>
  <c r="CZ67" i="1"/>
  <c r="BO67" i="1"/>
  <c r="BN67" i="1"/>
  <c r="BJ67" i="1"/>
  <c r="BK67" i="1" s="1"/>
  <c r="BF67" i="1"/>
  <c r="AZ67" i="1"/>
  <c r="AT67" i="1"/>
  <c r="BG67" i="1" s="1"/>
  <c r="AO67" i="1"/>
  <c r="AN67" i="1"/>
  <c r="AM67" i="1"/>
  <c r="O67" i="1" s="1"/>
  <c r="AE67" i="1"/>
  <c r="AD67" i="1"/>
  <c r="AC67" i="1" s="1"/>
  <c r="V67" i="1"/>
  <c r="T67" i="1"/>
  <c r="Q67" i="1"/>
  <c r="P67" i="1"/>
  <c r="BC67" i="1" s="1"/>
  <c r="N67" i="1"/>
  <c r="DC66" i="1"/>
  <c r="DB66" i="1"/>
  <c r="DA66" i="1"/>
  <c r="BB66" i="1" s="1"/>
  <c r="CZ66" i="1"/>
  <c r="Y66" i="1" s="1"/>
  <c r="BO66" i="1"/>
  <c r="BN66" i="1"/>
  <c r="BL66" i="1"/>
  <c r="BP66" i="1" s="1"/>
  <c r="BQ66" i="1" s="1"/>
  <c r="BJ66" i="1"/>
  <c r="BM66" i="1" s="1"/>
  <c r="BF66" i="1"/>
  <c r="AZ66" i="1"/>
  <c r="AT66" i="1"/>
  <c r="BG66" i="1" s="1"/>
  <c r="AO66" i="1"/>
  <c r="AM66" i="1" s="1"/>
  <c r="AE66" i="1"/>
  <c r="AD66" i="1"/>
  <c r="AC66" i="1" s="1"/>
  <c r="V66" i="1"/>
  <c r="DC65" i="1"/>
  <c r="DB65" i="1"/>
  <c r="CZ65" i="1"/>
  <c r="BO65" i="1"/>
  <c r="BN65" i="1"/>
  <c r="BJ65" i="1"/>
  <c r="BF65" i="1"/>
  <c r="AZ65" i="1"/>
  <c r="AT65" i="1"/>
  <c r="BG65" i="1" s="1"/>
  <c r="AO65" i="1"/>
  <c r="AM65" i="1" s="1"/>
  <c r="Q65" i="1" s="1"/>
  <c r="AN65" i="1"/>
  <c r="AE65" i="1"/>
  <c r="AD65" i="1"/>
  <c r="AC65" i="1" s="1"/>
  <c r="V65" i="1"/>
  <c r="T65" i="1"/>
  <c r="P65" i="1"/>
  <c r="BC65" i="1" s="1"/>
  <c r="O65" i="1"/>
  <c r="N65" i="1" s="1"/>
  <c r="DC64" i="1"/>
  <c r="DB64" i="1"/>
  <c r="CZ64" i="1"/>
  <c r="BO64" i="1"/>
  <c r="BN64" i="1"/>
  <c r="BL64" i="1"/>
  <c r="BP64" i="1" s="1"/>
  <c r="BQ64" i="1" s="1"/>
  <c r="BJ64" i="1"/>
  <c r="BF64" i="1"/>
  <c r="AZ64" i="1"/>
  <c r="AT64" i="1"/>
  <c r="BG64" i="1" s="1"/>
  <c r="AO64" i="1"/>
  <c r="AM64" i="1"/>
  <c r="AE64" i="1"/>
  <c r="AD64" i="1"/>
  <c r="AC64" i="1"/>
  <c r="V64" i="1"/>
  <c r="T64" i="1"/>
  <c r="P64" i="1"/>
  <c r="BC64" i="1" s="1"/>
  <c r="DC63" i="1"/>
  <c r="DB63" i="1"/>
  <c r="CZ63" i="1"/>
  <c r="BO63" i="1"/>
  <c r="BN63" i="1"/>
  <c r="BM63" i="1"/>
  <c r="BJ63" i="1"/>
  <c r="BK63" i="1" s="1"/>
  <c r="BF63" i="1"/>
  <c r="AZ63" i="1"/>
  <c r="AT63" i="1"/>
  <c r="BG63" i="1" s="1"/>
  <c r="AO63" i="1"/>
  <c r="AN63" i="1"/>
  <c r="AM63" i="1"/>
  <c r="AE63" i="1"/>
  <c r="AD63" i="1"/>
  <c r="AC63" i="1" s="1"/>
  <c r="V63" i="1"/>
  <c r="T63" i="1"/>
  <c r="Q63" i="1"/>
  <c r="P63" i="1"/>
  <c r="BC63" i="1" s="1"/>
  <c r="O63" i="1"/>
  <c r="N63" i="1"/>
  <c r="DC62" i="1"/>
  <c r="DB62" i="1"/>
  <c r="DA62" i="1"/>
  <c r="BB62" i="1" s="1"/>
  <c r="CZ62" i="1"/>
  <c r="BO62" i="1"/>
  <c r="BN62" i="1"/>
  <c r="BJ62" i="1"/>
  <c r="BF62" i="1"/>
  <c r="AZ62" i="1"/>
  <c r="BD62" i="1" s="1"/>
  <c r="AT62" i="1"/>
  <c r="BG62" i="1" s="1"/>
  <c r="AO62" i="1"/>
  <c r="AM62" i="1" s="1"/>
  <c r="O62" i="1" s="1"/>
  <c r="AN62" i="1"/>
  <c r="AH62" i="1"/>
  <c r="AE62" i="1"/>
  <c r="AD62" i="1"/>
  <c r="AC62" i="1" s="1"/>
  <c r="Y62" i="1"/>
  <c r="Z62" i="1" s="1"/>
  <c r="AA62" i="1" s="1"/>
  <c r="V62" i="1"/>
  <c r="T62" i="1"/>
  <c r="Q62" i="1"/>
  <c r="P62" i="1"/>
  <c r="BC62" i="1" s="1"/>
  <c r="N62" i="1"/>
  <c r="DC61" i="1"/>
  <c r="DB61" i="1"/>
  <c r="CZ61" i="1"/>
  <c r="BO61" i="1"/>
  <c r="BN61" i="1"/>
  <c r="BJ61" i="1"/>
  <c r="BG61" i="1"/>
  <c r="BF61" i="1"/>
  <c r="AZ61" i="1"/>
  <c r="AT61" i="1"/>
  <c r="AO61" i="1"/>
  <c r="AM61" i="1" s="1"/>
  <c r="Q61" i="1" s="1"/>
  <c r="AN61" i="1"/>
  <c r="AE61" i="1"/>
  <c r="AD61" i="1"/>
  <c r="V61" i="1"/>
  <c r="P61" i="1"/>
  <c r="BC61" i="1" s="1"/>
  <c r="DC60" i="1"/>
  <c r="DB60" i="1"/>
  <c r="CZ60" i="1"/>
  <c r="BO60" i="1"/>
  <c r="BN60" i="1"/>
  <c r="BJ60" i="1"/>
  <c r="BF60" i="1"/>
  <c r="AZ60" i="1"/>
  <c r="AT60" i="1"/>
  <c r="BG60" i="1" s="1"/>
  <c r="AO60" i="1"/>
  <c r="AN60" i="1"/>
  <c r="AM60" i="1"/>
  <c r="AE60" i="1"/>
  <c r="AD60" i="1"/>
  <c r="AC60" i="1"/>
  <c r="V60" i="1"/>
  <c r="DC59" i="1"/>
  <c r="DB59" i="1"/>
  <c r="CZ59" i="1"/>
  <c r="DA59" i="1" s="1"/>
  <c r="BB59" i="1" s="1"/>
  <c r="BD59" i="1" s="1"/>
  <c r="BP59" i="1"/>
  <c r="BQ59" i="1" s="1"/>
  <c r="BO59" i="1"/>
  <c r="BN59" i="1"/>
  <c r="BM59" i="1"/>
  <c r="BL59" i="1"/>
  <c r="BK59" i="1"/>
  <c r="BJ59" i="1"/>
  <c r="BF59" i="1"/>
  <c r="AZ59" i="1"/>
  <c r="AT59" i="1"/>
  <c r="BG59" i="1" s="1"/>
  <c r="AO59" i="1"/>
  <c r="AM59" i="1" s="1"/>
  <c r="O59" i="1" s="1"/>
  <c r="AE59" i="1"/>
  <c r="AD59" i="1"/>
  <c r="AC59" i="1" s="1"/>
  <c r="Z59" i="1"/>
  <c r="AA59" i="1" s="1"/>
  <c r="AB59" i="1" s="1"/>
  <c r="AF59" i="1" s="1"/>
  <c r="Y59" i="1"/>
  <c r="V59" i="1"/>
  <c r="P59" i="1"/>
  <c r="BC59" i="1" s="1"/>
  <c r="BE59" i="1" s="1"/>
  <c r="N59" i="1"/>
  <c r="DC58" i="1"/>
  <c r="DB58" i="1"/>
  <c r="CZ58" i="1"/>
  <c r="DA58" i="1" s="1"/>
  <c r="BB58" i="1" s="1"/>
  <c r="BO58" i="1"/>
  <c r="BN58" i="1"/>
  <c r="BJ58" i="1"/>
  <c r="BM58" i="1" s="1"/>
  <c r="BG58" i="1"/>
  <c r="BF58" i="1"/>
  <c r="AZ58" i="1"/>
  <c r="AT58" i="1"/>
  <c r="AO58" i="1"/>
  <c r="AM58" i="1" s="1"/>
  <c r="AN58" i="1"/>
  <c r="AE58" i="1"/>
  <c r="AD58" i="1"/>
  <c r="Y58" i="1"/>
  <c r="V58" i="1"/>
  <c r="T58" i="1"/>
  <c r="Q58" i="1"/>
  <c r="P58" i="1"/>
  <c r="BC58" i="1" s="1"/>
  <c r="O58" i="1"/>
  <c r="N58" i="1" s="1"/>
  <c r="DC57" i="1"/>
  <c r="DB57" i="1"/>
  <c r="CZ57" i="1"/>
  <c r="DA57" i="1" s="1"/>
  <c r="BO57" i="1"/>
  <c r="BN57" i="1"/>
  <c r="BJ57" i="1"/>
  <c r="BG57" i="1"/>
  <c r="BF57" i="1"/>
  <c r="BB57" i="1"/>
  <c r="BD57" i="1" s="1"/>
  <c r="AZ57" i="1"/>
  <c r="AT57" i="1"/>
  <c r="AO57" i="1"/>
  <c r="AM57" i="1" s="1"/>
  <c r="AN57" i="1" s="1"/>
  <c r="AE57" i="1"/>
  <c r="AD57" i="1"/>
  <c r="AC57" i="1"/>
  <c r="V57" i="1"/>
  <c r="DC56" i="1"/>
  <c r="DB56" i="1"/>
  <c r="CZ56" i="1"/>
  <c r="DA56" i="1" s="1"/>
  <c r="BB56" i="1" s="1"/>
  <c r="BO56" i="1"/>
  <c r="BN56" i="1"/>
  <c r="BM56" i="1"/>
  <c r="BJ56" i="1"/>
  <c r="BL56" i="1" s="1"/>
  <c r="BP56" i="1" s="1"/>
  <c r="BQ56" i="1" s="1"/>
  <c r="BG56" i="1"/>
  <c r="BF56" i="1"/>
  <c r="BD56" i="1"/>
  <c r="AZ56" i="1"/>
  <c r="AT56" i="1"/>
  <c r="AO56" i="1"/>
  <c r="AM56" i="1" s="1"/>
  <c r="AE56" i="1"/>
  <c r="AC56" i="1" s="1"/>
  <c r="AD56" i="1"/>
  <c r="V56" i="1"/>
  <c r="T56" i="1"/>
  <c r="O56" i="1"/>
  <c r="N56" i="1" s="1"/>
  <c r="AG56" i="1" s="1"/>
  <c r="DC55" i="1"/>
  <c r="DB55" i="1"/>
  <c r="DA55" i="1"/>
  <c r="CZ55" i="1"/>
  <c r="BO55" i="1"/>
  <c r="BN55" i="1"/>
  <c r="BM55" i="1"/>
  <c r="BL55" i="1"/>
  <c r="BP55" i="1" s="1"/>
  <c r="BQ55" i="1" s="1"/>
  <c r="BK55" i="1"/>
  <c r="BJ55" i="1"/>
  <c r="BG55" i="1"/>
  <c r="BF55" i="1"/>
  <c r="BB55" i="1"/>
  <c r="AZ55" i="1"/>
  <c r="AT55" i="1"/>
  <c r="AO55" i="1"/>
  <c r="AM55" i="1"/>
  <c r="AE55" i="1"/>
  <c r="AD55" i="1"/>
  <c r="AC55" i="1"/>
  <c r="Y55" i="1"/>
  <c r="V55" i="1"/>
  <c r="Q55" i="1"/>
  <c r="DC54" i="1"/>
  <c r="DB54" i="1"/>
  <c r="CZ54" i="1"/>
  <c r="BO54" i="1"/>
  <c r="BN54" i="1"/>
  <c r="BM54" i="1"/>
  <c r="BJ54" i="1"/>
  <c r="BG54" i="1"/>
  <c r="BF54" i="1"/>
  <c r="AZ54" i="1"/>
  <c r="AT54" i="1"/>
  <c r="AO54" i="1"/>
  <c r="AM54" i="1" s="1"/>
  <c r="AE54" i="1"/>
  <c r="AC54" i="1" s="1"/>
  <c r="AD54" i="1"/>
  <c r="V54" i="1"/>
  <c r="T54" i="1"/>
  <c r="O54" i="1"/>
  <c r="N54" i="1" s="1"/>
  <c r="AG54" i="1" s="1"/>
  <c r="DC53" i="1"/>
  <c r="DB53" i="1"/>
  <c r="DA53" i="1" s="1"/>
  <c r="BB53" i="1" s="1"/>
  <c r="CZ53" i="1"/>
  <c r="BP53" i="1"/>
  <c r="BQ53" i="1" s="1"/>
  <c r="BO53" i="1"/>
  <c r="BN53" i="1"/>
  <c r="BM53" i="1"/>
  <c r="BL53" i="1"/>
  <c r="BK53" i="1"/>
  <c r="BJ53" i="1"/>
  <c r="BG53" i="1"/>
  <c r="BF53" i="1"/>
  <c r="AZ53" i="1"/>
  <c r="AT53" i="1"/>
  <c r="AO53" i="1"/>
  <c r="AM53" i="1"/>
  <c r="AE53" i="1"/>
  <c r="AD53" i="1"/>
  <c r="AC53" i="1" s="1"/>
  <c r="Y53" i="1"/>
  <c r="V53" i="1"/>
  <c r="DC52" i="1"/>
  <c r="DB52" i="1"/>
  <c r="CZ52" i="1"/>
  <c r="DA52" i="1" s="1"/>
  <c r="BB52" i="1" s="1"/>
  <c r="BQ52" i="1"/>
  <c r="BO52" i="1"/>
  <c r="BN52" i="1"/>
  <c r="BM52" i="1"/>
  <c r="BJ52" i="1"/>
  <c r="BL52" i="1" s="1"/>
  <c r="BP52" i="1" s="1"/>
  <c r="BF52" i="1"/>
  <c r="AZ52" i="1"/>
  <c r="BD52" i="1" s="1"/>
  <c r="AT52" i="1"/>
  <c r="BG52" i="1" s="1"/>
  <c r="AO52" i="1"/>
  <c r="AM52" i="1" s="1"/>
  <c r="AE52" i="1"/>
  <c r="AC52" i="1" s="1"/>
  <c r="AD52" i="1"/>
  <c r="Y52" i="1"/>
  <c r="V52" i="1"/>
  <c r="DC51" i="1"/>
  <c r="DB51" i="1"/>
  <c r="DA51" i="1" s="1"/>
  <c r="BB51" i="1" s="1"/>
  <c r="CZ51" i="1"/>
  <c r="BO51" i="1"/>
  <c r="BN51" i="1"/>
  <c r="BM51" i="1"/>
  <c r="BL51" i="1"/>
  <c r="BP51" i="1" s="1"/>
  <c r="BQ51" i="1" s="1"/>
  <c r="BK51" i="1"/>
  <c r="BJ51" i="1"/>
  <c r="BG51" i="1"/>
  <c r="BF51" i="1"/>
  <c r="AZ51" i="1"/>
  <c r="AT51" i="1"/>
  <c r="AO51" i="1"/>
  <c r="AM51" i="1" s="1"/>
  <c r="AE51" i="1"/>
  <c r="AC51" i="1" s="1"/>
  <c r="AD51" i="1"/>
  <c r="Y51" i="1"/>
  <c r="V51" i="1"/>
  <c r="DC50" i="1"/>
  <c r="DB50" i="1"/>
  <c r="DA50" i="1"/>
  <c r="BB50" i="1" s="1"/>
  <c r="CZ50" i="1"/>
  <c r="BQ50" i="1"/>
  <c r="BO50" i="1"/>
  <c r="BN50" i="1"/>
  <c r="BM50" i="1"/>
  <c r="BJ50" i="1"/>
  <c r="BL50" i="1" s="1"/>
  <c r="BP50" i="1" s="1"/>
  <c r="BG50" i="1"/>
  <c r="BF50" i="1"/>
  <c r="AZ50" i="1"/>
  <c r="BD50" i="1" s="1"/>
  <c r="AT50" i="1"/>
  <c r="AO50" i="1"/>
  <c r="AM50" i="1"/>
  <c r="AN50" i="1" s="1"/>
  <c r="AE50" i="1"/>
  <c r="AC50" i="1" s="1"/>
  <c r="AD50" i="1"/>
  <c r="Y50" i="1"/>
  <c r="V50" i="1"/>
  <c r="DC49" i="1"/>
  <c r="DB49" i="1"/>
  <c r="DA49" i="1" s="1"/>
  <c r="BB49" i="1" s="1"/>
  <c r="CZ49" i="1"/>
  <c r="BO49" i="1"/>
  <c r="BN49" i="1"/>
  <c r="BM49" i="1"/>
  <c r="BL49" i="1"/>
  <c r="BP49" i="1" s="1"/>
  <c r="BQ49" i="1" s="1"/>
  <c r="BK49" i="1"/>
  <c r="BJ49" i="1"/>
  <c r="BG49" i="1"/>
  <c r="BF49" i="1"/>
  <c r="AZ49" i="1"/>
  <c r="AT49" i="1"/>
  <c r="AO49" i="1"/>
  <c r="AN49" i="1"/>
  <c r="AM49" i="1"/>
  <c r="AE49" i="1"/>
  <c r="AC49" i="1" s="1"/>
  <c r="AD49" i="1"/>
  <c r="Y49" i="1"/>
  <c r="V49" i="1"/>
  <c r="Q49" i="1"/>
  <c r="O49" i="1"/>
  <c r="N49" i="1"/>
  <c r="DC48" i="1"/>
  <c r="DB48" i="1"/>
  <c r="DA48" i="1"/>
  <c r="BB48" i="1" s="1"/>
  <c r="CZ48" i="1"/>
  <c r="BO48" i="1"/>
  <c r="BN48" i="1"/>
  <c r="BM48" i="1"/>
  <c r="BJ48" i="1"/>
  <c r="BL48" i="1" s="1"/>
  <c r="BP48" i="1" s="1"/>
  <c r="BQ48" i="1" s="1"/>
  <c r="BG48" i="1"/>
  <c r="BF48" i="1"/>
  <c r="BD48" i="1"/>
  <c r="AZ48" i="1"/>
  <c r="AT48" i="1"/>
  <c r="AO48" i="1"/>
  <c r="AM48" i="1"/>
  <c r="AE48" i="1"/>
  <c r="AC48" i="1" s="1"/>
  <c r="AD48" i="1"/>
  <c r="Y48" i="1"/>
  <c r="V48" i="1"/>
  <c r="O48" i="1"/>
  <c r="N48" i="1" s="1"/>
  <c r="DC47" i="1"/>
  <c r="DB47" i="1"/>
  <c r="DA47" i="1" s="1"/>
  <c r="BB47" i="1" s="1"/>
  <c r="CZ47" i="1"/>
  <c r="BQ47" i="1"/>
  <c r="BO47" i="1"/>
  <c r="BN47" i="1"/>
  <c r="BM47" i="1"/>
  <c r="BL47" i="1"/>
  <c r="BP47" i="1" s="1"/>
  <c r="BK47" i="1"/>
  <c r="BJ47" i="1"/>
  <c r="BG47" i="1"/>
  <c r="BF47" i="1"/>
  <c r="AZ47" i="1"/>
  <c r="AT47" i="1"/>
  <c r="AO47" i="1"/>
  <c r="AM47" i="1" s="1"/>
  <c r="AN47" i="1"/>
  <c r="AE47" i="1"/>
  <c r="AC47" i="1" s="1"/>
  <c r="AD47" i="1"/>
  <c r="Y47" i="1"/>
  <c r="V47" i="1"/>
  <c r="P47" i="1"/>
  <c r="BC47" i="1" s="1"/>
  <c r="BE47" i="1" s="1"/>
  <c r="DC46" i="1"/>
  <c r="DB46" i="1"/>
  <c r="DA46" i="1"/>
  <c r="BB46" i="1" s="1"/>
  <c r="CZ46" i="1"/>
  <c r="BP46" i="1"/>
  <c r="BQ46" i="1" s="1"/>
  <c r="BO46" i="1"/>
  <c r="BN46" i="1"/>
  <c r="BM46" i="1"/>
  <c r="BL46" i="1"/>
  <c r="BK46" i="1"/>
  <c r="BJ46" i="1"/>
  <c r="BG46" i="1"/>
  <c r="BF46" i="1"/>
  <c r="AZ46" i="1"/>
  <c r="BD46" i="1" s="1"/>
  <c r="AT46" i="1"/>
  <c r="AO46" i="1"/>
  <c r="AN46" i="1"/>
  <c r="AM46" i="1"/>
  <c r="P46" i="1" s="1"/>
  <c r="BC46" i="1" s="1"/>
  <c r="BE46" i="1" s="1"/>
  <c r="AE46" i="1"/>
  <c r="AD46" i="1"/>
  <c r="AC46" i="1" s="1"/>
  <c r="Y46" i="1"/>
  <c r="V46" i="1"/>
  <c r="T46" i="1"/>
  <c r="Q46" i="1"/>
  <c r="DC45" i="1"/>
  <c r="DB45" i="1"/>
  <c r="CZ45" i="1"/>
  <c r="BO45" i="1"/>
  <c r="BN45" i="1"/>
  <c r="BL45" i="1"/>
  <c r="BP45" i="1" s="1"/>
  <c r="BQ45" i="1" s="1"/>
  <c r="BJ45" i="1"/>
  <c r="BM45" i="1" s="1"/>
  <c r="BG45" i="1"/>
  <c r="BF45" i="1"/>
  <c r="AZ45" i="1"/>
  <c r="AT45" i="1"/>
  <c r="AO45" i="1"/>
  <c r="AM45" i="1" s="1"/>
  <c r="O45" i="1" s="1"/>
  <c r="N45" i="1" s="1"/>
  <c r="AE45" i="1"/>
  <c r="AC45" i="1" s="1"/>
  <c r="AD45" i="1"/>
  <c r="V45" i="1"/>
  <c r="DC44" i="1"/>
  <c r="DB44" i="1"/>
  <c r="CZ44" i="1"/>
  <c r="BO44" i="1"/>
  <c r="BN44" i="1"/>
  <c r="BJ44" i="1"/>
  <c r="BF44" i="1"/>
  <c r="AZ44" i="1"/>
  <c r="AT44" i="1"/>
  <c r="BG44" i="1" s="1"/>
  <c r="AO44" i="1"/>
  <c r="AM44" i="1"/>
  <c r="AE44" i="1"/>
  <c r="AD44" i="1"/>
  <c r="AC44" i="1"/>
  <c r="V44" i="1"/>
  <c r="P44" i="1"/>
  <c r="BC44" i="1" s="1"/>
  <c r="DC43" i="1"/>
  <c r="DB43" i="1"/>
  <c r="CZ43" i="1"/>
  <c r="BO43" i="1"/>
  <c r="BN43" i="1"/>
  <c r="BM43" i="1"/>
  <c r="BJ43" i="1"/>
  <c r="BF43" i="1"/>
  <c r="AZ43" i="1"/>
  <c r="AT43" i="1"/>
  <c r="BG43" i="1" s="1"/>
  <c r="AO43" i="1"/>
  <c r="AM43" i="1" s="1"/>
  <c r="AE43" i="1"/>
  <c r="AD43" i="1"/>
  <c r="AC43" i="1" s="1"/>
  <c r="V43" i="1"/>
  <c r="P43" i="1"/>
  <c r="BC43" i="1" s="1"/>
  <c r="DC42" i="1"/>
  <c r="DB42" i="1"/>
  <c r="DA42" i="1" s="1"/>
  <c r="BB42" i="1" s="1"/>
  <c r="BD42" i="1" s="1"/>
  <c r="CZ42" i="1"/>
  <c r="BP42" i="1"/>
  <c r="BQ42" i="1" s="1"/>
  <c r="BO42" i="1"/>
  <c r="BN42" i="1"/>
  <c r="BL42" i="1"/>
  <c r="BK42" i="1"/>
  <c r="BJ42" i="1"/>
  <c r="BM42" i="1" s="1"/>
  <c r="BF42" i="1"/>
  <c r="AZ42" i="1"/>
  <c r="AT42" i="1"/>
  <c r="BG42" i="1" s="1"/>
  <c r="AO42" i="1"/>
  <c r="AN42" i="1"/>
  <c r="AM42" i="1"/>
  <c r="P42" i="1" s="1"/>
  <c r="BC42" i="1" s="1"/>
  <c r="BE42" i="1" s="1"/>
  <c r="AE42" i="1"/>
  <c r="AD42" i="1"/>
  <c r="AC42" i="1" s="1"/>
  <c r="Y42" i="1"/>
  <c r="V42" i="1"/>
  <c r="T42" i="1"/>
  <c r="Q42" i="1"/>
  <c r="DC41" i="1"/>
  <c r="DB41" i="1"/>
  <c r="CZ41" i="1"/>
  <c r="BO41" i="1"/>
  <c r="BN41" i="1"/>
  <c r="BJ41" i="1"/>
  <c r="BF41" i="1"/>
  <c r="AZ41" i="1"/>
  <c r="AT41" i="1"/>
  <c r="BG41" i="1" s="1"/>
  <c r="AO41" i="1"/>
  <c r="AM41" i="1" s="1"/>
  <c r="AE41" i="1"/>
  <c r="AD41" i="1"/>
  <c r="V41" i="1"/>
  <c r="T41" i="1"/>
  <c r="P41" i="1"/>
  <c r="BC41" i="1" s="1"/>
  <c r="O41" i="1"/>
  <c r="N41" i="1" s="1"/>
  <c r="AG41" i="1" s="1"/>
  <c r="DC40" i="1"/>
  <c r="DB40" i="1"/>
  <c r="CZ40" i="1"/>
  <c r="BO40" i="1"/>
  <c r="BN40" i="1"/>
  <c r="BL40" i="1"/>
  <c r="BP40" i="1" s="1"/>
  <c r="BQ40" i="1" s="1"/>
  <c r="BJ40" i="1"/>
  <c r="BF40" i="1"/>
  <c r="AZ40" i="1"/>
  <c r="AT40" i="1"/>
  <c r="BG40" i="1" s="1"/>
  <c r="AO40" i="1"/>
  <c r="AN40" i="1"/>
  <c r="AM40" i="1"/>
  <c r="AE40" i="1"/>
  <c r="AD40" i="1"/>
  <c r="AC40" i="1"/>
  <c r="V40" i="1"/>
  <c r="P40" i="1"/>
  <c r="BC40" i="1" s="1"/>
  <c r="DC39" i="1"/>
  <c r="DB39" i="1"/>
  <c r="CZ39" i="1"/>
  <c r="BO39" i="1"/>
  <c r="BN39" i="1"/>
  <c r="BM39" i="1"/>
  <c r="BJ39" i="1"/>
  <c r="BF39" i="1"/>
  <c r="BC39" i="1"/>
  <c r="AZ39" i="1"/>
  <c r="AT39" i="1"/>
  <c r="BG39" i="1" s="1"/>
  <c r="AO39" i="1"/>
  <c r="AM39" i="1" s="1"/>
  <c r="Q39" i="1" s="1"/>
  <c r="AN39" i="1"/>
  <c r="AE39" i="1"/>
  <c r="AD39" i="1"/>
  <c r="AC39" i="1" s="1"/>
  <c r="V39" i="1"/>
  <c r="T39" i="1"/>
  <c r="P39" i="1"/>
  <c r="O39" i="1"/>
  <c r="N39" i="1" s="1"/>
  <c r="DC38" i="1"/>
  <c r="DB38" i="1"/>
  <c r="DA38" i="1"/>
  <c r="CZ38" i="1"/>
  <c r="BP38" i="1"/>
  <c r="BQ38" i="1" s="1"/>
  <c r="BO38" i="1"/>
  <c r="BN38" i="1"/>
  <c r="BL38" i="1"/>
  <c r="BK38" i="1"/>
  <c r="BJ38" i="1"/>
  <c r="BM38" i="1" s="1"/>
  <c r="BF38" i="1"/>
  <c r="BB38" i="1"/>
  <c r="AZ38" i="1"/>
  <c r="BD38" i="1" s="1"/>
  <c r="AT38" i="1"/>
  <c r="BG38" i="1" s="1"/>
  <c r="AO38" i="1"/>
  <c r="AM38" i="1"/>
  <c r="AE38" i="1"/>
  <c r="AD38" i="1"/>
  <c r="AC38" i="1"/>
  <c r="Y38" i="1"/>
  <c r="V38" i="1"/>
  <c r="T38" i="1"/>
  <c r="Q38" i="1"/>
  <c r="DC37" i="1"/>
  <c r="DB37" i="1"/>
  <c r="CZ37" i="1"/>
  <c r="BO37" i="1"/>
  <c r="BN37" i="1"/>
  <c r="BM37" i="1"/>
  <c r="BJ37" i="1"/>
  <c r="BK37" i="1" s="1"/>
  <c r="BG37" i="1"/>
  <c r="BF37" i="1"/>
  <c r="AZ37" i="1"/>
  <c r="AT37" i="1"/>
  <c r="AO37" i="1"/>
  <c r="AM37" i="1" s="1"/>
  <c r="Q37" i="1" s="1"/>
  <c r="AN37" i="1"/>
  <c r="AE37" i="1"/>
  <c r="AD37" i="1"/>
  <c r="V37" i="1"/>
  <c r="T37" i="1"/>
  <c r="P37" i="1"/>
  <c r="BC37" i="1" s="1"/>
  <c r="O37" i="1"/>
  <c r="N37" i="1" s="1"/>
  <c r="DC36" i="1"/>
  <c r="DB36" i="1"/>
  <c r="DA36" i="1"/>
  <c r="CZ36" i="1"/>
  <c r="BO36" i="1"/>
  <c r="BN36" i="1"/>
  <c r="BK36" i="1"/>
  <c r="BJ36" i="1"/>
  <c r="BM36" i="1" s="1"/>
  <c r="BF36" i="1"/>
  <c r="BB36" i="1"/>
  <c r="AZ36" i="1"/>
  <c r="AT36" i="1"/>
  <c r="BG36" i="1" s="1"/>
  <c r="AO36" i="1"/>
  <c r="AM36" i="1"/>
  <c r="AE36" i="1"/>
  <c r="AD36" i="1"/>
  <c r="AC36" i="1" s="1"/>
  <c r="Y36" i="1"/>
  <c r="V36" i="1"/>
  <c r="DC35" i="1"/>
  <c r="DB35" i="1"/>
  <c r="CZ35" i="1"/>
  <c r="BO35" i="1"/>
  <c r="BN35" i="1"/>
  <c r="BJ35" i="1"/>
  <c r="BF35" i="1"/>
  <c r="AZ35" i="1"/>
  <c r="AT35" i="1"/>
  <c r="BG35" i="1" s="1"/>
  <c r="AO35" i="1"/>
  <c r="AM35" i="1"/>
  <c r="AE35" i="1"/>
  <c r="AD35" i="1"/>
  <c r="AC35" i="1"/>
  <c r="V35" i="1"/>
  <c r="P35" i="1"/>
  <c r="BC35" i="1" s="1"/>
  <c r="DC34" i="1"/>
  <c r="DB34" i="1"/>
  <c r="CZ34" i="1"/>
  <c r="DA34" i="1" s="1"/>
  <c r="BB34" i="1" s="1"/>
  <c r="BD34" i="1" s="1"/>
  <c r="BP34" i="1"/>
  <c r="BQ34" i="1" s="1"/>
  <c r="BO34" i="1"/>
  <c r="BN34" i="1"/>
  <c r="BM34" i="1"/>
  <c r="BL34" i="1"/>
  <c r="BJ34" i="1"/>
  <c r="BK34" i="1" s="1"/>
  <c r="BF34" i="1"/>
  <c r="AZ34" i="1"/>
  <c r="AT34" i="1"/>
  <c r="BG34" i="1" s="1"/>
  <c r="AO34" i="1"/>
  <c r="AM34" i="1" s="1"/>
  <c r="AN34" i="1" s="1"/>
  <c r="AE34" i="1"/>
  <c r="AD34" i="1"/>
  <c r="AC34" i="1" s="1"/>
  <c r="V34" i="1"/>
  <c r="DC33" i="1"/>
  <c r="DB33" i="1"/>
  <c r="DA33" i="1"/>
  <c r="BB33" i="1" s="1"/>
  <c r="CZ33" i="1"/>
  <c r="BO33" i="1"/>
  <c r="BN33" i="1"/>
  <c r="BK33" i="1"/>
  <c r="BJ33" i="1"/>
  <c r="BF33" i="1"/>
  <c r="AZ33" i="1"/>
  <c r="BD33" i="1" s="1"/>
  <c r="AT33" i="1"/>
  <c r="BG33" i="1" s="1"/>
  <c r="AO33" i="1"/>
  <c r="AM33" i="1" s="1"/>
  <c r="T33" i="1" s="1"/>
  <c r="AE33" i="1"/>
  <c r="AD33" i="1"/>
  <c r="AC33" i="1" s="1"/>
  <c r="Y33" i="1"/>
  <c r="V33" i="1"/>
  <c r="DC32" i="1"/>
  <c r="DB32" i="1"/>
  <c r="CZ32" i="1"/>
  <c r="BQ32" i="1"/>
  <c r="BP32" i="1"/>
  <c r="BO32" i="1"/>
  <c r="BN32" i="1"/>
  <c r="BL32" i="1"/>
  <c r="BJ32" i="1"/>
  <c r="BM32" i="1" s="1"/>
  <c r="BG32" i="1"/>
  <c r="BF32" i="1"/>
  <c r="AZ32" i="1"/>
  <c r="AT32" i="1"/>
  <c r="AO32" i="1"/>
  <c r="AM32" i="1" s="1"/>
  <c r="AN32" i="1"/>
  <c r="AE32" i="1"/>
  <c r="AD32" i="1"/>
  <c r="V32" i="1"/>
  <c r="T32" i="1"/>
  <c r="O32" i="1"/>
  <c r="N32" i="1" s="1"/>
  <c r="DC31" i="1"/>
  <c r="DB31" i="1"/>
  <c r="CZ31" i="1"/>
  <c r="BO31" i="1"/>
  <c r="BN31" i="1"/>
  <c r="BJ31" i="1"/>
  <c r="BF31" i="1"/>
  <c r="AZ31" i="1"/>
  <c r="AT31" i="1"/>
  <c r="BG31" i="1" s="1"/>
  <c r="AO31" i="1"/>
  <c r="AM31" i="1"/>
  <c r="T31" i="1" s="1"/>
  <c r="AE31" i="1"/>
  <c r="AD31" i="1"/>
  <c r="AC31" i="1"/>
  <c r="V31" i="1"/>
  <c r="P31" i="1"/>
  <c r="BC31" i="1" s="1"/>
  <c r="DC30" i="1"/>
  <c r="DB30" i="1"/>
  <c r="CZ30" i="1"/>
  <c r="BO30" i="1"/>
  <c r="BN30" i="1"/>
  <c r="BL30" i="1"/>
  <c r="BP30" i="1" s="1"/>
  <c r="BQ30" i="1" s="1"/>
  <c r="BJ30" i="1"/>
  <c r="BK30" i="1" s="1"/>
  <c r="BF30" i="1"/>
  <c r="AZ30" i="1"/>
  <c r="AT30" i="1"/>
  <c r="BG30" i="1" s="1"/>
  <c r="AO30" i="1"/>
  <c r="AM30" i="1" s="1"/>
  <c r="AN30" i="1"/>
  <c r="AE30" i="1"/>
  <c r="AD30" i="1"/>
  <c r="AC30" i="1" s="1"/>
  <c r="V30" i="1"/>
  <c r="DC29" i="1"/>
  <c r="DB29" i="1"/>
  <c r="DA29" i="1"/>
  <c r="BB29" i="1" s="1"/>
  <c r="BD29" i="1" s="1"/>
  <c r="CZ29" i="1"/>
  <c r="Y29" i="1" s="1"/>
  <c r="BO29" i="1"/>
  <c r="BN29" i="1"/>
  <c r="BJ29" i="1"/>
  <c r="BF29" i="1"/>
  <c r="AZ29" i="1"/>
  <c r="AT29" i="1"/>
  <c r="BG29" i="1" s="1"/>
  <c r="AO29" i="1"/>
  <c r="AM29" i="1" s="1"/>
  <c r="O29" i="1" s="1"/>
  <c r="AE29" i="1"/>
  <c r="AD29" i="1"/>
  <c r="AC29" i="1" s="1"/>
  <c r="V29" i="1"/>
  <c r="T29" i="1"/>
  <c r="Q29" i="1"/>
  <c r="P29" i="1"/>
  <c r="BC29" i="1" s="1"/>
  <c r="BE29" i="1" s="1"/>
  <c r="N29" i="1"/>
  <c r="AG29" i="1" s="1"/>
  <c r="DC28" i="1"/>
  <c r="DB28" i="1"/>
  <c r="CZ28" i="1"/>
  <c r="BO28" i="1"/>
  <c r="BN28" i="1"/>
  <c r="BL28" i="1"/>
  <c r="BP28" i="1" s="1"/>
  <c r="BQ28" i="1" s="1"/>
  <c r="BJ28" i="1"/>
  <c r="BM28" i="1" s="1"/>
  <c r="BG28" i="1"/>
  <c r="BF28" i="1"/>
  <c r="AZ28" i="1"/>
  <c r="AT28" i="1"/>
  <c r="AO28" i="1"/>
  <c r="AM28" i="1" s="1"/>
  <c r="AN28" i="1" s="1"/>
  <c r="AE28" i="1"/>
  <c r="AD28" i="1"/>
  <c r="V28" i="1"/>
  <c r="DC27" i="1"/>
  <c r="DB27" i="1"/>
  <c r="CZ27" i="1"/>
  <c r="BO27" i="1"/>
  <c r="BN27" i="1"/>
  <c r="BJ27" i="1"/>
  <c r="BF27" i="1"/>
  <c r="AZ27" i="1"/>
  <c r="AT27" i="1"/>
  <c r="BG27" i="1" s="1"/>
  <c r="AO27" i="1"/>
  <c r="AM27" i="1"/>
  <c r="AE27" i="1"/>
  <c r="AD27" i="1"/>
  <c r="AC27" i="1"/>
  <c r="V27" i="1"/>
  <c r="T27" i="1"/>
  <c r="P27" i="1"/>
  <c r="BC27" i="1" s="1"/>
  <c r="DC26" i="1"/>
  <c r="DB26" i="1"/>
  <c r="CZ26" i="1"/>
  <c r="BP26" i="1"/>
  <c r="BQ26" i="1" s="1"/>
  <c r="BO26" i="1"/>
  <c r="BN26" i="1"/>
  <c r="BM26" i="1"/>
  <c r="BL26" i="1"/>
  <c r="BJ26" i="1"/>
  <c r="BK26" i="1" s="1"/>
  <c r="BF26" i="1"/>
  <c r="AZ26" i="1"/>
  <c r="AT26" i="1"/>
  <c r="BG26" i="1" s="1"/>
  <c r="AO26" i="1"/>
  <c r="AM26" i="1" s="1"/>
  <c r="AN26" i="1" s="1"/>
  <c r="AE26" i="1"/>
  <c r="AD26" i="1"/>
  <c r="AC26" i="1" s="1"/>
  <c r="V26" i="1"/>
  <c r="DC25" i="1"/>
  <c r="DB25" i="1"/>
  <c r="DA25" i="1"/>
  <c r="CZ25" i="1"/>
  <c r="BO25" i="1"/>
  <c r="BN25" i="1"/>
  <c r="BL25" i="1"/>
  <c r="BP25" i="1" s="1"/>
  <c r="BQ25" i="1" s="1"/>
  <c r="BK25" i="1"/>
  <c r="BJ25" i="1"/>
  <c r="BM25" i="1" s="1"/>
  <c r="BF25" i="1"/>
  <c r="BB25" i="1"/>
  <c r="BD25" i="1" s="1"/>
  <c r="AZ25" i="1"/>
  <c r="AT25" i="1"/>
  <c r="BG25" i="1" s="1"/>
  <c r="AO25" i="1"/>
  <c r="AM25" i="1" s="1"/>
  <c r="O25" i="1" s="1"/>
  <c r="N25" i="1" s="1"/>
  <c r="AE25" i="1"/>
  <c r="AD25" i="1"/>
  <c r="AC25" i="1" s="1"/>
  <c r="Y25" i="1"/>
  <c r="V25" i="1"/>
  <c r="DC24" i="1"/>
  <c r="DB24" i="1"/>
  <c r="CZ24" i="1"/>
  <c r="BO24" i="1"/>
  <c r="BN24" i="1"/>
  <c r="BL24" i="1"/>
  <c r="BP24" i="1" s="1"/>
  <c r="BQ24" i="1" s="1"/>
  <c r="BJ24" i="1"/>
  <c r="BF24" i="1"/>
  <c r="AZ24" i="1"/>
  <c r="AT24" i="1"/>
  <c r="BG24" i="1" s="1"/>
  <c r="AO24" i="1"/>
  <c r="AM24" i="1" s="1"/>
  <c r="Q24" i="1" s="1"/>
  <c r="AE24" i="1"/>
  <c r="AD24" i="1"/>
  <c r="AC24" i="1" s="1"/>
  <c r="V24" i="1"/>
  <c r="O24" i="1"/>
  <c r="N24" i="1" s="1"/>
  <c r="DC23" i="1"/>
  <c r="DB23" i="1"/>
  <c r="CZ23" i="1"/>
  <c r="BO23" i="1"/>
  <c r="BN23" i="1"/>
  <c r="BL23" i="1"/>
  <c r="BP23" i="1" s="1"/>
  <c r="BQ23" i="1" s="1"/>
  <c r="BJ23" i="1"/>
  <c r="BF23" i="1"/>
  <c r="AZ23" i="1"/>
  <c r="AT23" i="1"/>
  <c r="BG23" i="1" s="1"/>
  <c r="AO23" i="1"/>
  <c r="AN23" i="1"/>
  <c r="AM23" i="1"/>
  <c r="T23" i="1" s="1"/>
  <c r="AE23" i="1"/>
  <c r="AD23" i="1"/>
  <c r="AC23" i="1"/>
  <c r="V23" i="1"/>
  <c r="P23" i="1"/>
  <c r="BC23" i="1" s="1"/>
  <c r="DC22" i="1"/>
  <c r="DB22" i="1"/>
  <c r="CZ22" i="1"/>
  <c r="DA22" i="1" s="1"/>
  <c r="BB22" i="1" s="1"/>
  <c r="BD22" i="1" s="1"/>
  <c r="BP22" i="1"/>
  <c r="BQ22" i="1" s="1"/>
  <c r="BO22" i="1"/>
  <c r="BN22" i="1"/>
  <c r="BM22" i="1"/>
  <c r="BL22" i="1"/>
  <c r="BK22" i="1"/>
  <c r="BJ22" i="1"/>
  <c r="BG22" i="1"/>
  <c r="BF22" i="1"/>
  <c r="AZ22" i="1"/>
  <c r="AT22" i="1"/>
  <c r="AO22" i="1"/>
  <c r="AM22" i="1" s="1"/>
  <c r="AN22" i="1"/>
  <c r="AE22" i="1"/>
  <c r="AD22" i="1"/>
  <c r="AA22" i="1"/>
  <c r="AI22" i="1" s="1"/>
  <c r="Z22" i="1"/>
  <c r="Y22" i="1"/>
  <c r="V22" i="1"/>
  <c r="T22" i="1"/>
  <c r="Q22" i="1"/>
  <c r="P22" i="1"/>
  <c r="BC22" i="1" s="1"/>
  <c r="BE22" i="1" s="1"/>
  <c r="O22" i="1"/>
  <c r="N22" i="1"/>
  <c r="AG22" i="1" s="1"/>
  <c r="DC21" i="1"/>
  <c r="DB21" i="1"/>
  <c r="CZ21" i="1"/>
  <c r="Y21" i="1" s="1"/>
  <c r="BO21" i="1"/>
  <c r="BN21" i="1"/>
  <c r="BJ21" i="1"/>
  <c r="BM21" i="1" s="1"/>
  <c r="BG21" i="1"/>
  <c r="BF21" i="1"/>
  <c r="AZ21" i="1"/>
  <c r="AT21" i="1"/>
  <c r="AO21" i="1"/>
  <c r="AN21" i="1"/>
  <c r="AM21" i="1"/>
  <c r="Q21" i="1" s="1"/>
  <c r="AE21" i="1"/>
  <c r="AD21" i="1"/>
  <c r="AC21" i="1"/>
  <c r="V21" i="1"/>
  <c r="T21" i="1"/>
  <c r="DC20" i="1"/>
  <c r="DB20" i="1"/>
  <c r="CZ20" i="1"/>
  <c r="BO20" i="1"/>
  <c r="BN20" i="1"/>
  <c r="BJ20" i="1"/>
  <c r="BK20" i="1" s="1"/>
  <c r="BG20" i="1"/>
  <c r="BF20" i="1"/>
  <c r="AZ20" i="1"/>
  <c r="AT20" i="1"/>
  <c r="AO20" i="1"/>
  <c r="AM20" i="1" s="1"/>
  <c r="AE20" i="1"/>
  <c r="AD20" i="1"/>
  <c r="AC20" i="1" s="1"/>
  <c r="V20" i="1"/>
  <c r="DC19" i="1"/>
  <c r="DB19" i="1"/>
  <c r="DA19" i="1" s="1"/>
  <c r="BB19" i="1" s="1"/>
  <c r="CZ19" i="1"/>
  <c r="Y19" i="1" s="1"/>
  <c r="BO19" i="1"/>
  <c r="BN19" i="1"/>
  <c r="BK19" i="1"/>
  <c r="BJ19" i="1"/>
  <c r="BM19" i="1" s="1"/>
  <c r="BF19" i="1"/>
  <c r="AZ19" i="1"/>
  <c r="BD19" i="1" s="1"/>
  <c r="AT19" i="1"/>
  <c r="BG19" i="1" s="1"/>
  <c r="AO19" i="1"/>
  <c r="AN19" i="1"/>
  <c r="AM19" i="1"/>
  <c r="O19" i="1" s="1"/>
  <c r="AE19" i="1"/>
  <c r="AD19" i="1"/>
  <c r="AC19" i="1" s="1"/>
  <c r="V19" i="1"/>
  <c r="T19" i="1"/>
  <c r="Q19" i="1"/>
  <c r="P19" i="1"/>
  <c r="BC19" i="1" s="1"/>
  <c r="BE19" i="1" s="1"/>
  <c r="N19" i="1"/>
  <c r="DC18" i="1"/>
  <c r="DB18" i="1"/>
  <c r="CZ18" i="1"/>
  <c r="DA18" i="1" s="1"/>
  <c r="BB18" i="1" s="1"/>
  <c r="BD18" i="1" s="1"/>
  <c r="BO18" i="1"/>
  <c r="BN18" i="1"/>
  <c r="BM18" i="1"/>
  <c r="BL18" i="1"/>
  <c r="BP18" i="1" s="1"/>
  <c r="BQ18" i="1" s="1"/>
  <c r="BJ18" i="1"/>
  <c r="BK18" i="1" s="1"/>
  <c r="BF18" i="1"/>
  <c r="AZ18" i="1"/>
  <c r="AT18" i="1"/>
  <c r="BG18" i="1" s="1"/>
  <c r="AO18" i="1"/>
  <c r="AM18" i="1"/>
  <c r="Q18" i="1" s="1"/>
  <c r="AE18" i="1"/>
  <c r="AD18" i="1"/>
  <c r="AC18" i="1"/>
  <c r="V18" i="1"/>
  <c r="T18" i="1"/>
  <c r="DC17" i="1"/>
  <c r="DB17" i="1"/>
  <c r="DA17" i="1" s="1"/>
  <c r="BB17" i="1" s="1"/>
  <c r="CZ17" i="1"/>
  <c r="BO17" i="1"/>
  <c r="BN17" i="1"/>
  <c r="BL17" i="1"/>
  <c r="BP17" i="1" s="1"/>
  <c r="BQ17" i="1" s="1"/>
  <c r="BK17" i="1"/>
  <c r="BJ17" i="1"/>
  <c r="BM17" i="1" s="1"/>
  <c r="BF17" i="1"/>
  <c r="AZ17" i="1"/>
  <c r="BD17" i="1" s="1"/>
  <c r="AT17" i="1"/>
  <c r="BG17" i="1" s="1"/>
  <c r="AO17" i="1"/>
  <c r="AN17" i="1"/>
  <c r="AM17" i="1"/>
  <c r="AG17" i="1"/>
  <c r="AE17" i="1"/>
  <c r="AD17" i="1"/>
  <c r="AC17" i="1" s="1"/>
  <c r="Z17" i="1"/>
  <c r="AA17" i="1" s="1"/>
  <c r="Y17" i="1"/>
  <c r="V17" i="1"/>
  <c r="T17" i="1"/>
  <c r="Q17" i="1"/>
  <c r="P17" i="1"/>
  <c r="BC17" i="1" s="1"/>
  <c r="O17" i="1"/>
  <c r="N17" i="1"/>
  <c r="Z29" i="1" l="1"/>
  <c r="AA29" i="1" s="1"/>
  <c r="Z19" i="1"/>
  <c r="AA19" i="1" s="1"/>
  <c r="AG24" i="1"/>
  <c r="AG32" i="1"/>
  <c r="AH17" i="1"/>
  <c r="AI17" i="1"/>
  <c r="AB17" i="1"/>
  <c r="AF17" i="1" s="1"/>
  <c r="AH19" i="1"/>
  <c r="W25" i="1"/>
  <c r="U25" i="1" s="1"/>
  <c r="X25" i="1" s="1"/>
  <c r="R25" i="1" s="1"/>
  <c r="S25" i="1" s="1"/>
  <c r="Z25" i="1"/>
  <c r="AA25" i="1" s="1"/>
  <c r="AG25" i="1"/>
  <c r="W17" i="1"/>
  <c r="U17" i="1" s="1"/>
  <c r="X17" i="1" s="1"/>
  <c r="R17" i="1" s="1"/>
  <c r="S17" i="1" s="1"/>
  <c r="AJ17" i="1"/>
  <c r="BE17" i="1"/>
  <c r="Q20" i="1"/>
  <c r="AN20" i="1"/>
  <c r="T20" i="1"/>
  <c r="P20" i="1"/>
  <c r="BC20" i="1" s="1"/>
  <c r="O20" i="1"/>
  <c r="N20" i="1" s="1"/>
  <c r="AG45" i="1"/>
  <c r="T36" i="1"/>
  <c r="AN36" i="1"/>
  <c r="Q36" i="1"/>
  <c r="P36" i="1"/>
  <c r="BC36" i="1" s="1"/>
  <c r="BE36" i="1" s="1"/>
  <c r="BL19" i="1"/>
  <c r="BP19" i="1" s="1"/>
  <c r="BQ19" i="1" s="1"/>
  <c r="DA21" i="1"/>
  <c r="BB21" i="1" s="1"/>
  <c r="BD21" i="1" s="1"/>
  <c r="AB22" i="1"/>
  <c r="AF22" i="1" s="1"/>
  <c r="P24" i="1"/>
  <c r="BC24" i="1" s="1"/>
  <c r="BE24" i="1" s="1"/>
  <c r="Q25" i="1"/>
  <c r="P26" i="1"/>
  <c r="BC26" i="1" s="1"/>
  <c r="Q30" i="1"/>
  <c r="O30" i="1"/>
  <c r="N30" i="1" s="1"/>
  <c r="T30" i="1"/>
  <c r="BM30" i="1"/>
  <c r="BM35" i="1"/>
  <c r="BL35" i="1"/>
  <c r="BP35" i="1" s="1"/>
  <c r="BQ35" i="1" s="1"/>
  <c r="BK35" i="1"/>
  <c r="BE44" i="1"/>
  <c r="AN18" i="1"/>
  <c r="BL20" i="1"/>
  <c r="BP20" i="1" s="1"/>
  <c r="BQ20" i="1" s="1"/>
  <c r="BK21" i="1"/>
  <c r="AC22" i="1"/>
  <c r="DA26" i="1"/>
  <c r="BB26" i="1" s="1"/>
  <c r="BD26" i="1" s="1"/>
  <c r="Y26" i="1"/>
  <c r="AC28" i="1"/>
  <c r="BM29" i="1"/>
  <c r="BL29" i="1"/>
  <c r="BP29" i="1" s="1"/>
  <c r="BQ29" i="1" s="1"/>
  <c r="DA31" i="1"/>
  <c r="BB31" i="1" s="1"/>
  <c r="BD31" i="1" s="1"/>
  <c r="Y31" i="1"/>
  <c r="Q32" i="1"/>
  <c r="P32" i="1"/>
  <c r="BC32" i="1" s="1"/>
  <c r="P33" i="1"/>
  <c r="BC33" i="1" s="1"/>
  <c r="BE33" i="1" s="1"/>
  <c r="DA40" i="1"/>
  <c r="BB40" i="1" s="1"/>
  <c r="BE40" i="1" s="1"/>
  <c r="Y40" i="1"/>
  <c r="AG65" i="1"/>
  <c r="DA67" i="1"/>
  <c r="BB67" i="1" s="1"/>
  <c r="BD67" i="1" s="1"/>
  <c r="Y67" i="1"/>
  <c r="P25" i="1"/>
  <c r="BC25" i="1" s="1"/>
  <c r="BE25" i="1" s="1"/>
  <c r="O18" i="1"/>
  <c r="N18" i="1" s="1"/>
  <c r="BM20" i="1"/>
  <c r="BL21" i="1"/>
  <c r="BP21" i="1" s="1"/>
  <c r="BQ21" i="1" s="1"/>
  <c r="T24" i="1"/>
  <c r="T25" i="1"/>
  <c r="Q27" i="1"/>
  <c r="O27" i="1"/>
  <c r="N27" i="1" s="1"/>
  <c r="AN27" i="1"/>
  <c r="BM27" i="1"/>
  <c r="BK27" i="1"/>
  <c r="O28" i="1"/>
  <c r="N28" i="1" s="1"/>
  <c r="AH29" i="1"/>
  <c r="BK29" i="1"/>
  <c r="Q33" i="1"/>
  <c r="BM33" i="1"/>
  <c r="BL33" i="1"/>
  <c r="BP33" i="1" s="1"/>
  <c r="BQ33" i="1" s="1"/>
  <c r="T35" i="1"/>
  <c r="Q35" i="1"/>
  <c r="O35" i="1"/>
  <c r="N35" i="1" s="1"/>
  <c r="AN35" i="1"/>
  <c r="BD36" i="1"/>
  <c r="AG39" i="1"/>
  <c r="BM41" i="1"/>
  <c r="BK41" i="1"/>
  <c r="BL41" i="1"/>
  <c r="BP41" i="1" s="1"/>
  <c r="BQ41" i="1" s="1"/>
  <c r="W19" i="1"/>
  <c r="U19" i="1" s="1"/>
  <c r="X19" i="1" s="1"/>
  <c r="R19" i="1" s="1"/>
  <c r="S19" i="1" s="1"/>
  <c r="O21" i="1"/>
  <c r="N21" i="1" s="1"/>
  <c r="W22" i="1"/>
  <c r="U22" i="1" s="1"/>
  <c r="X22" i="1" s="1"/>
  <c r="R22" i="1" s="1"/>
  <c r="S22" i="1" s="1"/>
  <c r="DA23" i="1"/>
  <c r="BB23" i="1" s="1"/>
  <c r="BD23" i="1" s="1"/>
  <c r="Y23" i="1"/>
  <c r="DA24" i="1"/>
  <c r="BB24" i="1" s="1"/>
  <c r="BD24" i="1" s="1"/>
  <c r="Y24" i="1"/>
  <c r="BL27" i="1"/>
  <c r="BP27" i="1" s="1"/>
  <c r="BQ27" i="1" s="1"/>
  <c r="DA28" i="1"/>
  <c r="BB28" i="1" s="1"/>
  <c r="BD28" i="1" s="1"/>
  <c r="AN29" i="1"/>
  <c r="P30" i="1"/>
  <c r="BC30" i="1" s="1"/>
  <c r="DA35" i="1"/>
  <c r="BB35" i="1" s="1"/>
  <c r="Y35" i="1"/>
  <c r="Q43" i="1"/>
  <c r="O43" i="1"/>
  <c r="N43" i="1" s="1"/>
  <c r="AN43" i="1"/>
  <c r="T43" i="1"/>
  <c r="DA20" i="1"/>
  <c r="BB20" i="1" s="1"/>
  <c r="BD20" i="1" s="1"/>
  <c r="Y20" i="1"/>
  <c r="AG19" i="1"/>
  <c r="P18" i="1"/>
  <c r="BC18" i="1" s="1"/>
  <c r="BE18" i="1" s="1"/>
  <c r="Y18" i="1"/>
  <c r="P21" i="1"/>
  <c r="BC21" i="1" s="1"/>
  <c r="BE21" i="1" s="1"/>
  <c r="T28" i="1"/>
  <c r="DA30" i="1"/>
  <c r="BB30" i="1" s="1"/>
  <c r="BD30" i="1" s="1"/>
  <c r="Y30" i="1"/>
  <c r="AC32" i="1"/>
  <c r="Q34" i="1"/>
  <c r="P34" i="1"/>
  <c r="BC34" i="1" s="1"/>
  <c r="BE34" i="1" s="1"/>
  <c r="O34" i="1"/>
  <c r="N34" i="1" s="1"/>
  <c r="T34" i="1"/>
  <c r="Z38" i="1"/>
  <c r="AA38" i="1" s="1"/>
  <c r="DA43" i="1"/>
  <c r="BB43" i="1" s="1"/>
  <c r="BD43" i="1" s="1"/>
  <c r="Y43" i="1"/>
  <c r="AH22" i="1"/>
  <c r="AJ22" i="1" s="1"/>
  <c r="Q23" i="1"/>
  <c r="O23" i="1"/>
  <c r="N23" i="1" s="1"/>
  <c r="AN24" i="1"/>
  <c r="BM24" i="1"/>
  <c r="BK24" i="1"/>
  <c r="Q26" i="1"/>
  <c r="O26" i="1"/>
  <c r="N26" i="1" s="1"/>
  <c r="T26" i="1"/>
  <c r="Q31" i="1"/>
  <c r="O31" i="1"/>
  <c r="N31" i="1" s="1"/>
  <c r="AN31" i="1"/>
  <c r="BM31" i="1"/>
  <c r="BK31" i="1"/>
  <c r="O33" i="1"/>
  <c r="N33" i="1" s="1"/>
  <c r="AN33" i="1"/>
  <c r="AG37" i="1"/>
  <c r="DA41" i="1"/>
  <c r="BB41" i="1" s="1"/>
  <c r="BD41" i="1" s="1"/>
  <c r="Y41" i="1"/>
  <c r="Z47" i="1"/>
  <c r="AA47" i="1" s="1"/>
  <c r="BM23" i="1"/>
  <c r="BK23" i="1"/>
  <c r="AN25" i="1"/>
  <c r="DA27" i="1"/>
  <c r="BB27" i="1" s="1"/>
  <c r="Y27" i="1"/>
  <c r="Q28" i="1"/>
  <c r="P28" i="1"/>
  <c r="BC28" i="1" s="1"/>
  <c r="BE28" i="1" s="1"/>
  <c r="W29" i="1"/>
  <c r="U29" i="1" s="1"/>
  <c r="X29" i="1" s="1"/>
  <c r="R29" i="1" s="1"/>
  <c r="S29" i="1" s="1"/>
  <c r="BL31" i="1"/>
  <c r="BP31" i="1" s="1"/>
  <c r="BQ31" i="1" s="1"/>
  <c r="DA32" i="1"/>
  <c r="BB32" i="1" s="1"/>
  <c r="BD32" i="1" s="1"/>
  <c r="Z33" i="1"/>
  <c r="AA33" i="1" s="1"/>
  <c r="O36" i="1"/>
  <c r="N36" i="1" s="1"/>
  <c r="AN45" i="1"/>
  <c r="Q45" i="1"/>
  <c r="P45" i="1"/>
  <c r="BC45" i="1" s="1"/>
  <c r="BE45" i="1" s="1"/>
  <c r="T45" i="1"/>
  <c r="AN52" i="1"/>
  <c r="O52" i="1"/>
  <c r="N52" i="1" s="1"/>
  <c r="Z52" i="1" s="1"/>
  <c r="AA52" i="1" s="1"/>
  <c r="T52" i="1"/>
  <c r="Q52" i="1"/>
  <c r="P52" i="1"/>
  <c r="BC52" i="1" s="1"/>
  <c r="BE52" i="1" s="1"/>
  <c r="P38" i="1"/>
  <c r="BC38" i="1" s="1"/>
  <c r="BE38" i="1" s="1"/>
  <c r="O38" i="1"/>
  <c r="N38" i="1" s="1"/>
  <c r="BM44" i="1"/>
  <c r="BK44" i="1"/>
  <c r="Q47" i="1"/>
  <c r="O47" i="1"/>
  <c r="N47" i="1" s="1"/>
  <c r="T47" i="1"/>
  <c r="W48" i="1"/>
  <c r="U48" i="1" s="1"/>
  <c r="X48" i="1" s="1"/>
  <c r="R48" i="1" s="1"/>
  <c r="S48" i="1" s="1"/>
  <c r="AG48" i="1"/>
  <c r="Y28" i="1"/>
  <c r="BK28" i="1"/>
  <c r="Y32" i="1"/>
  <c r="BK32" i="1"/>
  <c r="Z36" i="1"/>
  <c r="AA36" i="1" s="1"/>
  <c r="AC37" i="1"/>
  <c r="BL37" i="1"/>
  <c r="BP37" i="1" s="1"/>
  <c r="BQ37" i="1" s="1"/>
  <c r="AN38" i="1"/>
  <c r="BL39" i="1"/>
  <c r="BP39" i="1" s="1"/>
  <c r="BQ39" i="1" s="1"/>
  <c r="BK39" i="1"/>
  <c r="BD40" i="1"/>
  <c r="T44" i="1"/>
  <c r="Q44" i="1"/>
  <c r="O44" i="1"/>
  <c r="N44" i="1" s="1"/>
  <c r="AN44" i="1"/>
  <c r="BL44" i="1"/>
  <c r="BP44" i="1" s="1"/>
  <c r="BQ44" i="1" s="1"/>
  <c r="AN48" i="1"/>
  <c r="Q48" i="1"/>
  <c r="P48" i="1"/>
  <c r="BC48" i="1" s="1"/>
  <c r="BE48" i="1" s="1"/>
  <c r="T48" i="1"/>
  <c r="Z51" i="1"/>
  <c r="AA51" i="1" s="1"/>
  <c r="AH51" i="1" s="1"/>
  <c r="AN41" i="1"/>
  <c r="Q41" i="1"/>
  <c r="O66" i="1"/>
  <c r="N66" i="1" s="1"/>
  <c r="AN66" i="1"/>
  <c r="T66" i="1"/>
  <c r="Q66" i="1"/>
  <c r="P66" i="1"/>
  <c r="BC66" i="1" s="1"/>
  <c r="BE66" i="1" s="1"/>
  <c r="Z66" i="1"/>
  <c r="AA66" i="1" s="1"/>
  <c r="BD44" i="1"/>
  <c r="DA44" i="1"/>
  <c r="BB44" i="1" s="1"/>
  <c r="Y44" i="1"/>
  <c r="AH49" i="1"/>
  <c r="Y34" i="1"/>
  <c r="BL36" i="1"/>
  <c r="BP36" i="1" s="1"/>
  <c r="BQ36" i="1" s="1"/>
  <c r="T40" i="1"/>
  <c r="Q40" i="1"/>
  <c r="O40" i="1"/>
  <c r="N40" i="1" s="1"/>
  <c r="BM40" i="1"/>
  <c r="BK40" i="1"/>
  <c r="BL43" i="1"/>
  <c r="BP43" i="1" s="1"/>
  <c r="BQ43" i="1" s="1"/>
  <c r="BK43" i="1"/>
  <c r="Z46" i="1"/>
  <c r="AA46" i="1" s="1"/>
  <c r="BD49" i="1"/>
  <c r="P51" i="1"/>
  <c r="BC51" i="1" s="1"/>
  <c r="BE51" i="1" s="1"/>
  <c r="T51" i="1"/>
  <c r="AN51" i="1"/>
  <c r="Q51" i="1"/>
  <c r="O51" i="1"/>
  <c r="N51" i="1" s="1"/>
  <c r="DA37" i="1"/>
  <c r="BB37" i="1" s="1"/>
  <c r="BD37" i="1" s="1"/>
  <c r="Y37" i="1"/>
  <c r="BE39" i="1"/>
  <c r="DA39" i="1"/>
  <c r="BB39" i="1" s="1"/>
  <c r="BD39" i="1" s="1"/>
  <c r="Y39" i="1"/>
  <c r="BE41" i="1"/>
  <c r="AC41" i="1"/>
  <c r="DA45" i="1"/>
  <c r="BB45" i="1" s="1"/>
  <c r="BD45" i="1" s="1"/>
  <c r="AG49" i="1"/>
  <c r="T53" i="1"/>
  <c r="P53" i="1"/>
  <c r="BC53" i="1" s="1"/>
  <c r="BE53" i="1" s="1"/>
  <c r="O53" i="1"/>
  <c r="N53" i="1" s="1"/>
  <c r="AG58" i="1"/>
  <c r="BM61" i="1"/>
  <c r="BK61" i="1"/>
  <c r="BL61" i="1"/>
  <c r="BP61" i="1" s="1"/>
  <c r="BQ61" i="1" s="1"/>
  <c r="BE65" i="1"/>
  <c r="Y45" i="1"/>
  <c r="BK45" i="1"/>
  <c r="BK48" i="1"/>
  <c r="O50" i="1"/>
  <c r="N50" i="1" s="1"/>
  <c r="AN53" i="1"/>
  <c r="BL54" i="1"/>
  <c r="BP54" i="1" s="1"/>
  <c r="BQ54" i="1" s="1"/>
  <c r="BK54" i="1"/>
  <c r="BD55" i="1"/>
  <c r="BD66" i="1"/>
  <c r="Q76" i="1"/>
  <c r="P76" i="1"/>
  <c r="BC76" i="1" s="1"/>
  <c r="BE76" i="1" s="1"/>
  <c r="O76" i="1"/>
  <c r="N76" i="1" s="1"/>
  <c r="T76" i="1"/>
  <c r="AN76" i="1"/>
  <c r="BD47" i="1"/>
  <c r="AH48" i="1"/>
  <c r="P50" i="1"/>
  <c r="BC50" i="1" s="1"/>
  <c r="BE50" i="1" s="1"/>
  <c r="AN54" i="1"/>
  <c r="Q54" i="1"/>
  <c r="BM69" i="1"/>
  <c r="BK69" i="1"/>
  <c r="BL69" i="1"/>
  <c r="BP69" i="1" s="1"/>
  <c r="BQ69" i="1" s="1"/>
  <c r="Z49" i="1"/>
  <c r="AA49" i="1" s="1"/>
  <c r="W49" i="1" s="1"/>
  <c r="U49" i="1" s="1"/>
  <c r="X49" i="1" s="1"/>
  <c r="R49" i="1" s="1"/>
  <c r="S49" i="1" s="1"/>
  <c r="T49" i="1"/>
  <c r="P49" i="1"/>
  <c r="BC49" i="1" s="1"/>
  <c r="BE49" i="1" s="1"/>
  <c r="Q50" i="1"/>
  <c r="BK52" i="1"/>
  <c r="Q56" i="1"/>
  <c r="P56" i="1"/>
  <c r="BC56" i="1" s="1"/>
  <c r="BE56" i="1" s="1"/>
  <c r="AN56" i="1"/>
  <c r="Q57" i="1"/>
  <c r="AG67" i="1"/>
  <c r="DA68" i="1"/>
  <c r="BB68" i="1" s="1"/>
  <c r="BD68" i="1" s="1"/>
  <c r="Y68" i="1"/>
  <c r="BD51" i="1"/>
  <c r="BD53" i="1"/>
  <c r="T57" i="1"/>
  <c r="P57" i="1"/>
  <c r="BC57" i="1" s="1"/>
  <c r="BE57" i="1" s="1"/>
  <c r="O57" i="1"/>
  <c r="N57" i="1" s="1"/>
  <c r="BD58" i="1"/>
  <c r="AI62" i="1"/>
  <c r="AJ62" i="1" s="1"/>
  <c r="AB62" i="1"/>
  <c r="AF62" i="1" s="1"/>
  <c r="Z70" i="1"/>
  <c r="AA70" i="1" s="1"/>
  <c r="AH70" i="1" s="1"/>
  <c r="O42" i="1"/>
  <c r="N42" i="1" s="1"/>
  <c r="Z42" i="1" s="1"/>
  <c r="AA42" i="1" s="1"/>
  <c r="O46" i="1"/>
  <c r="N46" i="1" s="1"/>
  <c r="Z48" i="1"/>
  <c r="AA48" i="1" s="1"/>
  <c r="T50" i="1"/>
  <c r="Q53" i="1"/>
  <c r="P54" i="1"/>
  <c r="BC54" i="1" s="1"/>
  <c r="P55" i="1"/>
  <c r="BC55" i="1" s="1"/>
  <c r="BE55" i="1" s="1"/>
  <c r="O55" i="1"/>
  <c r="N55" i="1" s="1"/>
  <c r="T55" i="1"/>
  <c r="Z58" i="1"/>
  <c r="AA58" i="1" s="1"/>
  <c r="W58" i="1" s="1"/>
  <c r="U58" i="1" s="1"/>
  <c r="X58" i="1" s="1"/>
  <c r="R58" i="1" s="1"/>
  <c r="S58" i="1" s="1"/>
  <c r="AH59" i="1"/>
  <c r="BK50" i="1"/>
  <c r="DA54" i="1"/>
  <c r="BB54" i="1" s="1"/>
  <c r="BD54" i="1" s="1"/>
  <c r="Y54" i="1"/>
  <c r="AN55" i="1"/>
  <c r="Y57" i="1"/>
  <c r="W59" i="1"/>
  <c r="U59" i="1" s="1"/>
  <c r="X59" i="1" s="1"/>
  <c r="AG59" i="1"/>
  <c r="AI59" i="1"/>
  <c r="AJ59" i="1" s="1"/>
  <c r="Q60" i="1"/>
  <c r="O60" i="1"/>
  <c r="N60" i="1" s="1"/>
  <c r="P60" i="1"/>
  <c r="BC60" i="1" s="1"/>
  <c r="BE60" i="1" s="1"/>
  <c r="T60" i="1"/>
  <c r="BM62" i="1"/>
  <c r="BL62" i="1"/>
  <c r="BP62" i="1" s="1"/>
  <c r="BQ62" i="1" s="1"/>
  <c r="BK62" i="1"/>
  <c r="AG71" i="1"/>
  <c r="BM57" i="1"/>
  <c r="BK57" i="1"/>
  <c r="Q59" i="1"/>
  <c r="BM60" i="1"/>
  <c r="BK60" i="1"/>
  <c r="W62" i="1"/>
  <c r="U62" i="1" s="1"/>
  <c r="X62" i="1" s="1"/>
  <c r="R62" i="1" s="1"/>
  <c r="S62" i="1" s="1"/>
  <c r="Q68" i="1"/>
  <c r="O68" i="1"/>
  <c r="N68" i="1" s="1"/>
  <c r="Q69" i="1"/>
  <c r="AN69" i="1"/>
  <c r="BM73" i="1"/>
  <c r="BL73" i="1"/>
  <c r="BP73" i="1" s="1"/>
  <c r="BQ73" i="1" s="1"/>
  <c r="BK73" i="1"/>
  <c r="O74" i="1"/>
  <c r="N74" i="1" s="1"/>
  <c r="AN74" i="1"/>
  <c r="T74" i="1"/>
  <c r="P74" i="1"/>
  <c r="BC74" i="1" s="1"/>
  <c r="BE74" i="1" s="1"/>
  <c r="BL57" i="1"/>
  <c r="BP57" i="1" s="1"/>
  <c r="BQ57" i="1" s="1"/>
  <c r="AN59" i="1"/>
  <c r="BL60" i="1"/>
  <c r="BP60" i="1" s="1"/>
  <c r="BQ60" i="1" s="1"/>
  <c r="O61" i="1"/>
  <c r="N61" i="1" s="1"/>
  <c r="BE62" i="1"/>
  <c r="AG63" i="1"/>
  <c r="BL67" i="1"/>
  <c r="BP67" i="1" s="1"/>
  <c r="BQ67" i="1" s="1"/>
  <c r="AN68" i="1"/>
  <c r="BM68" i="1"/>
  <c r="BK68" i="1"/>
  <c r="AC61" i="1"/>
  <c r="DA63" i="1"/>
  <c r="BB63" i="1" s="1"/>
  <c r="BD63" i="1" s="1"/>
  <c r="Y63" i="1"/>
  <c r="DA64" i="1"/>
  <c r="BB64" i="1" s="1"/>
  <c r="BD64" i="1" s="1"/>
  <c r="Y64" i="1"/>
  <c r="DA65" i="1"/>
  <c r="BB65" i="1" s="1"/>
  <c r="BD65" i="1" s="1"/>
  <c r="Y65" i="1"/>
  <c r="BM67" i="1"/>
  <c r="P68" i="1"/>
  <c r="BC68" i="1" s="1"/>
  <c r="O69" i="1"/>
  <c r="N69" i="1" s="1"/>
  <c r="BD74" i="1"/>
  <c r="BE58" i="1"/>
  <c r="T59" i="1"/>
  <c r="BE69" i="1"/>
  <c r="T73" i="1"/>
  <c r="Q73" i="1"/>
  <c r="AN73" i="1"/>
  <c r="Z74" i="1"/>
  <c r="AA74" i="1" s="1"/>
  <c r="Y56" i="1"/>
  <c r="BK56" i="1"/>
  <c r="BK58" i="1"/>
  <c r="T61" i="1"/>
  <c r="Q64" i="1"/>
  <c r="O64" i="1"/>
  <c r="N64" i="1" s="1"/>
  <c r="BM65" i="1"/>
  <c r="BK65" i="1"/>
  <c r="T68" i="1"/>
  <c r="DA69" i="1"/>
  <c r="BB69" i="1" s="1"/>
  <c r="BD69" i="1" s="1"/>
  <c r="Y69" i="1"/>
  <c r="P73" i="1"/>
  <c r="BC73" i="1" s="1"/>
  <c r="BE73" i="1" s="1"/>
  <c r="DA73" i="1"/>
  <c r="BB73" i="1" s="1"/>
  <c r="BD73" i="1" s="1"/>
  <c r="Y73" i="1"/>
  <c r="AC58" i="1"/>
  <c r="BL58" i="1"/>
  <c r="BP58" i="1" s="1"/>
  <c r="BQ58" i="1" s="1"/>
  <c r="DA60" i="1"/>
  <c r="BB60" i="1" s="1"/>
  <c r="BD60" i="1" s="1"/>
  <c r="Y60" i="1"/>
  <c r="DA61" i="1"/>
  <c r="BB61" i="1" s="1"/>
  <c r="BD61" i="1" s="1"/>
  <c r="Y61" i="1"/>
  <c r="AG62" i="1"/>
  <c r="BL63" i="1"/>
  <c r="BP63" i="1" s="1"/>
  <c r="BQ63" i="1" s="1"/>
  <c r="AN64" i="1"/>
  <c r="BM64" i="1"/>
  <c r="BK64" i="1"/>
  <c r="BL65" i="1"/>
  <c r="BP65" i="1" s="1"/>
  <c r="BQ65" i="1" s="1"/>
  <c r="BK66" i="1"/>
  <c r="T69" i="1"/>
  <c r="O70" i="1"/>
  <c r="N70" i="1" s="1"/>
  <c r="P70" i="1"/>
  <c r="BC70" i="1" s="1"/>
  <c r="BE70" i="1" s="1"/>
  <c r="BE71" i="1"/>
  <c r="Q72" i="1"/>
  <c r="P72" i="1"/>
  <c r="BC72" i="1" s="1"/>
  <c r="BE72" i="1" s="1"/>
  <c r="O72" i="1"/>
  <c r="N72" i="1" s="1"/>
  <c r="T72" i="1"/>
  <c r="BL71" i="1"/>
  <c r="BP71" i="1" s="1"/>
  <c r="BQ71" i="1" s="1"/>
  <c r="BL75" i="1"/>
  <c r="BP75" i="1" s="1"/>
  <c r="BQ75" i="1" s="1"/>
  <c r="AN75" i="1"/>
  <c r="Y72" i="1"/>
  <c r="BK72" i="1"/>
  <c r="O75" i="1"/>
  <c r="N75" i="1" s="1"/>
  <c r="Z75" i="1" s="1"/>
  <c r="AA75" i="1" s="1"/>
  <c r="BL72" i="1"/>
  <c r="BP72" i="1" s="1"/>
  <c r="BQ72" i="1" s="1"/>
  <c r="P75" i="1"/>
  <c r="BC75" i="1" s="1"/>
  <c r="BE75" i="1" s="1"/>
  <c r="Y71" i="1"/>
  <c r="AI42" i="1" l="1"/>
  <c r="AB42" i="1"/>
  <c r="AF42" i="1" s="1"/>
  <c r="AH42" i="1"/>
  <c r="AB52" i="1"/>
  <c r="AF52" i="1" s="1"/>
  <c r="AI52" i="1"/>
  <c r="AH52" i="1"/>
  <c r="AB75" i="1"/>
  <c r="AF75" i="1" s="1"/>
  <c r="AI75" i="1"/>
  <c r="AJ75" i="1" s="1"/>
  <c r="AH75" i="1"/>
  <c r="AI46" i="1"/>
  <c r="AB46" i="1"/>
  <c r="AF46" i="1" s="1"/>
  <c r="AI33" i="1"/>
  <c r="AB33" i="1"/>
  <c r="AF33" i="1" s="1"/>
  <c r="AI38" i="1"/>
  <c r="AB38" i="1"/>
  <c r="AF38" i="1" s="1"/>
  <c r="BE30" i="1"/>
  <c r="AG72" i="1"/>
  <c r="Z60" i="1"/>
  <c r="AA60" i="1" s="1"/>
  <c r="Z65" i="1"/>
  <c r="AA65" i="1" s="1"/>
  <c r="AG68" i="1"/>
  <c r="W68" i="1"/>
  <c r="U68" i="1" s="1"/>
  <c r="X68" i="1" s="1"/>
  <c r="R68" i="1" s="1"/>
  <c r="S68" i="1" s="1"/>
  <c r="AG60" i="1"/>
  <c r="Z54" i="1"/>
  <c r="AA54" i="1" s="1"/>
  <c r="BE67" i="1"/>
  <c r="AG21" i="1"/>
  <c r="W21" i="1"/>
  <c r="U21" i="1" s="1"/>
  <c r="X21" i="1" s="1"/>
  <c r="R21" i="1" s="1"/>
  <c r="S21" i="1" s="1"/>
  <c r="Z31" i="1"/>
  <c r="AA31" i="1" s="1"/>
  <c r="Z21" i="1"/>
  <c r="AA21" i="1" s="1"/>
  <c r="Z72" i="1"/>
  <c r="AA72" i="1" s="1"/>
  <c r="Z56" i="1"/>
  <c r="AA56" i="1" s="1"/>
  <c r="BE54" i="1"/>
  <c r="BE64" i="1"/>
  <c r="W51" i="1"/>
  <c r="U51" i="1" s="1"/>
  <c r="X51" i="1" s="1"/>
  <c r="R51" i="1" s="1"/>
  <c r="S51" i="1" s="1"/>
  <c r="AG51" i="1"/>
  <c r="Z34" i="1"/>
  <c r="AA34" i="1" s="1"/>
  <c r="AI66" i="1"/>
  <c r="AH66" i="1"/>
  <c r="AB66" i="1"/>
  <c r="AF66" i="1" s="1"/>
  <c r="AG26" i="1"/>
  <c r="AG34" i="1"/>
  <c r="AG43" i="1"/>
  <c r="BE31" i="1"/>
  <c r="AG75" i="1"/>
  <c r="W75" i="1"/>
  <c r="U75" i="1" s="1"/>
  <c r="X75" i="1" s="1"/>
  <c r="R75" i="1" s="1"/>
  <c r="S75" i="1" s="1"/>
  <c r="BE61" i="1"/>
  <c r="Z28" i="1"/>
  <c r="AA28" i="1" s="1"/>
  <c r="Z45" i="1"/>
  <c r="AA45" i="1" s="1"/>
  <c r="AB51" i="1"/>
  <c r="AF51" i="1" s="1"/>
  <c r="AI51" i="1"/>
  <c r="AJ51" i="1" s="1"/>
  <c r="AG44" i="1"/>
  <c r="W38" i="1"/>
  <c r="U38" i="1" s="1"/>
  <c r="X38" i="1" s="1"/>
  <c r="R38" i="1" s="1"/>
  <c r="S38" i="1" s="1"/>
  <c r="AG38" i="1"/>
  <c r="AI47" i="1"/>
  <c r="AH47" i="1"/>
  <c r="AB47" i="1"/>
  <c r="AF47" i="1" s="1"/>
  <c r="W33" i="1"/>
  <c r="U33" i="1" s="1"/>
  <c r="X33" i="1" s="1"/>
  <c r="R33" i="1" s="1"/>
  <c r="S33" i="1" s="1"/>
  <c r="AG33" i="1"/>
  <c r="BE63" i="1"/>
  <c r="Z18" i="1"/>
  <c r="AA18" i="1" s="1"/>
  <c r="AG35" i="1"/>
  <c r="AG28" i="1"/>
  <c r="W28" i="1"/>
  <c r="U28" i="1" s="1"/>
  <c r="X28" i="1" s="1"/>
  <c r="R28" i="1" s="1"/>
  <c r="S28" i="1" s="1"/>
  <c r="BE23" i="1"/>
  <c r="BE43" i="1"/>
  <c r="AB19" i="1"/>
  <c r="AF19" i="1" s="1"/>
  <c r="AI19" i="1"/>
  <c r="AJ19" i="1" s="1"/>
  <c r="W55" i="1"/>
  <c r="U55" i="1" s="1"/>
  <c r="X55" i="1" s="1"/>
  <c r="R55" i="1" s="1"/>
  <c r="S55" i="1" s="1"/>
  <c r="AG55" i="1"/>
  <c r="Z55" i="1"/>
  <c r="AA55" i="1" s="1"/>
  <c r="AG50" i="1"/>
  <c r="W50" i="1"/>
  <c r="U50" i="1" s="1"/>
  <c r="X50" i="1" s="1"/>
  <c r="R50" i="1" s="1"/>
  <c r="S50" i="1" s="1"/>
  <c r="Z37" i="1"/>
  <c r="AA37" i="1" s="1"/>
  <c r="AB74" i="1"/>
  <c r="AF74" i="1" s="1"/>
  <c r="AI74" i="1"/>
  <c r="AH74" i="1"/>
  <c r="Z64" i="1"/>
  <c r="AA64" i="1" s="1"/>
  <c r="AG61" i="1"/>
  <c r="AG53" i="1"/>
  <c r="Z53" i="1"/>
  <c r="AA53" i="1" s="1"/>
  <c r="AH46" i="1"/>
  <c r="Z43" i="1"/>
  <c r="AA43" i="1" s="1"/>
  <c r="Z24" i="1"/>
  <c r="AA24" i="1" s="1"/>
  <c r="Z40" i="1"/>
  <c r="AA40" i="1" s="1"/>
  <c r="AG30" i="1"/>
  <c r="AG20" i="1"/>
  <c r="Z69" i="1"/>
  <c r="AA69" i="1" s="1"/>
  <c r="AG57" i="1"/>
  <c r="AG76" i="1"/>
  <c r="AI36" i="1"/>
  <c r="AB36" i="1"/>
  <c r="AF36" i="1" s="1"/>
  <c r="Z71" i="1"/>
  <c r="AA71" i="1" s="1"/>
  <c r="Z73" i="1"/>
  <c r="AA73" i="1" s="1"/>
  <c r="AG64" i="1"/>
  <c r="W64" i="1"/>
  <c r="U64" i="1" s="1"/>
  <c r="X64" i="1" s="1"/>
  <c r="R64" i="1" s="1"/>
  <c r="S64" i="1" s="1"/>
  <c r="Z63" i="1"/>
  <c r="AA63" i="1" s="1"/>
  <c r="R59" i="1"/>
  <c r="S59" i="1" s="1"/>
  <c r="AI48" i="1"/>
  <c r="AJ48" i="1" s="1"/>
  <c r="AB48" i="1"/>
  <c r="AF48" i="1" s="1"/>
  <c r="Z50" i="1"/>
  <c r="AA50" i="1" s="1"/>
  <c r="Z39" i="1"/>
  <c r="AA39" i="1" s="1"/>
  <c r="Z44" i="1"/>
  <c r="AA44" i="1" s="1"/>
  <c r="Z41" i="1"/>
  <c r="AA41" i="1" s="1"/>
  <c r="AH33" i="1"/>
  <c r="AH38" i="1"/>
  <c r="AG18" i="1"/>
  <c r="W18" i="1"/>
  <c r="U18" i="1" s="1"/>
  <c r="X18" i="1" s="1"/>
  <c r="R18" i="1" s="1"/>
  <c r="S18" i="1" s="1"/>
  <c r="BE20" i="1"/>
  <c r="W70" i="1"/>
  <c r="U70" i="1" s="1"/>
  <c r="X70" i="1" s="1"/>
  <c r="R70" i="1" s="1"/>
  <c r="S70" i="1" s="1"/>
  <c r="AG70" i="1"/>
  <c r="AG69" i="1"/>
  <c r="Z57" i="1"/>
  <c r="AA57" i="1" s="1"/>
  <c r="AI58" i="1"/>
  <c r="AB58" i="1"/>
  <c r="AF58" i="1" s="1"/>
  <c r="W46" i="1"/>
  <c r="U46" i="1" s="1"/>
  <c r="X46" i="1" s="1"/>
  <c r="R46" i="1" s="1"/>
  <c r="S46" i="1" s="1"/>
  <c r="AG46" i="1"/>
  <c r="AB49" i="1"/>
  <c r="AF49" i="1" s="1"/>
  <c r="AI49" i="1"/>
  <c r="AJ49" i="1" s="1"/>
  <c r="AG40" i="1"/>
  <c r="W40" i="1"/>
  <c r="U40" i="1" s="1"/>
  <c r="X40" i="1" s="1"/>
  <c r="R40" i="1" s="1"/>
  <c r="S40" i="1" s="1"/>
  <c r="Z32" i="1"/>
  <c r="AA32" i="1" s="1"/>
  <c r="AG47" i="1"/>
  <c r="W47" i="1"/>
  <c r="U47" i="1" s="1"/>
  <c r="X47" i="1" s="1"/>
  <c r="R47" i="1" s="1"/>
  <c r="S47" i="1" s="1"/>
  <c r="BE37" i="1"/>
  <c r="Z27" i="1"/>
  <c r="AA27" i="1" s="1"/>
  <c r="Z20" i="1"/>
  <c r="AA20" i="1" s="1"/>
  <c r="W20" i="1" s="1"/>
  <c r="U20" i="1" s="1"/>
  <c r="X20" i="1" s="1"/>
  <c r="R20" i="1" s="1"/>
  <c r="S20" i="1" s="1"/>
  <c r="Z35" i="1"/>
  <c r="AA35" i="1" s="1"/>
  <c r="Z23" i="1"/>
  <c r="AA23" i="1" s="1"/>
  <c r="Z26" i="1"/>
  <c r="AA26" i="1" s="1"/>
  <c r="AH36" i="1"/>
  <c r="BE26" i="1"/>
  <c r="AI29" i="1"/>
  <c r="AJ29" i="1" s="1"/>
  <c r="AB29" i="1"/>
  <c r="AF29" i="1" s="1"/>
  <c r="AI70" i="1"/>
  <c r="AJ70" i="1" s="1"/>
  <c r="AB70" i="1"/>
  <c r="AF70" i="1" s="1"/>
  <c r="AG52" i="1"/>
  <c r="W52" i="1"/>
  <c r="U52" i="1" s="1"/>
  <c r="X52" i="1" s="1"/>
  <c r="R52" i="1" s="1"/>
  <c r="S52" i="1" s="1"/>
  <c r="W74" i="1"/>
  <c r="U74" i="1" s="1"/>
  <c r="X74" i="1" s="1"/>
  <c r="R74" i="1" s="1"/>
  <c r="S74" i="1" s="1"/>
  <c r="AG74" i="1"/>
  <c r="Z76" i="1"/>
  <c r="AA76" i="1" s="1"/>
  <c r="Z61" i="1"/>
  <c r="AA61" i="1" s="1"/>
  <c r="BE68" i="1"/>
  <c r="W42" i="1"/>
  <c r="U42" i="1" s="1"/>
  <c r="X42" i="1" s="1"/>
  <c r="R42" i="1" s="1"/>
  <c r="S42" i="1" s="1"/>
  <c r="AG42" i="1"/>
  <c r="AH58" i="1"/>
  <c r="Z68" i="1"/>
  <c r="AA68" i="1" s="1"/>
  <c r="W66" i="1"/>
  <c r="U66" i="1" s="1"/>
  <c r="X66" i="1" s="1"/>
  <c r="R66" i="1" s="1"/>
  <c r="S66" i="1" s="1"/>
  <c r="AG66" i="1"/>
  <c r="W36" i="1"/>
  <c r="U36" i="1" s="1"/>
  <c r="X36" i="1" s="1"/>
  <c r="R36" i="1" s="1"/>
  <c r="S36" i="1" s="1"/>
  <c r="AG36" i="1"/>
  <c r="BD27" i="1"/>
  <c r="BE27" i="1"/>
  <c r="AG31" i="1"/>
  <c r="AG23" i="1"/>
  <c r="W23" i="1"/>
  <c r="U23" i="1" s="1"/>
  <c r="X23" i="1" s="1"/>
  <c r="R23" i="1" s="1"/>
  <c r="S23" i="1" s="1"/>
  <c r="Z30" i="1"/>
  <c r="AA30" i="1" s="1"/>
  <c r="W30" i="1" s="1"/>
  <c r="U30" i="1" s="1"/>
  <c r="X30" i="1" s="1"/>
  <c r="R30" i="1" s="1"/>
  <c r="S30" i="1" s="1"/>
  <c r="BD35" i="1"/>
  <c r="BE35" i="1"/>
  <c r="AG27" i="1"/>
  <c r="W27" i="1"/>
  <c r="U27" i="1" s="1"/>
  <c r="X27" i="1" s="1"/>
  <c r="R27" i="1" s="1"/>
  <c r="S27" i="1" s="1"/>
  <c r="Z67" i="1"/>
  <c r="AA67" i="1" s="1"/>
  <c r="BE32" i="1"/>
  <c r="AI25" i="1"/>
  <c r="AB25" i="1"/>
  <c r="AF25" i="1" s="1"/>
  <c r="AH25" i="1"/>
  <c r="AI41" i="1" l="1"/>
  <c r="AB41" i="1"/>
  <c r="AF41" i="1" s="1"/>
  <c r="AH41" i="1"/>
  <c r="W41" i="1"/>
  <c r="U41" i="1" s="1"/>
  <c r="X41" i="1" s="1"/>
  <c r="R41" i="1" s="1"/>
  <c r="S41" i="1" s="1"/>
  <c r="AI69" i="1"/>
  <c r="AJ69" i="1" s="1"/>
  <c r="AB69" i="1"/>
  <c r="AF69" i="1" s="1"/>
  <c r="AH69" i="1"/>
  <c r="AB44" i="1"/>
  <c r="AF44" i="1" s="1"/>
  <c r="AI44" i="1"/>
  <c r="AH44" i="1"/>
  <c r="AI24" i="1"/>
  <c r="AB24" i="1"/>
  <c r="AF24" i="1" s="1"/>
  <c r="W24" i="1"/>
  <c r="U24" i="1" s="1"/>
  <c r="X24" i="1" s="1"/>
  <c r="R24" i="1" s="1"/>
  <c r="S24" i="1" s="1"/>
  <c r="AH24" i="1"/>
  <c r="AI31" i="1"/>
  <c r="AJ31" i="1" s="1"/>
  <c r="AB31" i="1"/>
  <c r="AF31" i="1" s="1"/>
  <c r="AH31" i="1"/>
  <c r="AB35" i="1"/>
  <c r="AF35" i="1" s="1"/>
  <c r="AI35" i="1"/>
  <c r="AH35" i="1"/>
  <c r="AB63" i="1"/>
  <c r="AF63" i="1" s="1"/>
  <c r="AI63" i="1"/>
  <c r="AH63" i="1"/>
  <c r="W63" i="1"/>
  <c r="U63" i="1" s="1"/>
  <c r="X63" i="1" s="1"/>
  <c r="R63" i="1" s="1"/>
  <c r="S63" i="1" s="1"/>
  <c r="W31" i="1"/>
  <c r="U31" i="1" s="1"/>
  <c r="X31" i="1" s="1"/>
  <c r="R31" i="1" s="1"/>
  <c r="S31" i="1" s="1"/>
  <c r="AI76" i="1"/>
  <c r="AB76" i="1"/>
  <c r="AF76" i="1" s="1"/>
  <c r="AH76" i="1"/>
  <c r="AJ36" i="1"/>
  <c r="AI43" i="1"/>
  <c r="AB43" i="1"/>
  <c r="AF43" i="1" s="1"/>
  <c r="AH43" i="1"/>
  <c r="AI64" i="1"/>
  <c r="AJ64" i="1" s="1"/>
  <c r="AB64" i="1"/>
  <c r="AF64" i="1" s="1"/>
  <c r="AH64" i="1"/>
  <c r="AB55" i="1"/>
  <c r="AF55" i="1" s="1"/>
  <c r="AI55" i="1"/>
  <c r="AJ55" i="1" s="1"/>
  <c r="AH55" i="1"/>
  <c r="AJ38" i="1"/>
  <c r="AI67" i="1"/>
  <c r="AJ67" i="1" s="1"/>
  <c r="AB67" i="1"/>
  <c r="AF67" i="1" s="1"/>
  <c r="AH67" i="1"/>
  <c r="W67" i="1"/>
  <c r="U67" i="1" s="1"/>
  <c r="X67" i="1" s="1"/>
  <c r="R67" i="1" s="1"/>
  <c r="S67" i="1" s="1"/>
  <c r="AB20" i="1"/>
  <c r="AF20" i="1" s="1"/>
  <c r="AI20" i="1"/>
  <c r="AJ20" i="1" s="1"/>
  <c r="AH20" i="1"/>
  <c r="AI32" i="1"/>
  <c r="AH32" i="1"/>
  <c r="AB32" i="1"/>
  <c r="AF32" i="1" s="1"/>
  <c r="W32" i="1"/>
  <c r="U32" i="1" s="1"/>
  <c r="X32" i="1" s="1"/>
  <c r="R32" i="1" s="1"/>
  <c r="S32" i="1" s="1"/>
  <c r="AJ58" i="1"/>
  <c r="W76" i="1"/>
  <c r="U76" i="1" s="1"/>
  <c r="X76" i="1" s="1"/>
  <c r="R76" i="1" s="1"/>
  <c r="S76" i="1" s="1"/>
  <c r="W35" i="1"/>
  <c r="U35" i="1" s="1"/>
  <c r="X35" i="1" s="1"/>
  <c r="R35" i="1" s="1"/>
  <c r="S35" i="1" s="1"/>
  <c r="W43" i="1"/>
  <c r="U43" i="1" s="1"/>
  <c r="X43" i="1" s="1"/>
  <c r="R43" i="1" s="1"/>
  <c r="S43" i="1" s="1"/>
  <c r="AJ66" i="1"/>
  <c r="AB56" i="1"/>
  <c r="AF56" i="1" s="1"/>
  <c r="W56" i="1"/>
  <c r="U56" i="1" s="1"/>
  <c r="X56" i="1" s="1"/>
  <c r="R56" i="1" s="1"/>
  <c r="S56" i="1" s="1"/>
  <c r="AI56" i="1"/>
  <c r="AJ56" i="1" s="1"/>
  <c r="AH56" i="1"/>
  <c r="AI65" i="1"/>
  <c r="AJ65" i="1" s="1"/>
  <c r="AB65" i="1"/>
  <c r="AF65" i="1" s="1"/>
  <c r="AH65" i="1"/>
  <c r="W65" i="1"/>
  <c r="U65" i="1" s="1"/>
  <c r="X65" i="1" s="1"/>
  <c r="R65" i="1" s="1"/>
  <c r="S65" i="1" s="1"/>
  <c r="AJ52" i="1"/>
  <c r="AI61" i="1"/>
  <c r="AJ61" i="1" s="1"/>
  <c r="AB61" i="1"/>
  <c r="AF61" i="1" s="1"/>
  <c r="AH61" i="1"/>
  <c r="AB57" i="1"/>
  <c r="AF57" i="1" s="1"/>
  <c r="AI57" i="1"/>
  <c r="AJ57" i="1" s="1"/>
  <c r="AH57" i="1"/>
  <c r="AB53" i="1"/>
  <c r="AF53" i="1" s="1"/>
  <c r="AI53" i="1"/>
  <c r="AJ53" i="1" s="1"/>
  <c r="AH53" i="1"/>
  <c r="AJ74" i="1"/>
  <c r="AJ47" i="1"/>
  <c r="AI45" i="1"/>
  <c r="AJ45" i="1" s="1"/>
  <c r="AB45" i="1"/>
  <c r="AF45" i="1" s="1"/>
  <c r="AH45" i="1"/>
  <c r="W45" i="1"/>
  <c r="U45" i="1" s="1"/>
  <c r="X45" i="1" s="1"/>
  <c r="R45" i="1" s="1"/>
  <c r="S45" i="1" s="1"/>
  <c r="AB34" i="1"/>
  <c r="AF34" i="1" s="1"/>
  <c r="AI34" i="1"/>
  <c r="AJ34" i="1" s="1"/>
  <c r="AH34" i="1"/>
  <c r="AI60" i="1"/>
  <c r="AB60" i="1"/>
  <c r="AF60" i="1" s="1"/>
  <c r="AH60" i="1"/>
  <c r="AJ33" i="1"/>
  <c r="AB39" i="1"/>
  <c r="AF39" i="1" s="1"/>
  <c r="AI39" i="1"/>
  <c r="AJ39" i="1" s="1"/>
  <c r="W39" i="1"/>
  <c r="U39" i="1" s="1"/>
  <c r="X39" i="1" s="1"/>
  <c r="R39" i="1" s="1"/>
  <c r="S39" i="1" s="1"/>
  <c r="AH39" i="1"/>
  <c r="AB26" i="1"/>
  <c r="AF26" i="1" s="1"/>
  <c r="AI26" i="1"/>
  <c r="AH26" i="1"/>
  <c r="AI50" i="1"/>
  <c r="AB50" i="1"/>
  <c r="AF50" i="1" s="1"/>
  <c r="AH50" i="1"/>
  <c r="AB73" i="1"/>
  <c r="AF73" i="1" s="1"/>
  <c r="AI73" i="1"/>
  <c r="AJ73" i="1" s="1"/>
  <c r="AH73" i="1"/>
  <c r="W73" i="1"/>
  <c r="U73" i="1" s="1"/>
  <c r="X73" i="1" s="1"/>
  <c r="R73" i="1" s="1"/>
  <c r="S73" i="1" s="1"/>
  <c r="W57" i="1"/>
  <c r="U57" i="1" s="1"/>
  <c r="X57" i="1" s="1"/>
  <c r="R57" i="1" s="1"/>
  <c r="S57" i="1" s="1"/>
  <c r="AB40" i="1"/>
  <c r="AF40" i="1" s="1"/>
  <c r="AI40" i="1"/>
  <c r="AH40" i="1"/>
  <c r="AI28" i="1"/>
  <c r="AJ28" i="1" s="1"/>
  <c r="AB28" i="1"/>
  <c r="AF28" i="1" s="1"/>
  <c r="AH28" i="1"/>
  <c r="W34" i="1"/>
  <c r="U34" i="1" s="1"/>
  <c r="X34" i="1" s="1"/>
  <c r="R34" i="1" s="1"/>
  <c r="S34" i="1" s="1"/>
  <c r="AI72" i="1"/>
  <c r="AJ72" i="1" s="1"/>
  <c r="AB72" i="1"/>
  <c r="AF72" i="1" s="1"/>
  <c r="AH72" i="1"/>
  <c r="AB54" i="1"/>
  <c r="AF54" i="1" s="1"/>
  <c r="AI54" i="1"/>
  <c r="AJ54" i="1" s="1"/>
  <c r="W54" i="1"/>
  <c r="U54" i="1" s="1"/>
  <c r="X54" i="1" s="1"/>
  <c r="R54" i="1" s="1"/>
  <c r="S54" i="1" s="1"/>
  <c r="AH54" i="1"/>
  <c r="AB30" i="1"/>
  <c r="AF30" i="1" s="1"/>
  <c r="AI30" i="1"/>
  <c r="AJ30" i="1" s="1"/>
  <c r="AH30" i="1"/>
  <c r="AI27" i="1"/>
  <c r="AB27" i="1"/>
  <c r="AF27" i="1" s="1"/>
  <c r="AH27" i="1"/>
  <c r="W69" i="1"/>
  <c r="U69" i="1" s="1"/>
  <c r="X69" i="1" s="1"/>
  <c r="R69" i="1" s="1"/>
  <c r="S69" i="1" s="1"/>
  <c r="W53" i="1"/>
  <c r="U53" i="1" s="1"/>
  <c r="X53" i="1" s="1"/>
  <c r="R53" i="1" s="1"/>
  <c r="S53" i="1" s="1"/>
  <c r="AI37" i="1"/>
  <c r="AH37" i="1"/>
  <c r="AB37" i="1"/>
  <c r="AF37" i="1" s="1"/>
  <c r="W37" i="1"/>
  <c r="U37" i="1" s="1"/>
  <c r="X37" i="1" s="1"/>
  <c r="R37" i="1" s="1"/>
  <c r="S37" i="1" s="1"/>
  <c r="AI18" i="1"/>
  <c r="AH18" i="1"/>
  <c r="AB18" i="1"/>
  <c r="AF18" i="1" s="1"/>
  <c r="AI21" i="1"/>
  <c r="AB21" i="1"/>
  <c r="AF21" i="1" s="1"/>
  <c r="AH21" i="1"/>
  <c r="W60" i="1"/>
  <c r="U60" i="1" s="1"/>
  <c r="X60" i="1" s="1"/>
  <c r="R60" i="1" s="1"/>
  <c r="S60" i="1" s="1"/>
  <c r="W72" i="1"/>
  <c r="U72" i="1" s="1"/>
  <c r="X72" i="1" s="1"/>
  <c r="R72" i="1" s="1"/>
  <c r="S72" i="1" s="1"/>
  <c r="AJ46" i="1"/>
  <c r="AB71" i="1"/>
  <c r="AF71" i="1" s="1"/>
  <c r="AI71" i="1"/>
  <c r="AJ71" i="1" s="1"/>
  <c r="AH71" i="1"/>
  <c r="W71" i="1"/>
  <c r="U71" i="1" s="1"/>
  <c r="X71" i="1" s="1"/>
  <c r="R71" i="1" s="1"/>
  <c r="S71" i="1" s="1"/>
  <c r="AI68" i="1"/>
  <c r="AJ68" i="1" s="1"/>
  <c r="AB68" i="1"/>
  <c r="AF68" i="1" s="1"/>
  <c r="AH68" i="1"/>
  <c r="AJ25" i="1"/>
  <c r="AI23" i="1"/>
  <c r="AJ23" i="1" s="1"/>
  <c r="AB23" i="1"/>
  <c r="AF23" i="1" s="1"/>
  <c r="AH23" i="1"/>
  <c r="W61" i="1"/>
  <c r="U61" i="1" s="1"/>
  <c r="X61" i="1" s="1"/>
  <c r="R61" i="1" s="1"/>
  <c r="S61" i="1" s="1"/>
  <c r="W44" i="1"/>
  <c r="U44" i="1" s="1"/>
  <c r="X44" i="1" s="1"/>
  <c r="R44" i="1" s="1"/>
  <c r="S44" i="1" s="1"/>
  <c r="W26" i="1"/>
  <c r="U26" i="1" s="1"/>
  <c r="X26" i="1" s="1"/>
  <c r="R26" i="1" s="1"/>
  <c r="S26" i="1" s="1"/>
  <c r="AJ42" i="1"/>
  <c r="AJ27" i="1" l="1"/>
  <c r="AJ40" i="1"/>
  <c r="AJ32" i="1"/>
  <c r="AJ18" i="1"/>
  <c r="AJ50" i="1"/>
  <c r="AJ43" i="1"/>
  <c r="AJ63" i="1"/>
  <c r="AJ26" i="1"/>
  <c r="AJ37" i="1"/>
  <c r="AJ21" i="1"/>
  <c r="AJ60" i="1"/>
  <c r="AJ35" i="1"/>
  <c r="AJ24" i="1"/>
  <c r="AJ76" i="1"/>
  <c r="AJ44" i="1"/>
  <c r="AJ41" i="1"/>
</calcChain>
</file>

<file path=xl/sharedStrings.xml><?xml version="1.0" encoding="utf-8"?>
<sst xmlns="http://schemas.openxmlformats.org/spreadsheetml/2006/main" count="2106" uniqueCount="735">
  <si>
    <t>File opened</t>
  </si>
  <si>
    <t>2023-08-28 12:32:29</t>
  </si>
  <si>
    <t>Console s/n</t>
  </si>
  <si>
    <t>68C-812062</t>
  </si>
  <si>
    <t>Console ver</t>
  </si>
  <si>
    <t>Bluestem v.2.1.08</t>
  </si>
  <si>
    <t>Scripts ver</t>
  </si>
  <si>
    <t>2022.05  2.1.08, Aug 2022</t>
  </si>
  <si>
    <t>Head s/n</t>
  </si>
  <si>
    <t>68H-712052</t>
  </si>
  <si>
    <t>Head ver</t>
  </si>
  <si>
    <t>1.4.22</t>
  </si>
  <si>
    <t>Head cal</t>
  </si>
  <si>
    <t>{"oxygen": "21", "co2azero": "0.88426", "co2aspan1": "0.998745", "co2aspan2": "-0.0206825", "co2aspan2a": "0.292025", "co2aspan2b": "0.289895", "co2aspanconc1": "2490", "co2aspanconc2": "303.6", "co2bzero": "0.888078", "co2bspan1": "0.998975", "co2bspan2": "-0.0218624", "co2bspan2a": "0.292018", "co2bspan2b": "0.289854", "co2bspanconc1": "2490", "co2bspanconc2": "303.6", "h2oazero": "1.01698", "h2oaspan1": "1.01138", "h2oaspan2": "0", "h2oaspan2a": "0.0735416", "h2oaspan2b": "0.0743788", "h2oaspanconc1": "12.1", "h2oaspanconc2": "0", "h2obzero": "1.02048", "h2obspan1": "1.02006", "h2obspan2": "0", "h2obspan2a": "0.0734461", "h2obspan2b": "0.0749195", "h2obspanconc1": "12.1", "h2obspanconc2": "0", "tazero": "-0.14447", "tbzero": "-0.109222", "flowmeterzero": "0.995458", "flowazero": "0.33092", "flowbzero": "0.27125", "chamberpressurezero": "2.66957", "ssa_ref": "29140.5", "ssb_ref": "29296.1"}</t>
  </si>
  <si>
    <t>CO2 rangematch</t>
  </si>
  <si>
    <t>Sat Aug 26 10:18</t>
  </si>
  <si>
    <t>H2O rangematch</t>
  </si>
  <si>
    <t>Sat Aug 26 10:25</t>
  </si>
  <si>
    <t>Chamber type</t>
  </si>
  <si>
    <t>6800-01A</t>
  </si>
  <si>
    <t>Chamber s/n</t>
  </si>
  <si>
    <t>MPF-281815</t>
  </si>
  <si>
    <t>Chamber rev</t>
  </si>
  <si>
    <t>0</t>
  </si>
  <si>
    <t>Chamber cal</t>
  </si>
  <si>
    <t>Fluorometer</t>
  </si>
  <si>
    <t>Flr. Version</t>
  </si>
  <si>
    <t>12:32:29</t>
  </si>
  <si>
    <t>Stability Definition:	A (GasEx): Slp&lt;1 Std&lt;0.2 Per=30	gsw (GasEx): Slp&lt;0.2 Std&lt;0.02 Per=30</t>
  </si>
  <si>
    <t>SysConst</t>
  </si>
  <si>
    <t>AvgTime</t>
  </si>
  <si>
    <t>1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</si>
  <si>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</si>
  <si>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</si>
  <si>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</si>
  <si>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</si>
  <si>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</si>
  <si>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</si>
  <si>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</si>
  <si>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</si>
  <si>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</si>
  <si>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</si>
  <si>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</si>
  <si>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</si>
  <si>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</si>
  <si>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</si>
  <si>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</si>
  <si>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</si>
  <si>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</si>
  <si>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</si>
  <si>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</si>
  <si>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</si>
  <si>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</si>
  <si>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</si>
  <si>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</si>
  <si>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</si>
  <si>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</si>
  <si>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</si>
  <si>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</si>
  <si>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</si>
  <si>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</si>
  <si>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</si>
  <si>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</si>
  <si>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</si>
  <si>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</si>
  <si>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</si>
  <si>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</si>
  <si>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</si>
  <si>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</si>
  <si>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</si>
  <si>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</si>
  <si>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</si>
  <si>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</si>
  <si>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</si>
  <si>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</si>
  <si>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</si>
  <si>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</si>
  <si>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</si>
  <si>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</si>
  <si>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</si>
  <si>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</si>
  <si>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2.96897 65.5331 365.676 616.065 860.012 1046.81 1244.79 1389.62</t>
  </si>
  <si>
    <t>Fs_true</t>
  </si>
  <si>
    <t>0.401424 102.157 401.169 600.837 800.606 1000.93 1201.33 1400.7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</si>
  <si>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</si>
  <si>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</si>
  <si>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</si>
  <si>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</si>
  <si>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</si>
  <si>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</si>
  <si>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</si>
  <si>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</si>
  <si>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</si>
  <si>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</si>
  <si>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</si>
  <si>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</si>
  <si>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</si>
  <si>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</si>
  <si>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</si>
  <si>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</si>
  <si>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</si>
  <si>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</si>
  <si>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</si>
  <si>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</si>
  <si>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</si>
  <si>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</si>
  <si>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</si>
  <si>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</si>
  <si>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</si>
  <si>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</si>
  <si>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</si>
  <si>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</si>
  <si>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spad</t>
  </si>
  <si>
    <t>leaf</t>
  </si>
  <si>
    <t>instrument</t>
  </si>
  <si>
    <t>plot</t>
  </si>
  <si>
    <t>replicate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</si>
  <si>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</si>
  <si>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</si>
  <si>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</si>
  <si>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</si>
  <si>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</si>
  <si>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</si>
  <si>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</si>
  <si>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</si>
  <si>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</si>
  <si>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</si>
  <si>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</si>
  <si>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</si>
  <si>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</si>
  <si>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</si>
  <si>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</si>
  <si>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</si>
  <si>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</si>
  <si>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</si>
  <si>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</si>
  <si>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</si>
  <si>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</si>
  <si>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</si>
  <si>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</si>
  <si>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</si>
  <si>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</si>
  <si>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</si>
  <si>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</si>
  <si>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</si>
  <si>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</si>
  <si>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</si>
  <si>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</si>
  <si>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</si>
  <si>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</si>
  <si>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</si>
  <si>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</si>
  <si>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</si>
  <si>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</si>
  <si>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</si>
  <si>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</si>
  <si>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</si>
  <si>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</si>
  <si>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</si>
  <si>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</si>
  <si>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</si>
  <si>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</si>
  <si>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</si>
  <si>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</si>
  <si>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</si>
  <si>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</si>
  <si>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</si>
  <si>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</si>
  <si>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</si>
  <si>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</si>
  <si>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</si>
  <si>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</si>
  <si>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</si>
  <si>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</si>
  <si>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</si>
  <si>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</si>
  <si>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</si>
  <si>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</si>
  <si>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</si>
  <si>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</si>
  <si>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</si>
  <si>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</si>
  <si>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</si>
  <si>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</si>
  <si>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</si>
  <si>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</si>
  <si>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</si>
  <si>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</si>
  <si>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</si>
  <si>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</si>
  <si>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</si>
  <si>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</si>
  <si>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</si>
  <si>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</si>
  <si>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</si>
  <si>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</si>
  <si>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</si>
  <si>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</si>
  <si>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</si>
  <si>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</si>
  <si>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</si>
  <si>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</si>
  <si>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</si>
  <si>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</si>
  <si>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</si>
  <si>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</si>
  <si>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</si>
  <si>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</si>
  <si>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</si>
  <si>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</si>
  <si>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</si>
  <si>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</si>
  <si>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</si>
  <si>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</si>
  <si>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</si>
  <si>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</si>
  <si>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</si>
  <si>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</si>
  <si>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</si>
  <si>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</si>
  <si>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</si>
  <si>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</si>
  <si>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</si>
  <si>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</si>
  <si>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</si>
  <si>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</si>
  <si>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</si>
  <si>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</si>
  <si>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</si>
  <si>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</si>
  <si>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</si>
  <si>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</si>
  <si>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</si>
  <si>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</si>
  <si>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</si>
  <si>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</si>
  <si>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</si>
  <si>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</si>
  <si>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</si>
  <si>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</si>
  <si>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</si>
  <si>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</si>
  <si>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</si>
  <si>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</si>
  <si>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</si>
  <si>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</si>
  <si>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</si>
  <si>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</si>
  <si>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</si>
  <si>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</si>
  <si>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</si>
  <si>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</si>
  <si>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</si>
  <si>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</si>
  <si>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</si>
  <si>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</si>
  <si>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</si>
  <si>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</si>
  <si>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</si>
  <si>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</si>
  <si>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</si>
  <si>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</si>
  <si>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</si>
  <si>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</si>
  <si>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</si>
  <si>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</si>
  <si>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</si>
  <si>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</si>
  <si>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</si>
  <si>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</si>
  <si>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</si>
  <si>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</si>
  <si>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</si>
  <si>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</si>
  <si>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</si>
  <si>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</si>
  <si>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</si>
  <si>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</si>
  <si>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</si>
  <si>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</si>
  <si>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</si>
  <si>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</si>
  <si>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</si>
  <si>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</si>
  <si>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</si>
  <si>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</si>
  <si>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</si>
  <si>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</si>
  <si>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</si>
  <si>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</si>
  <si>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</si>
  <si>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</si>
  <si>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</si>
  <si>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</si>
  <si>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</si>
  <si>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</si>
  <si>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</si>
  <si>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</si>
  <si>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</si>
  <si>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</si>
  <si>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</si>
  <si>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</si>
  <si>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</si>
  <si>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</si>
  <si>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</si>
  <si>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</si>
  <si>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</si>
  <si>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</si>
  <si>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</si>
  <si>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</si>
  <si>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</si>
  <si>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</si>
  <si>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</si>
  <si>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</si>
  <si>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</si>
  <si>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</si>
  <si>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</si>
  <si>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</si>
  <si>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</si>
  <si>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</si>
  <si>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</si>
  <si>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</si>
  <si>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</si>
  <si>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</si>
  <si>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</si>
  <si>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</si>
  <si>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</si>
  <si>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</si>
  <si>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</si>
  <si>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</si>
  <si>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</si>
  <si>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</si>
  <si>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</si>
  <si>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</si>
  <si>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</si>
  <si>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</si>
  <si>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</si>
  <si>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</si>
  <si>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</si>
  <si>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</si>
  <si>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</si>
  <si>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</si>
  <si>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</si>
  <si>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</si>
  <si>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</si>
  <si>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</si>
  <si>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</si>
  <si>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</si>
  <si>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</si>
  <si>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</si>
  <si>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</si>
  <si>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</si>
  <si>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</si>
  <si>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</si>
  <si>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</si>
  <si>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</si>
  <si>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</si>
  <si>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</si>
  <si>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</si>
  <si>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</si>
  <si>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</si>
  <si>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</si>
  <si>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</si>
  <si>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</si>
  <si>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</si>
  <si>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</si>
  <si>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</si>
  <si>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</si>
  <si>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</si>
  <si>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</si>
  <si>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</si>
  <si>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</si>
  <si>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</si>
  <si>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</si>
  <si>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</si>
  <si>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</si>
  <si>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</si>
  <si>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</si>
  <si>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</si>
  <si>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</si>
  <si>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</si>
  <si>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</si>
  <si>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</si>
  <si>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</si>
  <si>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</si>
  <si>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</si>
  <si>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</si>
  <si>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</si>
  <si>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</si>
  <si>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</si>
  <si>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</si>
  <si>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</si>
  <si>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</si>
  <si>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</si>
  <si>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</si>
  <si>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</si>
  <si>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</si>
  <si>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</si>
  <si>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</si>
  <si>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</si>
  <si>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</si>
  <si>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</si>
  <si>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</si>
  <si>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</si>
  <si>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</si>
  <si>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</si>
  <si>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</si>
  <si>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</si>
  <si>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</si>
  <si>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</si>
  <si>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</si>
  <si>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</si>
  <si>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</si>
  <si>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</si>
  <si>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20230828 12:43:29</t>
  </si>
  <si>
    <t>12:43:29</t>
  </si>
  <si>
    <t>none</t>
  </si>
  <si>
    <t>50.0</t>
  </si>
  <si>
    <t>11</t>
  </si>
  <si>
    <t>ripe6</t>
  </si>
  <si>
    <t>6</t>
  </si>
  <si>
    <t>soybean ld11</t>
  </si>
  <si>
    <t>MPF-918-20220629-11_33_48</t>
  </si>
  <si>
    <t>MPF-7428-20230828-12_43_23</t>
  </si>
  <si>
    <t>DARK-7429-20230828-12_43_31</t>
  </si>
  <si>
    <t>0: Broadleaf</t>
  </si>
  <si>
    <t>12:42:50</t>
  </si>
  <si>
    <t>2/2</t>
  </si>
  <si>
    <t>11111111</t>
  </si>
  <si>
    <t>oooooooo</t>
  </si>
  <si>
    <t>off</t>
  </si>
  <si>
    <t>20230828 12:45:19</t>
  </si>
  <si>
    <t>12:45:19</t>
  </si>
  <si>
    <t>MPF-7430-20230828-12_45_14</t>
  </si>
  <si>
    <t>DARK-7431-20230828-12_45_21</t>
  </si>
  <si>
    <t>12:44:40</t>
  </si>
  <si>
    <t>20230828 12:47:13</t>
  </si>
  <si>
    <t>12:47:13</t>
  </si>
  <si>
    <t>MPF-7432-20230828-12_47_07</t>
  </si>
  <si>
    <t>DARK-7433-20230828-12_47_15</t>
  </si>
  <si>
    <t>12:46:34</t>
  </si>
  <si>
    <t>20230828 12:49:06</t>
  </si>
  <si>
    <t>12:49:06</t>
  </si>
  <si>
    <t>MPF-7434-20230828-12_49_00</t>
  </si>
  <si>
    <t>DARK-7435-20230828-12_49_08</t>
  </si>
  <si>
    <t>12:48:27</t>
  </si>
  <si>
    <t>20230828 12:50:54</t>
  </si>
  <si>
    <t>12:50:54</t>
  </si>
  <si>
    <t>MPF-7436-20230828-12_50_49</t>
  </si>
  <si>
    <t>DARK-7437-20230828-12_50_56</t>
  </si>
  <si>
    <t>12:50:15</t>
  </si>
  <si>
    <t>20230828 12:52:42</t>
  </si>
  <si>
    <t>12:52:42</t>
  </si>
  <si>
    <t>MPF-7438-20230828-12_52_37</t>
  </si>
  <si>
    <t>DARK-7439-20230828-12_52_44</t>
  </si>
  <si>
    <t>12:52:04</t>
  </si>
  <si>
    <t>20230828 12:54:34</t>
  </si>
  <si>
    <t>12:54:34</t>
  </si>
  <si>
    <t>MPF-7440-20230828-12_54_29</t>
  </si>
  <si>
    <t>DARK-7441-20230828-12_54_36</t>
  </si>
  <si>
    <t>12:53:55</t>
  </si>
  <si>
    <t>20230828 12:56:22</t>
  </si>
  <si>
    <t>12:56:22</t>
  </si>
  <si>
    <t>MPF-7442-20230828-12_56_17</t>
  </si>
  <si>
    <t>DARK-7443-20230828-12_56_24</t>
  </si>
  <si>
    <t>12:55:44</t>
  </si>
  <si>
    <t>20230828 12:58:33</t>
  </si>
  <si>
    <t>12:58:33</t>
  </si>
  <si>
    <t>MPF-7444-20230828-12_58_28</t>
  </si>
  <si>
    <t>DARK-7445-20230828-12_58_35</t>
  </si>
  <si>
    <t>12:57:55</t>
  </si>
  <si>
    <t>20230828 13:00:13</t>
  </si>
  <si>
    <t>13:00:13</t>
  </si>
  <si>
    <t>MPF-7446-20230828-13_00_08</t>
  </si>
  <si>
    <t>DARK-7447-20230828-13_00_15</t>
  </si>
  <si>
    <t>12:59:34</t>
  </si>
  <si>
    <t>20230828 13:02:10</t>
  </si>
  <si>
    <t>13:02:10</t>
  </si>
  <si>
    <t>MPF-7448-20230828-13_02_05</t>
  </si>
  <si>
    <t>DARK-7449-20230828-13_02_12</t>
  </si>
  <si>
    <t>13:01:29</t>
  </si>
  <si>
    <t>20230828 13:04:09</t>
  </si>
  <si>
    <t>13:04:09</t>
  </si>
  <si>
    <t>MPF-7450-20230828-13_04_03</t>
  </si>
  <si>
    <t>DARK-7451-20230828-13_04_10</t>
  </si>
  <si>
    <t>13:03:21</t>
  </si>
  <si>
    <t>20230828 13:07:11</t>
  </si>
  <si>
    <t>13:07:11</t>
  </si>
  <si>
    <t>MPF-7452-20230828-13_07_05</t>
  </si>
  <si>
    <t>DARK-7453-20230828-13_07_12</t>
  </si>
  <si>
    <t>13:06:19</t>
  </si>
  <si>
    <t>20230828 13:10:21</t>
  </si>
  <si>
    <t>13:10:21</t>
  </si>
  <si>
    <t>MPF-7454-20230828-13_10_15</t>
  </si>
  <si>
    <t>DARK-7455-20230828-13_10_22</t>
  </si>
  <si>
    <t>13:08:14</t>
  </si>
  <si>
    <t>1/2</t>
  </si>
  <si>
    <t>20230828 13:13:30</t>
  </si>
  <si>
    <t>13:13:30</t>
  </si>
  <si>
    <t>MPF-7456-20230828-13_13_25</t>
  </si>
  <si>
    <t>DARK-7457-20230828-13_13_32</t>
  </si>
  <si>
    <t>13:12:56</t>
  </si>
  <si>
    <t>20230828 13:16:39</t>
  </si>
  <si>
    <t>13:16:39</t>
  </si>
  <si>
    <t>MPF-7458-20230828-13_16_34</t>
  </si>
  <si>
    <t>DARK-7459-20230828-13_16_41</t>
  </si>
  <si>
    <t>13:14:42</t>
  </si>
  <si>
    <t>20230828 14:00:47</t>
  </si>
  <si>
    <t>14:00:47</t>
  </si>
  <si>
    <t>48.4</t>
  </si>
  <si>
    <t>3</t>
  </si>
  <si>
    <t>2</t>
  </si>
  <si>
    <t>MPF-7460-20230828-14_00_42</t>
  </si>
  <si>
    <t>DARK-7461-20230828-14_00_49</t>
  </si>
  <si>
    <t>14:00:09</t>
  </si>
  <si>
    <t>20230828 14:02:37</t>
  </si>
  <si>
    <t>14:02:37</t>
  </si>
  <si>
    <t>MPF-7462-20230828-14_02_32</t>
  </si>
  <si>
    <t>DARK-7463-20230828-14_02_39</t>
  </si>
  <si>
    <t>14:01:59</t>
  </si>
  <si>
    <t>20230828 14:04:29</t>
  </si>
  <si>
    <t>14:04:29</t>
  </si>
  <si>
    <t>MPF-7464-20230828-14_04_24</t>
  </si>
  <si>
    <t>DARK-7465-20230828-14_04_31</t>
  </si>
  <si>
    <t>14:03:51</t>
  </si>
  <si>
    <t>20230828 14:06:42</t>
  </si>
  <si>
    <t>14:06:42</t>
  </si>
  <si>
    <t>MPF-7466-20230828-14_06_37</t>
  </si>
  <si>
    <t>DARK-7467-20230828-14_06_44</t>
  </si>
  <si>
    <t>14:06:05</t>
  </si>
  <si>
    <t>20230828 14:08:28</t>
  </si>
  <si>
    <t>14:08:28</t>
  </si>
  <si>
    <t>MPF-7468-20230828-14_08_22</t>
  </si>
  <si>
    <t>DARK-7469-20230828-14_08_30</t>
  </si>
  <si>
    <t>14:07:50</t>
  </si>
  <si>
    <t>20230828 14:10:16</t>
  </si>
  <si>
    <t>14:10:16</t>
  </si>
  <si>
    <t>MPF-7470-20230828-14_10_11</t>
  </si>
  <si>
    <t>DARK-7471-20230828-14_10_18</t>
  </si>
  <si>
    <t>14:09:37</t>
  </si>
  <si>
    <t>20230828 14:12:10</t>
  </si>
  <si>
    <t>14:12:10</t>
  </si>
  <si>
    <t>MPF-7472-20230828-14_12_05</t>
  </si>
  <si>
    <t>DARK-7473-20230828-14_12_12</t>
  </si>
  <si>
    <t>14:11:31</t>
  </si>
  <si>
    <t>20230828 14:14:02</t>
  </si>
  <si>
    <t>14:14:02</t>
  </si>
  <si>
    <t>MPF-7474-20230828-14_13_56</t>
  </si>
  <si>
    <t>DARK-7475-20230828-14_14_04</t>
  </si>
  <si>
    <t>14:13:23</t>
  </si>
  <si>
    <t>20230828 14:16:10</t>
  </si>
  <si>
    <t>14:16:10</t>
  </si>
  <si>
    <t>MPF-7476-20230828-14_16_05</t>
  </si>
  <si>
    <t>DARK-7477-20230828-14_16_12</t>
  </si>
  <si>
    <t>14:15:32</t>
  </si>
  <si>
    <t>20230828 14:18:02</t>
  </si>
  <si>
    <t>14:18:02</t>
  </si>
  <si>
    <t>MPF-7478-20230828-14_17_57</t>
  </si>
  <si>
    <t>DARK-7479-20230828-14_18_04</t>
  </si>
  <si>
    <t>14:17:23</t>
  </si>
  <si>
    <t>20230828 14:19:52</t>
  </si>
  <si>
    <t>14:19:52</t>
  </si>
  <si>
    <t>MPF-7480-20230828-14_19_47</t>
  </si>
  <si>
    <t>DARK-7481-20230828-14_19_54</t>
  </si>
  <si>
    <t>14:19:13</t>
  </si>
  <si>
    <t>20230828 14:21:50</t>
  </si>
  <si>
    <t>14:21:50</t>
  </si>
  <si>
    <t>MPF-7482-20230828-14_21_45</t>
  </si>
  <si>
    <t>DARK-7483-20230828-14_21_52</t>
  </si>
  <si>
    <t>14:21:01</t>
  </si>
  <si>
    <t>20230828 14:24:38</t>
  </si>
  <si>
    <t>14:24:38</t>
  </si>
  <si>
    <t>MPF-7484-20230828-14_24_33</t>
  </si>
  <si>
    <t>DARK-7485-20230828-14_24_40</t>
  </si>
  <si>
    <t>14:22:59</t>
  </si>
  <si>
    <t>20230828 14:27:26</t>
  </si>
  <si>
    <t>14:27:26</t>
  </si>
  <si>
    <t>MPF-7486-20230828-14_27_21</t>
  </si>
  <si>
    <t>DARK-7487-20230828-14_27_28</t>
  </si>
  <si>
    <t>14:26:01</t>
  </si>
  <si>
    <t>20230828 14:30:36</t>
  </si>
  <si>
    <t>14:30:36</t>
  </si>
  <si>
    <t>MPF-7488-20230828-14_30_30</t>
  </si>
  <si>
    <t>DARK-7489-20230828-14_30_38</t>
  </si>
  <si>
    <t>14:28:38</t>
  </si>
  <si>
    <t>20230828 14:33:45</t>
  </si>
  <si>
    <t>14:33:45</t>
  </si>
  <si>
    <t>MPF-7490-20230828-14_33_40</t>
  </si>
  <si>
    <t>DARK-7491-20230828-14_33_47</t>
  </si>
  <si>
    <t>14:31:45</t>
  </si>
  <si>
    <t>20230828 15:22:29</t>
  </si>
  <si>
    <t>15:22:29</t>
  </si>
  <si>
    <t>42.6</t>
  </si>
  <si>
    <t>ear+4</t>
  </si>
  <si>
    <t>maize</t>
  </si>
  <si>
    <t>MPF-7492-20230828-15_22_24</t>
  </si>
  <si>
    <t>DARK-7493-20230828-15_22_31</t>
  </si>
  <si>
    <t>15:21:53</t>
  </si>
  <si>
    <t>20230828 15:24:13</t>
  </si>
  <si>
    <t>15:24:13</t>
  </si>
  <si>
    <t>MPF-7494-20230828-15_24_07</t>
  </si>
  <si>
    <t>DARK-7495-20230828-15_24_15</t>
  </si>
  <si>
    <t>15:23:38</t>
  </si>
  <si>
    <t>20230828 15:26:41</t>
  </si>
  <si>
    <t>15:26:41</t>
  </si>
  <si>
    <t>MPF-7496-20230828-15_26_35</t>
  </si>
  <si>
    <t>DARK-7497-20230828-15_26_43</t>
  </si>
  <si>
    <t>15:25:39</t>
  </si>
  <si>
    <t>20230828 15:28:34</t>
  </si>
  <si>
    <t>15:28:34</t>
  </si>
  <si>
    <t>MPF-7498-20230828-15_28_28</t>
  </si>
  <si>
    <t>DARK-7499-20230828-15_28_36</t>
  </si>
  <si>
    <t>15:27:55</t>
  </si>
  <si>
    <t>20230828 15:30:39</t>
  </si>
  <si>
    <t>15:30:39</t>
  </si>
  <si>
    <t>MPF-7500-20230828-15_30_34</t>
  </si>
  <si>
    <t>DARK-7501-20230828-15_30_41</t>
  </si>
  <si>
    <t>15:30:00</t>
  </si>
  <si>
    <t>20230828 15:32:24</t>
  </si>
  <si>
    <t>15:32:24</t>
  </si>
  <si>
    <t>MPF-7502-20230828-15_32_19</t>
  </si>
  <si>
    <t>DARK-7503-20230828-15_32_26</t>
  </si>
  <si>
    <t>15:31:46</t>
  </si>
  <si>
    <t>20230828 15:34:10</t>
  </si>
  <si>
    <t>15:34:10</t>
  </si>
  <si>
    <t>MPF-7504-20230828-15_34_05</t>
  </si>
  <si>
    <t>DARK-7505-20230828-15_34_12</t>
  </si>
  <si>
    <t>15:33:32</t>
  </si>
  <si>
    <t>20230828 15:37:20</t>
  </si>
  <si>
    <t>15:37:20</t>
  </si>
  <si>
    <t>MPF-7506-20230828-15_37_14</t>
  </si>
  <si>
    <t>DARK-7507-20230828-15_37_22</t>
  </si>
  <si>
    <t>15:35:23</t>
  </si>
  <si>
    <t>20230828 15:39:06</t>
  </si>
  <si>
    <t>15:39:06</t>
  </si>
  <si>
    <t>MPF-7508-20230828-15_39_01</t>
  </si>
  <si>
    <t>DARK-7509-20230828-15_39_08</t>
  </si>
  <si>
    <t>15:38:26</t>
  </si>
  <si>
    <t>20230828 15:42:00</t>
  </si>
  <si>
    <t>15:42:00</t>
  </si>
  <si>
    <t>MPF-7510-20230828-15_41_55</t>
  </si>
  <si>
    <t>DARK-7511-20230828-15_42_02</t>
  </si>
  <si>
    <t>15:40:20</t>
  </si>
  <si>
    <t>20230828 15:43:59</t>
  </si>
  <si>
    <t>15:43:59</t>
  </si>
  <si>
    <t>MPF-7512-20230828-15_43_53</t>
  </si>
  <si>
    <t>DARK-7513-20230828-15_44_01</t>
  </si>
  <si>
    <t>15:43:18</t>
  </si>
  <si>
    <t>20230828 15:45:43</t>
  </si>
  <si>
    <t>15:45:43</t>
  </si>
  <si>
    <t>MPF-7514-20230828-15_45_38</t>
  </si>
  <si>
    <t>DARK-7515-20230828-15_45_45</t>
  </si>
  <si>
    <t>15:45:07</t>
  </si>
  <si>
    <t>20230828 15:48:53</t>
  </si>
  <si>
    <t>15:48:53</t>
  </si>
  <si>
    <t>MPF-7516-20230828-15_48_47</t>
  </si>
  <si>
    <t>DARK-7517-20230828-15_48_55</t>
  </si>
  <si>
    <t>15:47:04</t>
  </si>
  <si>
    <t>20230828 15:52:02</t>
  </si>
  <si>
    <t>15:52:02</t>
  </si>
  <si>
    <t>MPF-7518-20230828-15_51_57</t>
  </si>
  <si>
    <t>DARK-7519-20230828-15_52_04</t>
  </si>
  <si>
    <t>15:50:00</t>
  </si>
  <si>
    <t>20230828 16:20:01</t>
  </si>
  <si>
    <t>16:20:01</t>
  </si>
  <si>
    <t>39.7</t>
  </si>
  <si>
    <t>4</t>
  </si>
  <si>
    <t>MPF-7520-20230828-16_19_56</t>
  </si>
  <si>
    <t>DARK-7521-20230828-16_20_03</t>
  </si>
  <si>
    <t>16:19:26</t>
  </si>
  <si>
    <t>20230828 16:21:48</t>
  </si>
  <si>
    <t>16:21:48</t>
  </si>
  <si>
    <t>MPF-7522-20230828-16_21_43</t>
  </si>
  <si>
    <t>DARK-7523-20230828-16_21_50</t>
  </si>
  <si>
    <t>16:21:13</t>
  </si>
  <si>
    <t>20230828 16:24:27</t>
  </si>
  <si>
    <t>16:24:27</t>
  </si>
  <si>
    <t>MPF-7524-20230828-16_24_21</t>
  </si>
  <si>
    <t>DARK-7525-20230828-16_24_29</t>
  </si>
  <si>
    <t>16:24:56</t>
  </si>
  <si>
    <t>20230828 16:26:48</t>
  </si>
  <si>
    <t>16:26:48</t>
  </si>
  <si>
    <t>MPF-7526-20230828-16_26_43</t>
  </si>
  <si>
    <t>DARK-7527-20230828-16_26_50</t>
  </si>
  <si>
    <t>16:26:09</t>
  </si>
  <si>
    <t>20230828 16:28:59</t>
  </si>
  <si>
    <t>16:28:59</t>
  </si>
  <si>
    <t>MPF-7528-20230828-16_28_54</t>
  </si>
  <si>
    <t>DARK-7529-20230828-16_29_01</t>
  </si>
  <si>
    <t>16:28:21</t>
  </si>
  <si>
    <t>20230828 16:30:59</t>
  </si>
  <si>
    <t>16:30:59</t>
  </si>
  <si>
    <t>MPF-7530-20230828-16_30_54</t>
  </si>
  <si>
    <t>DARK-7531-20230828-16_31_01</t>
  </si>
  <si>
    <t>16:30:20</t>
  </si>
  <si>
    <t>20230828 16:32:47</t>
  </si>
  <si>
    <t>16:32:47</t>
  </si>
  <si>
    <t>MPF-7532-20230828-16_32_42</t>
  </si>
  <si>
    <t>DARK-7533-20230828-16_32_49</t>
  </si>
  <si>
    <t>16:32:08</t>
  </si>
  <si>
    <t>20230828 16:35:56</t>
  </si>
  <si>
    <t>16:35:56</t>
  </si>
  <si>
    <t>MPF-7534-20230828-16_35_51</t>
  </si>
  <si>
    <t>DARK-7535-20230828-16_35_58</t>
  </si>
  <si>
    <t>16:34:04</t>
  </si>
  <si>
    <t>20230828 16:37:46</t>
  </si>
  <si>
    <t>16:37:46</t>
  </si>
  <si>
    <t>MPF-7536-20230828-16_37_41</t>
  </si>
  <si>
    <t>DARK-7537-20230828-16_37_48</t>
  </si>
  <si>
    <t>16:37:08</t>
  </si>
  <si>
    <t>20230828 16:40:36</t>
  </si>
  <si>
    <t>16:40:36</t>
  </si>
  <si>
    <t>MPF-7538-20230828-16_40_31</t>
  </si>
  <si>
    <t>DARK-7539-20230828-16_40_38</t>
  </si>
  <si>
    <t>16:38:58</t>
  </si>
  <si>
    <t>20230828 16:42:25</t>
  </si>
  <si>
    <t>16:42:25</t>
  </si>
  <si>
    <t>MPF-7540-20230828-16_42_20</t>
  </si>
  <si>
    <t>DARK-7541-20230828-16_42_27</t>
  </si>
  <si>
    <t>16:41:46</t>
  </si>
  <si>
    <t>20230828 16:44:07</t>
  </si>
  <si>
    <t>16:44:07</t>
  </si>
  <si>
    <t>MPF-7542-20230828-16_44_02</t>
  </si>
  <si>
    <t>DARK-7543-20230828-16_44_09</t>
  </si>
  <si>
    <t>16:43:27</t>
  </si>
  <si>
    <t>20230828 16:45:59</t>
  </si>
  <si>
    <t>16:45:59</t>
  </si>
  <si>
    <t>MPF-7544-20230828-16_45_54</t>
  </si>
  <si>
    <t>DARK-7545-20230828-16_46_01</t>
  </si>
  <si>
    <t>16:46:24</t>
  </si>
  <si>
    <t>20230828 16:48:15</t>
  </si>
  <si>
    <t>16:48:15</t>
  </si>
  <si>
    <t>MPF-7546-20230828-16_48_10</t>
  </si>
  <si>
    <t>DARK-7547-20230828-16_48_17</t>
  </si>
  <si>
    <t>16:47:32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</si>
</sst>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X76"/>
  <sheetViews>
    <sheetView tabSelected="1" topLeftCell="A6" workbookViewId="0">
      <selection activeCell="L12" sqref="L12"/>
    </sheetView>
  </sheetViews>
  <sheetFormatPr defaultRowHeight="14.4" x14ac:dyDescent="0.3"/>
  <sheetData>
    <row r="2" spans="1:284" x14ac:dyDescent="0.3">
      <c r="A2" t="s">
        <v>29</v>
      </c>
      <c r="B2" t="s">
        <v>30</v>
      </c>
      <c r="C2" t="s">
        <v>32</v>
      </c>
    </row>
    <row r="3" spans="1:284" x14ac:dyDescent="0.3">
      <c r="B3" t="s">
        <v>31</v>
      </c>
      <c r="C3">
        <v>21</v>
      </c>
    </row>
    <row r="4" spans="1:284" x14ac:dyDescent="0.3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84" x14ac:dyDescent="0.3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84" x14ac:dyDescent="0.3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84" x14ac:dyDescent="0.3">
      <c r="B7">
        <v>0</v>
      </c>
      <c r="C7">
        <v>1</v>
      </c>
      <c r="D7">
        <v>0</v>
      </c>
      <c r="E7">
        <v>0</v>
      </c>
    </row>
    <row r="8" spans="1:284" x14ac:dyDescent="0.3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84" x14ac:dyDescent="0.3">
      <c r="B9" t="s">
        <v>52</v>
      </c>
      <c r="C9" t="s">
        <v>54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84" x14ac:dyDescent="0.3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84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284" x14ac:dyDescent="0.3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84" x14ac:dyDescent="0.3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84" x14ac:dyDescent="0.3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91</v>
      </c>
      <c r="CU14" t="s">
        <v>91</v>
      </c>
      <c r="CV14" t="s">
        <v>91</v>
      </c>
      <c r="CW14" t="s">
        <v>91</v>
      </c>
      <c r="CX14" t="s">
        <v>91</v>
      </c>
      <c r="CY14" t="s">
        <v>91</v>
      </c>
      <c r="CZ14" t="s">
        <v>92</v>
      </c>
      <c r="DA14" t="s">
        <v>92</v>
      </c>
      <c r="DB14" t="s">
        <v>92</v>
      </c>
      <c r="DC14" t="s">
        <v>92</v>
      </c>
      <c r="DD14" t="s">
        <v>93</v>
      </c>
      <c r="DE14" t="s">
        <v>93</v>
      </c>
      <c r="DF14" t="s">
        <v>93</v>
      </c>
      <c r="DG14" t="s">
        <v>93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94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95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96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96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103</v>
      </c>
      <c r="IY14" t="s">
        <v>103</v>
      </c>
      <c r="IZ14" t="s">
        <v>103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104</v>
      </c>
      <c r="JG14" t="s">
        <v>104</v>
      </c>
      <c r="JH14" t="s">
        <v>104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  <c r="JV14" t="s">
        <v>105</v>
      </c>
      <c r="JW14" t="s">
        <v>105</v>
      </c>
      <c r="JX14" t="s">
        <v>105</v>
      </c>
    </row>
    <row r="15" spans="1:284" x14ac:dyDescent="0.3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88</v>
      </c>
      <c r="AL15" t="s">
        <v>142</v>
      </c>
      <c r="AM15" t="s">
        <v>143</v>
      </c>
      <c r="AN15" t="s">
        <v>144</v>
      </c>
      <c r="AO15" t="s">
        <v>145</v>
      </c>
      <c r="AP15" t="s">
        <v>146</v>
      </c>
      <c r="AQ15" t="s">
        <v>147</v>
      </c>
      <c r="AR15" t="s">
        <v>148</v>
      </c>
      <c r="AS15" t="s">
        <v>149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190</v>
      </c>
      <c r="CI15" t="s">
        <v>191</v>
      </c>
      <c r="CJ15" t="s">
        <v>192</v>
      </c>
      <c r="CK15" t="s">
        <v>193</v>
      </c>
      <c r="CL15" t="s">
        <v>194</v>
      </c>
      <c r="CM15" t="s">
        <v>174</v>
      </c>
      <c r="CN15" t="s">
        <v>195</v>
      </c>
      <c r="CO15" t="s">
        <v>196</v>
      </c>
      <c r="CP15" t="s">
        <v>197</v>
      </c>
      <c r="CQ15" t="s">
        <v>148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207</v>
      </c>
      <c r="DB15" t="s">
        <v>208</v>
      </c>
      <c r="DC15" t="s">
        <v>209</v>
      </c>
      <c r="DD15" t="s">
        <v>210</v>
      </c>
      <c r="DE15" t="s">
        <v>211</v>
      </c>
      <c r="DF15" t="s">
        <v>212</v>
      </c>
      <c r="DG15" t="s">
        <v>213</v>
      </c>
      <c r="DH15" t="s">
        <v>118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258</v>
      </c>
      <c r="FB15" t="s">
        <v>259</v>
      </c>
      <c r="FC15" t="s">
        <v>260</v>
      </c>
      <c r="FD15" t="s">
        <v>261</v>
      </c>
      <c r="FE15" t="s">
        <v>262</v>
      </c>
      <c r="FF15" t="s">
        <v>263</v>
      </c>
      <c r="FG15" t="s">
        <v>107</v>
      </c>
      <c r="FH15" t="s">
        <v>110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  <c r="JV15" t="s">
        <v>381</v>
      </c>
      <c r="JW15" t="s">
        <v>382</v>
      </c>
      <c r="JX15" t="s">
        <v>383</v>
      </c>
    </row>
    <row r="16" spans="1:284" x14ac:dyDescent="0.3">
      <c r="B16" t="s">
        <v>384</v>
      </c>
      <c r="C16" t="s">
        <v>384</v>
      </c>
      <c r="F16" t="s">
        <v>384</v>
      </c>
      <c r="M16" t="s">
        <v>384</v>
      </c>
      <c r="N16" t="s">
        <v>385</v>
      </c>
      <c r="O16" t="s">
        <v>386</v>
      </c>
      <c r="P16" t="s">
        <v>387</v>
      </c>
      <c r="Q16" t="s">
        <v>388</v>
      </c>
      <c r="R16" t="s">
        <v>388</v>
      </c>
      <c r="S16" t="s">
        <v>221</v>
      </c>
      <c r="T16" t="s">
        <v>221</v>
      </c>
      <c r="U16" t="s">
        <v>385</v>
      </c>
      <c r="V16" t="s">
        <v>385</v>
      </c>
      <c r="W16" t="s">
        <v>385</v>
      </c>
      <c r="X16" t="s">
        <v>385</v>
      </c>
      <c r="Y16" t="s">
        <v>389</v>
      </c>
      <c r="Z16" t="s">
        <v>390</v>
      </c>
      <c r="AA16" t="s">
        <v>390</v>
      </c>
      <c r="AB16" t="s">
        <v>391</v>
      </c>
      <c r="AC16" t="s">
        <v>392</v>
      </c>
      <c r="AD16" t="s">
        <v>391</v>
      </c>
      <c r="AE16" t="s">
        <v>391</v>
      </c>
      <c r="AF16" t="s">
        <v>391</v>
      </c>
      <c r="AG16" t="s">
        <v>389</v>
      </c>
      <c r="AH16" t="s">
        <v>389</v>
      </c>
      <c r="AI16" t="s">
        <v>389</v>
      </c>
      <c r="AJ16" t="s">
        <v>389</v>
      </c>
      <c r="AK16" t="s">
        <v>393</v>
      </c>
      <c r="AL16" t="s">
        <v>392</v>
      </c>
      <c r="AN16" t="s">
        <v>392</v>
      </c>
      <c r="AO16" t="s">
        <v>393</v>
      </c>
      <c r="AU16" t="s">
        <v>387</v>
      </c>
      <c r="BB16" t="s">
        <v>387</v>
      </c>
      <c r="BC16" t="s">
        <v>387</v>
      </c>
      <c r="BD16" t="s">
        <v>387</v>
      </c>
      <c r="BE16" t="s">
        <v>394</v>
      </c>
      <c r="BS16" t="s">
        <v>395</v>
      </c>
      <c r="BU16" t="s">
        <v>395</v>
      </c>
      <c r="BV16" t="s">
        <v>387</v>
      </c>
      <c r="BY16" t="s">
        <v>395</v>
      </c>
      <c r="BZ16" t="s">
        <v>392</v>
      </c>
      <c r="CC16" t="s">
        <v>396</v>
      </c>
      <c r="CD16" t="s">
        <v>396</v>
      </c>
      <c r="CF16" t="s">
        <v>397</v>
      </c>
      <c r="CG16" t="s">
        <v>395</v>
      </c>
      <c r="CI16" t="s">
        <v>395</v>
      </c>
      <c r="CJ16" t="s">
        <v>387</v>
      </c>
      <c r="CN16" t="s">
        <v>395</v>
      </c>
      <c r="CP16" t="s">
        <v>398</v>
      </c>
      <c r="CS16" t="s">
        <v>395</v>
      </c>
      <c r="CT16" t="s">
        <v>395</v>
      </c>
      <c r="CV16" t="s">
        <v>395</v>
      </c>
      <c r="CX16" t="s">
        <v>395</v>
      </c>
      <c r="CZ16" t="s">
        <v>387</v>
      </c>
      <c r="DA16" t="s">
        <v>387</v>
      </c>
      <c r="DC16" t="s">
        <v>399</v>
      </c>
      <c r="DD16" t="s">
        <v>400</v>
      </c>
      <c r="DG16" t="s">
        <v>385</v>
      </c>
      <c r="DH16" t="s">
        <v>384</v>
      </c>
      <c r="DI16" t="s">
        <v>388</v>
      </c>
      <c r="DJ16" t="s">
        <v>388</v>
      </c>
      <c r="DK16" t="s">
        <v>401</v>
      </c>
      <c r="DL16" t="s">
        <v>401</v>
      </c>
      <c r="DM16" t="s">
        <v>388</v>
      </c>
      <c r="DN16" t="s">
        <v>401</v>
      </c>
      <c r="DO16" t="s">
        <v>393</v>
      </c>
      <c r="DP16" t="s">
        <v>391</v>
      </c>
      <c r="DQ16" t="s">
        <v>391</v>
      </c>
      <c r="DR16" t="s">
        <v>390</v>
      </c>
      <c r="DS16" t="s">
        <v>390</v>
      </c>
      <c r="DT16" t="s">
        <v>390</v>
      </c>
      <c r="DU16" t="s">
        <v>390</v>
      </c>
      <c r="DV16" t="s">
        <v>390</v>
      </c>
      <c r="DW16" t="s">
        <v>402</v>
      </c>
      <c r="DX16" t="s">
        <v>387</v>
      </c>
      <c r="DY16" t="s">
        <v>387</v>
      </c>
      <c r="DZ16" t="s">
        <v>388</v>
      </c>
      <c r="EA16" t="s">
        <v>388</v>
      </c>
      <c r="EB16" t="s">
        <v>388</v>
      </c>
      <c r="EC16" t="s">
        <v>401</v>
      </c>
      <c r="ED16" t="s">
        <v>388</v>
      </c>
      <c r="EE16" t="s">
        <v>401</v>
      </c>
      <c r="EF16" t="s">
        <v>391</v>
      </c>
      <c r="EG16" t="s">
        <v>391</v>
      </c>
      <c r="EH16" t="s">
        <v>390</v>
      </c>
      <c r="EI16" t="s">
        <v>390</v>
      </c>
      <c r="EJ16" t="s">
        <v>387</v>
      </c>
      <c r="EO16" t="s">
        <v>387</v>
      </c>
      <c r="ER16" t="s">
        <v>390</v>
      </c>
      <c r="ES16" t="s">
        <v>390</v>
      </c>
      <c r="ET16" t="s">
        <v>390</v>
      </c>
      <c r="EU16" t="s">
        <v>390</v>
      </c>
      <c r="EV16" t="s">
        <v>390</v>
      </c>
      <c r="EW16" t="s">
        <v>387</v>
      </c>
      <c r="EX16" t="s">
        <v>387</v>
      </c>
      <c r="EY16" t="s">
        <v>387</v>
      </c>
      <c r="EZ16" t="s">
        <v>384</v>
      </c>
      <c r="FC16" t="s">
        <v>403</v>
      </c>
      <c r="FD16" t="s">
        <v>403</v>
      </c>
      <c r="FF16" t="s">
        <v>384</v>
      </c>
      <c r="FG16" t="s">
        <v>404</v>
      </c>
      <c r="FI16" t="s">
        <v>384</v>
      </c>
      <c r="FJ16" t="s">
        <v>384</v>
      </c>
      <c r="FL16" t="s">
        <v>405</v>
      </c>
      <c r="FM16" t="s">
        <v>406</v>
      </c>
      <c r="FN16" t="s">
        <v>405</v>
      </c>
      <c r="FO16" t="s">
        <v>406</v>
      </c>
      <c r="FP16" t="s">
        <v>405</v>
      </c>
      <c r="FQ16" t="s">
        <v>406</v>
      </c>
      <c r="FR16" t="s">
        <v>392</v>
      </c>
      <c r="FS16" t="s">
        <v>392</v>
      </c>
      <c r="FT16" t="s">
        <v>387</v>
      </c>
      <c r="FU16" t="s">
        <v>407</v>
      </c>
      <c r="FV16" t="s">
        <v>387</v>
      </c>
      <c r="FX16" t="s">
        <v>385</v>
      </c>
      <c r="FY16" t="s">
        <v>408</v>
      </c>
      <c r="FZ16" t="s">
        <v>385</v>
      </c>
      <c r="GE16" t="s">
        <v>409</v>
      </c>
      <c r="GF16" t="s">
        <v>409</v>
      </c>
      <c r="GS16" t="s">
        <v>409</v>
      </c>
      <c r="GT16" t="s">
        <v>409</v>
      </c>
      <c r="GU16" t="s">
        <v>410</v>
      </c>
      <c r="GV16" t="s">
        <v>410</v>
      </c>
      <c r="GW16" t="s">
        <v>390</v>
      </c>
      <c r="GX16" t="s">
        <v>390</v>
      </c>
      <c r="GY16" t="s">
        <v>392</v>
      </c>
      <c r="GZ16" t="s">
        <v>390</v>
      </c>
      <c r="HA16" t="s">
        <v>401</v>
      </c>
      <c r="HB16" t="s">
        <v>392</v>
      </c>
      <c r="HC16" t="s">
        <v>392</v>
      </c>
      <c r="HE16" t="s">
        <v>409</v>
      </c>
      <c r="HF16" t="s">
        <v>409</v>
      </c>
      <c r="HG16" t="s">
        <v>409</v>
      </c>
      <c r="HH16" t="s">
        <v>409</v>
      </c>
      <c r="HI16" t="s">
        <v>409</v>
      </c>
      <c r="HJ16" t="s">
        <v>409</v>
      </c>
      <c r="HK16" t="s">
        <v>409</v>
      </c>
      <c r="HL16" t="s">
        <v>411</v>
      </c>
      <c r="HM16" t="s">
        <v>411</v>
      </c>
      <c r="HN16" t="s">
        <v>411</v>
      </c>
      <c r="HO16" t="s">
        <v>412</v>
      </c>
      <c r="HP16" t="s">
        <v>409</v>
      </c>
      <c r="HQ16" t="s">
        <v>409</v>
      </c>
      <c r="HR16" t="s">
        <v>409</v>
      </c>
      <c r="HS16" t="s">
        <v>409</v>
      </c>
      <c r="HT16" t="s">
        <v>409</v>
      </c>
      <c r="HU16" t="s">
        <v>409</v>
      </c>
      <c r="HV16" t="s">
        <v>409</v>
      </c>
      <c r="HW16" t="s">
        <v>409</v>
      </c>
      <c r="HX16" t="s">
        <v>409</v>
      </c>
      <c r="HY16" t="s">
        <v>409</v>
      </c>
      <c r="HZ16" t="s">
        <v>409</v>
      </c>
      <c r="IA16" t="s">
        <v>409</v>
      </c>
      <c r="IH16" t="s">
        <v>409</v>
      </c>
      <c r="II16" t="s">
        <v>392</v>
      </c>
      <c r="IJ16" t="s">
        <v>392</v>
      </c>
      <c r="IK16" t="s">
        <v>405</v>
      </c>
      <c r="IL16" t="s">
        <v>406</v>
      </c>
      <c r="IM16" t="s">
        <v>406</v>
      </c>
      <c r="IQ16" t="s">
        <v>406</v>
      </c>
      <c r="IU16" t="s">
        <v>388</v>
      </c>
      <c r="IV16" t="s">
        <v>388</v>
      </c>
      <c r="IW16" t="s">
        <v>401</v>
      </c>
      <c r="IX16" t="s">
        <v>401</v>
      </c>
      <c r="IY16" t="s">
        <v>413</v>
      </c>
      <c r="IZ16" t="s">
        <v>413</v>
      </c>
      <c r="JA16" t="s">
        <v>409</v>
      </c>
      <c r="JB16" t="s">
        <v>409</v>
      </c>
      <c r="JC16" t="s">
        <v>409</v>
      </c>
      <c r="JD16" t="s">
        <v>409</v>
      </c>
      <c r="JE16" t="s">
        <v>409</v>
      </c>
      <c r="JF16" t="s">
        <v>409</v>
      </c>
      <c r="JG16" t="s">
        <v>390</v>
      </c>
      <c r="JH16" t="s">
        <v>409</v>
      </c>
      <c r="JJ16" t="s">
        <v>393</v>
      </c>
      <c r="JK16" t="s">
        <v>393</v>
      </c>
      <c r="JL16" t="s">
        <v>390</v>
      </c>
      <c r="JM16" t="s">
        <v>390</v>
      </c>
      <c r="JN16" t="s">
        <v>390</v>
      </c>
      <c r="JO16" t="s">
        <v>390</v>
      </c>
      <c r="JP16" t="s">
        <v>390</v>
      </c>
      <c r="JQ16" t="s">
        <v>392</v>
      </c>
      <c r="JR16" t="s">
        <v>392</v>
      </c>
      <c r="JS16" t="s">
        <v>392</v>
      </c>
      <c r="JT16" t="s">
        <v>390</v>
      </c>
      <c r="JU16" t="s">
        <v>388</v>
      </c>
      <c r="JV16" t="s">
        <v>401</v>
      </c>
      <c r="JW16" t="s">
        <v>392</v>
      </c>
      <c r="JX16" t="s">
        <v>392</v>
      </c>
    </row>
    <row r="17" spans="1:284" x14ac:dyDescent="0.3">
      <c r="A17">
        <v>1</v>
      </c>
      <c r="B17">
        <v>1693244609.0999999</v>
      </c>
      <c r="C17">
        <v>0</v>
      </c>
      <c r="D17" t="s">
        <v>414</v>
      </c>
      <c r="E17" t="s">
        <v>415</v>
      </c>
      <c r="F17" t="s">
        <v>416</v>
      </c>
      <c r="G17" t="s">
        <v>417</v>
      </c>
      <c r="H17" t="s">
        <v>418</v>
      </c>
      <c r="I17" t="s">
        <v>419</v>
      </c>
      <c r="J17" t="s">
        <v>420</v>
      </c>
      <c r="K17" t="s">
        <v>31</v>
      </c>
      <c r="L17" t="s">
        <v>421</v>
      </c>
      <c r="M17">
        <v>1693244609.0999999</v>
      </c>
      <c r="N17">
        <f t="shared" ref="N17:N48" si="0">(O17)/1000</f>
        <v>4.885823354760694E-3</v>
      </c>
      <c r="O17">
        <f t="shared" ref="O17:O48" si="1">1000*DO17*AM17*(DK17-DL17)/(100*DD17*(1000-AM17*DK17))</f>
        <v>4.885823354760694</v>
      </c>
      <c r="P17">
        <f t="shared" ref="P17:P48" si="2">DO17*AM17*(DJ17-DI17*(1000-AM17*DL17)/(1000-AM17*DK17))/(100*DD17)</f>
        <v>26.555399808719852</v>
      </c>
      <c r="Q17">
        <f t="shared" ref="Q17:Q48" si="3">DI17 - IF(AM17&gt;1, P17*DD17*100/(AO17*DW17), 0)</f>
        <v>365.73899999999998</v>
      </c>
      <c r="R17">
        <f t="shared" ref="R17:R48" si="4">((X17-N17/2)*Q17-P17)/(X17+N17/2)</f>
        <v>248.48569047227812</v>
      </c>
      <c r="S17">
        <f t="shared" ref="S17:S48" si="5">R17*(DP17+DQ17)/1000</f>
        <v>24.707106143641944</v>
      </c>
      <c r="T17">
        <f t="shared" ref="T17:T48" si="6">(DI17 - IF(AM17&gt;1, P17*DD17*100/(AO17*DW17), 0))*(DP17+DQ17)/1000</f>
        <v>36.365684787299998</v>
      </c>
      <c r="U17">
        <f t="shared" ref="U17:U48" si="7">2/((1/W17-1/V17)+SIGN(W17)*SQRT((1/W17-1/V17)*(1/W17-1/V17) + 4*DE17/((DE17+1)*(DE17+1))*(2*1/W17*1/V17-1/V17*1/V17)))</f>
        <v>0.40824691721345918</v>
      </c>
      <c r="V17">
        <f t="shared" ref="V17:V48" si="8">IF(LEFT(DF17,1)&lt;&gt;"0",IF(LEFT(DF17,1)="1",3,DG17),$D$5+$E$5*(DW17*DP17/($K$5*1000))+$F$5*(DW17*DP17/($K$5*1000))*MAX(MIN(DD17,$J$5),$I$5)*MAX(MIN(DD17,$J$5),$I$5)+$G$5*MAX(MIN(DD17,$J$5),$I$5)*(DW17*DP17/($K$5*1000))+$H$5*(DW17*DP17/($K$5*1000))*(DW17*DP17/($K$5*1000)))</f>
        <v>2.9116446342629994</v>
      </c>
      <c r="W17">
        <f t="shared" ref="W17:W48" si="9">N17*(1000-(1000*0.61365*EXP(17.502*AA17/(240.97+AA17))/(DP17+DQ17)+DK17)/2)/(1000*0.61365*EXP(17.502*AA17/(240.97+AA17))/(DP17+DQ17)-DK17)</f>
        <v>0.37890507646880761</v>
      </c>
      <c r="X17">
        <f t="shared" ref="X17:X48" si="10">1/((DE17+1)/(U17/1.6)+1/(V17/1.37)) + DE17/((DE17+1)/(U17/1.6) + DE17/(V17/1.37))</f>
        <v>0.23927594530691465</v>
      </c>
      <c r="Y17">
        <f t="shared" ref="Y17:Y48" si="11">(CZ17*DC17)</f>
        <v>344.35479864377385</v>
      </c>
      <c r="Z17">
        <f t="shared" ref="Z17:Z48" si="12">(DR17+(Y17+2*0.95*0.0000000567*(((DR17+$B$7)+273)^4-(DR17+273)^4)-44100*N17)/(1.84*29.3*V17+8*0.95*0.0000000567*(DR17+273)^3))</f>
        <v>29.288630702420136</v>
      </c>
      <c r="AA17">
        <f t="shared" ref="AA17:AA48" si="13">($C$7*DS17+$D$7*DT17+$E$7*Z17)</f>
        <v>27.987200000000001</v>
      </c>
      <c r="AB17">
        <f t="shared" ref="AB17:AB48" si="14">0.61365*EXP(17.502*AA17/(240.97+AA17))</f>
        <v>3.7920089067582103</v>
      </c>
      <c r="AC17">
        <f t="shared" ref="AC17:AC48" si="15">(AD17/AE17*100)</f>
        <v>65.195027047610196</v>
      </c>
      <c r="AD17">
        <f t="shared" ref="AD17:AD48" si="16">DK17*(DP17+DQ17)/1000</f>
        <v>2.5507852347299997</v>
      </c>
      <c r="AE17">
        <f t="shared" ref="AE17:AE48" si="17">0.61365*EXP(17.502*DR17/(240.97+DR17))</f>
        <v>3.9125457112967053</v>
      </c>
      <c r="AF17">
        <f t="shared" ref="AF17:AF48" si="18">(AB17-DK17*(DP17+DQ17)/1000)</f>
        <v>1.2412236720282106</v>
      </c>
      <c r="AG17">
        <f t="shared" ref="AG17:AG48" si="19">(-N17*44100)</f>
        <v>-215.46480994494661</v>
      </c>
      <c r="AH17">
        <f t="shared" ref="AH17:AH48" si="20">2*29.3*V17*0.92*(DR17-AA17)</f>
        <v>84.419856493939193</v>
      </c>
      <c r="AI17">
        <f t="shared" ref="AI17:AI48" si="21">2*0.95*0.0000000567*(((DR17+$B$7)+273)^4-(AA17+273)^4)</f>
        <v>6.3361484468368667</v>
      </c>
      <c r="AJ17">
        <f t="shared" ref="AJ17:AJ48" si="22">Y17+AI17+AG17+AH17</f>
        <v>219.64599363960332</v>
      </c>
      <c r="AK17">
        <v>0</v>
      </c>
      <c r="AL17">
        <v>0</v>
      </c>
      <c r="AM17">
        <f t="shared" ref="AM17:AM48" si="23">IF(AK17*$H$13&gt;=AO17,1,(AO17/(AO17-AK17*$H$13)))</f>
        <v>1</v>
      </c>
      <c r="AN17">
        <f t="shared" ref="AN17:AN48" si="24">(AM17-1)*100</f>
        <v>0</v>
      </c>
      <c r="AO17">
        <f t="shared" ref="AO17:AO48" si="25">MAX(0,($B$13+$C$13*DW17)/(1+$D$13*DW17)*DP17/(DR17+273)*$E$13)</f>
        <v>52082.001074185973</v>
      </c>
      <c r="AP17" t="s">
        <v>422</v>
      </c>
      <c r="AQ17">
        <v>10366.9</v>
      </c>
      <c r="AR17">
        <v>993.59653846153856</v>
      </c>
      <c r="AS17">
        <v>3431.87</v>
      </c>
      <c r="AT17">
        <f t="shared" ref="AT17:AT48" si="26">1-AR17/AS17</f>
        <v>0.71047955241266758</v>
      </c>
      <c r="AU17">
        <v>-3.9894345373445681</v>
      </c>
      <c r="AV17" t="s">
        <v>423</v>
      </c>
      <c r="AW17">
        <v>10346.299999999999</v>
      </c>
      <c r="AX17">
        <v>870.89738461538468</v>
      </c>
      <c r="AY17">
        <v>1353.584749205399</v>
      </c>
      <c r="AZ17">
        <f t="shared" ref="AZ17:AZ48" si="27">1-AX17/AY17</f>
        <v>0.35659929300575266</v>
      </c>
      <c r="BA17">
        <v>0.5</v>
      </c>
      <c r="BB17">
        <f t="shared" ref="BB17:BB48" si="28">DA17</f>
        <v>1513.1177993218869</v>
      </c>
      <c r="BC17">
        <f t="shared" ref="BC17:BC48" si="29">P17</f>
        <v>26.555399808719852</v>
      </c>
      <c r="BD17">
        <f t="shared" ref="BD17:BD48" si="30">AZ17*BA17*BB17</f>
        <v>269.78836873630257</v>
      </c>
      <c r="BE17">
        <f t="shared" ref="BE17:BE48" si="31">(BC17-AU17)/BB17</f>
        <v>2.0186686297493345E-2</v>
      </c>
      <c r="BF17">
        <f t="shared" ref="BF17:BF48" si="32">(AS17-AY17)/AY17</f>
        <v>1.535393518591744</v>
      </c>
      <c r="BG17">
        <f t="shared" ref="BG17:BG48" si="33">AR17/(AT17+AR17/AY17)</f>
        <v>687.83482434991993</v>
      </c>
      <c r="BH17" t="s">
        <v>424</v>
      </c>
      <c r="BI17">
        <v>630.34</v>
      </c>
      <c r="BJ17">
        <f t="shared" ref="BJ17:BJ48" si="34">IF(BI17&lt;&gt;0, BI17, BG17)</f>
        <v>630.34</v>
      </c>
      <c r="BK17">
        <f t="shared" ref="BK17:BK48" si="35">1-BJ17/AY17</f>
        <v>0.53431803928787514</v>
      </c>
      <c r="BL17">
        <f t="shared" ref="BL17:BL48" si="36">(AY17-AX17)/(AY17-BJ17)</f>
        <v>0.66739145375106323</v>
      </c>
      <c r="BM17">
        <f t="shared" ref="BM17:BM48" si="37">(AS17-AY17)/(AS17-BJ17)</f>
        <v>0.74183937019935575</v>
      </c>
      <c r="BN17">
        <f t="shared" ref="BN17:BN48" si="38">(AY17-AX17)/(AY17-AR17)</f>
        <v>1.3408421447819496</v>
      </c>
      <c r="BO17">
        <f t="shared" ref="BO17:BO48" si="39">(AS17-AY17)/(AS17-AR17)</f>
        <v>0.85235937788671112</v>
      </c>
      <c r="BP17">
        <f t="shared" ref="BP17:BP48" si="40">(BL17*BJ17/AX17)</f>
        <v>0.48304603549042935</v>
      </c>
      <c r="BQ17">
        <f t="shared" ref="BQ17:BQ48" si="41">(1-BP17)</f>
        <v>0.51695396450957065</v>
      </c>
      <c r="BR17">
        <v>7428</v>
      </c>
      <c r="BS17">
        <v>290.00000000000011</v>
      </c>
      <c r="BT17">
        <v>1224.8900000000001</v>
      </c>
      <c r="BU17">
        <v>135</v>
      </c>
      <c r="BV17">
        <v>10346.299999999999</v>
      </c>
      <c r="BW17">
        <v>1222.1199999999999</v>
      </c>
      <c r="BX17">
        <v>2.77</v>
      </c>
      <c r="BY17">
        <v>300.00000000000011</v>
      </c>
      <c r="BZ17">
        <v>38.299999999999997</v>
      </c>
      <c r="CA17">
        <v>1353.584749205399</v>
      </c>
      <c r="CB17">
        <v>1.238309401349492</v>
      </c>
      <c r="CC17">
        <v>-136.01350916836549</v>
      </c>
      <c r="CD17">
        <v>1.048125671272027</v>
      </c>
      <c r="CE17">
        <v>0.99834003418908579</v>
      </c>
      <c r="CF17">
        <v>-1.1228513681868739E-2</v>
      </c>
      <c r="CG17">
        <v>289.99999999999989</v>
      </c>
      <c r="CH17">
        <v>1217.45</v>
      </c>
      <c r="CI17">
        <v>775</v>
      </c>
      <c r="CJ17">
        <v>10309.6</v>
      </c>
      <c r="CK17">
        <v>1221.6600000000001</v>
      </c>
      <c r="CL17">
        <v>-4.21</v>
      </c>
      <c r="CZ17">
        <f t="shared" ref="CZ17:CZ48" si="42">$B$11*DX17+$C$11*DY17+$F$11*EJ17*(1-EM17)</f>
        <v>1799.92</v>
      </c>
      <c r="DA17">
        <f t="shared" ref="DA17:DA48" si="43">CZ17*DB17</f>
        <v>1513.1177993218869</v>
      </c>
      <c r="DB17">
        <f t="shared" ref="DB17:DB48" si="44">($B$11*$D$9+$C$11*$D$9+$F$11*((EW17+EO17)/MAX(EW17+EO17+EX17, 0.1)*$I$9+EX17/MAX(EW17+EO17+EX17, 0.1)*$J$9))/($B$11+$C$11+$F$11)</f>
        <v>0.84065836221714674</v>
      </c>
      <c r="DC17">
        <f t="shared" ref="DC17:DC48" si="45">($B$11*$K$9+$C$11*$K$9+$F$11*((EW17+EO17)/MAX(EW17+EO17+EX17, 0.1)*$P$9+EX17/MAX(EW17+EO17+EX17, 0.1)*$Q$9))/($B$11+$C$11+$F$11)</f>
        <v>0.19131672443429365</v>
      </c>
      <c r="DD17">
        <v>6</v>
      </c>
      <c r="DE17">
        <v>0.5</v>
      </c>
      <c r="DF17" t="s">
        <v>425</v>
      </c>
      <c r="DG17">
        <v>2</v>
      </c>
      <c r="DH17">
        <v>1693244609.0999999</v>
      </c>
      <c r="DI17">
        <v>365.73899999999998</v>
      </c>
      <c r="DJ17">
        <v>399.76600000000002</v>
      </c>
      <c r="DK17">
        <v>25.6539</v>
      </c>
      <c r="DL17">
        <v>19.938600000000001</v>
      </c>
      <c r="DM17">
        <v>363.54199999999997</v>
      </c>
      <c r="DN17">
        <v>25.431899999999999</v>
      </c>
      <c r="DO17">
        <v>499.762</v>
      </c>
      <c r="DP17">
        <v>99.330500000000001</v>
      </c>
      <c r="DQ17">
        <v>0.1002</v>
      </c>
      <c r="DR17">
        <v>28.524999999999999</v>
      </c>
      <c r="DS17">
        <v>27.987200000000001</v>
      </c>
      <c r="DT17">
        <v>999.9</v>
      </c>
      <c r="DU17">
        <v>0</v>
      </c>
      <c r="DV17">
        <v>0</v>
      </c>
      <c r="DW17">
        <v>9965</v>
      </c>
      <c r="DX17">
        <v>0</v>
      </c>
      <c r="DY17">
        <v>1715.48</v>
      </c>
      <c r="DZ17">
        <v>-34.026899999999998</v>
      </c>
      <c r="EA17">
        <v>375.36900000000003</v>
      </c>
      <c r="EB17">
        <v>407.899</v>
      </c>
      <c r="EC17">
        <v>5.7153</v>
      </c>
      <c r="ED17">
        <v>399.76600000000002</v>
      </c>
      <c r="EE17">
        <v>19.938600000000001</v>
      </c>
      <c r="EF17">
        <v>2.5482100000000001</v>
      </c>
      <c r="EG17">
        <v>1.98051</v>
      </c>
      <c r="EH17">
        <v>21.337800000000001</v>
      </c>
      <c r="EI17">
        <v>17.289400000000001</v>
      </c>
      <c r="EJ17">
        <v>1799.92</v>
      </c>
      <c r="EK17">
        <v>0.97799199999999997</v>
      </c>
      <c r="EL17">
        <v>2.2007499999999999E-2</v>
      </c>
      <c r="EM17">
        <v>0</v>
      </c>
      <c r="EN17">
        <v>871.04300000000001</v>
      </c>
      <c r="EO17">
        <v>5.0010300000000001</v>
      </c>
      <c r="EP17">
        <v>16934.7</v>
      </c>
      <c r="EQ17">
        <v>14700.4</v>
      </c>
      <c r="ER17">
        <v>48.436999999999998</v>
      </c>
      <c r="ES17">
        <v>50.436999999999998</v>
      </c>
      <c r="ET17">
        <v>50.061999999999998</v>
      </c>
      <c r="EU17">
        <v>48.936999999999998</v>
      </c>
      <c r="EV17">
        <v>49.936999999999998</v>
      </c>
      <c r="EW17">
        <v>1755.42</v>
      </c>
      <c r="EX17">
        <v>39.5</v>
      </c>
      <c r="EY17">
        <v>0</v>
      </c>
      <c r="EZ17">
        <v>1693244608</v>
      </c>
      <c r="FA17">
        <v>0</v>
      </c>
      <c r="FB17">
        <v>870.89738461538468</v>
      </c>
      <c r="FC17">
        <v>7.8358966529355076E-2</v>
      </c>
      <c r="FD17">
        <v>-60.827350380482621</v>
      </c>
      <c r="FE17">
        <v>16940.084615384621</v>
      </c>
      <c r="FF17">
        <v>15</v>
      </c>
      <c r="FG17">
        <v>1693244570.0999999</v>
      </c>
      <c r="FH17" t="s">
        <v>426</v>
      </c>
      <c r="FI17">
        <v>1693244558.0999999</v>
      </c>
      <c r="FJ17">
        <v>1693244570.0999999</v>
      </c>
      <c r="FK17">
        <v>4</v>
      </c>
      <c r="FL17">
        <v>-0.629</v>
      </c>
      <c r="FM17">
        <v>-0.01</v>
      </c>
      <c r="FN17">
        <v>2.2250000000000001</v>
      </c>
      <c r="FO17">
        <v>9.9000000000000005E-2</v>
      </c>
      <c r="FP17">
        <v>400</v>
      </c>
      <c r="FQ17">
        <v>20</v>
      </c>
      <c r="FR17">
        <v>0.18</v>
      </c>
      <c r="FS17">
        <v>0.04</v>
      </c>
      <c r="FT17">
        <v>26.78089549165005</v>
      </c>
      <c r="FU17">
        <v>-0.60803311986160347</v>
      </c>
      <c r="FV17">
        <v>0.16217918201279691</v>
      </c>
      <c r="FW17">
        <v>1</v>
      </c>
      <c r="FX17">
        <v>0.4082617742080773</v>
      </c>
      <c r="FY17">
        <v>5.6062375022178673E-2</v>
      </c>
      <c r="FZ17">
        <v>1.454816523889985E-2</v>
      </c>
      <c r="GA17">
        <v>1</v>
      </c>
      <c r="GB17">
        <v>2</v>
      </c>
      <c r="GC17">
        <v>2</v>
      </c>
      <c r="GD17" t="s">
        <v>427</v>
      </c>
      <c r="GE17">
        <v>2.90157</v>
      </c>
      <c r="GF17">
        <v>2.8178999999999998</v>
      </c>
      <c r="GG17">
        <v>8.4342799999999996E-2</v>
      </c>
      <c r="GH17">
        <v>9.0772000000000005E-2</v>
      </c>
      <c r="GI17">
        <v>0.125001</v>
      </c>
      <c r="GJ17">
        <v>0.104827</v>
      </c>
      <c r="GK17">
        <v>25434.1</v>
      </c>
      <c r="GL17">
        <v>25417.200000000001</v>
      </c>
      <c r="GM17">
        <v>24643.4</v>
      </c>
      <c r="GN17">
        <v>24962.3</v>
      </c>
      <c r="GO17">
        <v>28657.1</v>
      </c>
      <c r="GP17">
        <v>29278.3</v>
      </c>
      <c r="GQ17">
        <v>33344.5</v>
      </c>
      <c r="GR17">
        <v>33406.5</v>
      </c>
      <c r="GS17">
        <v>1.9692000000000001</v>
      </c>
      <c r="GT17">
        <v>1.8738999999999999</v>
      </c>
      <c r="GU17">
        <v>3.1590500000000001E-2</v>
      </c>
      <c r="GV17">
        <v>0</v>
      </c>
      <c r="GW17">
        <v>27.4712</v>
      </c>
      <c r="GX17">
        <v>999.9</v>
      </c>
      <c r="GY17">
        <v>54.2</v>
      </c>
      <c r="GZ17">
        <v>32.1</v>
      </c>
      <c r="HA17">
        <v>26.202200000000001</v>
      </c>
      <c r="HB17">
        <v>61.824100000000001</v>
      </c>
      <c r="HC17">
        <v>25.9495</v>
      </c>
      <c r="HD17">
        <v>1</v>
      </c>
      <c r="HE17">
        <v>0.38576199999999999</v>
      </c>
      <c r="HF17">
        <v>2.7941199999999999</v>
      </c>
      <c r="HG17">
        <v>20.1494</v>
      </c>
      <c r="HH17">
        <v>5.2340600000000004</v>
      </c>
      <c r="HI17">
        <v>11.9201</v>
      </c>
      <c r="HJ17">
        <v>4.9611999999999998</v>
      </c>
      <c r="HK17">
        <v>3.2890000000000001</v>
      </c>
      <c r="HL17">
        <v>9999</v>
      </c>
      <c r="HM17">
        <v>9999</v>
      </c>
      <c r="HN17">
        <v>9999</v>
      </c>
      <c r="HO17">
        <v>870.1</v>
      </c>
      <c r="HP17">
        <v>1.8811</v>
      </c>
      <c r="HQ17">
        <v>1.8782000000000001</v>
      </c>
      <c r="HR17">
        <v>1.88615</v>
      </c>
      <c r="HS17">
        <v>1.8839999999999999</v>
      </c>
      <c r="HT17">
        <v>1.8814299999999999</v>
      </c>
      <c r="HU17">
        <v>1.8805099999999999</v>
      </c>
      <c r="HV17">
        <v>1.8816999999999999</v>
      </c>
      <c r="HW17">
        <v>1.8811</v>
      </c>
      <c r="HX17">
        <v>5</v>
      </c>
      <c r="HY17">
        <v>0</v>
      </c>
      <c r="HZ17">
        <v>0</v>
      </c>
      <c r="IA17">
        <v>0</v>
      </c>
      <c r="IB17" t="s">
        <v>428</v>
      </c>
      <c r="IC17" t="s">
        <v>429</v>
      </c>
      <c r="ID17" t="s">
        <v>430</v>
      </c>
      <c r="IE17" t="s">
        <v>430</v>
      </c>
      <c r="IF17" t="s">
        <v>430</v>
      </c>
      <c r="IG17" t="s">
        <v>430</v>
      </c>
      <c r="IH17">
        <v>0</v>
      </c>
      <c r="II17">
        <v>100</v>
      </c>
      <c r="IJ17">
        <v>100</v>
      </c>
      <c r="IK17">
        <v>2.1970000000000001</v>
      </c>
      <c r="IL17">
        <v>0.222</v>
      </c>
      <c r="IM17">
        <v>1.658110732089882</v>
      </c>
      <c r="IN17">
        <v>2.2153513873161218E-3</v>
      </c>
      <c r="IO17">
        <v>-2.2967369670569612E-6</v>
      </c>
      <c r="IP17">
        <v>7.7859689150384122E-10</v>
      </c>
      <c r="IQ17">
        <v>-9.3157948148721387E-2</v>
      </c>
      <c r="IR17">
        <v>-4.1434251034592161E-3</v>
      </c>
      <c r="IS17">
        <v>8.3987709687394815E-4</v>
      </c>
      <c r="IT17">
        <v>-7.4586254598011197E-6</v>
      </c>
      <c r="IU17">
        <v>2</v>
      </c>
      <c r="IV17">
        <v>1930</v>
      </c>
      <c r="IW17">
        <v>2</v>
      </c>
      <c r="IX17">
        <v>41</v>
      </c>
      <c r="IY17">
        <v>0.8</v>
      </c>
      <c r="IZ17">
        <v>0.7</v>
      </c>
      <c r="JA17">
        <v>0.98510699999999995</v>
      </c>
      <c r="JB17">
        <v>2.48047</v>
      </c>
      <c r="JC17">
        <v>1.24512</v>
      </c>
      <c r="JD17">
        <v>2.2717299999999998</v>
      </c>
      <c r="JE17">
        <v>1.4501999999999999</v>
      </c>
      <c r="JF17">
        <v>2.4084500000000002</v>
      </c>
      <c r="JG17">
        <v>36.599600000000002</v>
      </c>
      <c r="JH17">
        <v>23.8248</v>
      </c>
      <c r="JI17">
        <v>18</v>
      </c>
      <c r="JJ17">
        <v>496.63600000000002</v>
      </c>
      <c r="JK17">
        <v>482.55</v>
      </c>
      <c r="JL17">
        <v>23.744199999999999</v>
      </c>
      <c r="JM17">
        <v>32.245199999999997</v>
      </c>
      <c r="JN17">
        <v>30.0002</v>
      </c>
      <c r="JO17">
        <v>32.143500000000003</v>
      </c>
      <c r="JP17">
        <v>32.124600000000001</v>
      </c>
      <c r="JQ17">
        <v>19.8188</v>
      </c>
      <c r="JR17">
        <v>29.741900000000001</v>
      </c>
      <c r="JS17">
        <v>0</v>
      </c>
      <c r="JT17">
        <v>23.740100000000002</v>
      </c>
      <c r="JU17">
        <v>400</v>
      </c>
      <c r="JV17">
        <v>20.026399999999999</v>
      </c>
      <c r="JW17">
        <v>99.497</v>
      </c>
      <c r="JX17">
        <v>99.618700000000004</v>
      </c>
    </row>
    <row r="18" spans="1:284" x14ac:dyDescent="0.3">
      <c r="A18">
        <v>2</v>
      </c>
      <c r="B18">
        <v>1693244719.5999999</v>
      </c>
      <c r="C18">
        <v>110.5</v>
      </c>
      <c r="D18" t="s">
        <v>431</v>
      </c>
      <c r="E18" t="s">
        <v>432</v>
      </c>
      <c r="F18" t="s">
        <v>416</v>
      </c>
      <c r="G18" t="s">
        <v>417</v>
      </c>
      <c r="H18" t="s">
        <v>418</v>
      </c>
      <c r="I18" t="s">
        <v>419</v>
      </c>
      <c r="J18" t="s">
        <v>420</v>
      </c>
      <c r="K18" t="s">
        <v>31</v>
      </c>
      <c r="L18" t="s">
        <v>421</v>
      </c>
      <c r="M18">
        <v>1693244719.5999999</v>
      </c>
      <c r="N18">
        <f t="shared" si="0"/>
        <v>4.953359107805113E-3</v>
      </c>
      <c r="O18">
        <f t="shared" si="1"/>
        <v>4.9533591078051131</v>
      </c>
      <c r="P18">
        <f t="shared" si="2"/>
        <v>19.25383826325713</v>
      </c>
      <c r="Q18">
        <f t="shared" si="3"/>
        <v>275.14600000000002</v>
      </c>
      <c r="R18">
        <f t="shared" si="4"/>
        <v>191.36358482513154</v>
      </c>
      <c r="S18">
        <f t="shared" si="5"/>
        <v>19.026211306223715</v>
      </c>
      <c r="T18">
        <f t="shared" si="6"/>
        <v>27.3562284111994</v>
      </c>
      <c r="U18">
        <f t="shared" si="7"/>
        <v>0.41587703442783591</v>
      </c>
      <c r="V18">
        <f t="shared" si="8"/>
        <v>2.9368698382812912</v>
      </c>
      <c r="W18">
        <f t="shared" si="9"/>
        <v>0.38571277399934767</v>
      </c>
      <c r="X18">
        <f t="shared" si="10"/>
        <v>0.24359805063026024</v>
      </c>
      <c r="Y18">
        <f t="shared" si="11"/>
        <v>344.36429864381148</v>
      </c>
      <c r="Z18">
        <f t="shared" si="12"/>
        <v>29.270975403967629</v>
      </c>
      <c r="AA18">
        <f t="shared" si="13"/>
        <v>27.979299999999999</v>
      </c>
      <c r="AB18">
        <f t="shared" si="14"/>
        <v>3.790262708744669</v>
      </c>
      <c r="AC18">
        <f t="shared" si="15"/>
        <v>65.259513974019427</v>
      </c>
      <c r="AD18">
        <f t="shared" si="16"/>
        <v>2.5541832373183295</v>
      </c>
      <c r="AE18">
        <f t="shared" si="17"/>
        <v>3.9138863926188283</v>
      </c>
      <c r="AF18">
        <f t="shared" si="18"/>
        <v>1.2360794714263394</v>
      </c>
      <c r="AG18">
        <f t="shared" si="19"/>
        <v>-218.44313665420549</v>
      </c>
      <c r="AH18">
        <f t="shared" si="20"/>
        <v>87.336221739535901</v>
      </c>
      <c r="AI18">
        <f t="shared" si="21"/>
        <v>6.4986701816262302</v>
      </c>
      <c r="AJ18">
        <f t="shared" si="22"/>
        <v>219.75605391076812</v>
      </c>
      <c r="AK18">
        <v>0</v>
      </c>
      <c r="AL18">
        <v>0</v>
      </c>
      <c r="AM18">
        <f t="shared" si="23"/>
        <v>1</v>
      </c>
      <c r="AN18">
        <f t="shared" si="24"/>
        <v>0</v>
      </c>
      <c r="AO18">
        <f t="shared" si="25"/>
        <v>52804.172558888546</v>
      </c>
      <c r="AP18" t="s">
        <v>422</v>
      </c>
      <c r="AQ18">
        <v>10366.9</v>
      </c>
      <c r="AR18">
        <v>993.59653846153856</v>
      </c>
      <c r="AS18">
        <v>3431.87</v>
      </c>
      <c r="AT18">
        <f t="shared" si="26"/>
        <v>0.71047955241266758</v>
      </c>
      <c r="AU18">
        <v>-3.9894345373445681</v>
      </c>
      <c r="AV18" t="s">
        <v>433</v>
      </c>
      <c r="AW18">
        <v>10344.299999999999</v>
      </c>
      <c r="AX18">
        <v>845.69769230769225</v>
      </c>
      <c r="AY18">
        <v>1260.2228757725379</v>
      </c>
      <c r="AZ18">
        <f t="shared" si="27"/>
        <v>0.3289300578762584</v>
      </c>
      <c r="BA18">
        <v>0.5</v>
      </c>
      <c r="BB18">
        <f t="shared" si="28"/>
        <v>1513.1597993219059</v>
      </c>
      <c r="BC18">
        <f t="shared" si="29"/>
        <v>19.25383826325713</v>
      </c>
      <c r="BD18">
        <f t="shared" si="30"/>
        <v>248.86187018349102</v>
      </c>
      <c r="BE18">
        <f t="shared" si="31"/>
        <v>1.5360752255655835E-2</v>
      </c>
      <c r="BF18">
        <f t="shared" si="32"/>
        <v>1.7232246501605564</v>
      </c>
      <c r="BG18">
        <f t="shared" si="33"/>
        <v>662.87992772933728</v>
      </c>
      <c r="BH18" t="s">
        <v>434</v>
      </c>
      <c r="BI18">
        <v>629.03</v>
      </c>
      <c r="BJ18">
        <f t="shared" si="34"/>
        <v>629.03</v>
      </c>
      <c r="BK18">
        <f t="shared" si="35"/>
        <v>0.50085813224554121</v>
      </c>
      <c r="BL18">
        <f t="shared" si="36"/>
        <v>0.65673298824467008</v>
      </c>
      <c r="BM18">
        <f t="shared" si="37"/>
        <v>0.77480238765946752</v>
      </c>
      <c r="BN18">
        <f t="shared" si="38"/>
        <v>1.5547045638680981</v>
      </c>
      <c r="BO18">
        <f t="shared" si="39"/>
        <v>0.89064953479714781</v>
      </c>
      <c r="BP18">
        <f t="shared" si="40"/>
        <v>0.48847804050202365</v>
      </c>
      <c r="BQ18">
        <f t="shared" si="41"/>
        <v>0.5115219594979763</v>
      </c>
      <c r="BR18">
        <v>7430</v>
      </c>
      <c r="BS18">
        <v>290.00000000000011</v>
      </c>
      <c r="BT18">
        <v>1152.8699999999999</v>
      </c>
      <c r="BU18">
        <v>145</v>
      </c>
      <c r="BV18">
        <v>10344.299999999999</v>
      </c>
      <c r="BW18">
        <v>1151.4100000000001</v>
      </c>
      <c r="BX18">
        <v>1.46</v>
      </c>
      <c r="BY18">
        <v>300.00000000000011</v>
      </c>
      <c r="BZ18">
        <v>38.299999999999997</v>
      </c>
      <c r="CA18">
        <v>1260.2228757725379</v>
      </c>
      <c r="CB18">
        <v>1.369990401119914</v>
      </c>
      <c r="CC18">
        <v>-112.5624476355075</v>
      </c>
      <c r="CD18">
        <v>1.15955129487463</v>
      </c>
      <c r="CE18">
        <v>0.99703747252615582</v>
      </c>
      <c r="CF18">
        <v>-1.122772413793106E-2</v>
      </c>
      <c r="CG18">
        <v>289.99999999999989</v>
      </c>
      <c r="CH18">
        <v>1149.0899999999999</v>
      </c>
      <c r="CI18">
        <v>765</v>
      </c>
      <c r="CJ18">
        <v>10310</v>
      </c>
      <c r="CK18">
        <v>1151.04</v>
      </c>
      <c r="CL18">
        <v>-1.95</v>
      </c>
      <c r="CZ18">
        <f t="shared" si="42"/>
        <v>1799.97</v>
      </c>
      <c r="DA18">
        <f t="shared" si="43"/>
        <v>1513.1597993219059</v>
      </c>
      <c r="DB18">
        <f t="shared" si="44"/>
        <v>0.84065834392901317</v>
      </c>
      <c r="DC18">
        <f t="shared" si="45"/>
        <v>0.19131668785802625</v>
      </c>
      <c r="DD18">
        <v>6</v>
      </c>
      <c r="DE18">
        <v>0.5</v>
      </c>
      <c r="DF18" t="s">
        <v>425</v>
      </c>
      <c r="DG18">
        <v>2</v>
      </c>
      <c r="DH18">
        <v>1693244719.5999999</v>
      </c>
      <c r="DI18">
        <v>275.14600000000002</v>
      </c>
      <c r="DJ18">
        <v>299.87099999999998</v>
      </c>
      <c r="DK18">
        <v>25.689699999999998</v>
      </c>
      <c r="DL18">
        <v>19.901900000000001</v>
      </c>
      <c r="DM18">
        <v>273.18400000000003</v>
      </c>
      <c r="DN18">
        <v>25.4727</v>
      </c>
      <c r="DO18">
        <v>500.30500000000001</v>
      </c>
      <c r="DP18">
        <v>99.325299999999999</v>
      </c>
      <c r="DQ18">
        <v>9.91089E-2</v>
      </c>
      <c r="DR18">
        <v>28.530899999999999</v>
      </c>
      <c r="DS18">
        <v>27.979299999999999</v>
      </c>
      <c r="DT18">
        <v>999.9</v>
      </c>
      <c r="DU18">
        <v>0</v>
      </c>
      <c r="DV18">
        <v>0</v>
      </c>
      <c r="DW18">
        <v>10110</v>
      </c>
      <c r="DX18">
        <v>0</v>
      </c>
      <c r="DY18">
        <v>1730.97</v>
      </c>
      <c r="DZ18">
        <v>-24.7241</v>
      </c>
      <c r="EA18">
        <v>282.40100000000001</v>
      </c>
      <c r="EB18">
        <v>305.95999999999998</v>
      </c>
      <c r="EC18">
        <v>5.7878499999999997</v>
      </c>
      <c r="ED18">
        <v>299.87099999999998</v>
      </c>
      <c r="EE18">
        <v>19.901900000000001</v>
      </c>
      <c r="EF18">
        <v>2.5516399999999999</v>
      </c>
      <c r="EG18">
        <v>1.9767600000000001</v>
      </c>
      <c r="EH18">
        <v>21.3597</v>
      </c>
      <c r="EI18">
        <v>17.259399999999999</v>
      </c>
      <c r="EJ18">
        <v>1799.97</v>
      </c>
      <c r="EK18">
        <v>0.97799199999999997</v>
      </c>
      <c r="EL18">
        <v>2.2007499999999999E-2</v>
      </c>
      <c r="EM18">
        <v>0</v>
      </c>
      <c r="EN18">
        <v>845.65200000000004</v>
      </c>
      <c r="EO18">
        <v>5.0010300000000001</v>
      </c>
      <c r="EP18">
        <v>16475.7</v>
      </c>
      <c r="EQ18">
        <v>14700.8</v>
      </c>
      <c r="ER18">
        <v>48.5</v>
      </c>
      <c r="ES18">
        <v>50.375</v>
      </c>
      <c r="ET18">
        <v>50.061999999999998</v>
      </c>
      <c r="EU18">
        <v>48.936999999999998</v>
      </c>
      <c r="EV18">
        <v>49.936999999999998</v>
      </c>
      <c r="EW18">
        <v>1755.47</v>
      </c>
      <c r="EX18">
        <v>39.5</v>
      </c>
      <c r="EY18">
        <v>0</v>
      </c>
      <c r="EZ18">
        <v>108.7999999523163</v>
      </c>
      <c r="FA18">
        <v>0</v>
      </c>
      <c r="FB18">
        <v>845.69769230769225</v>
      </c>
      <c r="FC18">
        <v>-3.5989059819810398</v>
      </c>
      <c r="FD18">
        <v>-45.545299077310808</v>
      </c>
      <c r="FE18">
        <v>16480.607692307691</v>
      </c>
      <c r="FF18">
        <v>15</v>
      </c>
      <c r="FG18">
        <v>1693244680.0999999</v>
      </c>
      <c r="FH18" t="s">
        <v>435</v>
      </c>
      <c r="FI18">
        <v>1693244680.0999999</v>
      </c>
      <c r="FJ18">
        <v>1693244677.5999999</v>
      </c>
      <c r="FK18">
        <v>5</v>
      </c>
      <c r="FL18">
        <v>-0.14499999999999999</v>
      </c>
      <c r="FM18">
        <v>-6.0000000000000001E-3</v>
      </c>
      <c r="FN18">
        <v>1.99</v>
      </c>
      <c r="FO18">
        <v>0.09</v>
      </c>
      <c r="FP18">
        <v>300</v>
      </c>
      <c r="FQ18">
        <v>20</v>
      </c>
      <c r="FR18">
        <v>0.22</v>
      </c>
      <c r="FS18">
        <v>0.05</v>
      </c>
      <c r="FT18">
        <v>19.379658672990089</v>
      </c>
      <c r="FU18">
        <v>-0.38419038490425589</v>
      </c>
      <c r="FV18">
        <v>0.13099838334158359</v>
      </c>
      <c r="FW18">
        <v>1</v>
      </c>
      <c r="FX18">
        <v>0.41790965103335892</v>
      </c>
      <c r="FY18">
        <v>3.3843208052122542E-2</v>
      </c>
      <c r="FZ18">
        <v>1.2544921828612179E-2</v>
      </c>
      <c r="GA18">
        <v>1</v>
      </c>
      <c r="GB18">
        <v>2</v>
      </c>
      <c r="GC18">
        <v>2</v>
      </c>
      <c r="GD18" t="s">
        <v>427</v>
      </c>
      <c r="GE18">
        <v>2.9029699999999998</v>
      </c>
      <c r="GF18">
        <v>2.8180700000000001</v>
      </c>
      <c r="GG18">
        <v>6.6952499999999998E-2</v>
      </c>
      <c r="GH18">
        <v>7.2302900000000003E-2</v>
      </c>
      <c r="GI18">
        <v>0.125134</v>
      </c>
      <c r="GJ18">
        <v>0.104687</v>
      </c>
      <c r="GK18">
        <v>25918</v>
      </c>
      <c r="GL18">
        <v>25933.8</v>
      </c>
      <c r="GM18">
        <v>24644.400000000001</v>
      </c>
      <c r="GN18">
        <v>24962.9</v>
      </c>
      <c r="GO18">
        <v>28652.7</v>
      </c>
      <c r="GP18">
        <v>29283.200000000001</v>
      </c>
      <c r="GQ18">
        <v>33344.6</v>
      </c>
      <c r="GR18">
        <v>33406.800000000003</v>
      </c>
      <c r="GS18">
        <v>1.9690000000000001</v>
      </c>
      <c r="GT18">
        <v>1.8732</v>
      </c>
      <c r="GU18">
        <v>3.4347200000000001E-2</v>
      </c>
      <c r="GV18">
        <v>0</v>
      </c>
      <c r="GW18">
        <v>27.418299999999999</v>
      </c>
      <c r="GX18">
        <v>999.9</v>
      </c>
      <c r="GY18">
        <v>54</v>
      </c>
      <c r="GZ18">
        <v>32.1</v>
      </c>
      <c r="HA18">
        <v>26.1081</v>
      </c>
      <c r="HB18">
        <v>61.684100000000001</v>
      </c>
      <c r="HC18">
        <v>25.284500000000001</v>
      </c>
      <c r="HD18">
        <v>1</v>
      </c>
      <c r="HE18">
        <v>0.384268</v>
      </c>
      <c r="HF18">
        <v>2.51254</v>
      </c>
      <c r="HG18">
        <v>20.154499999999999</v>
      </c>
      <c r="HH18">
        <v>5.2322600000000001</v>
      </c>
      <c r="HI18">
        <v>11.9201</v>
      </c>
      <c r="HJ18">
        <v>4.9607999999999999</v>
      </c>
      <c r="HK18">
        <v>3.2890000000000001</v>
      </c>
      <c r="HL18">
        <v>9999</v>
      </c>
      <c r="HM18">
        <v>9999</v>
      </c>
      <c r="HN18">
        <v>9999</v>
      </c>
      <c r="HO18">
        <v>870.1</v>
      </c>
      <c r="HP18">
        <v>1.8811</v>
      </c>
      <c r="HQ18">
        <v>1.8782000000000001</v>
      </c>
      <c r="HR18">
        <v>1.8861399999999999</v>
      </c>
      <c r="HS18">
        <v>1.88398</v>
      </c>
      <c r="HT18">
        <v>1.88141</v>
      </c>
      <c r="HU18">
        <v>1.88049</v>
      </c>
      <c r="HV18">
        <v>1.8816999999999999</v>
      </c>
      <c r="HW18">
        <v>1.8811</v>
      </c>
      <c r="HX18">
        <v>5</v>
      </c>
      <c r="HY18">
        <v>0</v>
      </c>
      <c r="HZ18">
        <v>0</v>
      </c>
      <c r="IA18">
        <v>0</v>
      </c>
      <c r="IB18" t="s">
        <v>428</v>
      </c>
      <c r="IC18" t="s">
        <v>429</v>
      </c>
      <c r="ID18" t="s">
        <v>430</v>
      </c>
      <c r="IE18" t="s">
        <v>430</v>
      </c>
      <c r="IF18" t="s">
        <v>430</v>
      </c>
      <c r="IG18" t="s">
        <v>430</v>
      </c>
      <c r="IH18">
        <v>0</v>
      </c>
      <c r="II18">
        <v>100</v>
      </c>
      <c r="IJ18">
        <v>100</v>
      </c>
      <c r="IK18">
        <v>1.962</v>
      </c>
      <c r="IL18">
        <v>0.217</v>
      </c>
      <c r="IM18">
        <v>1.5129672096070079</v>
      </c>
      <c r="IN18">
        <v>2.2153513873161218E-3</v>
      </c>
      <c r="IO18">
        <v>-2.2967369670569612E-6</v>
      </c>
      <c r="IP18">
        <v>7.7859689150384122E-10</v>
      </c>
      <c r="IQ18">
        <v>-9.9064640180349467E-2</v>
      </c>
      <c r="IR18">
        <v>-4.1434251034592161E-3</v>
      </c>
      <c r="IS18">
        <v>8.3987709687394815E-4</v>
      </c>
      <c r="IT18">
        <v>-7.4586254598011197E-6</v>
      </c>
      <c r="IU18">
        <v>2</v>
      </c>
      <c r="IV18">
        <v>1930</v>
      </c>
      <c r="IW18">
        <v>2</v>
      </c>
      <c r="IX18">
        <v>41</v>
      </c>
      <c r="IY18">
        <v>0.7</v>
      </c>
      <c r="IZ18">
        <v>0.7</v>
      </c>
      <c r="JA18">
        <v>0.78613299999999997</v>
      </c>
      <c r="JB18">
        <v>2.4841299999999999</v>
      </c>
      <c r="JC18">
        <v>1.24512</v>
      </c>
      <c r="JD18">
        <v>2.2717299999999998</v>
      </c>
      <c r="JE18">
        <v>1.4501999999999999</v>
      </c>
      <c r="JF18">
        <v>2.2839399999999999</v>
      </c>
      <c r="JG18">
        <v>36.694299999999998</v>
      </c>
      <c r="JH18">
        <v>23.8248</v>
      </c>
      <c r="JI18">
        <v>18</v>
      </c>
      <c r="JJ18">
        <v>496.47500000000002</v>
      </c>
      <c r="JK18">
        <v>482.02800000000002</v>
      </c>
      <c r="JL18">
        <v>23.985299999999999</v>
      </c>
      <c r="JM18">
        <v>32.2395</v>
      </c>
      <c r="JN18">
        <v>30</v>
      </c>
      <c r="JO18">
        <v>32.140700000000002</v>
      </c>
      <c r="JP18">
        <v>32.1218</v>
      </c>
      <c r="JQ18">
        <v>15.8164</v>
      </c>
      <c r="JR18">
        <v>29.947199999999999</v>
      </c>
      <c r="JS18">
        <v>0</v>
      </c>
      <c r="JT18">
        <v>23.9863</v>
      </c>
      <c r="JU18">
        <v>300</v>
      </c>
      <c r="JV18">
        <v>19.852499999999999</v>
      </c>
      <c r="JW18">
        <v>99.498800000000003</v>
      </c>
      <c r="JX18">
        <v>99.6203</v>
      </c>
    </row>
    <row r="19" spans="1:284" x14ac:dyDescent="0.3">
      <c r="A19">
        <v>3</v>
      </c>
      <c r="B19">
        <v>1693244833.0999999</v>
      </c>
      <c r="C19">
        <v>224</v>
      </c>
      <c r="D19" t="s">
        <v>436</v>
      </c>
      <c r="E19" t="s">
        <v>437</v>
      </c>
      <c r="F19" t="s">
        <v>416</v>
      </c>
      <c r="G19" t="s">
        <v>417</v>
      </c>
      <c r="H19" t="s">
        <v>418</v>
      </c>
      <c r="I19" t="s">
        <v>419</v>
      </c>
      <c r="J19" t="s">
        <v>420</v>
      </c>
      <c r="K19" t="s">
        <v>31</v>
      </c>
      <c r="L19" t="s">
        <v>421</v>
      </c>
      <c r="M19">
        <v>1693244833.0999999</v>
      </c>
      <c r="N19">
        <f t="shared" si="0"/>
        <v>4.9141866445942175E-3</v>
      </c>
      <c r="O19">
        <f t="shared" si="1"/>
        <v>4.9141866445942171</v>
      </c>
      <c r="P19">
        <f t="shared" si="2"/>
        <v>11.326011009984915</v>
      </c>
      <c r="Q19">
        <f t="shared" si="3"/>
        <v>185.37200000000001</v>
      </c>
      <c r="R19">
        <f t="shared" si="4"/>
        <v>134.8622601082985</v>
      </c>
      <c r="S19">
        <f t="shared" si="5"/>
        <v>13.408551148084655</v>
      </c>
      <c r="T19">
        <f t="shared" si="6"/>
        <v>18.430433698995998</v>
      </c>
      <c r="U19">
        <f t="shared" si="7"/>
        <v>0.4092073851961493</v>
      </c>
      <c r="V19">
        <f t="shared" si="8"/>
        <v>2.9132788657154753</v>
      </c>
      <c r="W19">
        <f t="shared" si="9"/>
        <v>0.3797479188881327</v>
      </c>
      <c r="X19">
        <f t="shared" si="10"/>
        <v>0.23981229161027318</v>
      </c>
      <c r="Y19">
        <f t="shared" si="11"/>
        <v>344.4003986439547</v>
      </c>
      <c r="Z19">
        <f t="shared" si="12"/>
        <v>29.249512117138927</v>
      </c>
      <c r="AA19">
        <f t="shared" si="13"/>
        <v>27.996700000000001</v>
      </c>
      <c r="AB19">
        <f t="shared" si="14"/>
        <v>3.7941096945958268</v>
      </c>
      <c r="AC19">
        <f t="shared" si="15"/>
        <v>65.257203175475496</v>
      </c>
      <c r="AD19">
        <f t="shared" si="16"/>
        <v>2.5485364942189999</v>
      </c>
      <c r="AE19">
        <f t="shared" si="17"/>
        <v>3.9053719286222379</v>
      </c>
      <c r="AF19">
        <f t="shared" si="18"/>
        <v>1.245573200376827</v>
      </c>
      <c r="AG19">
        <f t="shared" si="19"/>
        <v>-216.715631026605</v>
      </c>
      <c r="AH19">
        <f t="shared" si="20"/>
        <v>78.012044826538556</v>
      </c>
      <c r="AI19">
        <f t="shared" si="21"/>
        <v>5.8512797808155153</v>
      </c>
      <c r="AJ19">
        <f t="shared" si="22"/>
        <v>211.54809222470377</v>
      </c>
      <c r="AK19">
        <v>0</v>
      </c>
      <c r="AL19">
        <v>0</v>
      </c>
      <c r="AM19">
        <f t="shared" si="23"/>
        <v>1</v>
      </c>
      <c r="AN19">
        <f t="shared" si="24"/>
        <v>0</v>
      </c>
      <c r="AO19">
        <f t="shared" si="25"/>
        <v>52134.061406007182</v>
      </c>
      <c r="AP19" t="s">
        <v>422</v>
      </c>
      <c r="AQ19">
        <v>10366.9</v>
      </c>
      <c r="AR19">
        <v>993.59653846153856</v>
      </c>
      <c r="AS19">
        <v>3431.87</v>
      </c>
      <c r="AT19">
        <f t="shared" si="26"/>
        <v>0.71047955241266758</v>
      </c>
      <c r="AU19">
        <v>-3.9894345373445681</v>
      </c>
      <c r="AV19" t="s">
        <v>438</v>
      </c>
      <c r="AW19">
        <v>10340.200000000001</v>
      </c>
      <c r="AX19">
        <v>831.77973076923081</v>
      </c>
      <c r="AY19">
        <v>1177.8454908873209</v>
      </c>
      <c r="AZ19">
        <f t="shared" si="27"/>
        <v>0.29381252702116656</v>
      </c>
      <c r="BA19">
        <v>0.5</v>
      </c>
      <c r="BB19">
        <f t="shared" si="28"/>
        <v>1513.3193993219775</v>
      </c>
      <c r="BC19">
        <f t="shared" si="29"/>
        <v>11.326011009984915</v>
      </c>
      <c r="BD19">
        <f t="shared" si="30"/>
        <v>222.31609845247203</v>
      </c>
      <c r="BE19">
        <f t="shared" si="31"/>
        <v>1.0120431651237249E-2</v>
      </c>
      <c r="BF19">
        <f t="shared" si="32"/>
        <v>1.9136843724847363</v>
      </c>
      <c r="BG19">
        <f t="shared" si="33"/>
        <v>639.35912941409333</v>
      </c>
      <c r="BH19" t="s">
        <v>439</v>
      </c>
      <c r="BI19">
        <v>633.25</v>
      </c>
      <c r="BJ19">
        <f t="shared" si="34"/>
        <v>633.25</v>
      </c>
      <c r="BK19">
        <f t="shared" si="35"/>
        <v>0.46236581546621536</v>
      </c>
      <c r="BL19">
        <f t="shared" si="36"/>
        <v>0.63545469235200214</v>
      </c>
      <c r="BM19">
        <f t="shared" si="37"/>
        <v>0.80540570320825233</v>
      </c>
      <c r="BN19">
        <f t="shared" si="38"/>
        <v>1.8782508967452038</v>
      </c>
      <c r="BO19">
        <f t="shared" si="39"/>
        <v>0.92443466439177491</v>
      </c>
      <c r="BP19">
        <f t="shared" si="40"/>
        <v>0.48378395030107774</v>
      </c>
      <c r="BQ19">
        <f t="shared" si="41"/>
        <v>0.51621604969892232</v>
      </c>
      <c r="BR19">
        <v>7432</v>
      </c>
      <c r="BS19">
        <v>290.00000000000011</v>
      </c>
      <c r="BT19">
        <v>1093.46</v>
      </c>
      <c r="BU19">
        <v>165</v>
      </c>
      <c r="BV19">
        <v>10340.200000000001</v>
      </c>
      <c r="BW19">
        <v>1092.3499999999999</v>
      </c>
      <c r="BX19">
        <v>1.1100000000000001</v>
      </c>
      <c r="BY19">
        <v>300.00000000000011</v>
      </c>
      <c r="BZ19">
        <v>38.299999999999997</v>
      </c>
      <c r="CA19">
        <v>1177.8454908873209</v>
      </c>
      <c r="CB19">
        <v>1.483895857634399</v>
      </c>
      <c r="CC19">
        <v>-88.401414855297077</v>
      </c>
      <c r="CD19">
        <v>1.255843498571465</v>
      </c>
      <c r="CE19">
        <v>0.99438094302921043</v>
      </c>
      <c r="CF19">
        <v>-1.122673437152394E-2</v>
      </c>
      <c r="CG19">
        <v>289.99999999999989</v>
      </c>
      <c r="CH19">
        <v>1092.4100000000001</v>
      </c>
      <c r="CI19">
        <v>895</v>
      </c>
      <c r="CJ19">
        <v>10303.5</v>
      </c>
      <c r="CK19">
        <v>1092.05</v>
      </c>
      <c r="CL19">
        <v>0.36</v>
      </c>
      <c r="CZ19">
        <f t="shared" si="42"/>
        <v>1800.16</v>
      </c>
      <c r="DA19">
        <f t="shared" si="43"/>
        <v>1513.3193993219775</v>
      </c>
      <c r="DB19">
        <f t="shared" si="44"/>
        <v>0.84065827444337027</v>
      </c>
      <c r="DC19">
        <f t="shared" si="45"/>
        <v>0.19131654888674043</v>
      </c>
      <c r="DD19">
        <v>6</v>
      </c>
      <c r="DE19">
        <v>0.5</v>
      </c>
      <c r="DF19" t="s">
        <v>425</v>
      </c>
      <c r="DG19">
        <v>2</v>
      </c>
      <c r="DH19">
        <v>1693244833.0999999</v>
      </c>
      <c r="DI19">
        <v>185.37200000000001</v>
      </c>
      <c r="DJ19">
        <v>200.059</v>
      </c>
      <c r="DK19">
        <v>25.632999999999999</v>
      </c>
      <c r="DL19">
        <v>19.886099999999999</v>
      </c>
      <c r="DM19">
        <v>183.73699999999999</v>
      </c>
      <c r="DN19">
        <v>25.412600000000001</v>
      </c>
      <c r="DO19">
        <v>499.91</v>
      </c>
      <c r="DP19">
        <v>99.323700000000002</v>
      </c>
      <c r="DQ19">
        <v>0.100343</v>
      </c>
      <c r="DR19">
        <v>28.493400000000001</v>
      </c>
      <c r="DS19">
        <v>27.996700000000001</v>
      </c>
      <c r="DT19">
        <v>999.9</v>
      </c>
      <c r="DU19">
        <v>0</v>
      </c>
      <c r="DV19">
        <v>0</v>
      </c>
      <c r="DW19">
        <v>9975</v>
      </c>
      <c r="DX19">
        <v>0</v>
      </c>
      <c r="DY19">
        <v>1735.28</v>
      </c>
      <c r="DZ19">
        <v>-14.6867</v>
      </c>
      <c r="EA19">
        <v>190.249</v>
      </c>
      <c r="EB19">
        <v>204.11799999999999</v>
      </c>
      <c r="EC19">
        <v>5.7468700000000004</v>
      </c>
      <c r="ED19">
        <v>200.059</v>
      </c>
      <c r="EE19">
        <v>19.886099999999999</v>
      </c>
      <c r="EF19">
        <v>2.54596</v>
      </c>
      <c r="EG19">
        <v>1.97516</v>
      </c>
      <c r="EH19">
        <v>21.3233</v>
      </c>
      <c r="EI19">
        <v>17.246600000000001</v>
      </c>
      <c r="EJ19">
        <v>1800.16</v>
      </c>
      <c r="EK19">
        <v>0.97799599999999998</v>
      </c>
      <c r="EL19">
        <v>2.20039E-2</v>
      </c>
      <c r="EM19">
        <v>0</v>
      </c>
      <c r="EN19">
        <v>831.30200000000002</v>
      </c>
      <c r="EO19">
        <v>5.0010300000000001</v>
      </c>
      <c r="EP19">
        <v>16235.9</v>
      </c>
      <c r="EQ19">
        <v>14702.4</v>
      </c>
      <c r="ER19">
        <v>48.561999999999998</v>
      </c>
      <c r="ES19">
        <v>50.5</v>
      </c>
      <c r="ET19">
        <v>50.125</v>
      </c>
      <c r="EU19">
        <v>49</v>
      </c>
      <c r="EV19">
        <v>50</v>
      </c>
      <c r="EW19">
        <v>1755.66</v>
      </c>
      <c r="EX19">
        <v>39.5</v>
      </c>
      <c r="EY19">
        <v>0</v>
      </c>
      <c r="EZ19">
        <v>111.6000001430511</v>
      </c>
      <c r="FA19">
        <v>0</v>
      </c>
      <c r="FB19">
        <v>831.77973076923081</v>
      </c>
      <c r="FC19">
        <v>-3.3484786304153662</v>
      </c>
      <c r="FD19">
        <v>-167.85641019475099</v>
      </c>
      <c r="FE19">
        <v>16246.83076923077</v>
      </c>
      <c r="FF19">
        <v>15</v>
      </c>
      <c r="FG19">
        <v>1693244794.5999999</v>
      </c>
      <c r="FH19" t="s">
        <v>440</v>
      </c>
      <c r="FI19">
        <v>1693244782.5999999</v>
      </c>
      <c r="FJ19">
        <v>1693244794.5999999</v>
      </c>
      <c r="FK19">
        <v>6</v>
      </c>
      <c r="FL19">
        <v>-0.21199999999999999</v>
      </c>
      <c r="FM19">
        <v>5.0000000000000001E-3</v>
      </c>
      <c r="FN19">
        <v>1.6559999999999999</v>
      </c>
      <c r="FO19">
        <v>9.4E-2</v>
      </c>
      <c r="FP19">
        <v>200</v>
      </c>
      <c r="FQ19">
        <v>20</v>
      </c>
      <c r="FR19">
        <v>0.48</v>
      </c>
      <c r="FS19">
        <v>0.02</v>
      </c>
      <c r="FT19">
        <v>11.315769414383171</v>
      </c>
      <c r="FU19">
        <v>-0.37579964393491322</v>
      </c>
      <c r="FV19">
        <v>9.7492326225019854E-2</v>
      </c>
      <c r="FW19">
        <v>1</v>
      </c>
      <c r="FX19">
        <v>0.40812184932265089</v>
      </c>
      <c r="FY19">
        <v>4.587406060966151E-2</v>
      </c>
      <c r="FZ19">
        <v>1.45206403815605E-2</v>
      </c>
      <c r="GA19">
        <v>1</v>
      </c>
      <c r="GB19">
        <v>2</v>
      </c>
      <c r="GC19">
        <v>2</v>
      </c>
      <c r="GD19" t="s">
        <v>427</v>
      </c>
      <c r="GE19">
        <v>2.9019400000000002</v>
      </c>
      <c r="GF19">
        <v>2.81813</v>
      </c>
      <c r="GG19">
        <v>4.7512600000000002E-2</v>
      </c>
      <c r="GH19">
        <v>5.1266800000000001E-2</v>
      </c>
      <c r="GI19">
        <v>0.124929</v>
      </c>
      <c r="GJ19">
        <v>0.104626</v>
      </c>
      <c r="GK19">
        <v>26459.8</v>
      </c>
      <c r="GL19">
        <v>26521.599999999999</v>
      </c>
      <c r="GM19">
        <v>24646.400000000001</v>
      </c>
      <c r="GN19">
        <v>24963.1</v>
      </c>
      <c r="GO19">
        <v>28662.1</v>
      </c>
      <c r="GP19">
        <v>29284.6</v>
      </c>
      <c r="GQ19">
        <v>33347.699999999997</v>
      </c>
      <c r="GR19">
        <v>33406.1</v>
      </c>
      <c r="GS19">
        <v>1.9690000000000001</v>
      </c>
      <c r="GT19">
        <v>1.8715999999999999</v>
      </c>
      <c r="GU19">
        <v>3.1024199999999998E-2</v>
      </c>
      <c r="GV19">
        <v>0</v>
      </c>
      <c r="GW19">
        <v>27.489899999999999</v>
      </c>
      <c r="GX19">
        <v>999.9</v>
      </c>
      <c r="GY19">
        <v>53.8</v>
      </c>
      <c r="GZ19">
        <v>32.200000000000003</v>
      </c>
      <c r="HA19">
        <v>26.161300000000001</v>
      </c>
      <c r="HB19">
        <v>61.834099999999999</v>
      </c>
      <c r="HC19">
        <v>25.973600000000001</v>
      </c>
      <c r="HD19">
        <v>1</v>
      </c>
      <c r="HE19">
        <v>0.38542700000000002</v>
      </c>
      <c r="HF19">
        <v>2.8573499999999998</v>
      </c>
      <c r="HG19">
        <v>20.149000000000001</v>
      </c>
      <c r="HH19">
        <v>5.2328599999999996</v>
      </c>
      <c r="HI19">
        <v>11.9201</v>
      </c>
      <c r="HJ19">
        <v>4.9602000000000004</v>
      </c>
      <c r="HK19">
        <v>3.2890000000000001</v>
      </c>
      <c r="HL19">
        <v>9999</v>
      </c>
      <c r="HM19">
        <v>9999</v>
      </c>
      <c r="HN19">
        <v>9999</v>
      </c>
      <c r="HO19">
        <v>870.2</v>
      </c>
      <c r="HP19">
        <v>1.8811</v>
      </c>
      <c r="HQ19">
        <v>1.8782000000000001</v>
      </c>
      <c r="HR19">
        <v>1.8861399999999999</v>
      </c>
      <c r="HS19">
        <v>1.8839999999999999</v>
      </c>
      <c r="HT19">
        <v>1.88147</v>
      </c>
      <c r="HU19">
        <v>1.88063</v>
      </c>
      <c r="HV19">
        <v>1.88171</v>
      </c>
      <c r="HW19">
        <v>1.8811</v>
      </c>
      <c r="HX19">
        <v>5</v>
      </c>
      <c r="HY19">
        <v>0</v>
      </c>
      <c r="HZ19">
        <v>0</v>
      </c>
      <c r="IA19">
        <v>0</v>
      </c>
      <c r="IB19" t="s">
        <v>428</v>
      </c>
      <c r="IC19" t="s">
        <v>429</v>
      </c>
      <c r="ID19" t="s">
        <v>430</v>
      </c>
      <c r="IE19" t="s">
        <v>430</v>
      </c>
      <c r="IF19" t="s">
        <v>430</v>
      </c>
      <c r="IG19" t="s">
        <v>430</v>
      </c>
      <c r="IH19">
        <v>0</v>
      </c>
      <c r="II19">
        <v>100</v>
      </c>
      <c r="IJ19">
        <v>100</v>
      </c>
      <c r="IK19">
        <v>1.635</v>
      </c>
      <c r="IL19">
        <v>0.22040000000000001</v>
      </c>
      <c r="IM19">
        <v>1.3007086954323399</v>
      </c>
      <c r="IN19">
        <v>2.2153513873161218E-3</v>
      </c>
      <c r="IO19">
        <v>-2.2967369670569612E-6</v>
      </c>
      <c r="IP19">
        <v>7.7859689150384122E-10</v>
      </c>
      <c r="IQ19">
        <v>-9.435977841239454E-2</v>
      </c>
      <c r="IR19">
        <v>-4.1434251034592161E-3</v>
      </c>
      <c r="IS19">
        <v>8.3987709687394815E-4</v>
      </c>
      <c r="IT19">
        <v>-7.4586254598011197E-6</v>
      </c>
      <c r="IU19">
        <v>2</v>
      </c>
      <c r="IV19">
        <v>1930</v>
      </c>
      <c r="IW19">
        <v>2</v>
      </c>
      <c r="IX19">
        <v>41</v>
      </c>
      <c r="IY19">
        <v>0.8</v>
      </c>
      <c r="IZ19">
        <v>0.6</v>
      </c>
      <c r="JA19">
        <v>0.57861300000000004</v>
      </c>
      <c r="JB19">
        <v>2.49268</v>
      </c>
      <c r="JC19">
        <v>1.24512</v>
      </c>
      <c r="JD19">
        <v>2.2717299999999998</v>
      </c>
      <c r="JE19">
        <v>1.4501999999999999</v>
      </c>
      <c r="JF19">
        <v>2.3986800000000001</v>
      </c>
      <c r="JG19">
        <v>36.789200000000001</v>
      </c>
      <c r="JH19">
        <v>23.816099999999999</v>
      </c>
      <c r="JI19">
        <v>18</v>
      </c>
      <c r="JJ19">
        <v>496.45100000000002</v>
      </c>
      <c r="JK19">
        <v>480.91500000000002</v>
      </c>
      <c r="JL19">
        <v>23.6083</v>
      </c>
      <c r="JM19">
        <v>32.236699999999999</v>
      </c>
      <c r="JN19">
        <v>30</v>
      </c>
      <c r="JO19">
        <v>32.137799999999999</v>
      </c>
      <c r="JP19">
        <v>32.124600000000001</v>
      </c>
      <c r="JQ19">
        <v>11.6548</v>
      </c>
      <c r="JR19">
        <v>30.248799999999999</v>
      </c>
      <c r="JS19">
        <v>0</v>
      </c>
      <c r="JT19">
        <v>23.897500000000001</v>
      </c>
      <c r="JU19">
        <v>200</v>
      </c>
      <c r="JV19">
        <v>19.860399999999998</v>
      </c>
      <c r="JW19">
        <v>99.507800000000003</v>
      </c>
      <c r="JX19">
        <v>99.619399999999999</v>
      </c>
    </row>
    <row r="20" spans="1:284" x14ac:dyDescent="0.3">
      <c r="A20">
        <v>4</v>
      </c>
      <c r="B20">
        <v>1693244946.0999999</v>
      </c>
      <c r="C20">
        <v>337</v>
      </c>
      <c r="D20" t="s">
        <v>441</v>
      </c>
      <c r="E20" t="s">
        <v>442</v>
      </c>
      <c r="F20" t="s">
        <v>416</v>
      </c>
      <c r="G20" t="s">
        <v>417</v>
      </c>
      <c r="H20" t="s">
        <v>418</v>
      </c>
      <c r="I20" t="s">
        <v>419</v>
      </c>
      <c r="J20" t="s">
        <v>420</v>
      </c>
      <c r="K20" t="s">
        <v>31</v>
      </c>
      <c r="L20" t="s">
        <v>421</v>
      </c>
      <c r="M20">
        <v>1693244946.0999999</v>
      </c>
      <c r="N20">
        <f t="shared" si="0"/>
        <v>5.0081734082172511E-3</v>
      </c>
      <c r="O20">
        <f t="shared" si="1"/>
        <v>5.0081734082172513</v>
      </c>
      <c r="P20">
        <f t="shared" si="2"/>
        <v>7.4395962871911339</v>
      </c>
      <c r="Q20">
        <f t="shared" si="3"/>
        <v>140.24600000000001</v>
      </c>
      <c r="R20">
        <f t="shared" si="4"/>
        <v>107.40989035019706</v>
      </c>
      <c r="S20">
        <f t="shared" si="5"/>
        <v>10.679918349203954</v>
      </c>
      <c r="T20">
        <f t="shared" si="6"/>
        <v>13.944859490304001</v>
      </c>
      <c r="U20">
        <f t="shared" si="7"/>
        <v>0.4194169322872498</v>
      </c>
      <c r="V20">
        <f t="shared" si="8"/>
        <v>2.9204185523446884</v>
      </c>
      <c r="W20">
        <f t="shared" si="9"/>
        <v>0.38859814851855889</v>
      </c>
      <c r="X20">
        <f t="shared" si="10"/>
        <v>0.24545380665884123</v>
      </c>
      <c r="Y20">
        <f t="shared" si="11"/>
        <v>344.34339864372862</v>
      </c>
      <c r="Z20">
        <f t="shared" si="12"/>
        <v>29.194281775604907</v>
      </c>
      <c r="AA20">
        <f t="shared" si="13"/>
        <v>27.993400000000001</v>
      </c>
      <c r="AB20">
        <f t="shared" si="14"/>
        <v>3.7933798321737942</v>
      </c>
      <c r="AC20">
        <f t="shared" si="15"/>
        <v>65.476012140758826</v>
      </c>
      <c r="AD20">
        <f t="shared" si="16"/>
        <v>2.5528222660608004</v>
      </c>
      <c r="AE20">
        <f t="shared" si="17"/>
        <v>3.8988664437485925</v>
      </c>
      <c r="AF20">
        <f t="shared" si="18"/>
        <v>1.2405575661129937</v>
      </c>
      <c r="AG20">
        <f t="shared" si="19"/>
        <v>-220.86044730238078</v>
      </c>
      <c r="AH20">
        <f t="shared" si="20"/>
        <v>74.204113633675334</v>
      </c>
      <c r="AI20">
        <f t="shared" si="21"/>
        <v>5.5511749300807827</v>
      </c>
      <c r="AJ20">
        <f t="shared" si="22"/>
        <v>203.23823990510397</v>
      </c>
      <c r="AK20">
        <v>0</v>
      </c>
      <c r="AL20">
        <v>0</v>
      </c>
      <c r="AM20">
        <f t="shared" si="23"/>
        <v>1</v>
      </c>
      <c r="AN20">
        <f t="shared" si="24"/>
        <v>0</v>
      </c>
      <c r="AO20">
        <f t="shared" si="25"/>
        <v>52343.624352773964</v>
      </c>
      <c r="AP20" t="s">
        <v>422</v>
      </c>
      <c r="AQ20">
        <v>10366.9</v>
      </c>
      <c r="AR20">
        <v>993.59653846153856</v>
      </c>
      <c r="AS20">
        <v>3431.87</v>
      </c>
      <c r="AT20">
        <f t="shared" si="26"/>
        <v>0.71047955241266758</v>
      </c>
      <c r="AU20">
        <v>-3.9894345373445681</v>
      </c>
      <c r="AV20" t="s">
        <v>443</v>
      </c>
      <c r="AW20">
        <v>10331.4</v>
      </c>
      <c r="AX20">
        <v>826.76342307692289</v>
      </c>
      <c r="AY20">
        <v>1137.756812089671</v>
      </c>
      <c r="AZ20">
        <f t="shared" si="27"/>
        <v>0.27333907009667502</v>
      </c>
      <c r="BA20">
        <v>0.5</v>
      </c>
      <c r="BB20">
        <f t="shared" si="28"/>
        <v>1513.0673993218641</v>
      </c>
      <c r="BC20">
        <f t="shared" si="29"/>
        <v>7.4395962871911339</v>
      </c>
      <c r="BD20">
        <f t="shared" si="30"/>
        <v>206.79021796211637</v>
      </c>
      <c r="BE20">
        <f t="shared" si="31"/>
        <v>7.5535503769746382E-3</v>
      </c>
      <c r="BF20">
        <f t="shared" si="32"/>
        <v>2.0163475740451298</v>
      </c>
      <c r="BG20">
        <f t="shared" si="33"/>
        <v>627.3601102365576</v>
      </c>
      <c r="BH20" t="s">
        <v>444</v>
      </c>
      <c r="BI20">
        <v>634.32000000000005</v>
      </c>
      <c r="BJ20">
        <f t="shared" si="34"/>
        <v>634.32000000000005</v>
      </c>
      <c r="BK20">
        <f t="shared" si="35"/>
        <v>0.4424819141843056</v>
      </c>
      <c r="BL20">
        <f t="shared" si="36"/>
        <v>0.61774066088229307</v>
      </c>
      <c r="BM20">
        <f t="shared" si="37"/>
        <v>0.8200436767565652</v>
      </c>
      <c r="BN20">
        <f t="shared" si="38"/>
        <v>2.1572752408542781</v>
      </c>
      <c r="BO20">
        <f t="shared" si="39"/>
        <v>0.94087608469594175</v>
      </c>
      <c r="BP20">
        <f t="shared" si="40"/>
        <v>0.4739508849491017</v>
      </c>
      <c r="BQ20">
        <f t="shared" si="41"/>
        <v>0.52604911505089835</v>
      </c>
      <c r="BR20">
        <v>7434</v>
      </c>
      <c r="BS20">
        <v>290.00000000000011</v>
      </c>
      <c r="BT20">
        <v>1064.49</v>
      </c>
      <c r="BU20">
        <v>225</v>
      </c>
      <c r="BV20">
        <v>10331.4</v>
      </c>
      <c r="BW20">
        <v>1063.55</v>
      </c>
      <c r="BX20">
        <v>0.94</v>
      </c>
      <c r="BY20">
        <v>300.00000000000011</v>
      </c>
      <c r="BZ20">
        <v>38.299999999999997</v>
      </c>
      <c r="CA20">
        <v>1137.756812089671</v>
      </c>
      <c r="CB20">
        <v>1.3046126900099251</v>
      </c>
      <c r="CC20">
        <v>-76.665702706889306</v>
      </c>
      <c r="CD20">
        <v>1.1040829373451519</v>
      </c>
      <c r="CE20">
        <v>0.99422642927511418</v>
      </c>
      <c r="CF20">
        <v>-1.122604627363737E-2</v>
      </c>
      <c r="CG20">
        <v>289.99999999999989</v>
      </c>
      <c r="CH20">
        <v>1065.96</v>
      </c>
      <c r="CI20">
        <v>895</v>
      </c>
      <c r="CJ20">
        <v>10303.1</v>
      </c>
      <c r="CK20">
        <v>1063.3499999999999</v>
      </c>
      <c r="CL20">
        <v>2.61</v>
      </c>
      <c r="CZ20">
        <f t="shared" si="42"/>
        <v>1799.86</v>
      </c>
      <c r="DA20">
        <f t="shared" si="43"/>
        <v>1513.0673993218641</v>
      </c>
      <c r="DB20">
        <f t="shared" si="44"/>
        <v>0.84065838416424843</v>
      </c>
      <c r="DC20">
        <f t="shared" si="45"/>
        <v>0.19131676832849701</v>
      </c>
      <c r="DD20">
        <v>6</v>
      </c>
      <c r="DE20">
        <v>0.5</v>
      </c>
      <c r="DF20" t="s">
        <v>425</v>
      </c>
      <c r="DG20">
        <v>2</v>
      </c>
      <c r="DH20">
        <v>1693244946.0999999</v>
      </c>
      <c r="DI20">
        <v>140.24600000000001</v>
      </c>
      <c r="DJ20">
        <v>150.00299999999999</v>
      </c>
      <c r="DK20">
        <v>25.674199999999999</v>
      </c>
      <c r="DL20">
        <v>19.826699999999999</v>
      </c>
      <c r="DM20">
        <v>138.839</v>
      </c>
      <c r="DN20">
        <v>25.453900000000001</v>
      </c>
      <c r="DO20">
        <v>500.685</v>
      </c>
      <c r="DP20">
        <v>99.331400000000002</v>
      </c>
      <c r="DQ20">
        <v>0.100024</v>
      </c>
      <c r="DR20">
        <v>28.464700000000001</v>
      </c>
      <c r="DS20">
        <v>27.993400000000001</v>
      </c>
      <c r="DT20">
        <v>999.9</v>
      </c>
      <c r="DU20">
        <v>0</v>
      </c>
      <c r="DV20">
        <v>0</v>
      </c>
      <c r="DW20">
        <v>10015</v>
      </c>
      <c r="DX20">
        <v>0</v>
      </c>
      <c r="DY20">
        <v>1716.29</v>
      </c>
      <c r="DZ20">
        <v>-9.7564399999999996</v>
      </c>
      <c r="EA20">
        <v>143.94200000000001</v>
      </c>
      <c r="EB20">
        <v>153.03700000000001</v>
      </c>
      <c r="EC20">
        <v>5.8475099999999998</v>
      </c>
      <c r="ED20">
        <v>150.00299999999999</v>
      </c>
      <c r="EE20">
        <v>19.826699999999999</v>
      </c>
      <c r="EF20">
        <v>2.5502600000000002</v>
      </c>
      <c r="EG20">
        <v>1.9694100000000001</v>
      </c>
      <c r="EH20">
        <v>21.3508</v>
      </c>
      <c r="EI20">
        <v>17.200500000000002</v>
      </c>
      <c r="EJ20">
        <v>1799.86</v>
      </c>
      <c r="EK20">
        <v>0.97799199999999997</v>
      </c>
      <c r="EL20">
        <v>2.2007499999999999E-2</v>
      </c>
      <c r="EM20">
        <v>0</v>
      </c>
      <c r="EN20">
        <v>826.74199999999996</v>
      </c>
      <c r="EO20">
        <v>5.0010300000000001</v>
      </c>
      <c r="EP20">
        <v>16164.2</v>
      </c>
      <c r="EQ20">
        <v>14699.9</v>
      </c>
      <c r="ER20">
        <v>48.625</v>
      </c>
      <c r="ES20">
        <v>50.561999999999998</v>
      </c>
      <c r="ET20">
        <v>50.25</v>
      </c>
      <c r="EU20">
        <v>49.061999999999998</v>
      </c>
      <c r="EV20">
        <v>50.061999999999998</v>
      </c>
      <c r="EW20">
        <v>1755.36</v>
      </c>
      <c r="EX20">
        <v>39.5</v>
      </c>
      <c r="EY20">
        <v>0</v>
      </c>
      <c r="EZ20">
        <v>111.19999980926509</v>
      </c>
      <c r="FA20">
        <v>0</v>
      </c>
      <c r="FB20">
        <v>826.76342307692289</v>
      </c>
      <c r="FC20">
        <v>-2.4741538359238269</v>
      </c>
      <c r="FD20">
        <v>-76.827350738153342</v>
      </c>
      <c r="FE20">
        <v>16175.107692307691</v>
      </c>
      <c r="FF20">
        <v>15</v>
      </c>
      <c r="FG20">
        <v>1693244907.5999999</v>
      </c>
      <c r="FH20" t="s">
        <v>445</v>
      </c>
      <c r="FI20">
        <v>1693244899.0999999</v>
      </c>
      <c r="FJ20">
        <v>1693244907.5999999</v>
      </c>
      <c r="FK20">
        <v>7</v>
      </c>
      <c r="FL20">
        <v>-0.159</v>
      </c>
      <c r="FM20">
        <v>-1E-3</v>
      </c>
      <c r="FN20">
        <v>1.423</v>
      </c>
      <c r="FO20">
        <v>9.0999999999999998E-2</v>
      </c>
      <c r="FP20">
        <v>150</v>
      </c>
      <c r="FQ20">
        <v>20</v>
      </c>
      <c r="FR20">
        <v>0.44</v>
      </c>
      <c r="FS20">
        <v>0.04</v>
      </c>
      <c r="FT20">
        <v>7.4391811293798966</v>
      </c>
      <c r="FU20">
        <v>-0.2725333186574258</v>
      </c>
      <c r="FV20">
        <v>7.0403764199297891E-2</v>
      </c>
      <c r="FW20">
        <v>1</v>
      </c>
      <c r="FX20">
        <v>0.41786744621539229</v>
      </c>
      <c r="FY20">
        <v>5.2699811596044137E-2</v>
      </c>
      <c r="FZ20">
        <v>1.5895501814841801E-2</v>
      </c>
      <c r="GA20">
        <v>1</v>
      </c>
      <c r="GB20">
        <v>2</v>
      </c>
      <c r="GC20">
        <v>2</v>
      </c>
      <c r="GD20" t="s">
        <v>427</v>
      </c>
      <c r="GE20">
        <v>2.9039299999999999</v>
      </c>
      <c r="GF20">
        <v>2.8181699999999998</v>
      </c>
      <c r="GG20">
        <v>3.6792800000000001E-2</v>
      </c>
      <c r="GH20">
        <v>3.9553100000000001E-2</v>
      </c>
      <c r="GI20">
        <v>0.12507599999999999</v>
      </c>
      <c r="GJ20">
        <v>0.10441400000000001</v>
      </c>
      <c r="GK20">
        <v>26756.7</v>
      </c>
      <c r="GL20">
        <v>26848.3</v>
      </c>
      <c r="GM20">
        <v>24646</v>
      </c>
      <c r="GN20">
        <v>24962.799999999999</v>
      </c>
      <c r="GO20">
        <v>28656.7</v>
      </c>
      <c r="GP20">
        <v>29291.200000000001</v>
      </c>
      <c r="GQ20">
        <v>33347.1</v>
      </c>
      <c r="GR20">
        <v>33405.599999999999</v>
      </c>
      <c r="GS20">
        <v>1.9690000000000001</v>
      </c>
      <c r="GT20">
        <v>1.8711</v>
      </c>
      <c r="GU20">
        <v>3.1679899999999997E-2</v>
      </c>
      <c r="GV20">
        <v>0</v>
      </c>
      <c r="GW20">
        <v>27.475899999999999</v>
      </c>
      <c r="GX20">
        <v>999.9</v>
      </c>
      <c r="GY20">
        <v>53.7</v>
      </c>
      <c r="GZ20">
        <v>32.299999999999997</v>
      </c>
      <c r="HA20">
        <v>26.255099999999999</v>
      </c>
      <c r="HB20">
        <v>61.904200000000003</v>
      </c>
      <c r="HC20">
        <v>24.727599999999999</v>
      </c>
      <c r="HD20">
        <v>1</v>
      </c>
      <c r="HE20">
        <v>0.38514199999999998</v>
      </c>
      <c r="HF20">
        <v>2.67252</v>
      </c>
      <c r="HG20">
        <v>20.151800000000001</v>
      </c>
      <c r="HH20">
        <v>5.23346</v>
      </c>
      <c r="HI20">
        <v>11.9201</v>
      </c>
      <c r="HJ20">
        <v>4.9606000000000003</v>
      </c>
      <c r="HK20">
        <v>3.2890000000000001</v>
      </c>
      <c r="HL20">
        <v>9999</v>
      </c>
      <c r="HM20">
        <v>9999</v>
      </c>
      <c r="HN20">
        <v>9999</v>
      </c>
      <c r="HO20">
        <v>870.2</v>
      </c>
      <c r="HP20">
        <v>1.8811199999999999</v>
      </c>
      <c r="HQ20">
        <v>1.8782000000000001</v>
      </c>
      <c r="HR20">
        <v>1.8861399999999999</v>
      </c>
      <c r="HS20">
        <v>1.8839699999999999</v>
      </c>
      <c r="HT20">
        <v>1.88144</v>
      </c>
      <c r="HU20">
        <v>1.8805400000000001</v>
      </c>
      <c r="HV20">
        <v>1.88171</v>
      </c>
      <c r="HW20">
        <v>1.8811</v>
      </c>
      <c r="HX20">
        <v>5</v>
      </c>
      <c r="HY20">
        <v>0</v>
      </c>
      <c r="HZ20">
        <v>0</v>
      </c>
      <c r="IA20">
        <v>0</v>
      </c>
      <c r="IB20" t="s">
        <v>428</v>
      </c>
      <c r="IC20" t="s">
        <v>429</v>
      </c>
      <c r="ID20" t="s">
        <v>430</v>
      </c>
      <c r="IE20" t="s">
        <v>430</v>
      </c>
      <c r="IF20" t="s">
        <v>430</v>
      </c>
      <c r="IG20" t="s">
        <v>430</v>
      </c>
      <c r="IH20">
        <v>0</v>
      </c>
      <c r="II20">
        <v>100</v>
      </c>
      <c r="IJ20">
        <v>100</v>
      </c>
      <c r="IK20">
        <v>1.407</v>
      </c>
      <c r="IL20">
        <v>0.2203</v>
      </c>
      <c r="IM20">
        <v>1.1419188391395569</v>
      </c>
      <c r="IN20">
        <v>2.2153513873161218E-3</v>
      </c>
      <c r="IO20">
        <v>-2.2967369670569612E-6</v>
      </c>
      <c r="IP20">
        <v>7.7859689150384122E-10</v>
      </c>
      <c r="IQ20">
        <v>-9.5407964473128132E-2</v>
      </c>
      <c r="IR20">
        <v>-4.1434251034592161E-3</v>
      </c>
      <c r="IS20">
        <v>8.3987709687394815E-4</v>
      </c>
      <c r="IT20">
        <v>-7.4586254598011197E-6</v>
      </c>
      <c r="IU20">
        <v>2</v>
      </c>
      <c r="IV20">
        <v>1930</v>
      </c>
      <c r="IW20">
        <v>2</v>
      </c>
      <c r="IX20">
        <v>41</v>
      </c>
      <c r="IY20">
        <v>0.8</v>
      </c>
      <c r="IZ20">
        <v>0.6</v>
      </c>
      <c r="JA20">
        <v>0.47119100000000003</v>
      </c>
      <c r="JB20">
        <v>2.5122100000000001</v>
      </c>
      <c r="JC20">
        <v>1.24512</v>
      </c>
      <c r="JD20">
        <v>2.2705099999999998</v>
      </c>
      <c r="JE20">
        <v>1.4501999999999999</v>
      </c>
      <c r="JF20">
        <v>2.3022499999999999</v>
      </c>
      <c r="JG20">
        <v>36.908000000000001</v>
      </c>
      <c r="JH20">
        <v>23.816099999999999</v>
      </c>
      <c r="JI20">
        <v>18</v>
      </c>
      <c r="JJ20">
        <v>496.52300000000002</v>
      </c>
      <c r="JK20">
        <v>480.60899999999998</v>
      </c>
      <c r="JL20">
        <v>23.805</v>
      </c>
      <c r="JM20">
        <v>32.245199999999997</v>
      </c>
      <c r="JN20">
        <v>30.000299999999999</v>
      </c>
      <c r="JO20">
        <v>32.1464</v>
      </c>
      <c r="JP20">
        <v>32.130299999999998</v>
      </c>
      <c r="JQ20">
        <v>9.52257</v>
      </c>
      <c r="JR20">
        <v>30.587700000000002</v>
      </c>
      <c r="JS20">
        <v>0</v>
      </c>
      <c r="JT20">
        <v>23.819800000000001</v>
      </c>
      <c r="JU20">
        <v>150</v>
      </c>
      <c r="JV20">
        <v>19.779900000000001</v>
      </c>
      <c r="JW20">
        <v>99.505899999999997</v>
      </c>
      <c r="JX20">
        <v>99.618099999999998</v>
      </c>
    </row>
    <row r="21" spans="1:284" x14ac:dyDescent="0.3">
      <c r="A21">
        <v>5</v>
      </c>
      <c r="B21">
        <v>1693245054.5999999</v>
      </c>
      <c r="C21">
        <v>445.5</v>
      </c>
      <c r="D21" t="s">
        <v>446</v>
      </c>
      <c r="E21" t="s">
        <v>447</v>
      </c>
      <c r="F21" t="s">
        <v>416</v>
      </c>
      <c r="G21" t="s">
        <v>417</v>
      </c>
      <c r="H21" t="s">
        <v>418</v>
      </c>
      <c r="I21" t="s">
        <v>419</v>
      </c>
      <c r="J21" t="s">
        <v>420</v>
      </c>
      <c r="K21" t="s">
        <v>31</v>
      </c>
      <c r="L21" t="s">
        <v>421</v>
      </c>
      <c r="M21">
        <v>1693245054.5999999</v>
      </c>
      <c r="N21">
        <f t="shared" si="0"/>
        <v>5.2691468834988745E-3</v>
      </c>
      <c r="O21">
        <f t="shared" si="1"/>
        <v>5.2691468834988742</v>
      </c>
      <c r="P21">
        <f t="shared" si="2"/>
        <v>3.4668287066637897</v>
      </c>
      <c r="Q21">
        <f t="shared" si="3"/>
        <v>95.325000000000003</v>
      </c>
      <c r="R21">
        <f t="shared" si="4"/>
        <v>80.181949688036184</v>
      </c>
      <c r="S21">
        <f t="shared" si="5"/>
        <v>7.972243575438851</v>
      </c>
      <c r="T21">
        <f t="shared" si="6"/>
        <v>9.4778702910749999</v>
      </c>
      <c r="U21">
        <f t="shared" si="7"/>
        <v>0.44522604975613955</v>
      </c>
      <c r="V21">
        <f t="shared" si="8"/>
        <v>2.9080628012185379</v>
      </c>
      <c r="W21">
        <f t="shared" si="9"/>
        <v>0.41053048444062423</v>
      </c>
      <c r="X21">
        <f t="shared" si="10"/>
        <v>0.25947312953520718</v>
      </c>
      <c r="Y21">
        <f t="shared" si="11"/>
        <v>344.35289864376631</v>
      </c>
      <c r="Z21">
        <f t="shared" si="12"/>
        <v>29.144046306484746</v>
      </c>
      <c r="AA21">
        <f t="shared" si="13"/>
        <v>27.9941</v>
      </c>
      <c r="AB21">
        <f t="shared" si="14"/>
        <v>3.7935346412386695</v>
      </c>
      <c r="AC21">
        <f t="shared" si="15"/>
        <v>65.555258504457854</v>
      </c>
      <c r="AD21">
        <f t="shared" si="16"/>
        <v>2.558154993119</v>
      </c>
      <c r="AE21">
        <f t="shared" si="17"/>
        <v>3.9022880108771778</v>
      </c>
      <c r="AF21">
        <f t="shared" si="18"/>
        <v>1.2353796481196695</v>
      </c>
      <c r="AG21">
        <f t="shared" si="19"/>
        <v>-232.36937756230037</v>
      </c>
      <c r="AH21">
        <f t="shared" si="20"/>
        <v>76.14779428077523</v>
      </c>
      <c r="AI21">
        <f t="shared" si="21"/>
        <v>5.7212346755173753</v>
      </c>
      <c r="AJ21">
        <f t="shared" si="22"/>
        <v>193.85255003775856</v>
      </c>
      <c r="AK21">
        <v>0</v>
      </c>
      <c r="AL21">
        <v>0</v>
      </c>
      <c r="AM21">
        <f t="shared" si="23"/>
        <v>1</v>
      </c>
      <c r="AN21">
        <f t="shared" si="24"/>
        <v>0</v>
      </c>
      <c r="AO21">
        <f t="shared" si="25"/>
        <v>51987.325905412188</v>
      </c>
      <c r="AP21" t="s">
        <v>422</v>
      </c>
      <c r="AQ21">
        <v>10366.9</v>
      </c>
      <c r="AR21">
        <v>993.59653846153856</v>
      </c>
      <c r="AS21">
        <v>3431.87</v>
      </c>
      <c r="AT21">
        <f t="shared" si="26"/>
        <v>0.71047955241266758</v>
      </c>
      <c r="AU21">
        <v>-3.9894345373445681</v>
      </c>
      <c r="AV21" t="s">
        <v>448</v>
      </c>
      <c r="AW21">
        <v>10339.799999999999</v>
      </c>
      <c r="AX21">
        <v>826.08319230769234</v>
      </c>
      <c r="AY21">
        <v>1105.6868884157459</v>
      </c>
      <c r="AZ21">
        <f t="shared" si="27"/>
        <v>0.25287782557381711</v>
      </c>
      <c r="BA21">
        <v>0.5</v>
      </c>
      <c r="BB21">
        <f t="shared" si="28"/>
        <v>1513.1093993218831</v>
      </c>
      <c r="BC21">
        <f t="shared" si="29"/>
        <v>3.4668287066637897</v>
      </c>
      <c r="BD21">
        <f t="shared" si="30"/>
        <v>191.31590737791117</v>
      </c>
      <c r="BE21">
        <f t="shared" si="31"/>
        <v>4.9277753791959564E-3</v>
      </c>
      <c r="BF21">
        <f t="shared" si="32"/>
        <v>2.1038353045112652</v>
      </c>
      <c r="BG21">
        <f t="shared" si="33"/>
        <v>617.48460423401468</v>
      </c>
      <c r="BH21" t="s">
        <v>449</v>
      </c>
      <c r="BI21">
        <v>633.65</v>
      </c>
      <c r="BJ21">
        <f t="shared" si="34"/>
        <v>633.65</v>
      </c>
      <c r="BK21">
        <f t="shared" si="35"/>
        <v>0.426917324751939</v>
      </c>
      <c r="BL21">
        <f t="shared" si="36"/>
        <v>0.5923344191308052</v>
      </c>
      <c r="BM21">
        <f t="shared" si="37"/>
        <v>0.83130815718001239</v>
      </c>
      <c r="BN21">
        <f t="shared" si="38"/>
        <v>2.4944493100635428</v>
      </c>
      <c r="BO21">
        <f t="shared" si="39"/>
        <v>0.95402880287124048</v>
      </c>
      <c r="BP21">
        <f t="shared" si="40"/>
        <v>0.45435218653187898</v>
      </c>
      <c r="BQ21">
        <f t="shared" si="41"/>
        <v>0.54564781346812108</v>
      </c>
      <c r="BR21">
        <v>7436</v>
      </c>
      <c r="BS21">
        <v>290.00000000000011</v>
      </c>
      <c r="BT21">
        <v>1040.75</v>
      </c>
      <c r="BU21">
        <v>165</v>
      </c>
      <c r="BV21">
        <v>10339.799999999999</v>
      </c>
      <c r="BW21">
        <v>1040.79</v>
      </c>
      <c r="BX21">
        <v>-0.04</v>
      </c>
      <c r="BY21">
        <v>300.00000000000011</v>
      </c>
      <c r="BZ21">
        <v>38.299999999999997</v>
      </c>
      <c r="CA21">
        <v>1105.6868884157459</v>
      </c>
      <c r="CB21">
        <v>1.003118941943741</v>
      </c>
      <c r="CC21">
        <v>-67.097183008652422</v>
      </c>
      <c r="CD21">
        <v>0.84892753528326248</v>
      </c>
      <c r="CE21">
        <v>0.995537805930507</v>
      </c>
      <c r="CF21">
        <v>-1.122601868743048E-2</v>
      </c>
      <c r="CG21">
        <v>289.99999999999989</v>
      </c>
      <c r="CH21">
        <v>1043.31</v>
      </c>
      <c r="CI21">
        <v>665</v>
      </c>
      <c r="CJ21">
        <v>10315.5</v>
      </c>
      <c r="CK21">
        <v>1040.6400000000001</v>
      </c>
      <c r="CL21">
        <v>2.67</v>
      </c>
      <c r="CZ21">
        <f t="shared" si="42"/>
        <v>1799.91</v>
      </c>
      <c r="DA21">
        <f t="shared" si="43"/>
        <v>1513.1093993218831</v>
      </c>
      <c r="DB21">
        <f t="shared" si="44"/>
        <v>0.8406583658748954</v>
      </c>
      <c r="DC21">
        <f t="shared" si="45"/>
        <v>0.191316731749791</v>
      </c>
      <c r="DD21">
        <v>6</v>
      </c>
      <c r="DE21">
        <v>0.5</v>
      </c>
      <c r="DF21" t="s">
        <v>425</v>
      </c>
      <c r="DG21">
        <v>2</v>
      </c>
      <c r="DH21">
        <v>1693245054.5999999</v>
      </c>
      <c r="DI21">
        <v>95.325000000000003</v>
      </c>
      <c r="DJ21">
        <v>100.08499999999999</v>
      </c>
      <c r="DK21">
        <v>25.728999999999999</v>
      </c>
      <c r="DL21">
        <v>19.572500000000002</v>
      </c>
      <c r="DM21">
        <v>93.991</v>
      </c>
      <c r="DN21">
        <v>25.5122</v>
      </c>
      <c r="DO21">
        <v>500.30799999999999</v>
      </c>
      <c r="DP21">
        <v>99.326499999999996</v>
      </c>
      <c r="DQ21">
        <v>0.100411</v>
      </c>
      <c r="DR21">
        <v>28.479800000000001</v>
      </c>
      <c r="DS21">
        <v>27.9941</v>
      </c>
      <c r="DT21">
        <v>999.9</v>
      </c>
      <c r="DU21">
        <v>0</v>
      </c>
      <c r="DV21">
        <v>0</v>
      </c>
      <c r="DW21">
        <v>9945</v>
      </c>
      <c r="DX21">
        <v>0</v>
      </c>
      <c r="DY21">
        <v>1719.41</v>
      </c>
      <c r="DZ21">
        <v>-4.75983</v>
      </c>
      <c r="EA21">
        <v>97.842399999999998</v>
      </c>
      <c r="EB21">
        <v>102.083</v>
      </c>
      <c r="EC21">
        <v>6.15646</v>
      </c>
      <c r="ED21">
        <v>100.08499999999999</v>
      </c>
      <c r="EE21">
        <v>19.572500000000002</v>
      </c>
      <c r="EF21">
        <v>2.5555699999999999</v>
      </c>
      <c r="EG21">
        <v>1.94407</v>
      </c>
      <c r="EH21">
        <v>21.384799999999998</v>
      </c>
      <c r="EI21">
        <v>16.995999999999999</v>
      </c>
      <c r="EJ21">
        <v>1799.91</v>
      </c>
      <c r="EK21">
        <v>0.977993</v>
      </c>
      <c r="EL21">
        <v>2.20074E-2</v>
      </c>
      <c r="EM21">
        <v>0</v>
      </c>
      <c r="EN21">
        <v>826.16499999999996</v>
      </c>
      <c r="EO21">
        <v>5.0010300000000001</v>
      </c>
      <c r="EP21">
        <v>16158.8</v>
      </c>
      <c r="EQ21">
        <v>14700.4</v>
      </c>
      <c r="ER21">
        <v>48.686999999999998</v>
      </c>
      <c r="ES21">
        <v>50.625</v>
      </c>
      <c r="ET21">
        <v>50.186999999999998</v>
      </c>
      <c r="EU21">
        <v>49.125</v>
      </c>
      <c r="EV21">
        <v>50.186999999999998</v>
      </c>
      <c r="EW21">
        <v>1755.41</v>
      </c>
      <c r="EX21">
        <v>39.5</v>
      </c>
      <c r="EY21">
        <v>0</v>
      </c>
      <c r="EZ21">
        <v>106.7999999523163</v>
      </c>
      <c r="FA21">
        <v>0</v>
      </c>
      <c r="FB21">
        <v>826.08319230769234</v>
      </c>
      <c r="FC21">
        <v>-0.46143590239978449</v>
      </c>
      <c r="FD21">
        <v>-17.23760692056252</v>
      </c>
      <c r="FE21">
        <v>16158.969230769229</v>
      </c>
      <c r="FF21">
        <v>15</v>
      </c>
      <c r="FG21">
        <v>1693245015.5999999</v>
      </c>
      <c r="FH21" t="s">
        <v>450</v>
      </c>
      <c r="FI21">
        <v>1693245008.0999999</v>
      </c>
      <c r="FJ21">
        <v>1693245015.5999999</v>
      </c>
      <c r="FK21">
        <v>8</v>
      </c>
      <c r="FL21">
        <v>4.0000000000000001E-3</v>
      </c>
      <c r="FM21">
        <v>-5.0000000000000001E-3</v>
      </c>
      <c r="FN21">
        <v>1.3420000000000001</v>
      </c>
      <c r="FO21">
        <v>8.4000000000000005E-2</v>
      </c>
      <c r="FP21">
        <v>100</v>
      </c>
      <c r="FQ21">
        <v>20</v>
      </c>
      <c r="FR21">
        <v>0.8</v>
      </c>
      <c r="FS21">
        <v>0.03</v>
      </c>
      <c r="FT21">
        <v>3.395972155498828</v>
      </c>
      <c r="FU21">
        <v>-0.1467181418564463</v>
      </c>
      <c r="FV21">
        <v>6.2713151716836571E-2</v>
      </c>
      <c r="FW21">
        <v>1</v>
      </c>
      <c r="FX21">
        <v>0.43706817822816402</v>
      </c>
      <c r="FY21">
        <v>5.3164694040808549E-2</v>
      </c>
      <c r="FZ21">
        <v>1.333633899781164E-2</v>
      </c>
      <c r="GA21">
        <v>1</v>
      </c>
      <c r="GB21">
        <v>2</v>
      </c>
      <c r="GC21">
        <v>2</v>
      </c>
      <c r="GD21" t="s">
        <v>427</v>
      </c>
      <c r="GE21">
        <v>2.9029799999999999</v>
      </c>
      <c r="GF21">
        <v>2.8179400000000001</v>
      </c>
      <c r="GG21">
        <v>2.5425400000000001E-2</v>
      </c>
      <c r="GH21">
        <v>2.70438E-2</v>
      </c>
      <c r="GI21">
        <v>0.12526599999999999</v>
      </c>
      <c r="GJ21">
        <v>0.10346900000000001</v>
      </c>
      <c r="GK21">
        <v>27072.2</v>
      </c>
      <c r="GL21">
        <v>27196.5</v>
      </c>
      <c r="GM21">
        <v>24646.1</v>
      </c>
      <c r="GN21">
        <v>24961.9</v>
      </c>
      <c r="GO21">
        <v>28650.400000000001</v>
      </c>
      <c r="GP21">
        <v>29320.1</v>
      </c>
      <c r="GQ21">
        <v>33346.9</v>
      </c>
      <c r="GR21">
        <v>33403.1</v>
      </c>
      <c r="GS21">
        <v>1.9681999999999999</v>
      </c>
      <c r="GT21">
        <v>1.8694999999999999</v>
      </c>
      <c r="GU21">
        <v>2.9623500000000001E-2</v>
      </c>
      <c r="GV21">
        <v>0</v>
      </c>
      <c r="GW21">
        <v>27.510300000000001</v>
      </c>
      <c r="GX21">
        <v>999.9</v>
      </c>
      <c r="GY21">
        <v>53.6</v>
      </c>
      <c r="GZ21">
        <v>32.4</v>
      </c>
      <c r="HA21">
        <v>26.357099999999999</v>
      </c>
      <c r="HB21">
        <v>61.904200000000003</v>
      </c>
      <c r="HC21">
        <v>25.384599999999999</v>
      </c>
      <c r="HD21">
        <v>1</v>
      </c>
      <c r="HE21">
        <v>0.38527400000000001</v>
      </c>
      <c r="HF21">
        <v>2.4425599999999998</v>
      </c>
      <c r="HG21">
        <v>20.155100000000001</v>
      </c>
      <c r="HH21">
        <v>5.23346</v>
      </c>
      <c r="HI21">
        <v>11.9201</v>
      </c>
      <c r="HJ21">
        <v>4.9607999999999999</v>
      </c>
      <c r="HK21">
        <v>3.2890000000000001</v>
      </c>
      <c r="HL21">
        <v>9999</v>
      </c>
      <c r="HM21">
        <v>9999</v>
      </c>
      <c r="HN21">
        <v>9999</v>
      </c>
      <c r="HO21">
        <v>870.2</v>
      </c>
      <c r="HP21">
        <v>1.8811</v>
      </c>
      <c r="HQ21">
        <v>1.8782000000000001</v>
      </c>
      <c r="HR21">
        <v>1.8861399999999999</v>
      </c>
      <c r="HS21">
        <v>1.8839999999999999</v>
      </c>
      <c r="HT21">
        <v>1.88144</v>
      </c>
      <c r="HU21">
        <v>1.88052</v>
      </c>
      <c r="HV21">
        <v>1.88171</v>
      </c>
      <c r="HW21">
        <v>1.8811</v>
      </c>
      <c r="HX21">
        <v>5</v>
      </c>
      <c r="HY21">
        <v>0</v>
      </c>
      <c r="HZ21">
        <v>0</v>
      </c>
      <c r="IA21">
        <v>0</v>
      </c>
      <c r="IB21" t="s">
        <v>428</v>
      </c>
      <c r="IC21" t="s">
        <v>429</v>
      </c>
      <c r="ID21" t="s">
        <v>430</v>
      </c>
      <c r="IE21" t="s">
        <v>430</v>
      </c>
      <c r="IF21" t="s">
        <v>430</v>
      </c>
      <c r="IG21" t="s">
        <v>430</v>
      </c>
      <c r="IH21">
        <v>0</v>
      </c>
      <c r="II21">
        <v>100</v>
      </c>
      <c r="IJ21">
        <v>100</v>
      </c>
      <c r="IK21">
        <v>1.3340000000000001</v>
      </c>
      <c r="IL21">
        <v>0.21679999999999999</v>
      </c>
      <c r="IM21">
        <v>1.145435497861623</v>
      </c>
      <c r="IN21">
        <v>2.2153513873161218E-3</v>
      </c>
      <c r="IO21">
        <v>-2.2967369670569612E-6</v>
      </c>
      <c r="IP21">
        <v>7.7859689150384122E-10</v>
      </c>
      <c r="IQ21">
        <v>-0.1002557288991993</v>
      </c>
      <c r="IR21">
        <v>-4.1434251034592161E-3</v>
      </c>
      <c r="IS21">
        <v>8.3987709687394815E-4</v>
      </c>
      <c r="IT21">
        <v>-7.4586254598011197E-6</v>
      </c>
      <c r="IU21">
        <v>2</v>
      </c>
      <c r="IV21">
        <v>1930</v>
      </c>
      <c r="IW21">
        <v>2</v>
      </c>
      <c r="IX21">
        <v>41</v>
      </c>
      <c r="IY21">
        <v>0.8</v>
      </c>
      <c r="IZ21">
        <v>0.7</v>
      </c>
      <c r="JA21">
        <v>0.36376999999999998</v>
      </c>
      <c r="JB21">
        <v>2.52075</v>
      </c>
      <c r="JC21">
        <v>1.24512</v>
      </c>
      <c r="JD21">
        <v>2.2705099999999998</v>
      </c>
      <c r="JE21">
        <v>1.4501999999999999</v>
      </c>
      <c r="JF21">
        <v>2.3290999999999999</v>
      </c>
      <c r="JG21">
        <v>36.979399999999998</v>
      </c>
      <c r="JH21">
        <v>23.8248</v>
      </c>
      <c r="JI21">
        <v>18</v>
      </c>
      <c r="JJ21">
        <v>496.029</v>
      </c>
      <c r="JK21">
        <v>479.49799999999999</v>
      </c>
      <c r="JL21">
        <v>23.8933</v>
      </c>
      <c r="JM21">
        <v>32.250900000000001</v>
      </c>
      <c r="JN21">
        <v>29.9998</v>
      </c>
      <c r="JO21">
        <v>32.152099999999997</v>
      </c>
      <c r="JP21">
        <v>32.133200000000002</v>
      </c>
      <c r="JQ21">
        <v>7.3589599999999997</v>
      </c>
      <c r="JR21">
        <v>31.706</v>
      </c>
      <c r="JS21">
        <v>0</v>
      </c>
      <c r="JT21">
        <v>23.8992</v>
      </c>
      <c r="JU21">
        <v>100</v>
      </c>
      <c r="JV21">
        <v>19.5672</v>
      </c>
      <c r="JW21">
        <v>99.505899999999997</v>
      </c>
      <c r="JX21">
        <v>99.612300000000005</v>
      </c>
    </row>
    <row r="22" spans="1:284" x14ac:dyDescent="0.3">
      <c r="A22">
        <v>6</v>
      </c>
      <c r="B22">
        <v>1693245162.5999999</v>
      </c>
      <c r="C22">
        <v>553.5</v>
      </c>
      <c r="D22" t="s">
        <v>451</v>
      </c>
      <c r="E22" t="s">
        <v>452</v>
      </c>
      <c r="F22" t="s">
        <v>416</v>
      </c>
      <c r="G22" t="s">
        <v>417</v>
      </c>
      <c r="H22" t="s">
        <v>418</v>
      </c>
      <c r="I22" t="s">
        <v>419</v>
      </c>
      <c r="J22" t="s">
        <v>420</v>
      </c>
      <c r="K22" t="s">
        <v>31</v>
      </c>
      <c r="L22" t="s">
        <v>421</v>
      </c>
      <c r="M22">
        <v>1693245162.5999999</v>
      </c>
      <c r="N22">
        <f t="shared" si="0"/>
        <v>5.2411594791379815E-3</v>
      </c>
      <c r="O22">
        <f t="shared" si="1"/>
        <v>5.2411594791379814</v>
      </c>
      <c r="P22">
        <f t="shared" si="2"/>
        <v>1.37955090996733</v>
      </c>
      <c r="Q22">
        <f t="shared" si="3"/>
        <v>72.959800000000001</v>
      </c>
      <c r="R22">
        <f t="shared" si="4"/>
        <v>66.133838949552356</v>
      </c>
      <c r="S22">
        <f t="shared" si="5"/>
        <v>6.5754456891711133</v>
      </c>
      <c r="T22">
        <f t="shared" si="6"/>
        <v>7.2541260270516004</v>
      </c>
      <c r="U22">
        <f t="shared" si="7"/>
        <v>0.43785737410856357</v>
      </c>
      <c r="V22">
        <f t="shared" si="8"/>
        <v>2.9150774121573026</v>
      </c>
      <c r="W22">
        <f t="shared" si="9"/>
        <v>0.40432856356855584</v>
      </c>
      <c r="X22">
        <f t="shared" si="10"/>
        <v>0.25550349162731795</v>
      </c>
      <c r="Y22">
        <f t="shared" si="11"/>
        <v>344.39469864393209</v>
      </c>
      <c r="Z22">
        <f t="shared" si="12"/>
        <v>29.199688594536319</v>
      </c>
      <c r="AA22">
        <f t="shared" si="13"/>
        <v>28.054300000000001</v>
      </c>
      <c r="AB22">
        <f t="shared" si="14"/>
        <v>3.8068688585916655</v>
      </c>
      <c r="AC22">
        <f t="shared" si="15"/>
        <v>65.396036388477498</v>
      </c>
      <c r="AD22">
        <f t="shared" si="16"/>
        <v>2.5593036415194002</v>
      </c>
      <c r="AE22">
        <f t="shared" si="17"/>
        <v>3.9135455034555253</v>
      </c>
      <c r="AF22">
        <f t="shared" si="18"/>
        <v>1.2475652170722653</v>
      </c>
      <c r="AG22">
        <f t="shared" si="19"/>
        <v>-231.13513302998498</v>
      </c>
      <c r="AH22">
        <f t="shared" si="20"/>
        <v>74.665601151350685</v>
      </c>
      <c r="AI22">
        <f t="shared" si="21"/>
        <v>5.599433662211462</v>
      </c>
      <c r="AJ22">
        <f t="shared" si="22"/>
        <v>193.52460042750926</v>
      </c>
      <c r="AK22">
        <v>0</v>
      </c>
      <c r="AL22">
        <v>0</v>
      </c>
      <c r="AM22">
        <f t="shared" si="23"/>
        <v>1</v>
      </c>
      <c r="AN22">
        <f t="shared" si="24"/>
        <v>0</v>
      </c>
      <c r="AO22">
        <f t="shared" si="25"/>
        <v>52179.349635227947</v>
      </c>
      <c r="AP22" t="s">
        <v>422</v>
      </c>
      <c r="AQ22">
        <v>10366.9</v>
      </c>
      <c r="AR22">
        <v>993.59653846153856</v>
      </c>
      <c r="AS22">
        <v>3431.87</v>
      </c>
      <c r="AT22">
        <f t="shared" si="26"/>
        <v>0.71047955241266758</v>
      </c>
      <c r="AU22">
        <v>-3.9894345373445681</v>
      </c>
      <c r="AV22" t="s">
        <v>453</v>
      </c>
      <c r="AW22">
        <v>10327.299999999999</v>
      </c>
      <c r="AX22">
        <v>825.57553846153849</v>
      </c>
      <c r="AY22">
        <v>1083.4391958688209</v>
      </c>
      <c r="AZ22">
        <f t="shared" si="27"/>
        <v>0.23800473380557263</v>
      </c>
      <c r="BA22">
        <v>0.5</v>
      </c>
      <c r="BB22">
        <f t="shared" si="28"/>
        <v>1513.2941993219661</v>
      </c>
      <c r="BC22">
        <f t="shared" si="29"/>
        <v>1.37955090996733</v>
      </c>
      <c r="BD22">
        <f t="shared" si="30"/>
        <v>180.08559153957086</v>
      </c>
      <c r="BE22">
        <f t="shared" si="31"/>
        <v>3.5478794868291181E-3</v>
      </c>
      <c r="BF22">
        <f t="shared" si="32"/>
        <v>2.1675704673467608</v>
      </c>
      <c r="BG22">
        <f t="shared" si="33"/>
        <v>610.48379018990283</v>
      </c>
      <c r="BH22" t="s">
        <v>454</v>
      </c>
      <c r="BI22">
        <v>632.04999999999995</v>
      </c>
      <c r="BJ22">
        <f t="shared" si="34"/>
        <v>632.04999999999995</v>
      </c>
      <c r="BK22">
        <f t="shared" si="35"/>
        <v>0.41662623762365114</v>
      </c>
      <c r="BL22">
        <f t="shared" si="36"/>
        <v>0.57126679098057243</v>
      </c>
      <c r="BM22">
        <f t="shared" si="37"/>
        <v>0.83877920871026679</v>
      </c>
      <c r="BN22">
        <f t="shared" si="38"/>
        <v>2.8701695258001227</v>
      </c>
      <c r="BO22">
        <f t="shared" si="39"/>
        <v>0.96315316603142809</v>
      </c>
      <c r="BP22">
        <f t="shared" si="40"/>
        <v>0.43735449806582666</v>
      </c>
      <c r="BQ22">
        <f t="shared" si="41"/>
        <v>0.5626455019341734</v>
      </c>
      <c r="BR22">
        <v>7438</v>
      </c>
      <c r="BS22">
        <v>290.00000000000011</v>
      </c>
      <c r="BT22">
        <v>1025.32</v>
      </c>
      <c r="BU22">
        <v>255</v>
      </c>
      <c r="BV22">
        <v>10327.299999999999</v>
      </c>
      <c r="BW22">
        <v>1025.17</v>
      </c>
      <c r="BX22">
        <v>0.15</v>
      </c>
      <c r="BY22">
        <v>300.00000000000011</v>
      </c>
      <c r="BZ22">
        <v>38.299999999999997</v>
      </c>
      <c r="CA22">
        <v>1083.4391958688209</v>
      </c>
      <c r="CB22">
        <v>1.376275290937611</v>
      </c>
      <c r="CC22">
        <v>-60.18139517739634</v>
      </c>
      <c r="CD22">
        <v>1.1646711751426171</v>
      </c>
      <c r="CE22">
        <v>0.98962209797049061</v>
      </c>
      <c r="CF22">
        <v>-1.1225398220244711E-2</v>
      </c>
      <c r="CG22">
        <v>289.99999999999989</v>
      </c>
      <c r="CH22">
        <v>1028.93</v>
      </c>
      <c r="CI22">
        <v>895</v>
      </c>
      <c r="CJ22">
        <v>10302.5</v>
      </c>
      <c r="CK22">
        <v>1025.02</v>
      </c>
      <c r="CL22">
        <v>3.91</v>
      </c>
      <c r="CZ22">
        <f t="shared" si="42"/>
        <v>1800.13</v>
      </c>
      <c r="DA22">
        <f t="shared" si="43"/>
        <v>1513.2941993219661</v>
      </c>
      <c r="DB22">
        <f t="shared" si="44"/>
        <v>0.84065828541381227</v>
      </c>
      <c r="DC22">
        <f t="shared" si="45"/>
        <v>0.19131657082762471</v>
      </c>
      <c r="DD22">
        <v>6</v>
      </c>
      <c r="DE22">
        <v>0.5</v>
      </c>
      <c r="DF22" t="s">
        <v>425</v>
      </c>
      <c r="DG22">
        <v>2</v>
      </c>
      <c r="DH22">
        <v>1693245162.5999999</v>
      </c>
      <c r="DI22">
        <v>72.959800000000001</v>
      </c>
      <c r="DJ22">
        <v>75.074100000000001</v>
      </c>
      <c r="DK22">
        <v>25.7407</v>
      </c>
      <c r="DL22">
        <v>19.613299999999999</v>
      </c>
      <c r="DM22">
        <v>71.705500000000001</v>
      </c>
      <c r="DN22">
        <v>25.523</v>
      </c>
      <c r="DO22">
        <v>500.00799999999998</v>
      </c>
      <c r="DP22">
        <v>99.326300000000003</v>
      </c>
      <c r="DQ22">
        <v>0.10004200000000001</v>
      </c>
      <c r="DR22">
        <v>28.529399999999999</v>
      </c>
      <c r="DS22">
        <v>28.054300000000001</v>
      </c>
      <c r="DT22">
        <v>999.9</v>
      </c>
      <c r="DU22">
        <v>0</v>
      </c>
      <c r="DV22">
        <v>0</v>
      </c>
      <c r="DW22">
        <v>9985</v>
      </c>
      <c r="DX22">
        <v>0</v>
      </c>
      <c r="DY22">
        <v>1732.72</v>
      </c>
      <c r="DZ22">
        <v>-2.11436</v>
      </c>
      <c r="EA22">
        <v>74.8874</v>
      </c>
      <c r="EB22">
        <v>76.575999999999993</v>
      </c>
      <c r="EC22">
        <v>6.1273600000000004</v>
      </c>
      <c r="ED22">
        <v>75.074100000000001</v>
      </c>
      <c r="EE22">
        <v>19.613299999999999</v>
      </c>
      <c r="EF22">
        <v>2.5567299999999999</v>
      </c>
      <c r="EG22">
        <v>1.9481200000000001</v>
      </c>
      <c r="EH22">
        <v>21.392199999999999</v>
      </c>
      <c r="EI22">
        <v>17.0289</v>
      </c>
      <c r="EJ22">
        <v>1800.13</v>
      </c>
      <c r="EK22">
        <v>0.97799599999999998</v>
      </c>
      <c r="EL22">
        <v>2.20039E-2</v>
      </c>
      <c r="EM22">
        <v>0</v>
      </c>
      <c r="EN22">
        <v>825.48199999999997</v>
      </c>
      <c r="EO22">
        <v>5.0010300000000001</v>
      </c>
      <c r="EP22">
        <v>16157</v>
      </c>
      <c r="EQ22">
        <v>14702.1</v>
      </c>
      <c r="ER22">
        <v>48.75</v>
      </c>
      <c r="ES22">
        <v>50.75</v>
      </c>
      <c r="ET22">
        <v>50.375</v>
      </c>
      <c r="EU22">
        <v>49.311999999999998</v>
      </c>
      <c r="EV22">
        <v>50.25</v>
      </c>
      <c r="EW22">
        <v>1755.63</v>
      </c>
      <c r="EX22">
        <v>39.5</v>
      </c>
      <c r="EY22">
        <v>0</v>
      </c>
      <c r="EZ22">
        <v>106.2000000476837</v>
      </c>
      <c r="FA22">
        <v>0</v>
      </c>
      <c r="FB22">
        <v>825.57553846153849</v>
      </c>
      <c r="FC22">
        <v>-1.2285811951375949</v>
      </c>
      <c r="FD22">
        <v>40.598291197168791</v>
      </c>
      <c r="FE22">
        <v>16154.77307692308</v>
      </c>
      <c r="FF22">
        <v>15</v>
      </c>
      <c r="FG22">
        <v>1693245124.5999999</v>
      </c>
      <c r="FH22" t="s">
        <v>455</v>
      </c>
      <c r="FI22">
        <v>1693245118.0999999</v>
      </c>
      <c r="FJ22">
        <v>1693245124.5999999</v>
      </c>
      <c r="FK22">
        <v>9</v>
      </c>
      <c r="FL22">
        <v>-3.7999999999999999E-2</v>
      </c>
      <c r="FM22">
        <v>1E-3</v>
      </c>
      <c r="FN22">
        <v>1.258</v>
      </c>
      <c r="FO22">
        <v>7.9000000000000001E-2</v>
      </c>
      <c r="FP22">
        <v>75</v>
      </c>
      <c r="FQ22">
        <v>19</v>
      </c>
      <c r="FR22">
        <v>0.91</v>
      </c>
      <c r="FS22">
        <v>0.03</v>
      </c>
      <c r="FT22">
        <v>1.359715956343643</v>
      </c>
      <c r="FU22">
        <v>-0.24853996955501589</v>
      </c>
      <c r="FV22">
        <v>6.939114180080419E-2</v>
      </c>
      <c r="FW22">
        <v>1</v>
      </c>
      <c r="FX22">
        <v>0.4336522117702501</v>
      </c>
      <c r="FY22">
        <v>7.9035125811719675E-2</v>
      </c>
      <c r="FZ22">
        <v>1.848614763676136E-2</v>
      </c>
      <c r="GA22">
        <v>1</v>
      </c>
      <c r="GB22">
        <v>2</v>
      </c>
      <c r="GC22">
        <v>2</v>
      </c>
      <c r="GD22" t="s">
        <v>427</v>
      </c>
      <c r="GE22">
        <v>2.9021599999999999</v>
      </c>
      <c r="GF22">
        <v>2.81792</v>
      </c>
      <c r="GG22">
        <v>1.9554700000000001E-2</v>
      </c>
      <c r="GH22">
        <v>2.0486600000000001E-2</v>
      </c>
      <c r="GI22">
        <v>0.12529899999999999</v>
      </c>
      <c r="GJ22">
        <v>0.103616</v>
      </c>
      <c r="GK22">
        <v>27235</v>
      </c>
      <c r="GL22">
        <v>27378.6</v>
      </c>
      <c r="GM22">
        <v>24646</v>
      </c>
      <c r="GN22">
        <v>24961.1</v>
      </c>
      <c r="GO22">
        <v>28649.3</v>
      </c>
      <c r="GP22">
        <v>29313.599999999999</v>
      </c>
      <c r="GQ22">
        <v>33346.800000000003</v>
      </c>
      <c r="GR22">
        <v>33401.199999999997</v>
      </c>
      <c r="GS22">
        <v>1.9684999999999999</v>
      </c>
      <c r="GT22">
        <v>1.8683000000000001</v>
      </c>
      <c r="GU22">
        <v>2.7820500000000001E-2</v>
      </c>
      <c r="GV22">
        <v>0</v>
      </c>
      <c r="GW22">
        <v>27.6</v>
      </c>
      <c r="GX22">
        <v>999.9</v>
      </c>
      <c r="GY22">
        <v>53.5</v>
      </c>
      <c r="GZ22">
        <v>32.5</v>
      </c>
      <c r="HA22">
        <v>26.456399999999999</v>
      </c>
      <c r="HB22">
        <v>61.724200000000003</v>
      </c>
      <c r="HC22">
        <v>25.941500000000001</v>
      </c>
      <c r="HD22">
        <v>1</v>
      </c>
      <c r="HE22">
        <v>0.38861800000000002</v>
      </c>
      <c r="HF22">
        <v>3.0927199999999999</v>
      </c>
      <c r="HG22">
        <v>20.144600000000001</v>
      </c>
      <c r="HH22">
        <v>5.2346599999999999</v>
      </c>
      <c r="HI22">
        <v>11.9201</v>
      </c>
      <c r="HJ22">
        <v>4.9614000000000003</v>
      </c>
      <c r="HK22">
        <v>3.2890000000000001</v>
      </c>
      <c r="HL22">
        <v>9999</v>
      </c>
      <c r="HM22">
        <v>9999</v>
      </c>
      <c r="HN22">
        <v>9999</v>
      </c>
      <c r="HO22">
        <v>870.2</v>
      </c>
      <c r="HP22">
        <v>1.8811</v>
      </c>
      <c r="HQ22">
        <v>1.8782000000000001</v>
      </c>
      <c r="HR22">
        <v>1.8861399999999999</v>
      </c>
      <c r="HS22">
        <v>1.8839600000000001</v>
      </c>
      <c r="HT22">
        <v>1.88147</v>
      </c>
      <c r="HU22">
        <v>1.88052</v>
      </c>
      <c r="HV22">
        <v>1.88171</v>
      </c>
      <c r="HW22">
        <v>1.8811</v>
      </c>
      <c r="HX22">
        <v>5</v>
      </c>
      <c r="HY22">
        <v>0</v>
      </c>
      <c r="HZ22">
        <v>0</v>
      </c>
      <c r="IA22">
        <v>0</v>
      </c>
      <c r="IB22" t="s">
        <v>428</v>
      </c>
      <c r="IC22" t="s">
        <v>429</v>
      </c>
      <c r="ID22" t="s">
        <v>430</v>
      </c>
      <c r="IE22" t="s">
        <v>430</v>
      </c>
      <c r="IF22" t="s">
        <v>430</v>
      </c>
      <c r="IG22" t="s">
        <v>430</v>
      </c>
      <c r="IH22">
        <v>0</v>
      </c>
      <c r="II22">
        <v>100</v>
      </c>
      <c r="IJ22">
        <v>100</v>
      </c>
      <c r="IK22">
        <v>1.254</v>
      </c>
      <c r="IL22">
        <v>0.2177</v>
      </c>
      <c r="IM22">
        <v>1.1069524642048629</v>
      </c>
      <c r="IN22">
        <v>2.2153513873161218E-3</v>
      </c>
      <c r="IO22">
        <v>-2.2967369670569612E-6</v>
      </c>
      <c r="IP22">
        <v>7.7859689150384122E-10</v>
      </c>
      <c r="IQ22">
        <v>-9.9715430226678281E-2</v>
      </c>
      <c r="IR22">
        <v>-4.1434251034592161E-3</v>
      </c>
      <c r="IS22">
        <v>8.3987709687394815E-4</v>
      </c>
      <c r="IT22">
        <v>-7.4586254598011197E-6</v>
      </c>
      <c r="IU22">
        <v>2</v>
      </c>
      <c r="IV22">
        <v>1930</v>
      </c>
      <c r="IW22">
        <v>2</v>
      </c>
      <c r="IX22">
        <v>41</v>
      </c>
      <c r="IY22">
        <v>0.7</v>
      </c>
      <c r="IZ22">
        <v>0.6</v>
      </c>
      <c r="JA22">
        <v>0.31005899999999997</v>
      </c>
      <c r="JB22">
        <v>2.5305200000000001</v>
      </c>
      <c r="JC22">
        <v>1.24512</v>
      </c>
      <c r="JD22">
        <v>2.2705099999999998</v>
      </c>
      <c r="JE22">
        <v>1.4501999999999999</v>
      </c>
      <c r="JF22">
        <v>2.4072300000000002</v>
      </c>
      <c r="JG22">
        <v>37.0747</v>
      </c>
      <c r="JH22">
        <v>23.816099999999999</v>
      </c>
      <c r="JI22">
        <v>18</v>
      </c>
      <c r="JJ22">
        <v>496.351</v>
      </c>
      <c r="JK22">
        <v>478.79500000000002</v>
      </c>
      <c r="JL22">
        <v>23.6051</v>
      </c>
      <c r="JM22">
        <v>32.2652</v>
      </c>
      <c r="JN22">
        <v>30.0001</v>
      </c>
      <c r="JO22">
        <v>32.166400000000003</v>
      </c>
      <c r="JP22">
        <v>32.150300000000001</v>
      </c>
      <c r="JQ22">
        <v>6.27902</v>
      </c>
      <c r="JR22">
        <v>31.8201</v>
      </c>
      <c r="JS22">
        <v>0</v>
      </c>
      <c r="JT22">
        <v>23.579699999999999</v>
      </c>
      <c r="JU22">
        <v>75</v>
      </c>
      <c r="JV22">
        <v>19.578399999999998</v>
      </c>
      <c r="JW22">
        <v>99.505600000000001</v>
      </c>
      <c r="JX22">
        <v>99.607699999999994</v>
      </c>
    </row>
    <row r="23" spans="1:284" x14ac:dyDescent="0.3">
      <c r="A23">
        <v>7</v>
      </c>
      <c r="B23">
        <v>1693245274.5999999</v>
      </c>
      <c r="C23">
        <v>665.5</v>
      </c>
      <c r="D23" t="s">
        <v>456</v>
      </c>
      <c r="E23" t="s">
        <v>457</v>
      </c>
      <c r="F23" t="s">
        <v>416</v>
      </c>
      <c r="G23" t="s">
        <v>417</v>
      </c>
      <c r="H23" t="s">
        <v>418</v>
      </c>
      <c r="I23" t="s">
        <v>419</v>
      </c>
      <c r="J23" t="s">
        <v>420</v>
      </c>
      <c r="K23" t="s">
        <v>31</v>
      </c>
      <c r="L23" t="s">
        <v>421</v>
      </c>
      <c r="M23">
        <v>1693245274.5999999</v>
      </c>
      <c r="N23">
        <f t="shared" si="0"/>
        <v>5.7342345753863284E-3</v>
      </c>
      <c r="O23">
        <f t="shared" si="1"/>
        <v>5.7342345753863286</v>
      </c>
      <c r="P23">
        <f t="shared" si="2"/>
        <v>-0.7981585877171099</v>
      </c>
      <c r="Q23">
        <f t="shared" si="3"/>
        <v>50.6128</v>
      </c>
      <c r="R23">
        <f t="shared" si="4"/>
        <v>52.386821293355133</v>
      </c>
      <c r="S23">
        <f t="shared" si="5"/>
        <v>5.2086933458729536</v>
      </c>
      <c r="T23">
        <f t="shared" si="6"/>
        <v>5.032306753252799</v>
      </c>
      <c r="U23">
        <f t="shared" si="7"/>
        <v>0.48947333574087581</v>
      </c>
      <c r="V23">
        <f t="shared" si="8"/>
        <v>2.9194753209245325</v>
      </c>
      <c r="W23">
        <f t="shared" si="9"/>
        <v>0.44803157998555571</v>
      </c>
      <c r="X23">
        <f t="shared" si="10"/>
        <v>0.28345014502620175</v>
      </c>
      <c r="Y23">
        <f t="shared" si="11"/>
        <v>344.36429864381148</v>
      </c>
      <c r="Z23">
        <f t="shared" si="12"/>
        <v>29.093453077408643</v>
      </c>
      <c r="AA23">
        <f t="shared" si="13"/>
        <v>27.973600000000001</v>
      </c>
      <c r="AB23">
        <f t="shared" si="14"/>
        <v>3.7890032294662461</v>
      </c>
      <c r="AC23">
        <f t="shared" si="15"/>
        <v>65.250192328899615</v>
      </c>
      <c r="AD23">
        <f t="shared" si="16"/>
        <v>2.5570678138629002</v>
      </c>
      <c r="AE23">
        <f t="shared" si="17"/>
        <v>3.9188663245217175</v>
      </c>
      <c r="AF23">
        <f t="shared" si="18"/>
        <v>1.231935415603346</v>
      </c>
      <c r="AG23">
        <f t="shared" si="19"/>
        <v>-252.87974477453707</v>
      </c>
      <c r="AH23">
        <f t="shared" si="20"/>
        <v>91.163041228175061</v>
      </c>
      <c r="AI23">
        <f t="shared" si="21"/>
        <v>6.8243903498749496</v>
      </c>
      <c r="AJ23">
        <f t="shared" si="22"/>
        <v>189.47198544732441</v>
      </c>
      <c r="AK23">
        <v>0</v>
      </c>
      <c r="AL23">
        <v>0</v>
      </c>
      <c r="AM23">
        <f t="shared" si="23"/>
        <v>1</v>
      </c>
      <c r="AN23">
        <f t="shared" si="24"/>
        <v>0</v>
      </c>
      <c r="AO23">
        <f t="shared" si="25"/>
        <v>52301.228790215253</v>
      </c>
      <c r="AP23" t="s">
        <v>422</v>
      </c>
      <c r="AQ23">
        <v>10366.9</v>
      </c>
      <c r="AR23">
        <v>993.59653846153856</v>
      </c>
      <c r="AS23">
        <v>3431.87</v>
      </c>
      <c r="AT23">
        <f t="shared" si="26"/>
        <v>0.71047955241266758</v>
      </c>
      <c r="AU23">
        <v>-3.9894345373445681</v>
      </c>
      <c r="AV23" t="s">
        <v>458</v>
      </c>
      <c r="AW23">
        <v>10324.6</v>
      </c>
      <c r="AX23">
        <v>828.19915384615388</v>
      </c>
      <c r="AY23">
        <v>1061.3638062387661</v>
      </c>
      <c r="AZ23">
        <f t="shared" si="27"/>
        <v>0.21968400563695034</v>
      </c>
      <c r="BA23">
        <v>0.5</v>
      </c>
      <c r="BB23">
        <f t="shared" si="28"/>
        <v>1513.1597993219059</v>
      </c>
      <c r="BC23">
        <f t="shared" si="29"/>
        <v>-0.7981585877171099</v>
      </c>
      <c r="BD23">
        <f t="shared" si="30"/>
        <v>166.2085029419201</v>
      </c>
      <c r="BE23">
        <f t="shared" si="31"/>
        <v>2.1090144947397945E-3</v>
      </c>
      <c r="BF23">
        <f t="shared" si="32"/>
        <v>2.2334530156646033</v>
      </c>
      <c r="BG23">
        <f t="shared" si="33"/>
        <v>603.41202779279308</v>
      </c>
      <c r="BH23" t="s">
        <v>459</v>
      </c>
      <c r="BI23">
        <v>630.73</v>
      </c>
      <c r="BJ23">
        <f t="shared" si="34"/>
        <v>630.73</v>
      </c>
      <c r="BK23">
        <f t="shared" si="35"/>
        <v>0.40573628355091096</v>
      </c>
      <c r="BL23">
        <f t="shared" si="36"/>
        <v>0.54144530460605189</v>
      </c>
      <c r="BM23">
        <f t="shared" si="37"/>
        <v>0.84626480424442685</v>
      </c>
      <c r="BN23">
        <f t="shared" si="38"/>
        <v>3.4406677447746352</v>
      </c>
      <c r="BO23">
        <f t="shared" si="39"/>
        <v>0.97220686323901118</v>
      </c>
      <c r="BP23">
        <f t="shared" si="40"/>
        <v>0.41234743526146267</v>
      </c>
      <c r="BQ23">
        <f t="shared" si="41"/>
        <v>0.58765256473853733</v>
      </c>
      <c r="BR23">
        <v>7440</v>
      </c>
      <c r="BS23">
        <v>290.00000000000011</v>
      </c>
      <c r="BT23">
        <v>1011.81</v>
      </c>
      <c r="BU23">
        <v>285</v>
      </c>
      <c r="BV23">
        <v>10324.6</v>
      </c>
      <c r="BW23">
        <v>1011.45</v>
      </c>
      <c r="BX23">
        <v>0.36</v>
      </c>
      <c r="BY23">
        <v>300.00000000000011</v>
      </c>
      <c r="BZ23">
        <v>38.299999999999997</v>
      </c>
      <c r="CA23">
        <v>1061.3638062387661</v>
      </c>
      <c r="CB23">
        <v>1.164196089815327</v>
      </c>
      <c r="CC23">
        <v>-51.533419746158913</v>
      </c>
      <c r="CD23">
        <v>0.98524615602266119</v>
      </c>
      <c r="CE23">
        <v>0.98986911518774179</v>
      </c>
      <c r="CF23">
        <v>-1.1225927474972201E-2</v>
      </c>
      <c r="CG23">
        <v>289.99999999999989</v>
      </c>
      <c r="CH23">
        <v>1014.88</v>
      </c>
      <c r="CI23">
        <v>775</v>
      </c>
      <c r="CJ23">
        <v>10308</v>
      </c>
      <c r="CK23">
        <v>1011.37</v>
      </c>
      <c r="CL23">
        <v>3.51</v>
      </c>
      <c r="CZ23">
        <f t="shared" si="42"/>
        <v>1799.97</v>
      </c>
      <c r="DA23">
        <f t="shared" si="43"/>
        <v>1513.1597993219059</v>
      </c>
      <c r="DB23">
        <f t="shared" si="44"/>
        <v>0.84065834392901317</v>
      </c>
      <c r="DC23">
        <f t="shared" si="45"/>
        <v>0.19131668785802625</v>
      </c>
      <c r="DD23">
        <v>6</v>
      </c>
      <c r="DE23">
        <v>0.5</v>
      </c>
      <c r="DF23" t="s">
        <v>425</v>
      </c>
      <c r="DG23">
        <v>2</v>
      </c>
      <c r="DH23">
        <v>1693245274.5999999</v>
      </c>
      <c r="DI23">
        <v>50.6128</v>
      </c>
      <c r="DJ23">
        <v>50.003300000000003</v>
      </c>
      <c r="DK23">
        <v>25.7179</v>
      </c>
      <c r="DL23">
        <v>19.013999999999999</v>
      </c>
      <c r="DM23">
        <v>49.356299999999997</v>
      </c>
      <c r="DN23">
        <v>25.501000000000001</v>
      </c>
      <c r="DO23">
        <v>500.01600000000002</v>
      </c>
      <c r="DP23">
        <v>99.327500000000001</v>
      </c>
      <c r="DQ23">
        <v>0.100051</v>
      </c>
      <c r="DR23">
        <v>28.552800000000001</v>
      </c>
      <c r="DS23">
        <v>27.973600000000001</v>
      </c>
      <c r="DT23">
        <v>999.9</v>
      </c>
      <c r="DU23">
        <v>0</v>
      </c>
      <c r="DV23">
        <v>0</v>
      </c>
      <c r="DW23">
        <v>10010</v>
      </c>
      <c r="DX23">
        <v>0</v>
      </c>
      <c r="DY23">
        <v>1728.04</v>
      </c>
      <c r="DZ23">
        <v>0.60949299999999995</v>
      </c>
      <c r="EA23">
        <v>51.948799999999999</v>
      </c>
      <c r="EB23">
        <v>50.972499999999997</v>
      </c>
      <c r="EC23">
        <v>6.7038500000000001</v>
      </c>
      <c r="ED23">
        <v>50.003300000000003</v>
      </c>
      <c r="EE23">
        <v>19.013999999999999</v>
      </c>
      <c r="EF23">
        <v>2.5545</v>
      </c>
      <c r="EG23">
        <v>1.88862</v>
      </c>
      <c r="EH23">
        <v>21.3779</v>
      </c>
      <c r="EI23">
        <v>16.540199999999999</v>
      </c>
      <c r="EJ23">
        <v>1799.97</v>
      </c>
      <c r="EK23">
        <v>0.97799199999999997</v>
      </c>
      <c r="EL23">
        <v>2.2007499999999999E-2</v>
      </c>
      <c r="EM23">
        <v>0</v>
      </c>
      <c r="EN23">
        <v>828.07799999999997</v>
      </c>
      <c r="EO23">
        <v>5.0010300000000001</v>
      </c>
      <c r="EP23">
        <v>16232.6</v>
      </c>
      <c r="EQ23">
        <v>14700.8</v>
      </c>
      <c r="ER23">
        <v>48.75</v>
      </c>
      <c r="ES23">
        <v>50.811999999999998</v>
      </c>
      <c r="ET23">
        <v>50.311999999999998</v>
      </c>
      <c r="EU23">
        <v>49.25</v>
      </c>
      <c r="EV23">
        <v>50.311999999999998</v>
      </c>
      <c r="EW23">
        <v>1755.47</v>
      </c>
      <c r="EX23">
        <v>39.5</v>
      </c>
      <c r="EY23">
        <v>0</v>
      </c>
      <c r="EZ23">
        <v>109.7999999523163</v>
      </c>
      <c r="FA23">
        <v>0</v>
      </c>
      <c r="FB23">
        <v>828.19915384615388</v>
      </c>
      <c r="FC23">
        <v>0.62960684171434256</v>
      </c>
      <c r="FD23">
        <v>57.090598588083118</v>
      </c>
      <c r="FE23">
        <v>16230.426923076921</v>
      </c>
      <c r="FF23">
        <v>15</v>
      </c>
      <c r="FG23">
        <v>1693245235.0999999</v>
      </c>
      <c r="FH23" t="s">
        <v>460</v>
      </c>
      <c r="FI23">
        <v>1693245225.0999999</v>
      </c>
      <c r="FJ23">
        <v>1693245235.0999999</v>
      </c>
      <c r="FK23">
        <v>10</v>
      </c>
      <c r="FL23">
        <v>4.5999999999999999E-2</v>
      </c>
      <c r="FM23">
        <v>0</v>
      </c>
      <c r="FN23">
        <v>1.2549999999999999</v>
      </c>
      <c r="FO23">
        <v>7.8E-2</v>
      </c>
      <c r="FP23">
        <v>50</v>
      </c>
      <c r="FQ23">
        <v>19</v>
      </c>
      <c r="FR23">
        <v>0.91</v>
      </c>
      <c r="FS23">
        <v>0.04</v>
      </c>
      <c r="FT23">
        <v>-0.75290919869895134</v>
      </c>
      <c r="FU23">
        <v>-0.10105782659995161</v>
      </c>
      <c r="FV23">
        <v>4.5415128510670179E-2</v>
      </c>
      <c r="FW23">
        <v>1</v>
      </c>
      <c r="FX23">
        <v>0.49530869703190888</v>
      </c>
      <c r="FY23">
        <v>1.9775658674313749E-2</v>
      </c>
      <c r="FZ23">
        <v>1.072768577632003E-2</v>
      </c>
      <c r="GA23">
        <v>1</v>
      </c>
      <c r="GB23">
        <v>2</v>
      </c>
      <c r="GC23">
        <v>2</v>
      </c>
      <c r="GD23" t="s">
        <v>427</v>
      </c>
      <c r="GE23">
        <v>2.9021699999999999</v>
      </c>
      <c r="GF23">
        <v>2.8181500000000002</v>
      </c>
      <c r="GG23">
        <v>1.35452E-2</v>
      </c>
      <c r="GH23">
        <v>1.3751299999999999E-2</v>
      </c>
      <c r="GI23">
        <v>0.125222</v>
      </c>
      <c r="GJ23">
        <v>0.101382</v>
      </c>
      <c r="GK23">
        <v>27402.1</v>
      </c>
      <c r="GL23">
        <v>27565.599999999999</v>
      </c>
      <c r="GM23">
        <v>24646.5</v>
      </c>
      <c r="GN23">
        <v>24960.400000000001</v>
      </c>
      <c r="GO23">
        <v>28651.5</v>
      </c>
      <c r="GP23">
        <v>29386</v>
      </c>
      <c r="GQ23">
        <v>33346.400000000001</v>
      </c>
      <c r="GR23">
        <v>33399.800000000003</v>
      </c>
      <c r="GS23">
        <v>1.9688000000000001</v>
      </c>
      <c r="GT23">
        <v>1.8669</v>
      </c>
      <c r="GU23">
        <v>2.6032300000000001E-2</v>
      </c>
      <c r="GV23">
        <v>0</v>
      </c>
      <c r="GW23">
        <v>27.548400000000001</v>
      </c>
      <c r="GX23">
        <v>999.9</v>
      </c>
      <c r="GY23">
        <v>53.3</v>
      </c>
      <c r="GZ23">
        <v>32.5</v>
      </c>
      <c r="HA23">
        <v>26.354900000000001</v>
      </c>
      <c r="HB23">
        <v>62.014200000000002</v>
      </c>
      <c r="HC23">
        <v>25.556899999999999</v>
      </c>
      <c r="HD23">
        <v>1</v>
      </c>
      <c r="HE23">
        <v>0.38670700000000002</v>
      </c>
      <c r="HF23">
        <v>2.2945799999999998</v>
      </c>
      <c r="HG23">
        <v>20.157</v>
      </c>
      <c r="HH23">
        <v>5.23346</v>
      </c>
      <c r="HI23">
        <v>11.9201</v>
      </c>
      <c r="HJ23">
        <v>4.9611999999999998</v>
      </c>
      <c r="HK23">
        <v>3.2890000000000001</v>
      </c>
      <c r="HL23">
        <v>9999</v>
      </c>
      <c r="HM23">
        <v>9999</v>
      </c>
      <c r="HN23">
        <v>9999</v>
      </c>
      <c r="HO23">
        <v>870.3</v>
      </c>
      <c r="HP23">
        <v>1.8811199999999999</v>
      </c>
      <c r="HQ23">
        <v>1.8782000000000001</v>
      </c>
      <c r="HR23">
        <v>1.8861399999999999</v>
      </c>
      <c r="HS23">
        <v>1.8839999999999999</v>
      </c>
      <c r="HT23">
        <v>1.88144</v>
      </c>
      <c r="HU23">
        <v>1.8806</v>
      </c>
      <c r="HV23">
        <v>1.88171</v>
      </c>
      <c r="HW23">
        <v>1.8811</v>
      </c>
      <c r="HX23">
        <v>5</v>
      </c>
      <c r="HY23">
        <v>0</v>
      </c>
      <c r="HZ23">
        <v>0</v>
      </c>
      <c r="IA23">
        <v>0</v>
      </c>
      <c r="IB23" t="s">
        <v>428</v>
      </c>
      <c r="IC23" t="s">
        <v>429</v>
      </c>
      <c r="ID23" t="s">
        <v>430</v>
      </c>
      <c r="IE23" t="s">
        <v>430</v>
      </c>
      <c r="IF23" t="s">
        <v>430</v>
      </c>
      <c r="IG23" t="s">
        <v>430</v>
      </c>
      <c r="IH23">
        <v>0</v>
      </c>
      <c r="II23">
        <v>100</v>
      </c>
      <c r="IJ23">
        <v>100</v>
      </c>
      <c r="IK23">
        <v>1.2569999999999999</v>
      </c>
      <c r="IL23">
        <v>0.21690000000000001</v>
      </c>
      <c r="IM23">
        <v>1.152633293787364</v>
      </c>
      <c r="IN23">
        <v>2.2153513873161218E-3</v>
      </c>
      <c r="IO23">
        <v>-2.2967369670569612E-6</v>
      </c>
      <c r="IP23">
        <v>7.7859689150384122E-10</v>
      </c>
      <c r="IQ23">
        <v>-9.9950702579017753E-2</v>
      </c>
      <c r="IR23">
        <v>-4.1434251034592161E-3</v>
      </c>
      <c r="IS23">
        <v>8.3987709687394815E-4</v>
      </c>
      <c r="IT23">
        <v>-7.4586254598011197E-6</v>
      </c>
      <c r="IU23">
        <v>2</v>
      </c>
      <c r="IV23">
        <v>1930</v>
      </c>
      <c r="IW23">
        <v>2</v>
      </c>
      <c r="IX23">
        <v>41</v>
      </c>
      <c r="IY23">
        <v>0.8</v>
      </c>
      <c r="IZ23">
        <v>0.7</v>
      </c>
      <c r="JA23">
        <v>0.25634800000000002</v>
      </c>
      <c r="JB23">
        <v>2.5463900000000002</v>
      </c>
      <c r="JC23">
        <v>1.24512</v>
      </c>
      <c r="JD23">
        <v>2.2705099999999998</v>
      </c>
      <c r="JE23">
        <v>1.4501999999999999</v>
      </c>
      <c r="JF23">
        <v>2.4267599999999998</v>
      </c>
      <c r="JG23">
        <v>37.146299999999997</v>
      </c>
      <c r="JH23">
        <v>23.8248</v>
      </c>
      <c r="JI23">
        <v>18</v>
      </c>
      <c r="JJ23">
        <v>496.64800000000002</v>
      </c>
      <c r="JK23">
        <v>477.87799999999999</v>
      </c>
      <c r="JL23">
        <v>24.198399999999999</v>
      </c>
      <c r="JM23">
        <v>32.279400000000003</v>
      </c>
      <c r="JN23">
        <v>30</v>
      </c>
      <c r="JO23">
        <v>32.177799999999998</v>
      </c>
      <c r="JP23">
        <v>32.158799999999999</v>
      </c>
      <c r="JQ23">
        <v>5.2086600000000001</v>
      </c>
      <c r="JR23">
        <v>33.672899999999998</v>
      </c>
      <c r="JS23">
        <v>0</v>
      </c>
      <c r="JT23">
        <v>24.194199999999999</v>
      </c>
      <c r="JU23">
        <v>50</v>
      </c>
      <c r="JV23">
        <v>19.056000000000001</v>
      </c>
      <c r="JW23">
        <v>99.505600000000001</v>
      </c>
      <c r="JX23">
        <v>99.603999999999999</v>
      </c>
    </row>
    <row r="24" spans="1:284" x14ac:dyDescent="0.3">
      <c r="A24">
        <v>8</v>
      </c>
      <c r="B24">
        <v>1693245382.5999999</v>
      </c>
      <c r="C24">
        <v>773.5</v>
      </c>
      <c r="D24" t="s">
        <v>461</v>
      </c>
      <c r="E24" t="s">
        <v>462</v>
      </c>
      <c r="F24" t="s">
        <v>416</v>
      </c>
      <c r="G24" t="s">
        <v>417</v>
      </c>
      <c r="H24" t="s">
        <v>418</v>
      </c>
      <c r="I24" t="s">
        <v>419</v>
      </c>
      <c r="J24" t="s">
        <v>420</v>
      </c>
      <c r="K24" t="s">
        <v>31</v>
      </c>
      <c r="L24" t="s">
        <v>421</v>
      </c>
      <c r="M24">
        <v>1693245382.5999999</v>
      </c>
      <c r="N24">
        <f t="shared" si="0"/>
        <v>6.0939488624046833E-3</v>
      </c>
      <c r="O24">
        <f t="shared" si="1"/>
        <v>6.0939488624046829</v>
      </c>
      <c r="P24">
        <f t="shared" si="2"/>
        <v>-3.6084456817553785</v>
      </c>
      <c r="Q24">
        <f t="shared" si="3"/>
        <v>24.079699999999999</v>
      </c>
      <c r="R24">
        <f t="shared" si="4"/>
        <v>35.397565570855214</v>
      </c>
      <c r="S24">
        <f t="shared" si="5"/>
        <v>3.519399133945198</v>
      </c>
      <c r="T24">
        <f t="shared" si="6"/>
        <v>2.3941215718923998</v>
      </c>
      <c r="U24">
        <f t="shared" si="7"/>
        <v>0.52575627611287457</v>
      </c>
      <c r="V24">
        <f t="shared" si="8"/>
        <v>2.9185529664942749</v>
      </c>
      <c r="W24">
        <f t="shared" si="9"/>
        <v>0.47824830635478344</v>
      </c>
      <c r="X24">
        <f t="shared" si="10"/>
        <v>0.30281504519267588</v>
      </c>
      <c r="Y24">
        <f t="shared" si="11"/>
        <v>344.38579864355108</v>
      </c>
      <c r="Z24">
        <f t="shared" si="12"/>
        <v>29.119525251663315</v>
      </c>
      <c r="AA24">
        <f t="shared" si="13"/>
        <v>28.019100000000002</v>
      </c>
      <c r="AB24">
        <f t="shared" si="14"/>
        <v>3.7990671513740413</v>
      </c>
      <c r="AC24">
        <f t="shared" si="15"/>
        <v>65.196748999114831</v>
      </c>
      <c r="AD24">
        <f t="shared" si="16"/>
        <v>2.572768217838</v>
      </c>
      <c r="AE24">
        <f t="shared" si="17"/>
        <v>3.9461602876439903</v>
      </c>
      <c r="AF24">
        <f t="shared" si="18"/>
        <v>1.2262989335360412</v>
      </c>
      <c r="AG24">
        <f t="shared" si="19"/>
        <v>-268.74314483204654</v>
      </c>
      <c r="AH24">
        <f t="shared" si="20"/>
        <v>102.79350648511308</v>
      </c>
      <c r="AI24">
        <f t="shared" si="21"/>
        <v>7.7038005793211282</v>
      </c>
      <c r="AJ24">
        <f t="shared" si="22"/>
        <v>186.13996087593875</v>
      </c>
      <c r="AK24">
        <v>0</v>
      </c>
      <c r="AL24">
        <v>0</v>
      </c>
      <c r="AM24">
        <f t="shared" si="23"/>
        <v>1</v>
      </c>
      <c r="AN24">
        <f t="shared" si="24"/>
        <v>0</v>
      </c>
      <c r="AO24">
        <f t="shared" si="25"/>
        <v>52254.030855144461</v>
      </c>
      <c r="AP24" t="s">
        <v>422</v>
      </c>
      <c r="AQ24">
        <v>10366.9</v>
      </c>
      <c r="AR24">
        <v>993.59653846153856</v>
      </c>
      <c r="AS24">
        <v>3431.87</v>
      </c>
      <c r="AT24">
        <f t="shared" si="26"/>
        <v>0.71047955241266758</v>
      </c>
      <c r="AU24">
        <v>-3.9894345373445681</v>
      </c>
      <c r="AV24" t="s">
        <v>463</v>
      </c>
      <c r="AW24">
        <v>10333.200000000001</v>
      </c>
      <c r="AX24">
        <v>834.11396153846135</v>
      </c>
      <c r="AY24">
        <v>1043.4637152894859</v>
      </c>
      <c r="AZ24">
        <f t="shared" si="27"/>
        <v>0.20062964402451222</v>
      </c>
      <c r="BA24">
        <v>0.5</v>
      </c>
      <c r="BB24">
        <f t="shared" si="28"/>
        <v>1513.2524993217755</v>
      </c>
      <c r="BC24">
        <f t="shared" si="29"/>
        <v>-3.6084456817553785</v>
      </c>
      <c r="BD24">
        <f t="shared" si="30"/>
        <v>151.80165512906564</v>
      </c>
      <c r="BE24">
        <f t="shared" si="31"/>
        <v>2.5176819847311997E-4</v>
      </c>
      <c r="BF24">
        <f t="shared" si="32"/>
        <v>2.2889212626314501</v>
      </c>
      <c r="BG24">
        <f t="shared" si="33"/>
        <v>597.58393459056595</v>
      </c>
      <c r="BH24" t="s">
        <v>464</v>
      </c>
      <c r="BI24">
        <v>627.52</v>
      </c>
      <c r="BJ24">
        <f t="shared" si="34"/>
        <v>627.52</v>
      </c>
      <c r="BK24">
        <f t="shared" si="35"/>
        <v>0.39861828369766694</v>
      </c>
      <c r="BL24">
        <f t="shared" si="36"/>
        <v>0.50331269846287396</v>
      </c>
      <c r="BM24">
        <f t="shared" si="37"/>
        <v>0.85167910022305149</v>
      </c>
      <c r="BN24">
        <f t="shared" si="38"/>
        <v>4.1981472998426792</v>
      </c>
      <c r="BO24">
        <f t="shared" si="39"/>
        <v>0.97954816077254803</v>
      </c>
      <c r="BP24">
        <f t="shared" si="40"/>
        <v>0.37865183788181822</v>
      </c>
      <c r="BQ24">
        <f t="shared" si="41"/>
        <v>0.62134816211818178</v>
      </c>
      <c r="BR24">
        <v>7442</v>
      </c>
      <c r="BS24">
        <v>290.00000000000011</v>
      </c>
      <c r="BT24">
        <v>1000.05</v>
      </c>
      <c r="BU24">
        <v>215</v>
      </c>
      <c r="BV24">
        <v>10333.200000000001</v>
      </c>
      <c r="BW24">
        <v>999.95</v>
      </c>
      <c r="BX24">
        <v>0.1</v>
      </c>
      <c r="BY24">
        <v>300.00000000000011</v>
      </c>
      <c r="BZ24">
        <v>38.299999999999997</v>
      </c>
      <c r="CA24">
        <v>1043.4637152894859</v>
      </c>
      <c r="CB24">
        <v>1.1486227070422259</v>
      </c>
      <c r="CC24">
        <v>-44.962497461969967</v>
      </c>
      <c r="CD24">
        <v>0.97211919658303259</v>
      </c>
      <c r="CE24">
        <v>0.98708040945787345</v>
      </c>
      <c r="CF24">
        <v>-1.1226567074527259E-2</v>
      </c>
      <c r="CG24">
        <v>289.99999999999989</v>
      </c>
      <c r="CH24">
        <v>1003.15</v>
      </c>
      <c r="CI24">
        <v>805</v>
      </c>
      <c r="CJ24">
        <v>10306.9</v>
      </c>
      <c r="CK24">
        <v>999.84</v>
      </c>
      <c r="CL24">
        <v>3.31</v>
      </c>
      <c r="CZ24">
        <f t="shared" si="42"/>
        <v>1800.08</v>
      </c>
      <c r="DA24">
        <f t="shared" si="43"/>
        <v>1513.2524993217755</v>
      </c>
      <c r="DB24">
        <f t="shared" si="44"/>
        <v>0.84065847035785946</v>
      </c>
      <c r="DC24">
        <f t="shared" si="45"/>
        <v>0.19131694071571881</v>
      </c>
      <c r="DD24">
        <v>6</v>
      </c>
      <c r="DE24">
        <v>0.5</v>
      </c>
      <c r="DF24" t="s">
        <v>425</v>
      </c>
      <c r="DG24">
        <v>2</v>
      </c>
      <c r="DH24">
        <v>1693245382.5999999</v>
      </c>
      <c r="DI24">
        <v>24.079699999999999</v>
      </c>
      <c r="DJ24">
        <v>19.930499999999999</v>
      </c>
      <c r="DK24">
        <v>25.8765</v>
      </c>
      <c r="DL24">
        <v>18.761299999999999</v>
      </c>
      <c r="DM24">
        <v>22.826599999999999</v>
      </c>
      <c r="DN24">
        <v>25.657699999999998</v>
      </c>
      <c r="DO24">
        <v>500.584</v>
      </c>
      <c r="DP24">
        <v>99.324799999999996</v>
      </c>
      <c r="DQ24">
        <v>0.100092</v>
      </c>
      <c r="DR24">
        <v>28.6724</v>
      </c>
      <c r="DS24">
        <v>28.019100000000002</v>
      </c>
      <c r="DT24">
        <v>999.9</v>
      </c>
      <c r="DU24">
        <v>0</v>
      </c>
      <c r="DV24">
        <v>0</v>
      </c>
      <c r="DW24">
        <v>10005</v>
      </c>
      <c r="DX24">
        <v>0</v>
      </c>
      <c r="DY24">
        <v>1728.15</v>
      </c>
      <c r="DZ24">
        <v>4.1491100000000003</v>
      </c>
      <c r="EA24">
        <v>24.7193</v>
      </c>
      <c r="EB24">
        <v>20.311599999999999</v>
      </c>
      <c r="EC24">
        <v>7.1152199999999999</v>
      </c>
      <c r="ED24">
        <v>19.930499999999999</v>
      </c>
      <c r="EE24">
        <v>18.761299999999999</v>
      </c>
      <c r="EF24">
        <v>2.5701800000000001</v>
      </c>
      <c r="EG24">
        <v>1.8634599999999999</v>
      </c>
      <c r="EH24">
        <v>21.477900000000002</v>
      </c>
      <c r="EI24">
        <v>16.329499999999999</v>
      </c>
      <c r="EJ24">
        <v>1800.08</v>
      </c>
      <c r="EK24">
        <v>0.97799199999999997</v>
      </c>
      <c r="EL24">
        <v>2.2007499999999999E-2</v>
      </c>
      <c r="EM24">
        <v>0</v>
      </c>
      <c r="EN24">
        <v>834.78</v>
      </c>
      <c r="EO24">
        <v>5.0010300000000001</v>
      </c>
      <c r="EP24">
        <v>16323.8</v>
      </c>
      <c r="EQ24">
        <v>14701.7</v>
      </c>
      <c r="ER24">
        <v>48.625</v>
      </c>
      <c r="ES24">
        <v>50.686999999999998</v>
      </c>
      <c r="ET24">
        <v>50.311999999999998</v>
      </c>
      <c r="EU24">
        <v>49.125</v>
      </c>
      <c r="EV24">
        <v>50.186999999999998</v>
      </c>
      <c r="EW24">
        <v>1755.57</v>
      </c>
      <c r="EX24">
        <v>39.51</v>
      </c>
      <c r="EY24">
        <v>0</v>
      </c>
      <c r="EZ24">
        <v>106.2000000476837</v>
      </c>
      <c r="FA24">
        <v>0</v>
      </c>
      <c r="FB24">
        <v>834.11396153846135</v>
      </c>
      <c r="FC24">
        <v>1.886666664693524</v>
      </c>
      <c r="FD24">
        <v>41.979487275228287</v>
      </c>
      <c r="FE24">
        <v>16319.865384615379</v>
      </c>
      <c r="FF24">
        <v>15</v>
      </c>
      <c r="FG24">
        <v>1693245344.0999999</v>
      </c>
      <c r="FH24" t="s">
        <v>465</v>
      </c>
      <c r="FI24">
        <v>1693245334.5999999</v>
      </c>
      <c r="FJ24">
        <v>1693245344.0999999</v>
      </c>
      <c r="FK24">
        <v>11</v>
      </c>
      <c r="FL24">
        <v>5.0999999999999997E-2</v>
      </c>
      <c r="FM24">
        <v>-2E-3</v>
      </c>
      <c r="FN24">
        <v>1.2450000000000001</v>
      </c>
      <c r="FO24">
        <v>6.7000000000000004E-2</v>
      </c>
      <c r="FP24">
        <v>20</v>
      </c>
      <c r="FQ24">
        <v>19</v>
      </c>
      <c r="FR24">
        <v>0.7</v>
      </c>
      <c r="FS24">
        <v>0.03</v>
      </c>
      <c r="FT24">
        <v>-3.5279369776316898</v>
      </c>
      <c r="FU24">
        <v>-2.8100213181374019E-2</v>
      </c>
      <c r="FV24">
        <v>5.2822442343679839E-2</v>
      </c>
      <c r="FW24">
        <v>1</v>
      </c>
      <c r="FX24">
        <v>0.52910189096103588</v>
      </c>
      <c r="FY24">
        <v>5.3847176671612457E-2</v>
      </c>
      <c r="FZ24">
        <v>1.7332046677340951E-2</v>
      </c>
      <c r="GA24">
        <v>1</v>
      </c>
      <c r="GB24">
        <v>2</v>
      </c>
      <c r="GC24">
        <v>2</v>
      </c>
      <c r="GD24" t="s">
        <v>427</v>
      </c>
      <c r="GE24">
        <v>2.9037199999999999</v>
      </c>
      <c r="GF24">
        <v>2.8181500000000002</v>
      </c>
      <c r="GG24">
        <v>6.29446E-3</v>
      </c>
      <c r="GH24">
        <v>5.5133999999999999E-3</v>
      </c>
      <c r="GI24">
        <v>0.12575600000000001</v>
      </c>
      <c r="GJ24">
        <v>0.100435</v>
      </c>
      <c r="GK24">
        <v>27605.1</v>
      </c>
      <c r="GL24">
        <v>27796.400000000001</v>
      </c>
      <c r="GM24">
        <v>24648</v>
      </c>
      <c r="GN24">
        <v>24961.1</v>
      </c>
      <c r="GO24">
        <v>28635.9</v>
      </c>
      <c r="GP24">
        <v>29417.4</v>
      </c>
      <c r="GQ24">
        <v>33349</v>
      </c>
      <c r="GR24">
        <v>33400.199999999997</v>
      </c>
      <c r="GS24">
        <v>1.9692000000000001</v>
      </c>
      <c r="GT24">
        <v>1.8661000000000001</v>
      </c>
      <c r="GU24">
        <v>2.9534100000000001E-2</v>
      </c>
      <c r="GV24">
        <v>0</v>
      </c>
      <c r="GW24">
        <v>27.5367</v>
      </c>
      <c r="GX24">
        <v>999.9</v>
      </c>
      <c r="GY24">
        <v>53.1</v>
      </c>
      <c r="GZ24">
        <v>32.6</v>
      </c>
      <c r="HA24">
        <v>26.405100000000001</v>
      </c>
      <c r="HB24">
        <v>61.744199999999999</v>
      </c>
      <c r="HC24">
        <v>24.98</v>
      </c>
      <c r="HD24">
        <v>1</v>
      </c>
      <c r="HE24">
        <v>0.38339400000000001</v>
      </c>
      <c r="HF24">
        <v>2.17883</v>
      </c>
      <c r="HG24">
        <v>20.158300000000001</v>
      </c>
      <c r="HH24">
        <v>5.23346</v>
      </c>
      <c r="HI24">
        <v>11.9201</v>
      </c>
      <c r="HJ24">
        <v>4.9607999999999999</v>
      </c>
      <c r="HK24">
        <v>3.2890000000000001</v>
      </c>
      <c r="HL24">
        <v>9999</v>
      </c>
      <c r="HM24">
        <v>9999</v>
      </c>
      <c r="HN24">
        <v>9999</v>
      </c>
      <c r="HO24">
        <v>870.3</v>
      </c>
      <c r="HP24">
        <v>1.8811</v>
      </c>
      <c r="HQ24">
        <v>1.8782000000000001</v>
      </c>
      <c r="HR24">
        <v>1.8861399999999999</v>
      </c>
      <c r="HS24">
        <v>1.8839999999999999</v>
      </c>
      <c r="HT24">
        <v>1.88147</v>
      </c>
      <c r="HU24">
        <v>1.88059</v>
      </c>
      <c r="HV24">
        <v>1.8816999999999999</v>
      </c>
      <c r="HW24">
        <v>1.8811</v>
      </c>
      <c r="HX24">
        <v>5</v>
      </c>
      <c r="HY24">
        <v>0</v>
      </c>
      <c r="HZ24">
        <v>0</v>
      </c>
      <c r="IA24">
        <v>0</v>
      </c>
      <c r="IB24" t="s">
        <v>428</v>
      </c>
      <c r="IC24" t="s">
        <v>429</v>
      </c>
      <c r="ID24" t="s">
        <v>430</v>
      </c>
      <c r="IE24" t="s">
        <v>430</v>
      </c>
      <c r="IF24" t="s">
        <v>430</v>
      </c>
      <c r="IG24" t="s">
        <v>430</v>
      </c>
      <c r="IH24">
        <v>0</v>
      </c>
      <c r="II24">
        <v>100</v>
      </c>
      <c r="IJ24">
        <v>100</v>
      </c>
      <c r="IK24">
        <v>1.2529999999999999</v>
      </c>
      <c r="IL24">
        <v>0.21879999999999999</v>
      </c>
      <c r="IM24">
        <v>1.203667646032395</v>
      </c>
      <c r="IN24">
        <v>2.2153513873161218E-3</v>
      </c>
      <c r="IO24">
        <v>-2.2967369670569612E-6</v>
      </c>
      <c r="IP24">
        <v>7.7859689150384122E-10</v>
      </c>
      <c r="IQ24">
        <v>-0.1017807090865651</v>
      </c>
      <c r="IR24">
        <v>-4.1434251034592161E-3</v>
      </c>
      <c r="IS24">
        <v>8.3987709687394815E-4</v>
      </c>
      <c r="IT24">
        <v>-7.4586254598011197E-6</v>
      </c>
      <c r="IU24">
        <v>2</v>
      </c>
      <c r="IV24">
        <v>1930</v>
      </c>
      <c r="IW24">
        <v>2</v>
      </c>
      <c r="IX24">
        <v>41</v>
      </c>
      <c r="IY24">
        <v>0.8</v>
      </c>
      <c r="IZ24">
        <v>0.6</v>
      </c>
      <c r="JA24">
        <v>0.19287099999999999</v>
      </c>
      <c r="JB24">
        <v>2.5634800000000002</v>
      </c>
      <c r="JC24">
        <v>1.24512</v>
      </c>
      <c r="JD24">
        <v>2.2705099999999998</v>
      </c>
      <c r="JE24">
        <v>1.4501999999999999</v>
      </c>
      <c r="JF24">
        <v>2.3278799999999999</v>
      </c>
      <c r="JG24">
        <v>37.170200000000001</v>
      </c>
      <c r="JH24">
        <v>23.816099999999999</v>
      </c>
      <c r="JI24">
        <v>18</v>
      </c>
      <c r="JJ24">
        <v>496.73099999999999</v>
      </c>
      <c r="JK24">
        <v>477.11900000000003</v>
      </c>
      <c r="JL24">
        <v>24.351600000000001</v>
      </c>
      <c r="JM24">
        <v>32.239800000000002</v>
      </c>
      <c r="JN24">
        <v>29.999400000000001</v>
      </c>
      <c r="JO24">
        <v>32.154899999999998</v>
      </c>
      <c r="JP24">
        <v>32.136000000000003</v>
      </c>
      <c r="JQ24">
        <v>3.9420299999999999</v>
      </c>
      <c r="JR24">
        <v>34.435299999999998</v>
      </c>
      <c r="JS24">
        <v>0</v>
      </c>
      <c r="JT24">
        <v>24.356100000000001</v>
      </c>
      <c r="JU24">
        <v>20</v>
      </c>
      <c r="JV24">
        <v>18.714700000000001</v>
      </c>
      <c r="JW24">
        <v>99.512799999999999</v>
      </c>
      <c r="JX24">
        <v>99.605900000000005</v>
      </c>
    </row>
    <row r="25" spans="1:284" x14ac:dyDescent="0.3">
      <c r="A25">
        <v>9</v>
      </c>
      <c r="B25">
        <v>1693245513.5999999</v>
      </c>
      <c r="C25">
        <v>904.5</v>
      </c>
      <c r="D25" t="s">
        <v>466</v>
      </c>
      <c r="E25" t="s">
        <v>467</v>
      </c>
      <c r="F25" t="s">
        <v>416</v>
      </c>
      <c r="G25" t="s">
        <v>417</v>
      </c>
      <c r="H25" t="s">
        <v>418</v>
      </c>
      <c r="I25" t="s">
        <v>419</v>
      </c>
      <c r="J25" t="s">
        <v>420</v>
      </c>
      <c r="K25" t="s">
        <v>31</v>
      </c>
      <c r="L25" t="s">
        <v>421</v>
      </c>
      <c r="M25">
        <v>1693245513.5999999</v>
      </c>
      <c r="N25">
        <f t="shared" si="0"/>
        <v>6.1479155806034406E-3</v>
      </c>
      <c r="O25">
        <f t="shared" si="1"/>
        <v>6.1479155806034402</v>
      </c>
      <c r="P25">
        <f t="shared" si="2"/>
        <v>28.934423097148542</v>
      </c>
      <c r="Q25">
        <f t="shared" si="3"/>
        <v>362.608</v>
      </c>
      <c r="R25">
        <f t="shared" si="4"/>
        <v>262.11297355782227</v>
      </c>
      <c r="S25">
        <f t="shared" si="5"/>
        <v>26.061443437104618</v>
      </c>
      <c r="T25">
        <f t="shared" si="6"/>
        <v>36.053491567279998</v>
      </c>
      <c r="U25">
        <f t="shared" si="7"/>
        <v>0.53383624136126628</v>
      </c>
      <c r="V25">
        <f t="shared" si="8"/>
        <v>2.9098366991253952</v>
      </c>
      <c r="W25">
        <f t="shared" si="9"/>
        <v>0.48479735378173477</v>
      </c>
      <c r="X25">
        <f t="shared" si="10"/>
        <v>0.30702802012131969</v>
      </c>
      <c r="Y25">
        <f t="shared" si="11"/>
        <v>344.38579864355108</v>
      </c>
      <c r="Z25">
        <f t="shared" si="12"/>
        <v>29.127057480727238</v>
      </c>
      <c r="AA25">
        <f t="shared" si="13"/>
        <v>28.027999999999999</v>
      </c>
      <c r="AB25">
        <f t="shared" si="14"/>
        <v>3.8010384233627281</v>
      </c>
      <c r="AC25">
        <f t="shared" si="15"/>
        <v>65.318171766942868</v>
      </c>
      <c r="AD25">
        <f t="shared" si="16"/>
        <v>2.5806114230325004</v>
      </c>
      <c r="AE25">
        <f t="shared" si="17"/>
        <v>3.9508322924900541</v>
      </c>
      <c r="AF25">
        <f t="shared" si="18"/>
        <v>1.2204270003302278</v>
      </c>
      <c r="AG25">
        <f t="shared" si="19"/>
        <v>-271.12307710461175</v>
      </c>
      <c r="AH25">
        <f t="shared" si="20"/>
        <v>104.29057719873542</v>
      </c>
      <c r="AI25">
        <f t="shared" si="21"/>
        <v>7.8405538369884695</v>
      </c>
      <c r="AJ25">
        <f t="shared" si="22"/>
        <v>185.39385257466324</v>
      </c>
      <c r="AK25">
        <v>0</v>
      </c>
      <c r="AL25">
        <v>0</v>
      </c>
      <c r="AM25">
        <f t="shared" si="23"/>
        <v>1</v>
      </c>
      <c r="AN25">
        <f t="shared" si="24"/>
        <v>0</v>
      </c>
      <c r="AO25">
        <f t="shared" si="25"/>
        <v>52001.31045298947</v>
      </c>
      <c r="AP25" t="s">
        <v>422</v>
      </c>
      <c r="AQ25">
        <v>10366.9</v>
      </c>
      <c r="AR25">
        <v>993.59653846153856</v>
      </c>
      <c r="AS25">
        <v>3431.87</v>
      </c>
      <c r="AT25">
        <f t="shared" si="26"/>
        <v>0.71047955241266758</v>
      </c>
      <c r="AU25">
        <v>-3.9894345373445681</v>
      </c>
      <c r="AV25" t="s">
        <v>468</v>
      </c>
      <c r="AW25">
        <v>10341.5</v>
      </c>
      <c r="AX25">
        <v>824.46334615384626</v>
      </c>
      <c r="AY25">
        <v>1230.2767521212641</v>
      </c>
      <c r="AZ25">
        <f t="shared" si="27"/>
        <v>0.32985538031805239</v>
      </c>
      <c r="BA25">
        <v>0.5</v>
      </c>
      <c r="BB25">
        <f t="shared" si="28"/>
        <v>1513.2524993217755</v>
      </c>
      <c r="BC25">
        <f t="shared" si="29"/>
        <v>28.934423097148542</v>
      </c>
      <c r="BD25">
        <f t="shared" si="30"/>
        <v>249.57723934051378</v>
      </c>
      <c r="BE25">
        <f t="shared" si="31"/>
        <v>2.1757015203509825E-2</v>
      </c>
      <c r="BF25">
        <f t="shared" si="32"/>
        <v>1.789510566693804</v>
      </c>
      <c r="BG25">
        <f t="shared" si="33"/>
        <v>654.50010128454255</v>
      </c>
      <c r="BH25" t="s">
        <v>469</v>
      </c>
      <c r="BI25">
        <v>600.99</v>
      </c>
      <c r="BJ25">
        <f t="shared" si="34"/>
        <v>600.99</v>
      </c>
      <c r="BK25">
        <f t="shared" si="35"/>
        <v>0.51150015720953612</v>
      </c>
      <c r="BL25">
        <f t="shared" si="36"/>
        <v>0.64487835569310892</v>
      </c>
      <c r="BM25">
        <f t="shared" si="37"/>
        <v>0.77770631318838512</v>
      </c>
      <c r="BN25">
        <f t="shared" si="38"/>
        <v>1.7146063867884396</v>
      </c>
      <c r="BO25">
        <f t="shared" si="39"/>
        <v>0.90293122679094862</v>
      </c>
      <c r="BP25">
        <f t="shared" si="40"/>
        <v>0.47008207799171359</v>
      </c>
      <c r="BQ25">
        <f t="shared" si="41"/>
        <v>0.52991792200828636</v>
      </c>
      <c r="BR25">
        <v>7444</v>
      </c>
      <c r="BS25">
        <v>290.00000000000011</v>
      </c>
      <c r="BT25">
        <v>1121.1300000000001</v>
      </c>
      <c r="BU25">
        <v>165</v>
      </c>
      <c r="BV25">
        <v>10341.5</v>
      </c>
      <c r="BW25">
        <v>1119.74</v>
      </c>
      <c r="BX25">
        <v>1.39</v>
      </c>
      <c r="BY25">
        <v>300.00000000000011</v>
      </c>
      <c r="BZ25">
        <v>38.299999999999997</v>
      </c>
      <c r="CA25">
        <v>1230.2767521212641</v>
      </c>
      <c r="CB25">
        <v>1.5103860765274151</v>
      </c>
      <c r="CC25">
        <v>-114.3139051852131</v>
      </c>
      <c r="CD25">
        <v>1.2784139832713981</v>
      </c>
      <c r="CE25">
        <v>0.99651032697039088</v>
      </c>
      <c r="CF25">
        <v>-1.1228177975528371E-2</v>
      </c>
      <c r="CG25">
        <v>289.99999999999989</v>
      </c>
      <c r="CH25">
        <v>1115.96</v>
      </c>
      <c r="CI25">
        <v>735</v>
      </c>
      <c r="CJ25">
        <v>10312</v>
      </c>
      <c r="CK25">
        <v>1119.42</v>
      </c>
      <c r="CL25">
        <v>-3.46</v>
      </c>
      <c r="CZ25">
        <f t="shared" si="42"/>
        <v>1800.08</v>
      </c>
      <c r="DA25">
        <f t="shared" si="43"/>
        <v>1513.2524993217755</v>
      </c>
      <c r="DB25">
        <f t="shared" si="44"/>
        <v>0.84065847035785946</v>
      </c>
      <c r="DC25">
        <f t="shared" si="45"/>
        <v>0.19131694071571881</v>
      </c>
      <c r="DD25">
        <v>6</v>
      </c>
      <c r="DE25">
        <v>0.5</v>
      </c>
      <c r="DF25" t="s">
        <v>425</v>
      </c>
      <c r="DG25">
        <v>2</v>
      </c>
      <c r="DH25">
        <v>1693245513.5999999</v>
      </c>
      <c r="DI25">
        <v>362.608</v>
      </c>
      <c r="DJ25">
        <v>399.97</v>
      </c>
      <c r="DK25">
        <v>25.954499999999999</v>
      </c>
      <c r="DL25">
        <v>18.775099999999998</v>
      </c>
      <c r="DM25">
        <v>360.50599999999997</v>
      </c>
      <c r="DN25">
        <v>25.731000000000002</v>
      </c>
      <c r="DO25">
        <v>500.46100000000001</v>
      </c>
      <c r="DP25">
        <v>99.327500000000001</v>
      </c>
      <c r="DQ25">
        <v>0.100785</v>
      </c>
      <c r="DR25">
        <v>28.692799999999998</v>
      </c>
      <c r="DS25">
        <v>28.027999999999999</v>
      </c>
      <c r="DT25">
        <v>999.9</v>
      </c>
      <c r="DU25">
        <v>0</v>
      </c>
      <c r="DV25">
        <v>0</v>
      </c>
      <c r="DW25">
        <v>9955</v>
      </c>
      <c r="DX25">
        <v>0</v>
      </c>
      <c r="DY25">
        <v>1724.99</v>
      </c>
      <c r="DZ25">
        <v>-37.3626</v>
      </c>
      <c r="EA25">
        <v>372.27</v>
      </c>
      <c r="EB25">
        <v>407.62400000000002</v>
      </c>
      <c r="EC25">
        <v>7.1794700000000002</v>
      </c>
      <c r="ED25">
        <v>399.97</v>
      </c>
      <c r="EE25">
        <v>18.775099999999998</v>
      </c>
      <c r="EF25">
        <v>2.5779999999999998</v>
      </c>
      <c r="EG25">
        <v>1.8648800000000001</v>
      </c>
      <c r="EH25">
        <v>21.5275</v>
      </c>
      <c r="EI25">
        <v>16.3415</v>
      </c>
      <c r="EJ25">
        <v>1800.08</v>
      </c>
      <c r="EK25">
        <v>0.97799199999999997</v>
      </c>
      <c r="EL25">
        <v>2.2007499999999999E-2</v>
      </c>
      <c r="EM25">
        <v>0</v>
      </c>
      <c r="EN25">
        <v>825.98400000000004</v>
      </c>
      <c r="EO25">
        <v>5.0010300000000001</v>
      </c>
      <c r="EP25">
        <v>16200.8</v>
      </c>
      <c r="EQ25">
        <v>14701.7</v>
      </c>
      <c r="ER25">
        <v>48.75</v>
      </c>
      <c r="ES25">
        <v>50.686999999999998</v>
      </c>
      <c r="ET25">
        <v>50.375</v>
      </c>
      <c r="EU25">
        <v>49.125</v>
      </c>
      <c r="EV25">
        <v>50.186999999999998</v>
      </c>
      <c r="EW25">
        <v>1755.57</v>
      </c>
      <c r="EX25">
        <v>39.51</v>
      </c>
      <c r="EY25">
        <v>0</v>
      </c>
      <c r="EZ25">
        <v>129</v>
      </c>
      <c r="FA25">
        <v>0</v>
      </c>
      <c r="FB25">
        <v>824.46334615384626</v>
      </c>
      <c r="FC25">
        <v>10.62656410688658</v>
      </c>
      <c r="FD25">
        <v>180.94359000221991</v>
      </c>
      <c r="FE25">
        <v>16178.16153846154</v>
      </c>
      <c r="FF25">
        <v>15</v>
      </c>
      <c r="FG25">
        <v>1693245475.0999999</v>
      </c>
      <c r="FH25" t="s">
        <v>470</v>
      </c>
      <c r="FI25">
        <v>1693245469.0999999</v>
      </c>
      <c r="FJ25">
        <v>1693245475.0999999</v>
      </c>
      <c r="FK25">
        <v>12</v>
      </c>
      <c r="FL25">
        <v>0.36099999999999999</v>
      </c>
      <c r="FM25">
        <v>3.0000000000000001E-3</v>
      </c>
      <c r="FN25">
        <v>2.1320000000000001</v>
      </c>
      <c r="FO25">
        <v>6.9000000000000006E-2</v>
      </c>
      <c r="FP25">
        <v>400</v>
      </c>
      <c r="FQ25">
        <v>19</v>
      </c>
      <c r="FR25">
        <v>0.17</v>
      </c>
      <c r="FS25">
        <v>0.04</v>
      </c>
      <c r="FT25">
        <v>28.963858538072639</v>
      </c>
      <c r="FU25">
        <v>-0.28563381421533901</v>
      </c>
      <c r="FV25">
        <v>0.19034212659839669</v>
      </c>
      <c r="FW25">
        <v>1</v>
      </c>
      <c r="FX25">
        <v>0.53227756508336066</v>
      </c>
      <c r="FY25">
        <v>4.6506867516444762E-2</v>
      </c>
      <c r="FZ25">
        <v>1.69065774613875E-2</v>
      </c>
      <c r="GA25">
        <v>1</v>
      </c>
      <c r="GB25">
        <v>2</v>
      </c>
      <c r="GC25">
        <v>2</v>
      </c>
      <c r="GD25" t="s">
        <v>427</v>
      </c>
      <c r="GE25">
        <v>2.9034300000000002</v>
      </c>
      <c r="GF25">
        <v>2.8184</v>
      </c>
      <c r="GG25">
        <v>8.37918E-2</v>
      </c>
      <c r="GH25">
        <v>9.0795299999999995E-2</v>
      </c>
      <c r="GI25">
        <v>0.12601299999999999</v>
      </c>
      <c r="GJ25">
        <v>0.100493</v>
      </c>
      <c r="GK25">
        <v>25454.7</v>
      </c>
      <c r="GL25">
        <v>25415.1</v>
      </c>
      <c r="GM25">
        <v>24648.3</v>
      </c>
      <c r="GN25">
        <v>24960.9</v>
      </c>
      <c r="GO25">
        <v>28627.5</v>
      </c>
      <c r="GP25">
        <v>29414.5</v>
      </c>
      <c r="GQ25">
        <v>33349.1</v>
      </c>
      <c r="GR25">
        <v>33399.1</v>
      </c>
      <c r="GS25">
        <v>1.9695</v>
      </c>
      <c r="GT25">
        <v>1.8672</v>
      </c>
      <c r="GU25">
        <v>1.78963E-2</v>
      </c>
      <c r="GV25">
        <v>0</v>
      </c>
      <c r="GW25">
        <v>27.735800000000001</v>
      </c>
      <c r="GX25">
        <v>999.9</v>
      </c>
      <c r="GY25">
        <v>52.8</v>
      </c>
      <c r="GZ25">
        <v>32.700000000000003</v>
      </c>
      <c r="HA25">
        <v>26.408100000000001</v>
      </c>
      <c r="HB25">
        <v>61.634300000000003</v>
      </c>
      <c r="HC25">
        <v>24.943899999999999</v>
      </c>
      <c r="HD25">
        <v>1</v>
      </c>
      <c r="HE25">
        <v>0.38485799999999998</v>
      </c>
      <c r="HF25">
        <v>2.9178299999999999</v>
      </c>
      <c r="HG25">
        <v>20.147300000000001</v>
      </c>
      <c r="HH25">
        <v>5.2352600000000002</v>
      </c>
      <c r="HI25">
        <v>11.9201</v>
      </c>
      <c r="HJ25">
        <v>4.9615999999999998</v>
      </c>
      <c r="HK25">
        <v>3.2890000000000001</v>
      </c>
      <c r="HL25">
        <v>9999</v>
      </c>
      <c r="HM25">
        <v>9999</v>
      </c>
      <c r="HN25">
        <v>9999</v>
      </c>
      <c r="HO25">
        <v>870.3</v>
      </c>
      <c r="HP25">
        <v>1.8811</v>
      </c>
      <c r="HQ25">
        <v>1.8782000000000001</v>
      </c>
      <c r="HR25">
        <v>1.8861399999999999</v>
      </c>
      <c r="HS25">
        <v>1.8839999999999999</v>
      </c>
      <c r="HT25">
        <v>1.88144</v>
      </c>
      <c r="HU25">
        <v>1.8805499999999999</v>
      </c>
      <c r="HV25">
        <v>1.88171</v>
      </c>
      <c r="HW25">
        <v>1.8811</v>
      </c>
      <c r="HX25">
        <v>5</v>
      </c>
      <c r="HY25">
        <v>0</v>
      </c>
      <c r="HZ25">
        <v>0</v>
      </c>
      <c r="IA25">
        <v>0</v>
      </c>
      <c r="IB25" t="s">
        <v>428</v>
      </c>
      <c r="IC25" t="s">
        <v>429</v>
      </c>
      <c r="ID25" t="s">
        <v>430</v>
      </c>
      <c r="IE25" t="s">
        <v>430</v>
      </c>
      <c r="IF25" t="s">
        <v>430</v>
      </c>
      <c r="IG25" t="s">
        <v>430</v>
      </c>
      <c r="IH25">
        <v>0</v>
      </c>
      <c r="II25">
        <v>100</v>
      </c>
      <c r="IJ25">
        <v>100</v>
      </c>
      <c r="IK25">
        <v>2.1019999999999999</v>
      </c>
      <c r="IL25">
        <v>0.2235</v>
      </c>
      <c r="IM25">
        <v>1.5648909690745549</v>
      </c>
      <c r="IN25">
        <v>2.2153513873161218E-3</v>
      </c>
      <c r="IO25">
        <v>-2.2967369670569612E-6</v>
      </c>
      <c r="IP25">
        <v>7.7859689150384122E-10</v>
      </c>
      <c r="IQ25">
        <v>-9.8809466848356536E-2</v>
      </c>
      <c r="IR25">
        <v>-4.1434251034592161E-3</v>
      </c>
      <c r="IS25">
        <v>8.3987709687394815E-4</v>
      </c>
      <c r="IT25">
        <v>-7.4586254598011197E-6</v>
      </c>
      <c r="IU25">
        <v>2</v>
      </c>
      <c r="IV25">
        <v>1930</v>
      </c>
      <c r="IW25">
        <v>2</v>
      </c>
      <c r="IX25">
        <v>41</v>
      </c>
      <c r="IY25">
        <v>0.7</v>
      </c>
      <c r="IZ25">
        <v>0.6</v>
      </c>
      <c r="JA25">
        <v>0.98510699999999995</v>
      </c>
      <c r="JB25">
        <v>2.50244</v>
      </c>
      <c r="JC25">
        <v>1.24512</v>
      </c>
      <c r="JD25">
        <v>2.2705099999999998</v>
      </c>
      <c r="JE25">
        <v>1.4501999999999999</v>
      </c>
      <c r="JF25">
        <v>2.2961399999999998</v>
      </c>
      <c r="JG25">
        <v>37.2181</v>
      </c>
      <c r="JH25">
        <v>23.816099999999999</v>
      </c>
      <c r="JI25">
        <v>18</v>
      </c>
      <c r="JJ25">
        <v>496.767</v>
      </c>
      <c r="JK25">
        <v>477.77499999999998</v>
      </c>
      <c r="JL25">
        <v>23.7469</v>
      </c>
      <c r="JM25">
        <v>32.2196</v>
      </c>
      <c r="JN25">
        <v>30</v>
      </c>
      <c r="JO25">
        <v>32.134999999999998</v>
      </c>
      <c r="JP25">
        <v>32.1218</v>
      </c>
      <c r="JQ25">
        <v>19.813199999999998</v>
      </c>
      <c r="JR25">
        <v>34.442799999999998</v>
      </c>
      <c r="JS25">
        <v>0</v>
      </c>
      <c r="JT25">
        <v>23.754100000000001</v>
      </c>
      <c r="JU25">
        <v>400</v>
      </c>
      <c r="JV25">
        <v>18.7807</v>
      </c>
      <c r="JW25">
        <v>99.513499999999993</v>
      </c>
      <c r="JX25">
        <v>99.603700000000003</v>
      </c>
    </row>
    <row r="26" spans="1:284" x14ac:dyDescent="0.3">
      <c r="A26">
        <v>10</v>
      </c>
      <c r="B26">
        <v>1693245613.5999999</v>
      </c>
      <c r="C26">
        <v>1004.5</v>
      </c>
      <c r="D26" t="s">
        <v>471</v>
      </c>
      <c r="E26" t="s">
        <v>472</v>
      </c>
      <c r="F26" t="s">
        <v>416</v>
      </c>
      <c r="G26" t="s">
        <v>417</v>
      </c>
      <c r="H26" t="s">
        <v>418</v>
      </c>
      <c r="I26" t="s">
        <v>419</v>
      </c>
      <c r="J26" t="s">
        <v>420</v>
      </c>
      <c r="K26" t="s">
        <v>31</v>
      </c>
      <c r="L26" t="s">
        <v>421</v>
      </c>
      <c r="M26">
        <v>1693245613.5999999</v>
      </c>
      <c r="N26">
        <f t="shared" si="0"/>
        <v>5.9999489434148547E-3</v>
      </c>
      <c r="O26">
        <f t="shared" si="1"/>
        <v>5.9999489434148545</v>
      </c>
      <c r="P26">
        <f t="shared" si="2"/>
        <v>29.568148712403392</v>
      </c>
      <c r="Q26">
        <f t="shared" si="3"/>
        <v>362.12900000000002</v>
      </c>
      <c r="R26">
        <f t="shared" si="4"/>
        <v>256.71265838659355</v>
      </c>
      <c r="S26">
        <f t="shared" si="5"/>
        <v>25.523549781046491</v>
      </c>
      <c r="T26">
        <f t="shared" si="6"/>
        <v>36.004525903594001</v>
      </c>
      <c r="U26">
        <f t="shared" si="7"/>
        <v>0.51681273819859186</v>
      </c>
      <c r="V26">
        <f t="shared" si="8"/>
        <v>2.9237988551108041</v>
      </c>
      <c r="W26">
        <f t="shared" si="9"/>
        <v>0.47090637522110135</v>
      </c>
      <c r="X26">
        <f t="shared" si="10"/>
        <v>0.29810044067774577</v>
      </c>
      <c r="Y26">
        <f t="shared" si="11"/>
        <v>344.37001181055888</v>
      </c>
      <c r="Z26">
        <f t="shared" si="12"/>
        <v>29.068073031094869</v>
      </c>
      <c r="AA26">
        <f t="shared" si="13"/>
        <v>28.0107</v>
      </c>
      <c r="AB26">
        <f t="shared" si="14"/>
        <v>3.7972074432294938</v>
      </c>
      <c r="AC26">
        <f t="shared" si="15"/>
        <v>65.435964242701061</v>
      </c>
      <c r="AD26">
        <f t="shared" si="16"/>
        <v>2.5709805995395998</v>
      </c>
      <c r="AE26">
        <f t="shared" si="17"/>
        <v>3.9290023908012865</v>
      </c>
      <c r="AF26">
        <f t="shared" si="18"/>
        <v>1.226226843689894</v>
      </c>
      <c r="AG26">
        <f t="shared" si="19"/>
        <v>-264.59774840459511</v>
      </c>
      <c r="AH26">
        <f t="shared" si="20"/>
        <v>92.464493218092088</v>
      </c>
      <c r="AI26">
        <f t="shared" si="21"/>
        <v>6.9143890636380183</v>
      </c>
      <c r="AJ26">
        <f t="shared" si="22"/>
        <v>179.15114568769386</v>
      </c>
      <c r="AK26">
        <v>0</v>
      </c>
      <c r="AL26">
        <v>0</v>
      </c>
      <c r="AM26">
        <f t="shared" si="23"/>
        <v>1</v>
      </c>
      <c r="AN26">
        <f t="shared" si="24"/>
        <v>0</v>
      </c>
      <c r="AO26">
        <f t="shared" si="25"/>
        <v>52417.327717485059</v>
      </c>
      <c r="AP26" t="s">
        <v>422</v>
      </c>
      <c r="AQ26">
        <v>10366.9</v>
      </c>
      <c r="AR26">
        <v>993.59653846153856</v>
      </c>
      <c r="AS26">
        <v>3431.87</v>
      </c>
      <c r="AT26">
        <f t="shared" si="26"/>
        <v>0.71047955241266758</v>
      </c>
      <c r="AU26">
        <v>-3.9894345373445681</v>
      </c>
      <c r="AV26" t="s">
        <v>473</v>
      </c>
      <c r="AW26">
        <v>10334.1</v>
      </c>
      <c r="AX26">
        <v>840.67280769230763</v>
      </c>
      <c r="AY26">
        <v>1276.6214934640529</v>
      </c>
      <c r="AZ26">
        <f t="shared" si="27"/>
        <v>0.34148624945113437</v>
      </c>
      <c r="BA26">
        <v>0.5</v>
      </c>
      <c r="BB26">
        <f t="shared" si="28"/>
        <v>1513.1850059052795</v>
      </c>
      <c r="BC26">
        <f t="shared" si="29"/>
        <v>29.568148712403392</v>
      </c>
      <c r="BD26">
        <f t="shared" si="30"/>
        <v>258.36593619614325</v>
      </c>
      <c r="BE26">
        <f t="shared" si="31"/>
        <v>2.2176788111690132E-2</v>
      </c>
      <c r="BF26">
        <f t="shared" si="32"/>
        <v>1.688243945108413</v>
      </c>
      <c r="BG26">
        <f t="shared" si="33"/>
        <v>667.38925555575463</v>
      </c>
      <c r="BH26" t="s">
        <v>474</v>
      </c>
      <c r="BI26">
        <v>611.80999999999995</v>
      </c>
      <c r="BJ26">
        <f t="shared" si="34"/>
        <v>611.80999999999995</v>
      </c>
      <c r="BK26">
        <f t="shared" si="35"/>
        <v>0.52075849957697162</v>
      </c>
      <c r="BL26">
        <f t="shared" si="36"/>
        <v>0.65574781732517906</v>
      </c>
      <c r="BM26">
        <f t="shared" si="37"/>
        <v>0.76425625927673413</v>
      </c>
      <c r="BN26">
        <f t="shared" si="38"/>
        <v>1.5403188943811417</v>
      </c>
      <c r="BO26">
        <f t="shared" si="39"/>
        <v>0.88392403089031035</v>
      </c>
      <c r="BP26">
        <f t="shared" si="40"/>
        <v>0.47722855841979051</v>
      </c>
      <c r="BQ26">
        <f t="shared" si="41"/>
        <v>0.52277144158020949</v>
      </c>
      <c r="BR26">
        <v>7446</v>
      </c>
      <c r="BS26">
        <v>290.00000000000011</v>
      </c>
      <c r="BT26">
        <v>1158.55</v>
      </c>
      <c r="BU26">
        <v>215</v>
      </c>
      <c r="BV26">
        <v>10334.1</v>
      </c>
      <c r="BW26">
        <v>1156.27</v>
      </c>
      <c r="BX26">
        <v>2.2799999999999998</v>
      </c>
      <c r="BY26">
        <v>300.00000000000011</v>
      </c>
      <c r="BZ26">
        <v>38.299999999999997</v>
      </c>
      <c r="CA26">
        <v>1276.6214934640529</v>
      </c>
      <c r="CB26">
        <v>1.6045638140599821</v>
      </c>
      <c r="CC26">
        <v>-124.37014384330141</v>
      </c>
      <c r="CD26">
        <v>1.358090385572416</v>
      </c>
      <c r="CE26">
        <v>0.99667236621756639</v>
      </c>
      <c r="CF26">
        <v>-1.122811746384873E-2</v>
      </c>
      <c r="CG26">
        <v>289.99999999999989</v>
      </c>
      <c r="CH26">
        <v>1151.07</v>
      </c>
      <c r="CI26">
        <v>695</v>
      </c>
      <c r="CJ26">
        <v>10314.5</v>
      </c>
      <c r="CK26">
        <v>1156.04</v>
      </c>
      <c r="CL26">
        <v>-4.97</v>
      </c>
      <c r="CZ26">
        <f t="shared" si="42"/>
        <v>1800</v>
      </c>
      <c r="DA26">
        <f t="shared" si="43"/>
        <v>1513.1850059052795</v>
      </c>
      <c r="DB26">
        <f t="shared" si="44"/>
        <v>0.8406583366140441</v>
      </c>
      <c r="DC26">
        <f t="shared" si="45"/>
        <v>0.19131667322808826</v>
      </c>
      <c r="DD26">
        <v>6</v>
      </c>
      <c r="DE26">
        <v>0.5</v>
      </c>
      <c r="DF26" t="s">
        <v>425</v>
      </c>
      <c r="DG26">
        <v>2</v>
      </c>
      <c r="DH26">
        <v>1693245613.5999999</v>
      </c>
      <c r="DI26">
        <v>362.12900000000002</v>
      </c>
      <c r="DJ26">
        <v>400.22699999999998</v>
      </c>
      <c r="DK26">
        <v>25.858599999999999</v>
      </c>
      <c r="DL26">
        <v>18.8432</v>
      </c>
      <c r="DM26">
        <v>360.07299999999998</v>
      </c>
      <c r="DN26">
        <v>25.640999999999998</v>
      </c>
      <c r="DO26">
        <v>499.88299999999998</v>
      </c>
      <c r="DP26">
        <v>99.3249</v>
      </c>
      <c r="DQ26">
        <v>9.9685999999999997E-2</v>
      </c>
      <c r="DR26">
        <v>28.597300000000001</v>
      </c>
      <c r="DS26">
        <v>28.0107</v>
      </c>
      <c r="DT26">
        <v>999.9</v>
      </c>
      <c r="DU26">
        <v>0</v>
      </c>
      <c r="DV26">
        <v>0</v>
      </c>
      <c r="DW26">
        <v>10035</v>
      </c>
      <c r="DX26">
        <v>0</v>
      </c>
      <c r="DY26">
        <v>1728.44</v>
      </c>
      <c r="DZ26">
        <v>-38.098100000000002</v>
      </c>
      <c r="EA26">
        <v>371.74200000000002</v>
      </c>
      <c r="EB26">
        <v>407.91399999999999</v>
      </c>
      <c r="EC26">
        <v>7.01532</v>
      </c>
      <c r="ED26">
        <v>400.22699999999998</v>
      </c>
      <c r="EE26">
        <v>18.8432</v>
      </c>
      <c r="EF26">
        <v>2.5684</v>
      </c>
      <c r="EG26">
        <v>1.8715999999999999</v>
      </c>
      <c r="EH26">
        <v>21.4666</v>
      </c>
      <c r="EI26">
        <v>16.398</v>
      </c>
      <c r="EJ26">
        <v>1800</v>
      </c>
      <c r="EK26">
        <v>0.97799199999999997</v>
      </c>
      <c r="EL26">
        <v>2.2007499999999999E-2</v>
      </c>
      <c r="EM26">
        <v>0</v>
      </c>
      <c r="EN26">
        <v>842.53399999999999</v>
      </c>
      <c r="EO26">
        <v>5.0010300000000001</v>
      </c>
      <c r="EP26">
        <v>16502</v>
      </c>
      <c r="EQ26">
        <v>14701.1</v>
      </c>
      <c r="ER26">
        <v>48.811999999999998</v>
      </c>
      <c r="ES26">
        <v>50.875</v>
      </c>
      <c r="ET26">
        <v>50.375</v>
      </c>
      <c r="EU26">
        <v>49.436999999999998</v>
      </c>
      <c r="EV26">
        <v>50.25</v>
      </c>
      <c r="EW26">
        <v>1755.49</v>
      </c>
      <c r="EX26">
        <v>39.5</v>
      </c>
      <c r="EY26">
        <v>0</v>
      </c>
      <c r="EZ26">
        <v>98</v>
      </c>
      <c r="FA26">
        <v>0</v>
      </c>
      <c r="FB26">
        <v>840.67280769230763</v>
      </c>
      <c r="FC26">
        <v>13.994769258543871</v>
      </c>
      <c r="FD26">
        <v>247.66837609830321</v>
      </c>
      <c r="FE26">
        <v>16468.103846153848</v>
      </c>
      <c r="FF26">
        <v>15</v>
      </c>
      <c r="FG26">
        <v>1693245574.0999999</v>
      </c>
      <c r="FH26" t="s">
        <v>475</v>
      </c>
      <c r="FI26">
        <v>1693245571.0999999</v>
      </c>
      <c r="FJ26">
        <v>1693245574.0999999</v>
      </c>
      <c r="FK26">
        <v>13</v>
      </c>
      <c r="FL26">
        <v>-4.4999999999999998E-2</v>
      </c>
      <c r="FM26">
        <v>-4.0000000000000001E-3</v>
      </c>
      <c r="FN26">
        <v>2.0870000000000002</v>
      </c>
      <c r="FO26">
        <v>6.2E-2</v>
      </c>
      <c r="FP26">
        <v>400</v>
      </c>
      <c r="FQ26">
        <v>19</v>
      </c>
      <c r="FR26">
        <v>0.12</v>
      </c>
      <c r="FS26">
        <v>0.08</v>
      </c>
      <c r="FT26">
        <v>29.337959920371681</v>
      </c>
      <c r="FU26">
        <v>-0.3201873735057037</v>
      </c>
      <c r="FV26">
        <v>0.17512524976666369</v>
      </c>
      <c r="FW26">
        <v>1</v>
      </c>
      <c r="FX26">
        <v>0.52192047191120017</v>
      </c>
      <c r="FY26">
        <v>9.6425079683331357E-3</v>
      </c>
      <c r="FZ26">
        <v>9.0541580275273967E-3</v>
      </c>
      <c r="GA26">
        <v>1</v>
      </c>
      <c r="GB26">
        <v>2</v>
      </c>
      <c r="GC26">
        <v>2</v>
      </c>
      <c r="GD26" t="s">
        <v>427</v>
      </c>
      <c r="GE26">
        <v>2.9018199999999998</v>
      </c>
      <c r="GF26">
        <v>2.81799</v>
      </c>
      <c r="GG26">
        <v>8.3702100000000002E-2</v>
      </c>
      <c r="GH26">
        <v>9.0830599999999997E-2</v>
      </c>
      <c r="GI26">
        <v>0.125695</v>
      </c>
      <c r="GJ26">
        <v>0.100739</v>
      </c>
      <c r="GK26">
        <v>25455.5</v>
      </c>
      <c r="GL26">
        <v>25411.9</v>
      </c>
      <c r="GM26">
        <v>24646.799999999999</v>
      </c>
      <c r="GN26">
        <v>24959</v>
      </c>
      <c r="GO26">
        <v>28636</v>
      </c>
      <c r="GP26">
        <v>29403.599999999999</v>
      </c>
      <c r="GQ26">
        <v>33346.5</v>
      </c>
      <c r="GR26">
        <v>33395.699999999997</v>
      </c>
      <c r="GS26">
        <v>1.9696</v>
      </c>
      <c r="GT26">
        <v>1.8660000000000001</v>
      </c>
      <c r="GU26">
        <v>3.5762799999999998E-3</v>
      </c>
      <c r="GV26">
        <v>0</v>
      </c>
      <c r="GW26">
        <v>27.952300000000001</v>
      </c>
      <c r="GX26">
        <v>999.9</v>
      </c>
      <c r="GY26">
        <v>52.7</v>
      </c>
      <c r="GZ26">
        <v>32.799999999999997</v>
      </c>
      <c r="HA26">
        <v>26.506</v>
      </c>
      <c r="HB26">
        <v>61.444299999999998</v>
      </c>
      <c r="HC26">
        <v>26.053699999999999</v>
      </c>
      <c r="HD26">
        <v>1</v>
      </c>
      <c r="HE26">
        <v>0.39182899999999998</v>
      </c>
      <c r="HF26">
        <v>3.4053</v>
      </c>
      <c r="HG26">
        <v>20.138300000000001</v>
      </c>
      <c r="HH26">
        <v>5.2352600000000002</v>
      </c>
      <c r="HI26">
        <v>11.9201</v>
      </c>
      <c r="HJ26">
        <v>4.9610000000000003</v>
      </c>
      <c r="HK26">
        <v>3.2890000000000001</v>
      </c>
      <c r="HL26">
        <v>9999</v>
      </c>
      <c r="HM26">
        <v>9999</v>
      </c>
      <c r="HN26">
        <v>9999</v>
      </c>
      <c r="HO26">
        <v>870.4</v>
      </c>
      <c r="HP26">
        <v>1.8811199999999999</v>
      </c>
      <c r="HQ26">
        <v>1.87822</v>
      </c>
      <c r="HR26">
        <v>1.8861399999999999</v>
      </c>
      <c r="HS26">
        <v>1.88398</v>
      </c>
      <c r="HT26">
        <v>1.8814599999999999</v>
      </c>
      <c r="HU26">
        <v>1.8805499999999999</v>
      </c>
      <c r="HV26">
        <v>1.88171</v>
      </c>
      <c r="HW26">
        <v>1.8811</v>
      </c>
      <c r="HX26">
        <v>5</v>
      </c>
      <c r="HY26">
        <v>0</v>
      </c>
      <c r="HZ26">
        <v>0</v>
      </c>
      <c r="IA26">
        <v>0</v>
      </c>
      <c r="IB26" t="s">
        <v>428</v>
      </c>
      <c r="IC26" t="s">
        <v>429</v>
      </c>
      <c r="ID26" t="s">
        <v>430</v>
      </c>
      <c r="IE26" t="s">
        <v>430</v>
      </c>
      <c r="IF26" t="s">
        <v>430</v>
      </c>
      <c r="IG26" t="s">
        <v>430</v>
      </c>
      <c r="IH26">
        <v>0</v>
      </c>
      <c r="II26">
        <v>100</v>
      </c>
      <c r="IJ26">
        <v>100</v>
      </c>
      <c r="IK26">
        <v>2.056</v>
      </c>
      <c r="IL26">
        <v>0.21759999999999999</v>
      </c>
      <c r="IM26">
        <v>1.519660440561178</v>
      </c>
      <c r="IN26">
        <v>2.2153513873161218E-3</v>
      </c>
      <c r="IO26">
        <v>-2.2967369670569612E-6</v>
      </c>
      <c r="IP26">
        <v>7.7859689150384122E-10</v>
      </c>
      <c r="IQ26">
        <v>-0.1026158042288379</v>
      </c>
      <c r="IR26">
        <v>-4.1434251034592161E-3</v>
      </c>
      <c r="IS26">
        <v>8.3987709687394815E-4</v>
      </c>
      <c r="IT26">
        <v>-7.4586254598011197E-6</v>
      </c>
      <c r="IU26">
        <v>2</v>
      </c>
      <c r="IV26">
        <v>1930</v>
      </c>
      <c r="IW26">
        <v>2</v>
      </c>
      <c r="IX26">
        <v>41</v>
      </c>
      <c r="IY26">
        <v>0.7</v>
      </c>
      <c r="IZ26">
        <v>0.7</v>
      </c>
      <c r="JA26">
        <v>0.98388699999999996</v>
      </c>
      <c r="JB26">
        <v>2.49634</v>
      </c>
      <c r="JC26">
        <v>1.24512</v>
      </c>
      <c r="JD26">
        <v>2.2705099999999998</v>
      </c>
      <c r="JE26">
        <v>1.4501999999999999</v>
      </c>
      <c r="JF26">
        <v>2.4255399999999998</v>
      </c>
      <c r="JG26">
        <v>37.337800000000001</v>
      </c>
      <c r="JH26">
        <v>23.816099999999999</v>
      </c>
      <c r="JI26">
        <v>18</v>
      </c>
      <c r="JJ26">
        <v>497.14499999999998</v>
      </c>
      <c r="JK26">
        <v>477.21800000000002</v>
      </c>
      <c r="JL26">
        <v>23.259599999999999</v>
      </c>
      <c r="JM26">
        <v>32.279200000000003</v>
      </c>
      <c r="JN26">
        <v>30.000299999999999</v>
      </c>
      <c r="JO26">
        <v>32.1721</v>
      </c>
      <c r="JP26">
        <v>32.155900000000003</v>
      </c>
      <c r="JQ26">
        <v>19.809200000000001</v>
      </c>
      <c r="JR26">
        <v>34.305300000000003</v>
      </c>
      <c r="JS26">
        <v>0</v>
      </c>
      <c r="JT26">
        <v>23.2577</v>
      </c>
      <c r="JU26">
        <v>400</v>
      </c>
      <c r="JV26">
        <v>18.7804</v>
      </c>
      <c r="JW26">
        <v>99.506500000000003</v>
      </c>
      <c r="JX26">
        <v>99.5946</v>
      </c>
    </row>
    <row r="27" spans="1:284" x14ac:dyDescent="0.3">
      <c r="A27">
        <v>11</v>
      </c>
      <c r="B27">
        <v>1693245730.5999999</v>
      </c>
      <c r="C27">
        <v>1121.5</v>
      </c>
      <c r="D27" t="s">
        <v>476</v>
      </c>
      <c r="E27" t="s">
        <v>477</v>
      </c>
      <c r="F27" t="s">
        <v>416</v>
      </c>
      <c r="G27" t="s">
        <v>417</v>
      </c>
      <c r="H27" t="s">
        <v>418</v>
      </c>
      <c r="I27" t="s">
        <v>419</v>
      </c>
      <c r="J27" t="s">
        <v>420</v>
      </c>
      <c r="K27" t="s">
        <v>31</v>
      </c>
      <c r="L27" t="s">
        <v>421</v>
      </c>
      <c r="M27">
        <v>1693245730.5999999</v>
      </c>
      <c r="N27">
        <f t="shared" si="0"/>
        <v>5.9249604435208615E-3</v>
      </c>
      <c r="O27">
        <f t="shared" si="1"/>
        <v>5.9249604435208614</v>
      </c>
      <c r="P27">
        <f t="shared" si="2"/>
        <v>43.594294762079215</v>
      </c>
      <c r="Q27">
        <f t="shared" si="3"/>
        <v>543.83199999999999</v>
      </c>
      <c r="R27">
        <f t="shared" si="4"/>
        <v>385.74589959532403</v>
      </c>
      <c r="S27">
        <f t="shared" si="5"/>
        <v>38.353956420324465</v>
      </c>
      <c r="T27">
        <f t="shared" si="6"/>
        <v>54.072146586288</v>
      </c>
      <c r="U27">
        <f t="shared" si="7"/>
        <v>0.50773438952595018</v>
      </c>
      <c r="V27">
        <f t="shared" si="8"/>
        <v>2.9137911248659996</v>
      </c>
      <c r="W27">
        <f t="shared" si="9"/>
        <v>0.46321442521349016</v>
      </c>
      <c r="X27">
        <f t="shared" si="10"/>
        <v>0.29318296033346303</v>
      </c>
      <c r="Y27">
        <f t="shared" si="11"/>
        <v>344.36811181062455</v>
      </c>
      <c r="Z27">
        <f t="shared" si="12"/>
        <v>29.038061466483402</v>
      </c>
      <c r="AA27">
        <f t="shared" si="13"/>
        <v>27.9741</v>
      </c>
      <c r="AB27">
        <f t="shared" si="14"/>
        <v>3.7891136954927038</v>
      </c>
      <c r="AC27">
        <f t="shared" si="15"/>
        <v>65.297091590565771</v>
      </c>
      <c r="AD27">
        <f t="shared" si="16"/>
        <v>2.5579253738976</v>
      </c>
      <c r="AE27">
        <f t="shared" si="17"/>
        <v>3.9173649416678971</v>
      </c>
      <c r="AF27">
        <f t="shared" si="18"/>
        <v>1.2311883215951038</v>
      </c>
      <c r="AG27">
        <f t="shared" si="19"/>
        <v>-261.29075555927</v>
      </c>
      <c r="AH27">
        <f t="shared" si="20"/>
        <v>89.870220505511952</v>
      </c>
      <c r="AI27">
        <f t="shared" si="21"/>
        <v>6.7405301324256621</v>
      </c>
      <c r="AJ27">
        <f t="shared" si="22"/>
        <v>179.68810688929216</v>
      </c>
      <c r="AK27">
        <v>0</v>
      </c>
      <c r="AL27">
        <v>0</v>
      </c>
      <c r="AM27">
        <f t="shared" si="23"/>
        <v>1</v>
      </c>
      <c r="AN27">
        <f t="shared" si="24"/>
        <v>0</v>
      </c>
      <c r="AO27">
        <f t="shared" si="25"/>
        <v>52139.674898003657</v>
      </c>
      <c r="AP27" t="s">
        <v>422</v>
      </c>
      <c r="AQ27">
        <v>10366.9</v>
      </c>
      <c r="AR27">
        <v>993.59653846153856</v>
      </c>
      <c r="AS27">
        <v>3431.87</v>
      </c>
      <c r="AT27">
        <f t="shared" si="26"/>
        <v>0.71047955241266758</v>
      </c>
      <c r="AU27">
        <v>-3.9894345373445681</v>
      </c>
      <c r="AV27" t="s">
        <v>478</v>
      </c>
      <c r="AW27">
        <v>10342.1</v>
      </c>
      <c r="AX27">
        <v>912.36407692307694</v>
      </c>
      <c r="AY27">
        <v>1491.3379568339169</v>
      </c>
      <c r="AZ27">
        <f t="shared" si="27"/>
        <v>0.38822446465453808</v>
      </c>
      <c r="BA27">
        <v>0.5</v>
      </c>
      <c r="BB27">
        <f t="shared" si="28"/>
        <v>1513.1766059053123</v>
      </c>
      <c r="BC27">
        <f t="shared" si="29"/>
        <v>43.594294762079215</v>
      </c>
      <c r="BD27">
        <f t="shared" si="30"/>
        <v>293.72608887768041</v>
      </c>
      <c r="BE27">
        <f t="shared" si="31"/>
        <v>3.1446249640474121E-2</v>
      </c>
      <c r="BF27">
        <f t="shared" si="32"/>
        <v>1.3012020744686179</v>
      </c>
      <c r="BG27">
        <f t="shared" si="33"/>
        <v>721.71045204561915</v>
      </c>
      <c r="BH27" t="s">
        <v>479</v>
      </c>
      <c r="BI27">
        <v>635.28</v>
      </c>
      <c r="BJ27">
        <f t="shared" si="34"/>
        <v>635.28</v>
      </c>
      <c r="BK27">
        <f t="shared" si="35"/>
        <v>0.57402009578788715</v>
      </c>
      <c r="BL27">
        <f t="shared" si="36"/>
        <v>0.67632556334403204</v>
      </c>
      <c r="BM27">
        <f t="shared" si="37"/>
        <v>0.69389221986994265</v>
      </c>
      <c r="BN27">
        <f t="shared" si="38"/>
        <v>1.1632021337587155</v>
      </c>
      <c r="BO27">
        <f t="shared" si="39"/>
        <v>0.79586316866266427</v>
      </c>
      <c r="BP27">
        <f t="shared" si="40"/>
        <v>0.47092615190440223</v>
      </c>
      <c r="BQ27">
        <f t="shared" si="41"/>
        <v>0.52907384809559777</v>
      </c>
      <c r="BR27">
        <v>7448</v>
      </c>
      <c r="BS27">
        <v>290.00000000000011</v>
      </c>
      <c r="BT27">
        <v>1336.45</v>
      </c>
      <c r="BU27">
        <v>165</v>
      </c>
      <c r="BV27">
        <v>10342.1</v>
      </c>
      <c r="BW27">
        <v>1332.32</v>
      </c>
      <c r="BX27">
        <v>4.13</v>
      </c>
      <c r="BY27">
        <v>300.00000000000011</v>
      </c>
      <c r="BZ27">
        <v>38.299999999999997</v>
      </c>
      <c r="CA27">
        <v>1491.3379568339169</v>
      </c>
      <c r="CB27">
        <v>1.622717705613661</v>
      </c>
      <c r="CC27">
        <v>-164.45857807025021</v>
      </c>
      <c r="CD27">
        <v>1.373545740799389</v>
      </c>
      <c r="CE27">
        <v>0.99805067695959171</v>
      </c>
      <c r="CF27">
        <v>-1.1229216907675201E-2</v>
      </c>
      <c r="CG27">
        <v>289.99999999999989</v>
      </c>
      <c r="CH27">
        <v>1328.63</v>
      </c>
      <c r="CI27">
        <v>725</v>
      </c>
      <c r="CJ27">
        <v>10313.1</v>
      </c>
      <c r="CK27">
        <v>1331.87</v>
      </c>
      <c r="CL27">
        <v>-3.24</v>
      </c>
      <c r="CZ27">
        <f t="shared" si="42"/>
        <v>1799.99</v>
      </c>
      <c r="DA27">
        <f t="shared" si="43"/>
        <v>1513.1766059053123</v>
      </c>
      <c r="DB27">
        <f t="shared" si="44"/>
        <v>0.84065834027150832</v>
      </c>
      <c r="DC27">
        <f t="shared" si="45"/>
        <v>0.19131668054301665</v>
      </c>
      <c r="DD27">
        <v>6</v>
      </c>
      <c r="DE27">
        <v>0.5</v>
      </c>
      <c r="DF27" t="s">
        <v>425</v>
      </c>
      <c r="DG27">
        <v>2</v>
      </c>
      <c r="DH27">
        <v>1693245730.5999999</v>
      </c>
      <c r="DI27">
        <v>543.83199999999999</v>
      </c>
      <c r="DJ27">
        <v>600.02200000000005</v>
      </c>
      <c r="DK27">
        <v>25.726400000000002</v>
      </c>
      <c r="DL27">
        <v>18.798100000000002</v>
      </c>
      <c r="DM27">
        <v>541.53399999999999</v>
      </c>
      <c r="DN27">
        <v>25.512699999999999</v>
      </c>
      <c r="DO27">
        <v>499.90899999999999</v>
      </c>
      <c r="DP27">
        <v>99.3279</v>
      </c>
      <c r="DQ27">
        <v>0.100134</v>
      </c>
      <c r="DR27">
        <v>28.546199999999999</v>
      </c>
      <c r="DS27">
        <v>27.9741</v>
      </c>
      <c r="DT27">
        <v>999.9</v>
      </c>
      <c r="DU27">
        <v>0</v>
      </c>
      <c r="DV27">
        <v>0</v>
      </c>
      <c r="DW27">
        <v>9977.5</v>
      </c>
      <c r="DX27">
        <v>0</v>
      </c>
      <c r="DY27">
        <v>1732.94</v>
      </c>
      <c r="DZ27">
        <v>-56.189500000000002</v>
      </c>
      <c r="EA27">
        <v>558.19299999999998</v>
      </c>
      <c r="EB27">
        <v>611.51700000000005</v>
      </c>
      <c r="EC27">
        <v>6.92835</v>
      </c>
      <c r="ED27">
        <v>600.02200000000005</v>
      </c>
      <c r="EE27">
        <v>18.798100000000002</v>
      </c>
      <c r="EF27">
        <v>2.5553499999999998</v>
      </c>
      <c r="EG27">
        <v>1.86717</v>
      </c>
      <c r="EH27">
        <v>21.383400000000002</v>
      </c>
      <c r="EI27">
        <v>16.360800000000001</v>
      </c>
      <c r="EJ27">
        <v>1799.99</v>
      </c>
      <c r="EK27">
        <v>0.97799199999999997</v>
      </c>
      <c r="EL27">
        <v>2.2007499999999999E-2</v>
      </c>
      <c r="EM27">
        <v>0</v>
      </c>
      <c r="EN27">
        <v>913.25300000000004</v>
      </c>
      <c r="EO27">
        <v>5.0010300000000001</v>
      </c>
      <c r="EP27">
        <v>17752.5</v>
      </c>
      <c r="EQ27">
        <v>14701</v>
      </c>
      <c r="ER27">
        <v>48.875</v>
      </c>
      <c r="ES27">
        <v>51.125</v>
      </c>
      <c r="ET27">
        <v>50.561999999999998</v>
      </c>
      <c r="EU27">
        <v>49.561999999999998</v>
      </c>
      <c r="EV27">
        <v>50.436999999999998</v>
      </c>
      <c r="EW27">
        <v>1755.48</v>
      </c>
      <c r="EX27">
        <v>39.5</v>
      </c>
      <c r="EY27">
        <v>0</v>
      </c>
      <c r="EZ27">
        <v>114.7999999523163</v>
      </c>
      <c r="FA27">
        <v>0</v>
      </c>
      <c r="FB27">
        <v>912.36407692307694</v>
      </c>
      <c r="FC27">
        <v>8.1096752105661256</v>
      </c>
      <c r="FD27">
        <v>143.54529945411969</v>
      </c>
      <c r="FE27">
        <v>17753.51923076923</v>
      </c>
      <c r="FF27">
        <v>15</v>
      </c>
      <c r="FG27">
        <v>1693245689.5999999</v>
      </c>
      <c r="FH27" t="s">
        <v>480</v>
      </c>
      <c r="FI27">
        <v>1693245689.5999999</v>
      </c>
      <c r="FJ27">
        <v>1693245688.5999999</v>
      </c>
      <c r="FK27">
        <v>14</v>
      </c>
      <c r="FL27">
        <v>0.129</v>
      </c>
      <c r="FM27">
        <v>-1E-3</v>
      </c>
      <c r="FN27">
        <v>2.319</v>
      </c>
      <c r="FO27">
        <v>5.8999999999999997E-2</v>
      </c>
      <c r="FP27">
        <v>600</v>
      </c>
      <c r="FQ27">
        <v>18</v>
      </c>
      <c r="FR27">
        <v>0.13</v>
      </c>
      <c r="FS27">
        <v>0.05</v>
      </c>
      <c r="FT27">
        <v>43.554989997690022</v>
      </c>
      <c r="FU27">
        <v>-0.26725500722740531</v>
      </c>
      <c r="FV27">
        <v>0.15977981111815301</v>
      </c>
      <c r="FW27">
        <v>1</v>
      </c>
      <c r="FX27">
        <v>0.51417107995898992</v>
      </c>
      <c r="FY27">
        <v>-1.2056902150926139E-2</v>
      </c>
      <c r="FZ27">
        <v>5.575427128294847E-3</v>
      </c>
      <c r="GA27">
        <v>1</v>
      </c>
      <c r="GB27">
        <v>2</v>
      </c>
      <c r="GC27">
        <v>2</v>
      </c>
      <c r="GD27" t="s">
        <v>427</v>
      </c>
      <c r="GE27">
        <v>2.9016700000000002</v>
      </c>
      <c r="GF27">
        <v>2.8179400000000001</v>
      </c>
      <c r="GG27">
        <v>0.11366999999999999</v>
      </c>
      <c r="GH27">
        <v>0.122199</v>
      </c>
      <c r="GI27">
        <v>0.12524299999999999</v>
      </c>
      <c r="GJ27">
        <v>0.10055699999999999</v>
      </c>
      <c r="GK27">
        <v>24618.9</v>
      </c>
      <c r="GL27">
        <v>24531</v>
      </c>
      <c r="GM27">
        <v>24642.799999999999</v>
      </c>
      <c r="GN27">
        <v>24955</v>
      </c>
      <c r="GO27">
        <v>28646.9</v>
      </c>
      <c r="GP27">
        <v>29404.9</v>
      </c>
      <c r="GQ27">
        <v>33341.300000000003</v>
      </c>
      <c r="GR27">
        <v>33390.199999999997</v>
      </c>
      <c r="GS27">
        <v>1.9684999999999999</v>
      </c>
      <c r="GT27">
        <v>1.8645</v>
      </c>
      <c r="GU27">
        <v>-1.4454100000000001E-3</v>
      </c>
      <c r="GV27">
        <v>0</v>
      </c>
      <c r="GW27">
        <v>27.997699999999998</v>
      </c>
      <c r="GX27">
        <v>999.9</v>
      </c>
      <c r="GY27">
        <v>52.6</v>
      </c>
      <c r="GZ27">
        <v>32.799999999999997</v>
      </c>
      <c r="HA27">
        <v>26.453399999999998</v>
      </c>
      <c r="HB27">
        <v>61.744300000000003</v>
      </c>
      <c r="HC27">
        <v>25.889399999999998</v>
      </c>
      <c r="HD27">
        <v>1</v>
      </c>
      <c r="HE27">
        <v>0.39808900000000003</v>
      </c>
      <c r="HF27">
        <v>2.9590700000000001</v>
      </c>
      <c r="HG27">
        <v>20.146799999999999</v>
      </c>
      <c r="HH27">
        <v>5.2352600000000002</v>
      </c>
      <c r="HI27">
        <v>11.9201</v>
      </c>
      <c r="HJ27">
        <v>4.9618000000000002</v>
      </c>
      <c r="HK27">
        <v>3.2890000000000001</v>
      </c>
      <c r="HL27">
        <v>9999</v>
      </c>
      <c r="HM27">
        <v>9999</v>
      </c>
      <c r="HN27">
        <v>9999</v>
      </c>
      <c r="HO27">
        <v>870.4</v>
      </c>
      <c r="HP27">
        <v>1.8811</v>
      </c>
      <c r="HQ27">
        <v>1.8782000000000001</v>
      </c>
      <c r="HR27">
        <v>1.8861399999999999</v>
      </c>
      <c r="HS27">
        <v>1.8839999999999999</v>
      </c>
      <c r="HT27">
        <v>1.88148</v>
      </c>
      <c r="HU27">
        <v>1.8805400000000001</v>
      </c>
      <c r="HV27">
        <v>1.88171</v>
      </c>
      <c r="HW27">
        <v>1.8811</v>
      </c>
      <c r="HX27">
        <v>5</v>
      </c>
      <c r="HY27">
        <v>0</v>
      </c>
      <c r="HZ27">
        <v>0</v>
      </c>
      <c r="IA27">
        <v>0</v>
      </c>
      <c r="IB27" t="s">
        <v>428</v>
      </c>
      <c r="IC27" t="s">
        <v>429</v>
      </c>
      <c r="ID27" t="s">
        <v>430</v>
      </c>
      <c r="IE27" t="s">
        <v>430</v>
      </c>
      <c r="IF27" t="s">
        <v>430</v>
      </c>
      <c r="IG27" t="s">
        <v>430</v>
      </c>
      <c r="IH27">
        <v>0</v>
      </c>
      <c r="II27">
        <v>100</v>
      </c>
      <c r="IJ27">
        <v>100</v>
      </c>
      <c r="IK27">
        <v>2.298</v>
      </c>
      <c r="IL27">
        <v>0.2137</v>
      </c>
      <c r="IM27">
        <v>1.6490083019181061</v>
      </c>
      <c r="IN27">
        <v>2.2153513873161218E-3</v>
      </c>
      <c r="IO27">
        <v>-2.2967369670569612E-6</v>
      </c>
      <c r="IP27">
        <v>7.7859689150384122E-10</v>
      </c>
      <c r="IQ27">
        <v>-0.10334554663729691</v>
      </c>
      <c r="IR27">
        <v>-4.1434251034592161E-3</v>
      </c>
      <c r="IS27">
        <v>8.3987709687394815E-4</v>
      </c>
      <c r="IT27">
        <v>-7.4586254598011197E-6</v>
      </c>
      <c r="IU27">
        <v>2</v>
      </c>
      <c r="IV27">
        <v>1930</v>
      </c>
      <c r="IW27">
        <v>2</v>
      </c>
      <c r="IX27">
        <v>41</v>
      </c>
      <c r="IY27">
        <v>0.7</v>
      </c>
      <c r="IZ27">
        <v>0.7</v>
      </c>
      <c r="JA27">
        <v>1.3623000000000001</v>
      </c>
      <c r="JB27">
        <v>2.4841299999999999</v>
      </c>
      <c r="JC27">
        <v>1.24512</v>
      </c>
      <c r="JD27">
        <v>2.2705099999999998</v>
      </c>
      <c r="JE27">
        <v>1.4501999999999999</v>
      </c>
      <c r="JF27">
        <v>2.4047900000000002</v>
      </c>
      <c r="JG27">
        <v>37.481900000000003</v>
      </c>
      <c r="JH27">
        <v>23.816099999999999</v>
      </c>
      <c r="JI27">
        <v>18</v>
      </c>
      <c r="JJ27">
        <v>497.01799999999997</v>
      </c>
      <c r="JK27">
        <v>476.71600000000001</v>
      </c>
      <c r="JL27">
        <v>23.401700000000002</v>
      </c>
      <c r="JM27">
        <v>32.376600000000003</v>
      </c>
      <c r="JN27">
        <v>29.9998</v>
      </c>
      <c r="JO27">
        <v>32.246499999999997</v>
      </c>
      <c r="JP27">
        <v>32.221600000000002</v>
      </c>
      <c r="JQ27">
        <v>27.358000000000001</v>
      </c>
      <c r="JR27">
        <v>34.450899999999997</v>
      </c>
      <c r="JS27">
        <v>0</v>
      </c>
      <c r="JT27">
        <v>23.418900000000001</v>
      </c>
      <c r="JU27">
        <v>600</v>
      </c>
      <c r="JV27">
        <v>18.779599999999999</v>
      </c>
      <c r="JW27">
        <v>99.490600000000001</v>
      </c>
      <c r="JX27">
        <v>99.578500000000005</v>
      </c>
    </row>
    <row r="28" spans="1:284" x14ac:dyDescent="0.3">
      <c r="A28">
        <v>12</v>
      </c>
      <c r="B28">
        <v>1693245849.0999999</v>
      </c>
      <c r="C28">
        <v>1240</v>
      </c>
      <c r="D28" t="s">
        <v>481</v>
      </c>
      <c r="E28" t="s">
        <v>482</v>
      </c>
      <c r="F28" t="s">
        <v>416</v>
      </c>
      <c r="G28" t="s">
        <v>417</v>
      </c>
      <c r="H28" t="s">
        <v>418</v>
      </c>
      <c r="I28" t="s">
        <v>419</v>
      </c>
      <c r="J28" t="s">
        <v>420</v>
      </c>
      <c r="K28" t="s">
        <v>31</v>
      </c>
      <c r="L28" t="s">
        <v>421</v>
      </c>
      <c r="M28">
        <v>1693245849.0999999</v>
      </c>
      <c r="N28">
        <f t="shared" si="0"/>
        <v>5.5111407850338976E-3</v>
      </c>
      <c r="O28">
        <f t="shared" si="1"/>
        <v>5.5111407850338976</v>
      </c>
      <c r="P28">
        <f t="shared" si="2"/>
        <v>52.471757859591733</v>
      </c>
      <c r="Q28">
        <f t="shared" si="3"/>
        <v>732.34400000000005</v>
      </c>
      <c r="R28">
        <f t="shared" si="4"/>
        <v>524.39786073413336</v>
      </c>
      <c r="S28">
        <f t="shared" si="5"/>
        <v>52.140231137039017</v>
      </c>
      <c r="T28">
        <f t="shared" si="6"/>
        <v>72.816058742816011</v>
      </c>
      <c r="U28">
        <f t="shared" si="7"/>
        <v>0.46273037399042172</v>
      </c>
      <c r="V28">
        <f t="shared" si="8"/>
        <v>2.9116041493402229</v>
      </c>
      <c r="W28">
        <f t="shared" si="9"/>
        <v>0.4254170956277456</v>
      </c>
      <c r="X28">
        <f t="shared" si="10"/>
        <v>0.26898695363876274</v>
      </c>
      <c r="Y28">
        <f t="shared" si="11"/>
        <v>344.36429864381148</v>
      </c>
      <c r="Z28">
        <f t="shared" si="12"/>
        <v>29.094725874702362</v>
      </c>
      <c r="AA28">
        <f t="shared" si="13"/>
        <v>27.996300000000002</v>
      </c>
      <c r="AB28">
        <f t="shared" si="14"/>
        <v>3.7940212198987222</v>
      </c>
      <c r="AC28">
        <f t="shared" si="15"/>
        <v>65.214760274238529</v>
      </c>
      <c r="AD28">
        <f t="shared" si="16"/>
        <v>2.5470268758824002</v>
      </c>
      <c r="AE28">
        <f t="shared" si="17"/>
        <v>3.9055987711550939</v>
      </c>
      <c r="AF28">
        <f t="shared" si="18"/>
        <v>1.246994344016322</v>
      </c>
      <c r="AG28">
        <f t="shared" si="19"/>
        <v>-243.04130861999488</v>
      </c>
      <c r="AH28">
        <f t="shared" si="20"/>
        <v>78.186957684106105</v>
      </c>
      <c r="AI28">
        <f t="shared" si="21"/>
        <v>5.8677897673461468</v>
      </c>
      <c r="AJ28">
        <f t="shared" si="22"/>
        <v>185.37773747526887</v>
      </c>
      <c r="AK28">
        <v>0</v>
      </c>
      <c r="AL28">
        <v>0</v>
      </c>
      <c r="AM28">
        <f t="shared" si="23"/>
        <v>1</v>
      </c>
      <c r="AN28">
        <f t="shared" si="24"/>
        <v>0</v>
      </c>
      <c r="AO28">
        <f t="shared" si="25"/>
        <v>52086.081024480431</v>
      </c>
      <c r="AP28" t="s">
        <v>422</v>
      </c>
      <c r="AQ28">
        <v>10366.9</v>
      </c>
      <c r="AR28">
        <v>993.59653846153856</v>
      </c>
      <c r="AS28">
        <v>3431.87</v>
      </c>
      <c r="AT28">
        <f t="shared" si="26"/>
        <v>0.71047955241266758</v>
      </c>
      <c r="AU28">
        <v>-3.9894345373445681</v>
      </c>
      <c r="AV28" t="s">
        <v>483</v>
      </c>
      <c r="AW28">
        <v>10349.200000000001</v>
      </c>
      <c r="AX28">
        <v>939.84547999999995</v>
      </c>
      <c r="AY28">
        <v>1591.857259177996</v>
      </c>
      <c r="AZ28">
        <f t="shared" si="27"/>
        <v>0.40959186222179378</v>
      </c>
      <c r="BA28">
        <v>0.5</v>
      </c>
      <c r="BB28">
        <f t="shared" si="28"/>
        <v>1513.1597993219059</v>
      </c>
      <c r="BC28">
        <f t="shared" si="29"/>
        <v>52.471757859591733</v>
      </c>
      <c r="BD28">
        <f t="shared" si="30"/>
        <v>309.88897002170762</v>
      </c>
      <c r="BE28">
        <f t="shared" si="31"/>
        <v>3.7313436705256324E-2</v>
      </c>
      <c r="BF28">
        <f t="shared" si="32"/>
        <v>1.155890536172917</v>
      </c>
      <c r="BG28">
        <f t="shared" si="33"/>
        <v>744.46004665851194</v>
      </c>
      <c r="BH28" t="s">
        <v>484</v>
      </c>
      <c r="BI28">
        <v>643.97</v>
      </c>
      <c r="BJ28">
        <f t="shared" si="34"/>
        <v>643.97</v>
      </c>
      <c r="BK28">
        <f t="shared" si="35"/>
        <v>0.59545995956161701</v>
      </c>
      <c r="BL28">
        <f t="shared" si="36"/>
        <v>0.68785794182255178</v>
      </c>
      <c r="BM28">
        <f t="shared" si="37"/>
        <v>0.65999954834176411</v>
      </c>
      <c r="BN28">
        <f t="shared" si="38"/>
        <v>1.0898455415845589</v>
      </c>
      <c r="BO28">
        <f t="shared" si="39"/>
        <v>0.75463756213014066</v>
      </c>
      <c r="BP28">
        <f t="shared" si="40"/>
        <v>0.47131138918226079</v>
      </c>
      <c r="BQ28">
        <f t="shared" si="41"/>
        <v>0.52868861081773921</v>
      </c>
      <c r="BR28">
        <v>7450</v>
      </c>
      <c r="BS28">
        <v>290.00000000000011</v>
      </c>
      <c r="BT28">
        <v>1419.76</v>
      </c>
      <c r="BU28">
        <v>125</v>
      </c>
      <c r="BV28">
        <v>10349.200000000001</v>
      </c>
      <c r="BW28">
        <v>1417.66</v>
      </c>
      <c r="BX28">
        <v>2.1</v>
      </c>
      <c r="BY28">
        <v>300.00000000000011</v>
      </c>
      <c r="BZ28">
        <v>38.299999999999997</v>
      </c>
      <c r="CA28">
        <v>1591.857259177996</v>
      </c>
      <c r="CB28">
        <v>1.7667335737718579</v>
      </c>
      <c r="CC28">
        <v>-180.2761816580396</v>
      </c>
      <c r="CD28">
        <v>1.495473368825053</v>
      </c>
      <c r="CE28">
        <v>0.99807689631857854</v>
      </c>
      <c r="CF28">
        <v>-1.122972791991101E-2</v>
      </c>
      <c r="CG28">
        <v>289.99999999999989</v>
      </c>
      <c r="CH28">
        <v>1415.53</v>
      </c>
      <c r="CI28">
        <v>745</v>
      </c>
      <c r="CJ28">
        <v>10312</v>
      </c>
      <c r="CK28">
        <v>1417.04</v>
      </c>
      <c r="CL28">
        <v>-1.51</v>
      </c>
      <c r="CZ28">
        <f t="shared" si="42"/>
        <v>1799.97</v>
      </c>
      <c r="DA28">
        <f t="shared" si="43"/>
        <v>1513.1597993219059</v>
      </c>
      <c r="DB28">
        <f t="shared" si="44"/>
        <v>0.84065834392901317</v>
      </c>
      <c r="DC28">
        <f t="shared" si="45"/>
        <v>0.19131668785802625</v>
      </c>
      <c r="DD28">
        <v>6</v>
      </c>
      <c r="DE28">
        <v>0.5</v>
      </c>
      <c r="DF28" t="s">
        <v>425</v>
      </c>
      <c r="DG28">
        <v>2</v>
      </c>
      <c r="DH28">
        <v>1693245849.0999999</v>
      </c>
      <c r="DI28">
        <v>732.34400000000005</v>
      </c>
      <c r="DJ28">
        <v>800.09699999999998</v>
      </c>
      <c r="DK28">
        <v>25.616599999999998</v>
      </c>
      <c r="DL28">
        <v>19.178000000000001</v>
      </c>
      <c r="DM28">
        <v>729.76499999999999</v>
      </c>
      <c r="DN28">
        <v>25.4024</v>
      </c>
      <c r="DO28">
        <v>500.416</v>
      </c>
      <c r="DP28">
        <v>99.328199999999995</v>
      </c>
      <c r="DQ28">
        <v>0.100564</v>
      </c>
      <c r="DR28">
        <v>28.494399999999999</v>
      </c>
      <c r="DS28">
        <v>27.996300000000002</v>
      </c>
      <c r="DT28">
        <v>999.9</v>
      </c>
      <c r="DU28">
        <v>0</v>
      </c>
      <c r="DV28">
        <v>0</v>
      </c>
      <c r="DW28">
        <v>9965</v>
      </c>
      <c r="DX28">
        <v>0</v>
      </c>
      <c r="DY28">
        <v>1742.66</v>
      </c>
      <c r="DZ28">
        <v>-67.753500000000003</v>
      </c>
      <c r="EA28">
        <v>751.59699999999998</v>
      </c>
      <c r="EB28">
        <v>815.74199999999996</v>
      </c>
      <c r="EC28">
        <v>6.4386099999999997</v>
      </c>
      <c r="ED28">
        <v>800.09699999999998</v>
      </c>
      <c r="EE28">
        <v>19.178000000000001</v>
      </c>
      <c r="EF28">
        <v>2.5444499999999999</v>
      </c>
      <c r="EG28">
        <v>1.9049199999999999</v>
      </c>
      <c r="EH28">
        <v>21.313700000000001</v>
      </c>
      <c r="EI28">
        <v>16.6754</v>
      </c>
      <c r="EJ28">
        <v>1799.97</v>
      </c>
      <c r="EK28">
        <v>0.97799199999999997</v>
      </c>
      <c r="EL28">
        <v>2.2007499999999999E-2</v>
      </c>
      <c r="EM28">
        <v>0</v>
      </c>
      <c r="EN28">
        <v>939.654</v>
      </c>
      <c r="EO28">
        <v>5.0010300000000001</v>
      </c>
      <c r="EP28">
        <v>18251.099999999999</v>
      </c>
      <c r="EQ28">
        <v>14700.8</v>
      </c>
      <c r="ER28">
        <v>49.186999999999998</v>
      </c>
      <c r="ES28">
        <v>51.25</v>
      </c>
      <c r="ET28">
        <v>50.686999999999998</v>
      </c>
      <c r="EU28">
        <v>49.875</v>
      </c>
      <c r="EV28">
        <v>50.561999999999998</v>
      </c>
      <c r="EW28">
        <v>1755.47</v>
      </c>
      <c r="EX28">
        <v>39.5</v>
      </c>
      <c r="EY28">
        <v>0</v>
      </c>
      <c r="EZ28">
        <v>116.4000000953674</v>
      </c>
      <c r="FA28">
        <v>0</v>
      </c>
      <c r="FB28">
        <v>939.84547999999995</v>
      </c>
      <c r="FC28">
        <v>-3.3864615387502739</v>
      </c>
      <c r="FD28">
        <v>-63.692307677033916</v>
      </c>
      <c r="FE28">
        <v>18255.240000000002</v>
      </c>
      <c r="FF28">
        <v>15</v>
      </c>
      <c r="FG28">
        <v>1693245801.0999999</v>
      </c>
      <c r="FH28" t="s">
        <v>485</v>
      </c>
      <c r="FI28">
        <v>1693245798.5999999</v>
      </c>
      <c r="FJ28">
        <v>1693245801.0999999</v>
      </c>
      <c r="FK28">
        <v>15</v>
      </c>
      <c r="FL28">
        <v>0.23300000000000001</v>
      </c>
      <c r="FM28">
        <v>3.0000000000000001E-3</v>
      </c>
      <c r="FN28">
        <v>2.5830000000000002</v>
      </c>
      <c r="FO28">
        <v>6.5000000000000002E-2</v>
      </c>
      <c r="FP28">
        <v>800</v>
      </c>
      <c r="FQ28">
        <v>19</v>
      </c>
      <c r="FR28">
        <v>0.1</v>
      </c>
      <c r="FS28">
        <v>0.04</v>
      </c>
      <c r="FT28">
        <v>52.706312910175967</v>
      </c>
      <c r="FU28">
        <v>-0.82816275116529736</v>
      </c>
      <c r="FV28">
        <v>0.1905948965708571</v>
      </c>
      <c r="FW28">
        <v>1</v>
      </c>
      <c r="FX28">
        <v>0.47318471849869481</v>
      </c>
      <c r="FY28">
        <v>-4.8678151548381808E-2</v>
      </c>
      <c r="FZ28">
        <v>7.3279851422267299E-3</v>
      </c>
      <c r="GA28">
        <v>1</v>
      </c>
      <c r="GB28">
        <v>2</v>
      </c>
      <c r="GC28">
        <v>2</v>
      </c>
      <c r="GD28" t="s">
        <v>427</v>
      </c>
      <c r="GE28">
        <v>2.9027699999999999</v>
      </c>
      <c r="GF28">
        <v>2.8182700000000001</v>
      </c>
      <c r="GG28">
        <v>0.139844</v>
      </c>
      <c r="GH28">
        <v>0.14865600000000001</v>
      </c>
      <c r="GI28">
        <v>0.124844</v>
      </c>
      <c r="GJ28">
        <v>0.101962</v>
      </c>
      <c r="GK28">
        <v>23887.5</v>
      </c>
      <c r="GL28">
        <v>23787.599999999999</v>
      </c>
      <c r="GM28">
        <v>24638.799999999999</v>
      </c>
      <c r="GN28">
        <v>24951.4</v>
      </c>
      <c r="GO28">
        <v>28656.3</v>
      </c>
      <c r="GP28">
        <v>29354.2</v>
      </c>
      <c r="GQ28">
        <v>33336.5</v>
      </c>
      <c r="GR28">
        <v>33384.9</v>
      </c>
      <c r="GS28">
        <v>1.9668000000000001</v>
      </c>
      <c r="GT28">
        <v>1.8629</v>
      </c>
      <c r="GU28">
        <v>-1.2516999999999999E-3</v>
      </c>
      <c r="GV28">
        <v>0</v>
      </c>
      <c r="GW28">
        <v>28.0168</v>
      </c>
      <c r="GX28">
        <v>999.9</v>
      </c>
      <c r="GY28">
        <v>52.5</v>
      </c>
      <c r="GZ28">
        <v>32.9</v>
      </c>
      <c r="HA28">
        <v>26.553799999999999</v>
      </c>
      <c r="HB28">
        <v>61.784300000000002</v>
      </c>
      <c r="HC28">
        <v>25.220400000000001</v>
      </c>
      <c r="HD28">
        <v>1</v>
      </c>
      <c r="HE28">
        <v>0.40893299999999999</v>
      </c>
      <c r="HF28">
        <v>3.3439999999999999</v>
      </c>
      <c r="HG28">
        <v>20.139399999999998</v>
      </c>
      <c r="HH28">
        <v>5.2340600000000004</v>
      </c>
      <c r="HI28">
        <v>11.9201</v>
      </c>
      <c r="HJ28">
        <v>4.9611999999999998</v>
      </c>
      <c r="HK28">
        <v>3.2887</v>
      </c>
      <c r="HL28">
        <v>9999</v>
      </c>
      <c r="HM28">
        <v>9999</v>
      </c>
      <c r="HN28">
        <v>9999</v>
      </c>
      <c r="HO28">
        <v>870.4</v>
      </c>
      <c r="HP28">
        <v>1.8811199999999999</v>
      </c>
      <c r="HQ28">
        <v>1.8782300000000001</v>
      </c>
      <c r="HR28">
        <v>1.8861399999999999</v>
      </c>
      <c r="HS28">
        <v>1.8839999999999999</v>
      </c>
      <c r="HT28">
        <v>1.8815</v>
      </c>
      <c r="HU28">
        <v>1.8805499999999999</v>
      </c>
      <c r="HV28">
        <v>1.88171</v>
      </c>
      <c r="HW28">
        <v>1.8811</v>
      </c>
      <c r="HX28">
        <v>5</v>
      </c>
      <c r="HY28">
        <v>0</v>
      </c>
      <c r="HZ28">
        <v>0</v>
      </c>
      <c r="IA28">
        <v>0</v>
      </c>
      <c r="IB28" t="s">
        <v>428</v>
      </c>
      <c r="IC28" t="s">
        <v>429</v>
      </c>
      <c r="ID28" t="s">
        <v>430</v>
      </c>
      <c r="IE28" t="s">
        <v>430</v>
      </c>
      <c r="IF28" t="s">
        <v>430</v>
      </c>
      <c r="IG28" t="s">
        <v>430</v>
      </c>
      <c r="IH28">
        <v>0</v>
      </c>
      <c r="II28">
        <v>100</v>
      </c>
      <c r="IJ28">
        <v>100</v>
      </c>
      <c r="IK28">
        <v>2.5790000000000002</v>
      </c>
      <c r="IL28">
        <v>0.2142</v>
      </c>
      <c r="IM28">
        <v>1.882366974123564</v>
      </c>
      <c r="IN28">
        <v>2.2153513873161218E-3</v>
      </c>
      <c r="IO28">
        <v>-2.2967369670569612E-6</v>
      </c>
      <c r="IP28">
        <v>7.7859689150384122E-10</v>
      </c>
      <c r="IQ28">
        <v>-0.10016693008904851</v>
      </c>
      <c r="IR28">
        <v>-4.1434251034592161E-3</v>
      </c>
      <c r="IS28">
        <v>8.3987709687394815E-4</v>
      </c>
      <c r="IT28">
        <v>-7.4586254598011197E-6</v>
      </c>
      <c r="IU28">
        <v>2</v>
      </c>
      <c r="IV28">
        <v>1930</v>
      </c>
      <c r="IW28">
        <v>2</v>
      </c>
      <c r="IX28">
        <v>41</v>
      </c>
      <c r="IY28">
        <v>0.8</v>
      </c>
      <c r="IZ28">
        <v>0.8</v>
      </c>
      <c r="JA28">
        <v>1.71875</v>
      </c>
      <c r="JB28">
        <v>2.4841299999999999</v>
      </c>
      <c r="JC28">
        <v>1.24512</v>
      </c>
      <c r="JD28">
        <v>2.2705099999999998</v>
      </c>
      <c r="JE28">
        <v>1.4501999999999999</v>
      </c>
      <c r="JF28">
        <v>2.32544</v>
      </c>
      <c r="JG28">
        <v>37.626300000000001</v>
      </c>
      <c r="JH28">
        <v>23.807300000000001</v>
      </c>
      <c r="JI28">
        <v>18</v>
      </c>
      <c r="JJ28">
        <v>496.608</v>
      </c>
      <c r="JK28">
        <v>476.28899999999999</v>
      </c>
      <c r="JL28">
        <v>23.2118</v>
      </c>
      <c r="JM28">
        <v>32.481099999999998</v>
      </c>
      <c r="JN28">
        <v>30.0002</v>
      </c>
      <c r="JO28">
        <v>32.335500000000003</v>
      </c>
      <c r="JP28">
        <v>32.304699999999997</v>
      </c>
      <c r="JQ28">
        <v>34.493899999999996</v>
      </c>
      <c r="JR28">
        <v>33.276600000000002</v>
      </c>
      <c r="JS28">
        <v>0</v>
      </c>
      <c r="JT28">
        <v>23.211600000000001</v>
      </c>
      <c r="JU28">
        <v>800</v>
      </c>
      <c r="JV28">
        <v>19.137499999999999</v>
      </c>
      <c r="JW28">
        <v>99.475399999999993</v>
      </c>
      <c r="JX28">
        <v>99.563299999999998</v>
      </c>
    </row>
    <row r="29" spans="1:284" x14ac:dyDescent="0.3">
      <c r="A29">
        <v>13</v>
      </c>
      <c r="B29">
        <v>1693246031.0999999</v>
      </c>
      <c r="C29">
        <v>1422</v>
      </c>
      <c r="D29" t="s">
        <v>486</v>
      </c>
      <c r="E29" t="s">
        <v>487</v>
      </c>
      <c r="F29" t="s">
        <v>416</v>
      </c>
      <c r="G29" t="s">
        <v>417</v>
      </c>
      <c r="H29" t="s">
        <v>418</v>
      </c>
      <c r="I29" t="s">
        <v>419</v>
      </c>
      <c r="J29" t="s">
        <v>420</v>
      </c>
      <c r="K29" t="s">
        <v>31</v>
      </c>
      <c r="L29" t="s">
        <v>421</v>
      </c>
      <c r="M29">
        <v>1693246031.0999999</v>
      </c>
      <c r="N29">
        <f t="shared" si="0"/>
        <v>4.0607878265390609E-3</v>
      </c>
      <c r="O29">
        <f t="shared" si="1"/>
        <v>4.0607878265390607</v>
      </c>
      <c r="P29">
        <f t="shared" si="2"/>
        <v>53.835356697476634</v>
      </c>
      <c r="Q29">
        <f t="shared" si="3"/>
        <v>930.70299999999997</v>
      </c>
      <c r="R29">
        <f t="shared" si="4"/>
        <v>632.24487452554263</v>
      </c>
      <c r="S29">
        <f t="shared" si="5"/>
        <v>62.866029266248383</v>
      </c>
      <c r="T29">
        <f t="shared" si="6"/>
        <v>92.542627696417</v>
      </c>
      <c r="U29">
        <f t="shared" si="7"/>
        <v>0.32158549295115813</v>
      </c>
      <c r="V29">
        <f t="shared" si="8"/>
        <v>2.9160713837862486</v>
      </c>
      <c r="W29">
        <f t="shared" si="9"/>
        <v>0.30310213555555132</v>
      </c>
      <c r="X29">
        <f t="shared" si="10"/>
        <v>0.19101090465553364</v>
      </c>
      <c r="Y29">
        <f t="shared" si="11"/>
        <v>344.33769864370601</v>
      </c>
      <c r="Z29">
        <f t="shared" si="12"/>
        <v>29.302946393661827</v>
      </c>
      <c r="AA29">
        <f t="shared" si="13"/>
        <v>28.019300000000001</v>
      </c>
      <c r="AB29">
        <f t="shared" si="14"/>
        <v>3.7991114398226737</v>
      </c>
      <c r="AC29">
        <f t="shared" si="15"/>
        <v>64.882092362875952</v>
      </c>
      <c r="AD29">
        <f t="shared" si="16"/>
        <v>2.5092225690766994</v>
      </c>
      <c r="AE29">
        <f t="shared" si="17"/>
        <v>3.8673576601737629</v>
      </c>
      <c r="AF29">
        <f t="shared" si="18"/>
        <v>1.2898888707459744</v>
      </c>
      <c r="AG29">
        <f t="shared" si="19"/>
        <v>-179.0807431503726</v>
      </c>
      <c r="AH29">
        <f t="shared" si="20"/>
        <v>48.075197327372507</v>
      </c>
      <c r="AI29">
        <f t="shared" si="21"/>
        <v>3.5998042749059747</v>
      </c>
      <c r="AJ29">
        <f t="shared" si="22"/>
        <v>216.93195709561189</v>
      </c>
      <c r="AK29">
        <v>0</v>
      </c>
      <c r="AL29">
        <v>0</v>
      </c>
      <c r="AM29">
        <f t="shared" si="23"/>
        <v>1</v>
      </c>
      <c r="AN29">
        <f t="shared" si="24"/>
        <v>0</v>
      </c>
      <c r="AO29">
        <f t="shared" si="25"/>
        <v>52243.336838157229</v>
      </c>
      <c r="AP29" t="s">
        <v>422</v>
      </c>
      <c r="AQ29">
        <v>10366.9</v>
      </c>
      <c r="AR29">
        <v>993.59653846153856</v>
      </c>
      <c r="AS29">
        <v>3431.87</v>
      </c>
      <c r="AT29">
        <f t="shared" si="26"/>
        <v>0.71047955241266758</v>
      </c>
      <c r="AU29">
        <v>-3.9894345373445681</v>
      </c>
      <c r="AV29" t="s">
        <v>488</v>
      </c>
      <c r="AW29">
        <v>10338.6</v>
      </c>
      <c r="AX29">
        <v>933.74612000000013</v>
      </c>
      <c r="AY29">
        <v>1595.871860662131</v>
      </c>
      <c r="AZ29">
        <f t="shared" si="27"/>
        <v>0.41489906362996676</v>
      </c>
      <c r="BA29">
        <v>0.5</v>
      </c>
      <c r="BB29">
        <f t="shared" si="28"/>
        <v>1513.0421993218529</v>
      </c>
      <c r="BC29">
        <f t="shared" si="29"/>
        <v>53.835356697476634</v>
      </c>
      <c r="BD29">
        <f t="shared" si="30"/>
        <v>313.87989586563117</v>
      </c>
      <c r="BE29">
        <f t="shared" si="31"/>
        <v>3.8217566741190916E-2</v>
      </c>
      <c r="BF29">
        <f t="shared" si="32"/>
        <v>1.1504671425036024</v>
      </c>
      <c r="BG29">
        <f t="shared" si="33"/>
        <v>745.33691487389569</v>
      </c>
      <c r="BH29" t="s">
        <v>489</v>
      </c>
      <c r="BI29">
        <v>647.09</v>
      </c>
      <c r="BJ29">
        <f t="shared" si="34"/>
        <v>647.09</v>
      </c>
      <c r="BK29">
        <f t="shared" si="35"/>
        <v>0.59452258295254301</v>
      </c>
      <c r="BL29">
        <f t="shared" si="36"/>
        <v>0.69786930812531556</v>
      </c>
      <c r="BM29">
        <f t="shared" si="37"/>
        <v>0.65929737334291005</v>
      </c>
      <c r="BN29">
        <f t="shared" si="38"/>
        <v>1.0993738515515745</v>
      </c>
      <c r="BO29">
        <f t="shared" si="39"/>
        <v>0.75299106859795006</v>
      </c>
      <c r="BP29">
        <f t="shared" si="40"/>
        <v>0.4836263743669536</v>
      </c>
      <c r="BQ29">
        <f t="shared" si="41"/>
        <v>0.51637362563304645</v>
      </c>
      <c r="BR29">
        <v>7452</v>
      </c>
      <c r="BS29">
        <v>290.00000000000011</v>
      </c>
      <c r="BT29">
        <v>1425.05</v>
      </c>
      <c r="BU29">
        <v>185</v>
      </c>
      <c r="BV29">
        <v>10338.6</v>
      </c>
      <c r="BW29">
        <v>1422.6</v>
      </c>
      <c r="BX29">
        <v>2.4500000000000002</v>
      </c>
      <c r="BY29">
        <v>300.00000000000011</v>
      </c>
      <c r="BZ29">
        <v>38.299999999999997</v>
      </c>
      <c r="CA29">
        <v>1595.871860662131</v>
      </c>
      <c r="CB29">
        <v>1.9827859281506071</v>
      </c>
      <c r="CC29">
        <v>-179.1392007682594</v>
      </c>
      <c r="CD29">
        <v>1.6782059262209259</v>
      </c>
      <c r="CE29">
        <v>0.99754867235797495</v>
      </c>
      <c r="CF29">
        <v>-1.122879710789766E-2</v>
      </c>
      <c r="CG29">
        <v>289.99999999999989</v>
      </c>
      <c r="CH29">
        <v>1422.92</v>
      </c>
      <c r="CI29">
        <v>785</v>
      </c>
      <c r="CJ29">
        <v>10308.799999999999</v>
      </c>
      <c r="CK29">
        <v>1422.1</v>
      </c>
      <c r="CL29">
        <v>0.82</v>
      </c>
      <c r="CZ29">
        <f t="shared" si="42"/>
        <v>1799.83</v>
      </c>
      <c r="DA29">
        <f t="shared" si="43"/>
        <v>1513.0421993218529</v>
      </c>
      <c r="DB29">
        <f t="shared" si="44"/>
        <v>0.84065839513834806</v>
      </c>
      <c r="DC29">
        <f t="shared" si="45"/>
        <v>0.19131679027669615</v>
      </c>
      <c r="DD29">
        <v>6</v>
      </c>
      <c r="DE29">
        <v>0.5</v>
      </c>
      <c r="DF29" t="s">
        <v>425</v>
      </c>
      <c r="DG29">
        <v>2</v>
      </c>
      <c r="DH29">
        <v>1693246031.0999999</v>
      </c>
      <c r="DI29">
        <v>930.70299999999997</v>
      </c>
      <c r="DJ29">
        <v>999.76099999999997</v>
      </c>
      <c r="DK29">
        <v>25.235299999999999</v>
      </c>
      <c r="DL29">
        <v>20.4908</v>
      </c>
      <c r="DM29">
        <v>927.97900000000004</v>
      </c>
      <c r="DN29">
        <v>25.032800000000002</v>
      </c>
      <c r="DO29">
        <v>500.577</v>
      </c>
      <c r="DP29">
        <v>99.332999999999998</v>
      </c>
      <c r="DQ29">
        <v>0.100039</v>
      </c>
      <c r="DR29">
        <v>28.325099999999999</v>
      </c>
      <c r="DS29">
        <v>28.019300000000001</v>
      </c>
      <c r="DT29">
        <v>999.9</v>
      </c>
      <c r="DU29">
        <v>0</v>
      </c>
      <c r="DV29">
        <v>0</v>
      </c>
      <c r="DW29">
        <v>9990</v>
      </c>
      <c r="DX29">
        <v>0</v>
      </c>
      <c r="DY29">
        <v>1753.29</v>
      </c>
      <c r="DZ29">
        <v>-69.058400000000006</v>
      </c>
      <c r="EA29">
        <v>954.79700000000003</v>
      </c>
      <c r="EB29">
        <v>1020.68</v>
      </c>
      <c r="EC29">
        <v>4.74451</v>
      </c>
      <c r="ED29">
        <v>999.76099999999997</v>
      </c>
      <c r="EE29">
        <v>20.4908</v>
      </c>
      <c r="EF29">
        <v>2.5066999999999999</v>
      </c>
      <c r="EG29">
        <v>2.0354199999999998</v>
      </c>
      <c r="EH29">
        <v>21.0701</v>
      </c>
      <c r="EI29">
        <v>17.7226</v>
      </c>
      <c r="EJ29">
        <v>1799.83</v>
      </c>
      <c r="EK29">
        <v>0.97799199999999997</v>
      </c>
      <c r="EL29">
        <v>2.2007499999999999E-2</v>
      </c>
      <c r="EM29">
        <v>0</v>
      </c>
      <c r="EN29">
        <v>935.005</v>
      </c>
      <c r="EO29">
        <v>5.0010300000000001</v>
      </c>
      <c r="EP29">
        <v>18176.2</v>
      </c>
      <c r="EQ29">
        <v>14699.6</v>
      </c>
      <c r="ER29">
        <v>49.311999999999998</v>
      </c>
      <c r="ES29">
        <v>51.5</v>
      </c>
      <c r="ET29">
        <v>50.811999999999998</v>
      </c>
      <c r="EU29">
        <v>50</v>
      </c>
      <c r="EV29">
        <v>50.561999999999998</v>
      </c>
      <c r="EW29">
        <v>1755.33</v>
      </c>
      <c r="EX29">
        <v>39.5</v>
      </c>
      <c r="EY29">
        <v>0</v>
      </c>
      <c r="EZ29">
        <v>180.20000004768369</v>
      </c>
      <c r="FA29">
        <v>0</v>
      </c>
      <c r="FB29">
        <v>933.74612000000013</v>
      </c>
      <c r="FC29">
        <v>7.6426153549177709</v>
      </c>
      <c r="FD29">
        <v>129.90769237757061</v>
      </c>
      <c r="FE29">
        <v>18168.28</v>
      </c>
      <c r="FF29">
        <v>15</v>
      </c>
      <c r="FG29">
        <v>1693245979.0999999</v>
      </c>
      <c r="FH29" t="s">
        <v>490</v>
      </c>
      <c r="FI29">
        <v>1693245977.0999999</v>
      </c>
      <c r="FJ29">
        <v>1693245979.0999999</v>
      </c>
      <c r="FK29">
        <v>16</v>
      </c>
      <c r="FL29">
        <v>0.14000000000000001</v>
      </c>
      <c r="FM29">
        <v>-3.0000000000000001E-3</v>
      </c>
      <c r="FN29">
        <v>2.72</v>
      </c>
      <c r="FO29">
        <v>8.5000000000000006E-2</v>
      </c>
      <c r="FP29">
        <v>1000</v>
      </c>
      <c r="FQ29">
        <v>20</v>
      </c>
      <c r="FR29">
        <v>0.12</v>
      </c>
      <c r="FS29">
        <v>0.04</v>
      </c>
      <c r="FT29">
        <v>54.304793784221381</v>
      </c>
      <c r="FU29">
        <v>-0.82620031254468196</v>
      </c>
      <c r="FV29">
        <v>0.18801373699361651</v>
      </c>
      <c r="FW29">
        <v>1</v>
      </c>
      <c r="FX29">
        <v>0.33305382344122131</v>
      </c>
      <c r="FY29">
        <v>-5.5846756627365289E-2</v>
      </c>
      <c r="FZ29">
        <v>8.3406775353074645E-3</v>
      </c>
      <c r="GA29">
        <v>1</v>
      </c>
      <c r="GB29">
        <v>2</v>
      </c>
      <c r="GC29">
        <v>2</v>
      </c>
      <c r="GD29" t="s">
        <v>427</v>
      </c>
      <c r="GE29">
        <v>2.9028399999999999</v>
      </c>
      <c r="GF29">
        <v>2.8179599999999998</v>
      </c>
      <c r="GG29">
        <v>0.16381100000000001</v>
      </c>
      <c r="GH29">
        <v>0.17177799999999999</v>
      </c>
      <c r="GI29">
        <v>0.12354900000000001</v>
      </c>
      <c r="GJ29">
        <v>0.10677</v>
      </c>
      <c r="GK29">
        <v>23214.6</v>
      </c>
      <c r="GL29">
        <v>23133.200000000001</v>
      </c>
      <c r="GM29">
        <v>24632</v>
      </c>
      <c r="GN29">
        <v>24943.599999999999</v>
      </c>
      <c r="GO29">
        <v>28692.1</v>
      </c>
      <c r="GP29">
        <v>29186</v>
      </c>
      <c r="GQ29">
        <v>33327.599999999999</v>
      </c>
      <c r="GR29">
        <v>33373</v>
      </c>
      <c r="GS29">
        <v>1.9631000000000001</v>
      </c>
      <c r="GT29">
        <v>1.8614999999999999</v>
      </c>
      <c r="GU29">
        <v>4.8279799999999999E-3</v>
      </c>
      <c r="GV29">
        <v>0</v>
      </c>
      <c r="GW29">
        <v>27.9404</v>
      </c>
      <c r="GX29">
        <v>999.9</v>
      </c>
      <c r="GY29">
        <v>52.5</v>
      </c>
      <c r="GZ29">
        <v>33</v>
      </c>
      <c r="HA29">
        <v>26.701499999999999</v>
      </c>
      <c r="HB29">
        <v>61.824300000000001</v>
      </c>
      <c r="HC29">
        <v>24.995999999999999</v>
      </c>
      <c r="HD29">
        <v>1</v>
      </c>
      <c r="HE29">
        <v>0.425041</v>
      </c>
      <c r="HF29">
        <v>3.7214900000000002</v>
      </c>
      <c r="HG29">
        <v>20.131799999999998</v>
      </c>
      <c r="HH29">
        <v>5.2352600000000002</v>
      </c>
      <c r="HI29">
        <v>11.9201</v>
      </c>
      <c r="HJ29">
        <v>4.9611999999999998</v>
      </c>
      <c r="HK29">
        <v>3.2890000000000001</v>
      </c>
      <c r="HL29">
        <v>9999</v>
      </c>
      <c r="HM29">
        <v>9999</v>
      </c>
      <c r="HN29">
        <v>9999</v>
      </c>
      <c r="HO29">
        <v>870.5</v>
      </c>
      <c r="HP29">
        <v>1.8811</v>
      </c>
      <c r="HQ29">
        <v>1.87825</v>
      </c>
      <c r="HR29">
        <v>1.8861399999999999</v>
      </c>
      <c r="HS29">
        <v>1.8839999999999999</v>
      </c>
      <c r="HT29">
        <v>1.8815299999999999</v>
      </c>
      <c r="HU29">
        <v>1.88063</v>
      </c>
      <c r="HV29">
        <v>1.88171</v>
      </c>
      <c r="HW29">
        <v>1.8811199999999999</v>
      </c>
      <c r="HX29">
        <v>5</v>
      </c>
      <c r="HY29">
        <v>0</v>
      </c>
      <c r="HZ29">
        <v>0</v>
      </c>
      <c r="IA29">
        <v>0</v>
      </c>
      <c r="IB29" t="s">
        <v>428</v>
      </c>
      <c r="IC29" t="s">
        <v>429</v>
      </c>
      <c r="ID29" t="s">
        <v>430</v>
      </c>
      <c r="IE29" t="s">
        <v>430</v>
      </c>
      <c r="IF29" t="s">
        <v>430</v>
      </c>
      <c r="IG29" t="s">
        <v>430</v>
      </c>
      <c r="IH29">
        <v>0</v>
      </c>
      <c r="II29">
        <v>100</v>
      </c>
      <c r="IJ29">
        <v>100</v>
      </c>
      <c r="IK29">
        <v>2.7240000000000002</v>
      </c>
      <c r="IL29">
        <v>0.20250000000000001</v>
      </c>
      <c r="IM29">
        <v>2.0228293699807991</v>
      </c>
      <c r="IN29">
        <v>2.2153513873161218E-3</v>
      </c>
      <c r="IO29">
        <v>-2.2967369670569612E-6</v>
      </c>
      <c r="IP29">
        <v>7.7859689150384122E-10</v>
      </c>
      <c r="IQ29">
        <v>-0.10302144219893609</v>
      </c>
      <c r="IR29">
        <v>-4.1434251034592161E-3</v>
      </c>
      <c r="IS29">
        <v>8.3987709687394815E-4</v>
      </c>
      <c r="IT29">
        <v>-7.4586254598011197E-6</v>
      </c>
      <c r="IU29">
        <v>2</v>
      </c>
      <c r="IV29">
        <v>1930</v>
      </c>
      <c r="IW29">
        <v>2</v>
      </c>
      <c r="IX29">
        <v>41</v>
      </c>
      <c r="IY29">
        <v>0.9</v>
      </c>
      <c r="IZ29">
        <v>0.9</v>
      </c>
      <c r="JA29">
        <v>2.0605500000000001</v>
      </c>
      <c r="JB29">
        <v>2.48047</v>
      </c>
      <c r="JC29">
        <v>1.24512</v>
      </c>
      <c r="JD29">
        <v>2.2705099999999998</v>
      </c>
      <c r="JE29">
        <v>1.4501999999999999</v>
      </c>
      <c r="JF29">
        <v>2.3278799999999999</v>
      </c>
      <c r="JG29">
        <v>37.867899999999999</v>
      </c>
      <c r="JH29">
        <v>23.7986</v>
      </c>
      <c r="JI29">
        <v>18</v>
      </c>
      <c r="JJ29">
        <v>495.34100000000001</v>
      </c>
      <c r="JK29">
        <v>476.54</v>
      </c>
      <c r="JL29">
        <v>22.666499999999999</v>
      </c>
      <c r="JM29">
        <v>32.650399999999998</v>
      </c>
      <c r="JN29">
        <v>30.000699999999998</v>
      </c>
      <c r="JO29">
        <v>32.485599999999998</v>
      </c>
      <c r="JP29">
        <v>32.451500000000003</v>
      </c>
      <c r="JQ29">
        <v>41.351199999999999</v>
      </c>
      <c r="JR29">
        <v>28.982900000000001</v>
      </c>
      <c r="JS29">
        <v>0</v>
      </c>
      <c r="JT29">
        <v>22.6433</v>
      </c>
      <c r="JU29">
        <v>1000</v>
      </c>
      <c r="JV29">
        <v>20.427099999999999</v>
      </c>
      <c r="JW29">
        <v>99.448499999999996</v>
      </c>
      <c r="JX29">
        <v>99.529499999999999</v>
      </c>
    </row>
    <row r="30" spans="1:284" x14ac:dyDescent="0.3">
      <c r="A30">
        <v>14</v>
      </c>
      <c r="B30">
        <v>1693246221</v>
      </c>
      <c r="C30">
        <v>1611.900000095367</v>
      </c>
      <c r="D30" t="s">
        <v>491</v>
      </c>
      <c r="E30" t="s">
        <v>492</v>
      </c>
      <c r="F30" t="s">
        <v>416</v>
      </c>
      <c r="G30" t="s">
        <v>417</v>
      </c>
      <c r="H30" t="s">
        <v>418</v>
      </c>
      <c r="I30" t="s">
        <v>419</v>
      </c>
      <c r="J30" t="s">
        <v>420</v>
      </c>
      <c r="K30" t="s">
        <v>31</v>
      </c>
      <c r="L30" t="s">
        <v>421</v>
      </c>
      <c r="M30">
        <v>1693246221</v>
      </c>
      <c r="N30">
        <f t="shared" si="0"/>
        <v>2.8990966574451772E-3</v>
      </c>
      <c r="O30">
        <f t="shared" si="1"/>
        <v>2.8990966574451771</v>
      </c>
      <c r="P30">
        <f t="shared" si="2"/>
        <v>53.14062530617511</v>
      </c>
      <c r="Q30">
        <f t="shared" si="3"/>
        <v>1132.32</v>
      </c>
      <c r="R30">
        <f t="shared" si="4"/>
        <v>712.6465859801292</v>
      </c>
      <c r="S30">
        <f t="shared" si="5"/>
        <v>70.859874624529624</v>
      </c>
      <c r="T30">
        <f t="shared" si="6"/>
        <v>112.58884110768</v>
      </c>
      <c r="U30">
        <f t="shared" si="7"/>
        <v>0.22042895208869162</v>
      </c>
      <c r="V30">
        <f t="shared" si="8"/>
        <v>2.9142962762273497</v>
      </c>
      <c r="W30">
        <f t="shared" si="9"/>
        <v>0.21156766206641256</v>
      </c>
      <c r="X30">
        <f t="shared" si="10"/>
        <v>0.13299625773956913</v>
      </c>
      <c r="Y30">
        <f t="shared" si="11"/>
        <v>344.37951181023078</v>
      </c>
      <c r="Z30">
        <f t="shared" si="12"/>
        <v>29.499653331458312</v>
      </c>
      <c r="AA30">
        <f t="shared" si="13"/>
        <v>28.012499999999999</v>
      </c>
      <c r="AB30">
        <f t="shared" si="14"/>
        <v>3.7976058852418797</v>
      </c>
      <c r="AC30">
        <f t="shared" si="15"/>
        <v>64.479197804248855</v>
      </c>
      <c r="AD30">
        <f t="shared" si="16"/>
        <v>2.4780939950774998</v>
      </c>
      <c r="AE30">
        <f t="shared" si="17"/>
        <v>3.843245697008665</v>
      </c>
      <c r="AF30">
        <f t="shared" si="18"/>
        <v>1.3195118901643799</v>
      </c>
      <c r="AG30">
        <f t="shared" si="19"/>
        <v>-127.85016259333231</v>
      </c>
      <c r="AH30">
        <f t="shared" si="20"/>
        <v>32.224397427098275</v>
      </c>
      <c r="AI30">
        <f t="shared" si="21"/>
        <v>2.4130134873023583</v>
      </c>
      <c r="AJ30">
        <f t="shared" si="22"/>
        <v>251.1667601312991</v>
      </c>
      <c r="AK30">
        <v>0</v>
      </c>
      <c r="AL30">
        <v>0</v>
      </c>
      <c r="AM30">
        <f t="shared" si="23"/>
        <v>1</v>
      </c>
      <c r="AN30">
        <f t="shared" si="24"/>
        <v>0</v>
      </c>
      <c r="AO30">
        <f t="shared" si="25"/>
        <v>52211.10238321709</v>
      </c>
      <c r="AP30" t="s">
        <v>422</v>
      </c>
      <c r="AQ30">
        <v>10366.9</v>
      </c>
      <c r="AR30">
        <v>993.59653846153856</v>
      </c>
      <c r="AS30">
        <v>3431.87</v>
      </c>
      <c r="AT30">
        <f t="shared" si="26"/>
        <v>0.71047955241266758</v>
      </c>
      <c r="AU30">
        <v>-3.9894345373445681</v>
      </c>
      <c r="AV30" t="s">
        <v>493</v>
      </c>
      <c r="AW30">
        <v>10351.200000000001</v>
      </c>
      <c r="AX30">
        <v>942.45615384615382</v>
      </c>
      <c r="AY30">
        <v>1619.935924131712</v>
      </c>
      <c r="AZ30">
        <f t="shared" si="27"/>
        <v>0.41821393068289925</v>
      </c>
      <c r="BA30">
        <v>0.5</v>
      </c>
      <c r="BB30">
        <f t="shared" si="28"/>
        <v>1513.2270059051152</v>
      </c>
      <c r="BC30">
        <f t="shared" si="29"/>
        <v>53.14062530617511</v>
      </c>
      <c r="BD30">
        <f t="shared" si="30"/>
        <v>316.42630707754654</v>
      </c>
      <c r="BE30">
        <f t="shared" si="31"/>
        <v>3.7753793462963044E-2</v>
      </c>
      <c r="BF30">
        <f t="shared" si="32"/>
        <v>1.1185220655190342</v>
      </c>
      <c r="BG30">
        <f t="shared" si="33"/>
        <v>750.54408719559717</v>
      </c>
      <c r="BH30" t="s">
        <v>494</v>
      </c>
      <c r="BI30">
        <v>647.55999999999995</v>
      </c>
      <c r="BJ30">
        <f t="shared" si="34"/>
        <v>647.55999999999995</v>
      </c>
      <c r="BK30">
        <f t="shared" si="35"/>
        <v>0.60025579385364081</v>
      </c>
      <c r="BL30">
        <f t="shared" si="36"/>
        <v>0.69672618734417668</v>
      </c>
      <c r="BM30">
        <f t="shared" si="37"/>
        <v>0.65076592616062434</v>
      </c>
      <c r="BN30">
        <f t="shared" si="38"/>
        <v>1.0816496388146903</v>
      </c>
      <c r="BO30">
        <f t="shared" si="39"/>
        <v>0.74312176400633245</v>
      </c>
      <c r="BP30">
        <f t="shared" si="40"/>
        <v>0.47871936326731673</v>
      </c>
      <c r="BQ30">
        <f t="shared" si="41"/>
        <v>0.52128063673268321</v>
      </c>
      <c r="BR30">
        <v>7454</v>
      </c>
      <c r="BS30">
        <v>290.00000000000011</v>
      </c>
      <c r="BT30">
        <v>1443.25</v>
      </c>
      <c r="BU30">
        <v>115</v>
      </c>
      <c r="BV30">
        <v>10351.200000000001</v>
      </c>
      <c r="BW30">
        <v>1442.01</v>
      </c>
      <c r="BX30">
        <v>1.24</v>
      </c>
      <c r="BY30">
        <v>300.00000000000011</v>
      </c>
      <c r="BZ30">
        <v>38.299999999999997</v>
      </c>
      <c r="CA30">
        <v>1619.935924131712</v>
      </c>
      <c r="CB30">
        <v>1.676891920859664</v>
      </c>
      <c r="CC30">
        <v>-184.1700726762412</v>
      </c>
      <c r="CD30">
        <v>1.41943600577415</v>
      </c>
      <c r="CE30">
        <v>0.99833953465129088</v>
      </c>
      <c r="CF30">
        <v>-1.1229913904338159E-2</v>
      </c>
      <c r="CG30">
        <v>289.99999999999989</v>
      </c>
      <c r="CH30">
        <v>1441.98</v>
      </c>
      <c r="CI30">
        <v>695</v>
      </c>
      <c r="CJ30">
        <v>10315.6</v>
      </c>
      <c r="CK30">
        <v>1441.4</v>
      </c>
      <c r="CL30">
        <v>0.57999999999999996</v>
      </c>
      <c r="CZ30">
        <f t="shared" si="42"/>
        <v>1800.05</v>
      </c>
      <c r="DA30">
        <f t="shared" si="43"/>
        <v>1513.2270059051152</v>
      </c>
      <c r="DB30">
        <f t="shared" si="44"/>
        <v>0.84065831832733273</v>
      </c>
      <c r="DC30">
        <f t="shared" si="45"/>
        <v>0.19131663665466558</v>
      </c>
      <c r="DD30">
        <v>6</v>
      </c>
      <c r="DE30">
        <v>0.5</v>
      </c>
      <c r="DF30" t="s">
        <v>425</v>
      </c>
      <c r="DG30">
        <v>2</v>
      </c>
      <c r="DH30">
        <v>1693246221</v>
      </c>
      <c r="DI30">
        <v>1132.32</v>
      </c>
      <c r="DJ30">
        <v>1199.9000000000001</v>
      </c>
      <c r="DK30">
        <v>24.922499999999999</v>
      </c>
      <c r="DL30">
        <v>21.5367</v>
      </c>
      <c r="DM30">
        <v>1129.43</v>
      </c>
      <c r="DN30">
        <v>24.727699999999999</v>
      </c>
      <c r="DO30">
        <v>500.947</v>
      </c>
      <c r="DP30">
        <v>99.331699999999998</v>
      </c>
      <c r="DQ30">
        <v>0.100299</v>
      </c>
      <c r="DR30">
        <v>28.217600000000001</v>
      </c>
      <c r="DS30">
        <v>28.012499999999999</v>
      </c>
      <c r="DT30">
        <v>999.9</v>
      </c>
      <c r="DU30">
        <v>0</v>
      </c>
      <c r="DV30">
        <v>0</v>
      </c>
      <c r="DW30">
        <v>9980</v>
      </c>
      <c r="DX30">
        <v>0</v>
      </c>
      <c r="DY30">
        <v>1734.76</v>
      </c>
      <c r="DZ30">
        <v>-67.578500000000005</v>
      </c>
      <c r="EA30">
        <v>1161.26</v>
      </c>
      <c r="EB30">
        <v>1226.31</v>
      </c>
      <c r="EC30">
        <v>3.3858100000000002</v>
      </c>
      <c r="ED30">
        <v>1199.9000000000001</v>
      </c>
      <c r="EE30">
        <v>21.5367</v>
      </c>
      <c r="EF30">
        <v>2.47559</v>
      </c>
      <c r="EG30">
        <v>2.1392799999999998</v>
      </c>
      <c r="EH30">
        <v>20.866900000000001</v>
      </c>
      <c r="EI30">
        <v>18.514700000000001</v>
      </c>
      <c r="EJ30">
        <v>1800.05</v>
      </c>
      <c r="EK30">
        <v>0.97799199999999997</v>
      </c>
      <c r="EL30">
        <v>2.2007499999999999E-2</v>
      </c>
      <c r="EM30">
        <v>0</v>
      </c>
      <c r="EN30">
        <v>942.38400000000001</v>
      </c>
      <c r="EO30">
        <v>5.0010300000000001</v>
      </c>
      <c r="EP30">
        <v>18321.3</v>
      </c>
      <c r="EQ30">
        <v>14701.4</v>
      </c>
      <c r="ER30">
        <v>49.061999999999998</v>
      </c>
      <c r="ES30">
        <v>51.311999999999998</v>
      </c>
      <c r="ET30">
        <v>50.75</v>
      </c>
      <c r="EU30">
        <v>49.875</v>
      </c>
      <c r="EV30">
        <v>50.561999999999998</v>
      </c>
      <c r="EW30">
        <v>1755.54</v>
      </c>
      <c r="EX30">
        <v>39.5</v>
      </c>
      <c r="EY30">
        <v>0</v>
      </c>
      <c r="EZ30">
        <v>187.79999995231631</v>
      </c>
      <c r="FA30">
        <v>0</v>
      </c>
      <c r="FB30">
        <v>942.45615384615382</v>
      </c>
      <c r="FC30">
        <v>2.14290599142076</v>
      </c>
      <c r="FD30">
        <v>56.31111141422366</v>
      </c>
      <c r="FE30">
        <v>18324.142307692309</v>
      </c>
      <c r="FF30">
        <v>15</v>
      </c>
      <c r="FG30">
        <v>1693246094.5999999</v>
      </c>
      <c r="FH30" t="s">
        <v>495</v>
      </c>
      <c r="FI30">
        <v>1693246092.5999999</v>
      </c>
      <c r="FJ30">
        <v>1693246094.5999999</v>
      </c>
      <c r="FK30">
        <v>17</v>
      </c>
      <c r="FL30">
        <v>0.17199999999999999</v>
      </c>
      <c r="FM30">
        <v>0</v>
      </c>
      <c r="FN30">
        <v>2.89</v>
      </c>
      <c r="FO30">
        <v>0.1</v>
      </c>
      <c r="FP30">
        <v>1200</v>
      </c>
      <c r="FQ30">
        <v>21</v>
      </c>
      <c r="FR30">
        <v>0.14000000000000001</v>
      </c>
      <c r="FS30">
        <v>0.05</v>
      </c>
      <c r="FT30">
        <v>53.725782090723982</v>
      </c>
      <c r="FU30">
        <v>-2.2615396200981208</v>
      </c>
      <c r="FV30">
        <v>0.35532316277376569</v>
      </c>
      <c r="FW30">
        <v>0</v>
      </c>
      <c r="FX30">
        <v>0.2334305355782767</v>
      </c>
      <c r="FY30">
        <v>-4.775274440615495E-2</v>
      </c>
      <c r="FZ30">
        <v>7.0955385528002034E-3</v>
      </c>
      <c r="GA30">
        <v>1</v>
      </c>
      <c r="GB30">
        <v>1</v>
      </c>
      <c r="GC30">
        <v>2</v>
      </c>
      <c r="GD30" t="s">
        <v>496</v>
      </c>
      <c r="GE30">
        <v>2.9035899999999999</v>
      </c>
      <c r="GF30">
        <v>2.8181400000000001</v>
      </c>
      <c r="GG30">
        <v>0.18550800000000001</v>
      </c>
      <c r="GH30">
        <v>0.19257099999999999</v>
      </c>
      <c r="GI30">
        <v>0.12248100000000001</v>
      </c>
      <c r="GJ30">
        <v>0.110511</v>
      </c>
      <c r="GK30">
        <v>22609.1</v>
      </c>
      <c r="GL30">
        <v>22548.799999999999</v>
      </c>
      <c r="GM30">
        <v>24629.5</v>
      </c>
      <c r="GN30">
        <v>24940.6</v>
      </c>
      <c r="GO30">
        <v>28724.6</v>
      </c>
      <c r="GP30">
        <v>29059.3</v>
      </c>
      <c r="GQ30">
        <v>33324.1</v>
      </c>
      <c r="GR30">
        <v>33368.6</v>
      </c>
      <c r="GS30">
        <v>1.9616</v>
      </c>
      <c r="GT30">
        <v>1.8613999999999999</v>
      </c>
      <c r="GU30">
        <v>2.3961099999999999E-2</v>
      </c>
      <c r="GV30">
        <v>0</v>
      </c>
      <c r="GW30">
        <v>27.621200000000002</v>
      </c>
      <c r="GX30">
        <v>999.9</v>
      </c>
      <c r="GY30">
        <v>52.4</v>
      </c>
      <c r="GZ30">
        <v>33.200000000000003</v>
      </c>
      <c r="HA30">
        <v>26.952500000000001</v>
      </c>
      <c r="HB30">
        <v>61.814300000000003</v>
      </c>
      <c r="HC30">
        <v>24.5593</v>
      </c>
      <c r="HD30">
        <v>1</v>
      </c>
      <c r="HE30">
        <v>0.42743900000000001</v>
      </c>
      <c r="HF30">
        <v>3.1337000000000002</v>
      </c>
      <c r="HG30">
        <v>20.1431</v>
      </c>
      <c r="HH30">
        <v>5.2322600000000001</v>
      </c>
      <c r="HI30">
        <v>11.9201</v>
      </c>
      <c r="HJ30">
        <v>4.9611999999999998</v>
      </c>
      <c r="HK30">
        <v>3.2890000000000001</v>
      </c>
      <c r="HL30">
        <v>9999</v>
      </c>
      <c r="HM30">
        <v>9999</v>
      </c>
      <c r="HN30">
        <v>9999</v>
      </c>
      <c r="HO30">
        <v>870.5</v>
      </c>
      <c r="HP30">
        <v>1.88113</v>
      </c>
      <c r="HQ30">
        <v>1.87822</v>
      </c>
      <c r="HR30">
        <v>1.8861699999999999</v>
      </c>
      <c r="HS30">
        <v>1.8839999999999999</v>
      </c>
      <c r="HT30">
        <v>1.8815</v>
      </c>
      <c r="HU30">
        <v>1.88062</v>
      </c>
      <c r="HV30">
        <v>1.88171</v>
      </c>
      <c r="HW30">
        <v>1.8811199999999999</v>
      </c>
      <c r="HX30">
        <v>5</v>
      </c>
      <c r="HY30">
        <v>0</v>
      </c>
      <c r="HZ30">
        <v>0</v>
      </c>
      <c r="IA30">
        <v>0</v>
      </c>
      <c r="IB30" t="s">
        <v>428</v>
      </c>
      <c r="IC30" t="s">
        <v>429</v>
      </c>
      <c r="ID30" t="s">
        <v>430</v>
      </c>
      <c r="IE30" t="s">
        <v>430</v>
      </c>
      <c r="IF30" t="s">
        <v>430</v>
      </c>
      <c r="IG30" t="s">
        <v>430</v>
      </c>
      <c r="IH30">
        <v>0</v>
      </c>
      <c r="II30">
        <v>100</v>
      </c>
      <c r="IJ30">
        <v>100</v>
      </c>
      <c r="IK30">
        <v>2.89</v>
      </c>
      <c r="IL30">
        <v>0.1948</v>
      </c>
      <c r="IM30">
        <v>2.1931454731185158</v>
      </c>
      <c r="IN30">
        <v>2.2153513873161218E-3</v>
      </c>
      <c r="IO30">
        <v>-2.2967369670569612E-6</v>
      </c>
      <c r="IP30">
        <v>7.7859689150384122E-10</v>
      </c>
      <c r="IQ30">
        <v>-0.103506207176082</v>
      </c>
      <c r="IR30">
        <v>-4.1434251034592161E-3</v>
      </c>
      <c r="IS30">
        <v>8.3987709687394815E-4</v>
      </c>
      <c r="IT30">
        <v>-7.4586254598011197E-6</v>
      </c>
      <c r="IU30">
        <v>2</v>
      </c>
      <c r="IV30">
        <v>1930</v>
      </c>
      <c r="IW30">
        <v>2</v>
      </c>
      <c r="IX30">
        <v>41</v>
      </c>
      <c r="IY30">
        <v>2.1</v>
      </c>
      <c r="IZ30">
        <v>2.1</v>
      </c>
      <c r="JA30">
        <v>2.3889200000000002</v>
      </c>
      <c r="JB30">
        <v>2.47681</v>
      </c>
      <c r="JC30">
        <v>1.24512</v>
      </c>
      <c r="JD30">
        <v>2.2692899999999998</v>
      </c>
      <c r="JE30">
        <v>1.4501999999999999</v>
      </c>
      <c r="JF30">
        <v>2.2973599999999998</v>
      </c>
      <c r="JG30">
        <v>38.037700000000001</v>
      </c>
      <c r="JH30">
        <v>23.807300000000001</v>
      </c>
      <c r="JI30">
        <v>18</v>
      </c>
      <c r="JJ30">
        <v>495.01900000000001</v>
      </c>
      <c r="JK30">
        <v>477.2</v>
      </c>
      <c r="JL30">
        <v>23.0032</v>
      </c>
      <c r="JM30">
        <v>32.717100000000002</v>
      </c>
      <c r="JN30">
        <v>29.9999</v>
      </c>
      <c r="JO30">
        <v>32.569699999999997</v>
      </c>
      <c r="JP30">
        <v>32.538200000000003</v>
      </c>
      <c r="JQ30">
        <v>47.9238</v>
      </c>
      <c r="JR30">
        <v>25.585100000000001</v>
      </c>
      <c r="JS30">
        <v>0</v>
      </c>
      <c r="JT30">
        <v>23.007999999999999</v>
      </c>
      <c r="JU30">
        <v>1200</v>
      </c>
      <c r="JV30">
        <v>21.617799999999999</v>
      </c>
      <c r="JW30">
        <v>99.438199999999995</v>
      </c>
      <c r="JX30">
        <v>99.516999999999996</v>
      </c>
    </row>
    <row r="31" spans="1:284" x14ac:dyDescent="0.3">
      <c r="A31">
        <v>15</v>
      </c>
      <c r="B31">
        <v>1693246410.5</v>
      </c>
      <c r="C31">
        <v>1801.400000095367</v>
      </c>
      <c r="D31" t="s">
        <v>497</v>
      </c>
      <c r="E31" t="s">
        <v>498</v>
      </c>
      <c r="F31" t="s">
        <v>416</v>
      </c>
      <c r="G31" t="s">
        <v>417</v>
      </c>
      <c r="H31" t="s">
        <v>418</v>
      </c>
      <c r="I31" t="s">
        <v>419</v>
      </c>
      <c r="J31" t="s">
        <v>420</v>
      </c>
      <c r="K31" t="s">
        <v>31</v>
      </c>
      <c r="L31" t="s">
        <v>421</v>
      </c>
      <c r="M31">
        <v>1693246410.5</v>
      </c>
      <c r="N31">
        <f t="shared" si="0"/>
        <v>2.0645653123410757E-3</v>
      </c>
      <c r="O31">
        <f t="shared" si="1"/>
        <v>2.0645653123410757</v>
      </c>
      <c r="P31">
        <f t="shared" si="2"/>
        <v>52.279631100818392</v>
      </c>
      <c r="Q31">
        <f t="shared" si="3"/>
        <v>1433.79</v>
      </c>
      <c r="R31">
        <f t="shared" si="4"/>
        <v>853.23495026281967</v>
      </c>
      <c r="S31">
        <f t="shared" si="5"/>
        <v>84.837852463761266</v>
      </c>
      <c r="T31">
        <f t="shared" si="6"/>
        <v>142.56291827537999</v>
      </c>
      <c r="U31">
        <f t="shared" si="7"/>
        <v>0.1543545646694226</v>
      </c>
      <c r="V31">
        <f t="shared" si="8"/>
        <v>2.9300148685162712</v>
      </c>
      <c r="W31">
        <f t="shared" si="9"/>
        <v>0.14997529038462135</v>
      </c>
      <c r="X31">
        <f t="shared" si="10"/>
        <v>9.4117667766286744E-2</v>
      </c>
      <c r="Y31">
        <f t="shared" si="11"/>
        <v>344.38331181009954</v>
      </c>
      <c r="Z31">
        <f t="shared" si="12"/>
        <v>29.534874730668509</v>
      </c>
      <c r="AA31">
        <f t="shared" si="13"/>
        <v>28.0229</v>
      </c>
      <c r="AB31">
        <f t="shared" si="14"/>
        <v>3.7999087089273851</v>
      </c>
      <c r="AC31">
        <f t="shared" si="15"/>
        <v>65.042204095682138</v>
      </c>
      <c r="AD31">
        <f t="shared" si="16"/>
        <v>2.4743260623877994</v>
      </c>
      <c r="AE31">
        <f t="shared" si="17"/>
        <v>3.8041854466491842</v>
      </c>
      <c r="AF31">
        <f t="shared" si="18"/>
        <v>1.3255826465395857</v>
      </c>
      <c r="AG31">
        <f t="shared" si="19"/>
        <v>-91.047330274241446</v>
      </c>
      <c r="AH31">
        <f t="shared" si="20"/>
        <v>3.04868515871516</v>
      </c>
      <c r="AI31">
        <f t="shared" si="21"/>
        <v>0.2268790176081632</v>
      </c>
      <c r="AJ31">
        <f t="shared" si="22"/>
        <v>256.6115457121814</v>
      </c>
      <c r="AK31">
        <v>0</v>
      </c>
      <c r="AL31">
        <v>0</v>
      </c>
      <c r="AM31">
        <f t="shared" si="23"/>
        <v>1</v>
      </c>
      <c r="AN31">
        <f t="shared" si="24"/>
        <v>0</v>
      </c>
      <c r="AO31">
        <f t="shared" si="25"/>
        <v>52692.751592317982</v>
      </c>
      <c r="AP31" t="s">
        <v>422</v>
      </c>
      <c r="AQ31">
        <v>10366.9</v>
      </c>
      <c r="AR31">
        <v>993.59653846153856</v>
      </c>
      <c r="AS31">
        <v>3431.87</v>
      </c>
      <c r="AT31">
        <f t="shared" si="26"/>
        <v>0.71047955241266758</v>
      </c>
      <c r="AU31">
        <v>-3.9894345373445681</v>
      </c>
      <c r="AV31" t="s">
        <v>499</v>
      </c>
      <c r="AW31">
        <v>10353.6</v>
      </c>
      <c r="AX31">
        <v>947.89248000000009</v>
      </c>
      <c r="AY31">
        <v>1635.740346330062</v>
      </c>
      <c r="AZ31">
        <f t="shared" si="27"/>
        <v>0.42051164652954465</v>
      </c>
      <c r="BA31">
        <v>0.5</v>
      </c>
      <c r="BB31">
        <f t="shared" si="28"/>
        <v>1513.2438059050496</v>
      </c>
      <c r="BC31">
        <f t="shared" si="29"/>
        <v>52.279631100818392</v>
      </c>
      <c r="BD31">
        <f t="shared" si="30"/>
        <v>318.16832221088356</v>
      </c>
      <c r="BE31">
        <f t="shared" si="31"/>
        <v>3.7184401759047164E-2</v>
      </c>
      <c r="BF31">
        <f t="shared" si="32"/>
        <v>1.0980530361678271</v>
      </c>
      <c r="BG31">
        <f t="shared" si="33"/>
        <v>753.91903715688647</v>
      </c>
      <c r="BH31" t="s">
        <v>500</v>
      </c>
      <c r="BI31">
        <v>651.19000000000005</v>
      </c>
      <c r="BJ31">
        <f t="shared" si="34"/>
        <v>651.19000000000005</v>
      </c>
      <c r="BK31">
        <f t="shared" si="35"/>
        <v>0.60189891906682724</v>
      </c>
      <c r="BL31">
        <f t="shared" si="36"/>
        <v>0.69864163767148468</v>
      </c>
      <c r="BM31">
        <f t="shared" si="37"/>
        <v>0.64593180577050868</v>
      </c>
      <c r="BN31">
        <f t="shared" si="38"/>
        <v>1.0711741792126666</v>
      </c>
      <c r="BO31">
        <f t="shared" si="39"/>
        <v>0.73663995528075243</v>
      </c>
      <c r="BP31">
        <f t="shared" si="40"/>
        <v>0.47995786192469225</v>
      </c>
      <c r="BQ31">
        <f t="shared" si="41"/>
        <v>0.52004213807530775</v>
      </c>
      <c r="BR31">
        <v>7456</v>
      </c>
      <c r="BS31">
        <v>290.00000000000011</v>
      </c>
      <c r="BT31">
        <v>1456.25</v>
      </c>
      <c r="BU31">
        <v>105</v>
      </c>
      <c r="BV31">
        <v>10353.6</v>
      </c>
      <c r="BW31">
        <v>1455.23</v>
      </c>
      <c r="BX31">
        <v>1.02</v>
      </c>
      <c r="BY31">
        <v>300.00000000000011</v>
      </c>
      <c r="BZ31">
        <v>38.299999999999997</v>
      </c>
      <c r="CA31">
        <v>1635.740346330062</v>
      </c>
      <c r="CB31">
        <v>1.9049101464630429</v>
      </c>
      <c r="CC31">
        <v>-186.89309374093091</v>
      </c>
      <c r="CD31">
        <v>1.612520453954654</v>
      </c>
      <c r="CE31">
        <v>0.99791993126626355</v>
      </c>
      <c r="CF31">
        <v>-1.1230471412680749E-2</v>
      </c>
      <c r="CG31">
        <v>289.99999999999989</v>
      </c>
      <c r="CH31">
        <v>1454.07</v>
      </c>
      <c r="CI31">
        <v>715</v>
      </c>
      <c r="CJ31">
        <v>10314.5</v>
      </c>
      <c r="CK31">
        <v>1454.55</v>
      </c>
      <c r="CL31">
        <v>-0.48</v>
      </c>
      <c r="CZ31">
        <f t="shared" si="42"/>
        <v>1800.07</v>
      </c>
      <c r="DA31">
        <f t="shared" si="43"/>
        <v>1513.2438059050496</v>
      </c>
      <c r="DB31">
        <f t="shared" si="44"/>
        <v>0.84065831101293265</v>
      </c>
      <c r="DC31">
        <f t="shared" si="45"/>
        <v>0.19131662202586541</v>
      </c>
      <c r="DD31">
        <v>6</v>
      </c>
      <c r="DE31">
        <v>0.5</v>
      </c>
      <c r="DF31" t="s">
        <v>425</v>
      </c>
      <c r="DG31">
        <v>2</v>
      </c>
      <c r="DH31">
        <v>1693246410.5</v>
      </c>
      <c r="DI31">
        <v>1433.79</v>
      </c>
      <c r="DJ31">
        <v>1499.97</v>
      </c>
      <c r="DK31">
        <v>24.884899999999998</v>
      </c>
      <c r="DL31">
        <v>22.472999999999999</v>
      </c>
      <c r="DM31">
        <v>1430.68</v>
      </c>
      <c r="DN31">
        <v>24.692</v>
      </c>
      <c r="DO31">
        <v>500.81400000000002</v>
      </c>
      <c r="DP31">
        <v>99.331199999999995</v>
      </c>
      <c r="DQ31">
        <v>9.9622000000000002E-2</v>
      </c>
      <c r="DR31">
        <v>28.042200000000001</v>
      </c>
      <c r="DS31">
        <v>28.0229</v>
      </c>
      <c r="DT31">
        <v>999.9</v>
      </c>
      <c r="DU31">
        <v>0</v>
      </c>
      <c r="DV31">
        <v>0</v>
      </c>
      <c r="DW31">
        <v>10070</v>
      </c>
      <c r="DX31">
        <v>0</v>
      </c>
      <c r="DY31">
        <v>1730.83</v>
      </c>
      <c r="DZ31">
        <v>-66.182400000000001</v>
      </c>
      <c r="EA31">
        <v>1470.38</v>
      </c>
      <c r="EB31">
        <v>1534.45</v>
      </c>
      <c r="EC31">
        <v>2.41195</v>
      </c>
      <c r="ED31">
        <v>1499.97</v>
      </c>
      <c r="EE31">
        <v>22.472999999999999</v>
      </c>
      <c r="EF31">
        <v>2.4718499999999999</v>
      </c>
      <c r="EG31">
        <v>2.2322700000000002</v>
      </c>
      <c r="EH31">
        <v>20.842300000000002</v>
      </c>
      <c r="EI31">
        <v>19.195799999999998</v>
      </c>
      <c r="EJ31">
        <v>1800.07</v>
      </c>
      <c r="EK31">
        <v>0.97799199999999997</v>
      </c>
      <c r="EL31">
        <v>2.2007499999999999E-2</v>
      </c>
      <c r="EM31">
        <v>0</v>
      </c>
      <c r="EN31">
        <v>948.05399999999997</v>
      </c>
      <c r="EO31">
        <v>5.0010300000000001</v>
      </c>
      <c r="EP31">
        <v>18403.599999999999</v>
      </c>
      <c r="EQ31">
        <v>14701.6</v>
      </c>
      <c r="ER31">
        <v>49.125</v>
      </c>
      <c r="ES31">
        <v>51.375</v>
      </c>
      <c r="ET31">
        <v>50.75</v>
      </c>
      <c r="EU31">
        <v>49.875</v>
      </c>
      <c r="EV31">
        <v>50.5</v>
      </c>
      <c r="EW31">
        <v>1755.56</v>
      </c>
      <c r="EX31">
        <v>39.5</v>
      </c>
      <c r="EY31">
        <v>0</v>
      </c>
      <c r="EZ31">
        <v>187.79999995231631</v>
      </c>
      <c r="FA31">
        <v>0</v>
      </c>
      <c r="FB31">
        <v>947.89248000000009</v>
      </c>
      <c r="FC31">
        <v>1.5363846088001261</v>
      </c>
      <c r="FD31">
        <v>-13.961538620727371</v>
      </c>
      <c r="FE31">
        <v>18409.78</v>
      </c>
      <c r="FF31">
        <v>15</v>
      </c>
      <c r="FG31">
        <v>1693246376</v>
      </c>
      <c r="FH31" t="s">
        <v>501</v>
      </c>
      <c r="FI31">
        <v>1693246376</v>
      </c>
      <c r="FJ31">
        <v>1693246359.5</v>
      </c>
      <c r="FK31">
        <v>18</v>
      </c>
      <c r="FL31">
        <v>0.16700000000000001</v>
      </c>
      <c r="FM31">
        <v>-1E-3</v>
      </c>
      <c r="FN31">
        <v>3.1419999999999999</v>
      </c>
      <c r="FO31">
        <v>0.13700000000000001</v>
      </c>
      <c r="FP31">
        <v>1500</v>
      </c>
      <c r="FQ31">
        <v>22</v>
      </c>
      <c r="FR31">
        <v>0.19</v>
      </c>
      <c r="FS31">
        <v>0.1</v>
      </c>
      <c r="FT31">
        <v>53.147567722633283</v>
      </c>
      <c r="FU31">
        <v>-3.8436213851500058</v>
      </c>
      <c r="FV31">
        <v>0.75555833918077664</v>
      </c>
      <c r="FW31">
        <v>0</v>
      </c>
      <c r="FX31">
        <v>0.15524339615194799</v>
      </c>
      <c r="FY31">
        <v>4.0174288309309927E-2</v>
      </c>
      <c r="FZ31">
        <v>1.034331066395432E-2</v>
      </c>
      <c r="GA31">
        <v>1</v>
      </c>
      <c r="GB31">
        <v>1</v>
      </c>
      <c r="GC31">
        <v>2</v>
      </c>
      <c r="GD31" t="s">
        <v>496</v>
      </c>
      <c r="GE31">
        <v>2.9031799999999999</v>
      </c>
      <c r="GF31">
        <v>2.8182499999999999</v>
      </c>
      <c r="GG31">
        <v>0.21430399999999999</v>
      </c>
      <c r="GH31">
        <v>0.220383</v>
      </c>
      <c r="GI31">
        <v>0.122347</v>
      </c>
      <c r="GJ31">
        <v>0.113803</v>
      </c>
      <c r="GK31">
        <v>21809.200000000001</v>
      </c>
      <c r="GL31">
        <v>21769.9</v>
      </c>
      <c r="GM31">
        <v>24630.5</v>
      </c>
      <c r="GN31">
        <v>24939.5</v>
      </c>
      <c r="GO31">
        <v>28729.9</v>
      </c>
      <c r="GP31">
        <v>28949.200000000001</v>
      </c>
      <c r="GQ31">
        <v>33325.1</v>
      </c>
      <c r="GR31">
        <v>33366.400000000001</v>
      </c>
      <c r="GS31">
        <v>1.96</v>
      </c>
      <c r="GT31">
        <v>1.8620000000000001</v>
      </c>
      <c r="GU31">
        <v>2.49296E-2</v>
      </c>
      <c r="GV31">
        <v>0</v>
      </c>
      <c r="GW31">
        <v>27.6157</v>
      </c>
      <c r="GX31">
        <v>999.9</v>
      </c>
      <c r="GY31">
        <v>52.3</v>
      </c>
      <c r="GZ31">
        <v>33.299999999999997</v>
      </c>
      <c r="HA31">
        <v>27.052800000000001</v>
      </c>
      <c r="HB31">
        <v>61.904299999999999</v>
      </c>
      <c r="HC31">
        <v>24.575299999999999</v>
      </c>
      <c r="HD31">
        <v>1</v>
      </c>
      <c r="HE31">
        <v>0.43243900000000002</v>
      </c>
      <c r="HF31">
        <v>4.0370999999999997</v>
      </c>
      <c r="HG31">
        <v>20.124700000000001</v>
      </c>
      <c r="HH31">
        <v>5.2340600000000004</v>
      </c>
      <c r="HI31">
        <v>11.9201</v>
      </c>
      <c r="HJ31">
        <v>4.9607999999999999</v>
      </c>
      <c r="HK31">
        <v>3.2890000000000001</v>
      </c>
      <c r="HL31">
        <v>9999</v>
      </c>
      <c r="HM31">
        <v>9999</v>
      </c>
      <c r="HN31">
        <v>9999</v>
      </c>
      <c r="HO31">
        <v>870.6</v>
      </c>
      <c r="HP31">
        <v>1.88113</v>
      </c>
      <c r="HQ31">
        <v>1.8782799999999999</v>
      </c>
      <c r="HR31">
        <v>1.8862000000000001</v>
      </c>
      <c r="HS31">
        <v>1.8839999999999999</v>
      </c>
      <c r="HT31">
        <v>1.8815299999999999</v>
      </c>
      <c r="HU31">
        <v>1.88063</v>
      </c>
      <c r="HV31">
        <v>1.88171</v>
      </c>
      <c r="HW31">
        <v>1.88113</v>
      </c>
      <c r="HX31">
        <v>5</v>
      </c>
      <c r="HY31">
        <v>0</v>
      </c>
      <c r="HZ31">
        <v>0</v>
      </c>
      <c r="IA31">
        <v>0</v>
      </c>
      <c r="IB31" t="s">
        <v>428</v>
      </c>
      <c r="IC31" t="s">
        <v>429</v>
      </c>
      <c r="ID31" t="s">
        <v>430</v>
      </c>
      <c r="IE31" t="s">
        <v>430</v>
      </c>
      <c r="IF31" t="s">
        <v>430</v>
      </c>
      <c r="IG31" t="s">
        <v>430</v>
      </c>
      <c r="IH31">
        <v>0</v>
      </c>
      <c r="II31">
        <v>100</v>
      </c>
      <c r="IJ31">
        <v>100</v>
      </c>
      <c r="IK31">
        <v>3.11</v>
      </c>
      <c r="IL31">
        <v>0.19289999999999999</v>
      </c>
      <c r="IM31">
        <v>2.360550567020848</v>
      </c>
      <c r="IN31">
        <v>2.2153513873161218E-3</v>
      </c>
      <c r="IO31">
        <v>-2.2967369670569612E-6</v>
      </c>
      <c r="IP31">
        <v>7.7859689150384122E-10</v>
      </c>
      <c r="IQ31">
        <v>-0.1045807436130754</v>
      </c>
      <c r="IR31">
        <v>-4.1434251034592161E-3</v>
      </c>
      <c r="IS31">
        <v>8.3987709687394815E-4</v>
      </c>
      <c r="IT31">
        <v>-7.4586254598011197E-6</v>
      </c>
      <c r="IU31">
        <v>2</v>
      </c>
      <c r="IV31">
        <v>1930</v>
      </c>
      <c r="IW31">
        <v>2</v>
      </c>
      <c r="IX31">
        <v>41</v>
      </c>
      <c r="IY31">
        <v>0.6</v>
      </c>
      <c r="IZ31">
        <v>0.8</v>
      </c>
      <c r="JA31">
        <v>2.8588900000000002</v>
      </c>
      <c r="JB31">
        <v>2.4670399999999999</v>
      </c>
      <c r="JC31">
        <v>1.24512</v>
      </c>
      <c r="JD31">
        <v>2.2692899999999998</v>
      </c>
      <c r="JE31">
        <v>1.4501999999999999</v>
      </c>
      <c r="JF31">
        <v>2.2863799999999999</v>
      </c>
      <c r="JG31">
        <v>38.183700000000002</v>
      </c>
      <c r="JH31">
        <v>23.7986</v>
      </c>
      <c r="JI31">
        <v>18</v>
      </c>
      <c r="JJ31">
        <v>494.24700000000001</v>
      </c>
      <c r="JK31">
        <v>478.02800000000002</v>
      </c>
      <c r="JL31">
        <v>22.099499999999999</v>
      </c>
      <c r="JM31">
        <v>32.728700000000003</v>
      </c>
      <c r="JN31">
        <v>30.000499999999999</v>
      </c>
      <c r="JO31">
        <v>32.607500000000002</v>
      </c>
      <c r="JP31">
        <v>32.586399999999998</v>
      </c>
      <c r="JQ31">
        <v>57.337000000000003</v>
      </c>
      <c r="JR31">
        <v>22.914400000000001</v>
      </c>
      <c r="JS31">
        <v>8.9804700000000001E-2</v>
      </c>
      <c r="JT31">
        <v>22.084</v>
      </c>
      <c r="JU31">
        <v>1500</v>
      </c>
      <c r="JV31">
        <v>22.482399999999998</v>
      </c>
      <c r="JW31">
        <v>99.441599999999994</v>
      </c>
      <c r="JX31">
        <v>99.511499999999998</v>
      </c>
    </row>
    <row r="32" spans="1:284" x14ac:dyDescent="0.3">
      <c r="A32">
        <v>16</v>
      </c>
      <c r="B32">
        <v>1693246599.5</v>
      </c>
      <c r="C32">
        <v>1990.400000095367</v>
      </c>
      <c r="D32" t="s">
        <v>502</v>
      </c>
      <c r="E32" t="s">
        <v>503</v>
      </c>
      <c r="F32" t="s">
        <v>416</v>
      </c>
      <c r="G32" t="s">
        <v>417</v>
      </c>
      <c r="H32" t="s">
        <v>418</v>
      </c>
      <c r="I32" t="s">
        <v>419</v>
      </c>
      <c r="J32" t="s">
        <v>420</v>
      </c>
      <c r="K32" t="s">
        <v>31</v>
      </c>
      <c r="L32" t="s">
        <v>421</v>
      </c>
      <c r="M32">
        <v>1693246599.5</v>
      </c>
      <c r="N32">
        <f t="shared" si="0"/>
        <v>1.7351716731890373E-3</v>
      </c>
      <c r="O32">
        <f t="shared" si="1"/>
        <v>1.7351716731890372</v>
      </c>
      <c r="P32">
        <f t="shared" si="2"/>
        <v>53.51416812648597</v>
      </c>
      <c r="Q32">
        <f t="shared" si="3"/>
        <v>1732.11</v>
      </c>
      <c r="R32">
        <f t="shared" si="4"/>
        <v>1018.7194188450919</v>
      </c>
      <c r="S32">
        <f t="shared" si="5"/>
        <v>101.29251057858082</v>
      </c>
      <c r="T32">
        <f t="shared" si="6"/>
        <v>172.22580354575999</v>
      </c>
      <c r="U32">
        <f t="shared" si="7"/>
        <v>0.12799540355573791</v>
      </c>
      <c r="V32">
        <f t="shared" si="8"/>
        <v>2.9081349223050239</v>
      </c>
      <c r="W32">
        <f t="shared" si="9"/>
        <v>0.1249461320421042</v>
      </c>
      <c r="X32">
        <f t="shared" si="10"/>
        <v>7.835924701818435E-2</v>
      </c>
      <c r="Y32">
        <f t="shared" si="11"/>
        <v>344.3776118102964</v>
      </c>
      <c r="Z32">
        <f t="shared" si="12"/>
        <v>29.489533752182869</v>
      </c>
      <c r="AA32">
        <f t="shared" si="13"/>
        <v>27.9664</v>
      </c>
      <c r="AB32">
        <f t="shared" si="14"/>
        <v>3.7874128302005903</v>
      </c>
      <c r="AC32">
        <f t="shared" si="15"/>
        <v>64.935560100141259</v>
      </c>
      <c r="AD32">
        <f t="shared" si="16"/>
        <v>2.4498857310240001</v>
      </c>
      <c r="AE32">
        <f t="shared" si="17"/>
        <v>3.7727952561676146</v>
      </c>
      <c r="AF32">
        <f t="shared" si="18"/>
        <v>1.3375270991765902</v>
      </c>
      <c r="AG32">
        <f t="shared" si="19"/>
        <v>-76.521070787636546</v>
      </c>
      <c r="AH32">
        <f t="shared" si="20"/>
        <v>-10.394737426446033</v>
      </c>
      <c r="AI32">
        <f t="shared" si="21"/>
        <v>-0.77861131571491804</v>
      </c>
      <c r="AJ32">
        <f t="shared" si="22"/>
        <v>256.68319228049887</v>
      </c>
      <c r="AK32">
        <v>0</v>
      </c>
      <c r="AL32">
        <v>0</v>
      </c>
      <c r="AM32">
        <f t="shared" si="23"/>
        <v>1</v>
      </c>
      <c r="AN32">
        <f t="shared" si="24"/>
        <v>0</v>
      </c>
      <c r="AO32">
        <f t="shared" si="25"/>
        <v>52089.632313240108</v>
      </c>
      <c r="AP32" t="s">
        <v>422</v>
      </c>
      <c r="AQ32">
        <v>10366.9</v>
      </c>
      <c r="AR32">
        <v>993.59653846153856</v>
      </c>
      <c r="AS32">
        <v>3431.87</v>
      </c>
      <c r="AT32">
        <f t="shared" si="26"/>
        <v>0.71047955241266758</v>
      </c>
      <c r="AU32">
        <v>-3.9894345373445681</v>
      </c>
      <c r="AV32" t="s">
        <v>504</v>
      </c>
      <c r="AW32">
        <v>10342.9</v>
      </c>
      <c r="AX32">
        <v>957.66964000000007</v>
      </c>
      <c r="AY32">
        <v>1668.5537375569629</v>
      </c>
      <c r="AZ32">
        <f t="shared" si="27"/>
        <v>0.42604806878909041</v>
      </c>
      <c r="BA32">
        <v>0.5</v>
      </c>
      <c r="BB32">
        <f t="shared" si="28"/>
        <v>1513.2186059051483</v>
      </c>
      <c r="BC32">
        <f t="shared" si="29"/>
        <v>53.51416812648597</v>
      </c>
      <c r="BD32">
        <f t="shared" si="30"/>
        <v>322.35193235080402</v>
      </c>
      <c r="BE32">
        <f t="shared" si="31"/>
        <v>3.8000856214316849E-2</v>
      </c>
      <c r="BF32">
        <f t="shared" si="32"/>
        <v>1.0567932112422234</v>
      </c>
      <c r="BG32">
        <f t="shared" si="33"/>
        <v>760.81508678515797</v>
      </c>
      <c r="BH32" t="s">
        <v>505</v>
      </c>
      <c r="BI32">
        <v>653.91</v>
      </c>
      <c r="BJ32">
        <f t="shared" si="34"/>
        <v>653.91</v>
      </c>
      <c r="BK32">
        <f t="shared" si="35"/>
        <v>0.60809772842112253</v>
      </c>
      <c r="BL32">
        <f t="shared" si="36"/>
        <v>0.70062433861624585</v>
      </c>
      <c r="BM32">
        <f t="shared" si="37"/>
        <v>0.63475221473420673</v>
      </c>
      <c r="BN32">
        <f t="shared" si="38"/>
        <v>1.0532284099046394</v>
      </c>
      <c r="BO32">
        <f t="shared" si="39"/>
        <v>0.72318232153109219</v>
      </c>
      <c r="BP32">
        <f t="shared" si="40"/>
        <v>0.47839593334560471</v>
      </c>
      <c r="BQ32">
        <f t="shared" si="41"/>
        <v>0.52160406665439529</v>
      </c>
      <c r="BR32">
        <v>7458</v>
      </c>
      <c r="BS32">
        <v>290.00000000000011</v>
      </c>
      <c r="BT32">
        <v>1484.58</v>
      </c>
      <c r="BU32">
        <v>165</v>
      </c>
      <c r="BV32">
        <v>10342.9</v>
      </c>
      <c r="BW32">
        <v>1483.12</v>
      </c>
      <c r="BX32">
        <v>1.46</v>
      </c>
      <c r="BY32">
        <v>300.00000000000011</v>
      </c>
      <c r="BZ32">
        <v>38.299999999999997</v>
      </c>
      <c r="CA32">
        <v>1668.5537375569629</v>
      </c>
      <c r="CB32">
        <v>1.60530553426497</v>
      </c>
      <c r="CC32">
        <v>-191.79415158470039</v>
      </c>
      <c r="CD32">
        <v>1.3588870740221211</v>
      </c>
      <c r="CE32">
        <v>0.99859639779575027</v>
      </c>
      <c r="CF32">
        <v>-1.123040600667408E-2</v>
      </c>
      <c r="CG32">
        <v>289.99999999999989</v>
      </c>
      <c r="CH32">
        <v>1482.81</v>
      </c>
      <c r="CI32">
        <v>735</v>
      </c>
      <c r="CJ32">
        <v>10313.1</v>
      </c>
      <c r="CK32">
        <v>1482.58</v>
      </c>
      <c r="CL32">
        <v>0.23</v>
      </c>
      <c r="CZ32">
        <f t="shared" si="42"/>
        <v>1800.04</v>
      </c>
      <c r="DA32">
        <f t="shared" si="43"/>
        <v>1513.2186059051483</v>
      </c>
      <c r="DB32">
        <f t="shared" si="44"/>
        <v>0.84065832198459378</v>
      </c>
      <c r="DC32">
        <f t="shared" si="45"/>
        <v>0.19131664396918757</v>
      </c>
      <c r="DD32">
        <v>6</v>
      </c>
      <c r="DE32">
        <v>0.5</v>
      </c>
      <c r="DF32" t="s">
        <v>425</v>
      </c>
      <c r="DG32">
        <v>2</v>
      </c>
      <c r="DH32">
        <v>1693246599.5</v>
      </c>
      <c r="DI32">
        <v>1732.11</v>
      </c>
      <c r="DJ32">
        <v>1799.83</v>
      </c>
      <c r="DK32">
        <v>24.638999999999999</v>
      </c>
      <c r="DL32">
        <v>22.6112</v>
      </c>
      <c r="DM32">
        <v>1728.45</v>
      </c>
      <c r="DN32">
        <v>24.450900000000001</v>
      </c>
      <c r="DO32">
        <v>500.76499999999999</v>
      </c>
      <c r="DP32">
        <v>99.330600000000004</v>
      </c>
      <c r="DQ32">
        <v>0.100616</v>
      </c>
      <c r="DR32">
        <v>27.900099999999998</v>
      </c>
      <c r="DS32">
        <v>27.9664</v>
      </c>
      <c r="DT32">
        <v>999.9</v>
      </c>
      <c r="DU32">
        <v>0</v>
      </c>
      <c r="DV32">
        <v>0</v>
      </c>
      <c r="DW32">
        <v>9945</v>
      </c>
      <c r="DX32">
        <v>0</v>
      </c>
      <c r="DY32">
        <v>1726.46</v>
      </c>
      <c r="DZ32">
        <v>-67.720100000000002</v>
      </c>
      <c r="EA32">
        <v>1775.86</v>
      </c>
      <c r="EB32">
        <v>1841.46</v>
      </c>
      <c r="EC32">
        <v>2.0277400000000001</v>
      </c>
      <c r="ED32">
        <v>1799.83</v>
      </c>
      <c r="EE32">
        <v>22.6112</v>
      </c>
      <c r="EF32">
        <v>2.4474</v>
      </c>
      <c r="EG32">
        <v>2.2459899999999999</v>
      </c>
      <c r="EH32">
        <v>20.680900000000001</v>
      </c>
      <c r="EI32">
        <v>19.2942</v>
      </c>
      <c r="EJ32">
        <v>1800.04</v>
      </c>
      <c r="EK32">
        <v>0.97799199999999997</v>
      </c>
      <c r="EL32">
        <v>2.2007499999999999E-2</v>
      </c>
      <c r="EM32">
        <v>0</v>
      </c>
      <c r="EN32">
        <v>957.66899999999998</v>
      </c>
      <c r="EO32">
        <v>5.0010300000000001</v>
      </c>
      <c r="EP32">
        <v>18552.2</v>
      </c>
      <c r="EQ32">
        <v>14701.4</v>
      </c>
      <c r="ER32">
        <v>49.186999999999998</v>
      </c>
      <c r="ES32">
        <v>51.436999999999998</v>
      </c>
      <c r="ET32">
        <v>50.875</v>
      </c>
      <c r="EU32">
        <v>50</v>
      </c>
      <c r="EV32">
        <v>50.625</v>
      </c>
      <c r="EW32">
        <v>1755.53</v>
      </c>
      <c r="EX32">
        <v>39.5</v>
      </c>
      <c r="EY32">
        <v>0</v>
      </c>
      <c r="EZ32">
        <v>187.20000004768369</v>
      </c>
      <c r="FA32">
        <v>0</v>
      </c>
      <c r="FB32">
        <v>957.66964000000007</v>
      </c>
      <c r="FC32">
        <v>-1.0837692372628951</v>
      </c>
      <c r="FD32">
        <v>-21.04615378676878</v>
      </c>
      <c r="FE32">
        <v>18556.939999999999</v>
      </c>
      <c r="FF32">
        <v>15</v>
      </c>
      <c r="FG32">
        <v>1693246482.5</v>
      </c>
      <c r="FH32" t="s">
        <v>506</v>
      </c>
      <c r="FI32">
        <v>1693246479</v>
      </c>
      <c r="FJ32">
        <v>1693246482.5</v>
      </c>
      <c r="FK32">
        <v>19</v>
      </c>
      <c r="FL32">
        <v>0.307</v>
      </c>
      <c r="FM32">
        <v>1E-3</v>
      </c>
      <c r="FN32">
        <v>3.75</v>
      </c>
      <c r="FO32">
        <v>0.13900000000000001</v>
      </c>
      <c r="FP32">
        <v>1800</v>
      </c>
      <c r="FQ32">
        <v>22</v>
      </c>
      <c r="FR32">
        <v>0.13</v>
      </c>
      <c r="FS32">
        <v>0.14000000000000001</v>
      </c>
      <c r="FT32">
        <v>54.146006503341233</v>
      </c>
      <c r="FU32">
        <v>-1.92901515398859</v>
      </c>
      <c r="FV32">
        <v>0.39478115782117718</v>
      </c>
      <c r="FW32">
        <v>0</v>
      </c>
      <c r="FX32">
        <v>0.1303348427376195</v>
      </c>
      <c r="FY32">
        <v>-8.98206120784255E-3</v>
      </c>
      <c r="FZ32">
        <v>1.3656738443367619E-3</v>
      </c>
      <c r="GA32">
        <v>1</v>
      </c>
      <c r="GB32">
        <v>1</v>
      </c>
      <c r="GC32">
        <v>2</v>
      </c>
      <c r="GD32" t="s">
        <v>496</v>
      </c>
      <c r="GE32">
        <v>2.9028999999999998</v>
      </c>
      <c r="GF32">
        <v>2.8181500000000002</v>
      </c>
      <c r="GG32">
        <v>0.23940500000000001</v>
      </c>
      <c r="GH32">
        <v>0.24496299999999999</v>
      </c>
      <c r="GI32">
        <v>0.12149600000000001</v>
      </c>
      <c r="GJ32">
        <v>0.11426699999999999</v>
      </c>
      <c r="GK32">
        <v>21107.4</v>
      </c>
      <c r="GL32">
        <v>21079</v>
      </c>
      <c r="GM32">
        <v>24626.7</v>
      </c>
      <c r="GN32">
        <v>24936.400000000001</v>
      </c>
      <c r="GO32">
        <v>28753.599999999999</v>
      </c>
      <c r="GP32">
        <v>28928.7</v>
      </c>
      <c r="GQ32">
        <v>33319.699999999997</v>
      </c>
      <c r="GR32">
        <v>33360.1</v>
      </c>
      <c r="GS32">
        <v>1.9603999999999999</v>
      </c>
      <c r="GT32">
        <v>1.8604000000000001</v>
      </c>
      <c r="GU32">
        <v>2.6553899999999998E-2</v>
      </c>
      <c r="GV32">
        <v>0</v>
      </c>
      <c r="GW32">
        <v>27.532699999999998</v>
      </c>
      <c r="GX32">
        <v>999.9</v>
      </c>
      <c r="GY32">
        <v>52.2</v>
      </c>
      <c r="GZ32">
        <v>33.4</v>
      </c>
      <c r="HA32">
        <v>27.152200000000001</v>
      </c>
      <c r="HB32">
        <v>61.904299999999999</v>
      </c>
      <c r="HC32">
        <v>24.495200000000001</v>
      </c>
      <c r="HD32">
        <v>1</v>
      </c>
      <c r="HE32">
        <v>0.43609799999999999</v>
      </c>
      <c r="HF32">
        <v>3.3842699999999999</v>
      </c>
      <c r="HG32">
        <v>20.138000000000002</v>
      </c>
      <c r="HH32">
        <v>5.2340600000000004</v>
      </c>
      <c r="HI32">
        <v>11.9201</v>
      </c>
      <c r="HJ32">
        <v>4.9610000000000003</v>
      </c>
      <c r="HK32">
        <v>3.2890000000000001</v>
      </c>
      <c r="HL32">
        <v>9999</v>
      </c>
      <c r="HM32">
        <v>9999</v>
      </c>
      <c r="HN32">
        <v>9999</v>
      </c>
      <c r="HO32">
        <v>870.6</v>
      </c>
      <c r="HP32">
        <v>1.8811</v>
      </c>
      <c r="HQ32">
        <v>1.8782300000000001</v>
      </c>
      <c r="HR32">
        <v>1.88615</v>
      </c>
      <c r="HS32">
        <v>1.8839999999999999</v>
      </c>
      <c r="HT32">
        <v>1.8815299999999999</v>
      </c>
      <c r="HU32">
        <v>1.8806</v>
      </c>
      <c r="HV32">
        <v>1.88171</v>
      </c>
      <c r="HW32">
        <v>1.8811800000000001</v>
      </c>
      <c r="HX32">
        <v>5</v>
      </c>
      <c r="HY32">
        <v>0</v>
      </c>
      <c r="HZ32">
        <v>0</v>
      </c>
      <c r="IA32">
        <v>0</v>
      </c>
      <c r="IB32" t="s">
        <v>428</v>
      </c>
      <c r="IC32" t="s">
        <v>429</v>
      </c>
      <c r="ID32" t="s">
        <v>430</v>
      </c>
      <c r="IE32" t="s">
        <v>430</v>
      </c>
      <c r="IF32" t="s">
        <v>430</v>
      </c>
      <c r="IG32" t="s">
        <v>430</v>
      </c>
      <c r="IH32">
        <v>0</v>
      </c>
      <c r="II32">
        <v>100</v>
      </c>
      <c r="IJ32">
        <v>100</v>
      </c>
      <c r="IK32">
        <v>3.66</v>
      </c>
      <c r="IL32">
        <v>0.18809999999999999</v>
      </c>
      <c r="IM32">
        <v>2.6687880719313219</v>
      </c>
      <c r="IN32">
        <v>2.2153513873161218E-3</v>
      </c>
      <c r="IO32">
        <v>-2.2967369670569612E-6</v>
      </c>
      <c r="IP32">
        <v>7.7859689150384122E-10</v>
      </c>
      <c r="IQ32">
        <v>-0.10366362449245391</v>
      </c>
      <c r="IR32">
        <v>-4.1434251034592161E-3</v>
      </c>
      <c r="IS32">
        <v>8.3987709687394815E-4</v>
      </c>
      <c r="IT32">
        <v>-7.4586254598011197E-6</v>
      </c>
      <c r="IU32">
        <v>2</v>
      </c>
      <c r="IV32">
        <v>1930</v>
      </c>
      <c r="IW32">
        <v>2</v>
      </c>
      <c r="IX32">
        <v>41</v>
      </c>
      <c r="IY32">
        <v>2</v>
      </c>
      <c r="IZ32">
        <v>1.9</v>
      </c>
      <c r="JA32">
        <v>3.30078</v>
      </c>
      <c r="JB32">
        <v>2.4609399999999999</v>
      </c>
      <c r="JC32">
        <v>1.24512</v>
      </c>
      <c r="JD32">
        <v>2.2692899999999998</v>
      </c>
      <c r="JE32">
        <v>1.4501999999999999</v>
      </c>
      <c r="JF32">
        <v>2.2680699999999998</v>
      </c>
      <c r="JG32">
        <v>38.378999999999998</v>
      </c>
      <c r="JH32">
        <v>23.7898</v>
      </c>
      <c r="JI32">
        <v>18</v>
      </c>
      <c r="JJ32">
        <v>495.13499999999999</v>
      </c>
      <c r="JK32">
        <v>477.52</v>
      </c>
      <c r="JL32">
        <v>22.338999999999999</v>
      </c>
      <c r="JM32">
        <v>32.7986</v>
      </c>
      <c r="JN32">
        <v>30</v>
      </c>
      <c r="JO32">
        <v>32.682699999999997</v>
      </c>
      <c r="JP32">
        <v>32.660200000000003</v>
      </c>
      <c r="JQ32">
        <v>66.168099999999995</v>
      </c>
      <c r="JR32">
        <v>22.751300000000001</v>
      </c>
      <c r="JS32">
        <v>0.26095699999999999</v>
      </c>
      <c r="JT32">
        <v>22.3597</v>
      </c>
      <c r="JU32">
        <v>1800</v>
      </c>
      <c r="JV32">
        <v>22.587399999999999</v>
      </c>
      <c r="JW32">
        <v>99.425899999999999</v>
      </c>
      <c r="JX32">
        <v>99.495400000000004</v>
      </c>
    </row>
    <row r="33" spans="1:284" x14ac:dyDescent="0.3">
      <c r="A33">
        <v>17</v>
      </c>
      <c r="B33">
        <v>1693249247.5999999</v>
      </c>
      <c r="C33">
        <v>4638.5</v>
      </c>
      <c r="D33" t="s">
        <v>507</v>
      </c>
      <c r="E33" t="s">
        <v>508</v>
      </c>
      <c r="F33" t="s">
        <v>416</v>
      </c>
      <c r="G33" t="s">
        <v>509</v>
      </c>
      <c r="H33" t="s">
        <v>418</v>
      </c>
      <c r="I33" t="s">
        <v>419</v>
      </c>
      <c r="J33" t="s">
        <v>510</v>
      </c>
      <c r="K33" t="s">
        <v>511</v>
      </c>
      <c r="L33" t="s">
        <v>421</v>
      </c>
      <c r="M33">
        <v>1693249247.5999999</v>
      </c>
      <c r="N33">
        <f t="shared" si="0"/>
        <v>5.031436905393585E-3</v>
      </c>
      <c r="O33">
        <f t="shared" si="1"/>
        <v>5.0314369053935852</v>
      </c>
      <c r="P33">
        <f t="shared" si="2"/>
        <v>25.077999012702303</v>
      </c>
      <c r="Q33">
        <f t="shared" si="3"/>
        <v>367.70499999999998</v>
      </c>
      <c r="R33">
        <f t="shared" si="4"/>
        <v>259.0532908502999</v>
      </c>
      <c r="S33">
        <f t="shared" si="5"/>
        <v>25.741730300093781</v>
      </c>
      <c r="T33">
        <f t="shared" si="6"/>
        <v>36.538284879252004</v>
      </c>
      <c r="U33">
        <f t="shared" si="7"/>
        <v>0.41918877737608312</v>
      </c>
      <c r="V33">
        <f t="shared" si="8"/>
        <v>2.919311102183463</v>
      </c>
      <c r="W33">
        <f t="shared" si="9"/>
        <v>0.38839143596776071</v>
      </c>
      <c r="X33">
        <f t="shared" si="10"/>
        <v>0.24532284507048363</v>
      </c>
      <c r="Y33">
        <f t="shared" si="11"/>
        <v>344.37319864419254</v>
      </c>
      <c r="Z33">
        <f t="shared" si="12"/>
        <v>29.231230299961332</v>
      </c>
      <c r="AA33">
        <f t="shared" si="13"/>
        <v>28.001100000000001</v>
      </c>
      <c r="AB33">
        <f t="shared" si="14"/>
        <v>3.7950830350723024</v>
      </c>
      <c r="AC33">
        <f t="shared" si="15"/>
        <v>65.213860441495711</v>
      </c>
      <c r="AD33">
        <f t="shared" si="16"/>
        <v>2.5489007368343999</v>
      </c>
      <c r="AE33">
        <f t="shared" si="17"/>
        <v>3.9085260703452076</v>
      </c>
      <c r="AF33">
        <f t="shared" si="18"/>
        <v>1.2461822982379025</v>
      </c>
      <c r="AG33">
        <f t="shared" si="19"/>
        <v>-221.88636752785709</v>
      </c>
      <c r="AH33">
        <f t="shared" si="20"/>
        <v>79.668742651331073</v>
      </c>
      <c r="AI33">
        <f t="shared" si="21"/>
        <v>5.9637362718712046</v>
      </c>
      <c r="AJ33">
        <f t="shared" si="22"/>
        <v>208.11931003953771</v>
      </c>
      <c r="AK33">
        <v>0</v>
      </c>
      <c r="AL33">
        <v>0</v>
      </c>
      <c r="AM33">
        <f t="shared" si="23"/>
        <v>1</v>
      </c>
      <c r="AN33">
        <f t="shared" si="24"/>
        <v>0</v>
      </c>
      <c r="AO33">
        <f t="shared" si="25"/>
        <v>52303.140335712807</v>
      </c>
      <c r="AP33" t="s">
        <v>422</v>
      </c>
      <c r="AQ33">
        <v>10366.9</v>
      </c>
      <c r="AR33">
        <v>993.59653846153856</v>
      </c>
      <c r="AS33">
        <v>3431.87</v>
      </c>
      <c r="AT33">
        <f t="shared" si="26"/>
        <v>0.71047955241266758</v>
      </c>
      <c r="AU33">
        <v>-3.9894345373445681</v>
      </c>
      <c r="AV33" t="s">
        <v>512</v>
      </c>
      <c r="AW33">
        <v>10381.1</v>
      </c>
      <c r="AX33">
        <v>871.73153846153832</v>
      </c>
      <c r="AY33">
        <v>1280.429551809367</v>
      </c>
      <c r="AZ33">
        <f t="shared" si="27"/>
        <v>0.31918820740297671</v>
      </c>
      <c r="BA33">
        <v>0.5</v>
      </c>
      <c r="BB33">
        <f t="shared" si="28"/>
        <v>1513.2014993220962</v>
      </c>
      <c r="BC33">
        <f t="shared" si="29"/>
        <v>25.077999012702303</v>
      </c>
      <c r="BD33">
        <f t="shared" si="30"/>
        <v>241.49803700405829</v>
      </c>
      <c r="BE33">
        <f t="shared" si="31"/>
        <v>1.9209228620952912E-2</v>
      </c>
      <c r="BF33">
        <f t="shared" si="32"/>
        <v>1.6802489798446514</v>
      </c>
      <c r="BG33">
        <f t="shared" si="33"/>
        <v>668.42850529843986</v>
      </c>
      <c r="BH33" t="s">
        <v>513</v>
      </c>
      <c r="BI33">
        <v>626.38</v>
      </c>
      <c r="BJ33">
        <f t="shared" si="34"/>
        <v>626.38</v>
      </c>
      <c r="BK33">
        <f t="shared" si="35"/>
        <v>0.510804792723765</v>
      </c>
      <c r="BL33">
        <f t="shared" si="36"/>
        <v>0.62487316475824162</v>
      </c>
      <c r="BM33">
        <f t="shared" si="37"/>
        <v>0.7668679796365816</v>
      </c>
      <c r="BN33">
        <f t="shared" si="38"/>
        <v>1.4248639254513582</v>
      </c>
      <c r="BO33">
        <f t="shared" si="39"/>
        <v>0.88236224612523684</v>
      </c>
      <c r="BP33">
        <f t="shared" si="40"/>
        <v>0.44900067930550924</v>
      </c>
      <c r="BQ33">
        <f t="shared" si="41"/>
        <v>0.55099932069449076</v>
      </c>
      <c r="BR33">
        <v>7460</v>
      </c>
      <c r="BS33">
        <v>290.00000000000011</v>
      </c>
      <c r="BT33">
        <v>1176.56</v>
      </c>
      <c r="BU33">
        <v>125</v>
      </c>
      <c r="BV33">
        <v>10381.1</v>
      </c>
      <c r="BW33">
        <v>1173.6199999999999</v>
      </c>
      <c r="BX33">
        <v>2.94</v>
      </c>
      <c r="BY33">
        <v>300.00000000000011</v>
      </c>
      <c r="BZ33">
        <v>38.299999999999997</v>
      </c>
      <c r="CA33">
        <v>1280.429551809367</v>
      </c>
      <c r="CB33">
        <v>1.48307120789182</v>
      </c>
      <c r="CC33">
        <v>-110.8830251335969</v>
      </c>
      <c r="CD33">
        <v>1.259295293114076</v>
      </c>
      <c r="CE33">
        <v>0.99640153364082973</v>
      </c>
      <c r="CF33">
        <v>-1.126399332591768E-2</v>
      </c>
      <c r="CG33">
        <v>289.99999999999989</v>
      </c>
      <c r="CH33">
        <v>1171.6600000000001</v>
      </c>
      <c r="CI33">
        <v>745</v>
      </c>
      <c r="CJ33">
        <v>10344.4</v>
      </c>
      <c r="CK33">
        <v>1173.24</v>
      </c>
      <c r="CL33">
        <v>-1.58</v>
      </c>
      <c r="CZ33">
        <f t="shared" si="42"/>
        <v>1800.02</v>
      </c>
      <c r="DA33">
        <f t="shared" si="43"/>
        <v>1513.2014993220962</v>
      </c>
      <c r="DB33">
        <f t="shared" si="44"/>
        <v>0.84065815897717588</v>
      </c>
      <c r="DC33">
        <f t="shared" si="45"/>
        <v>0.19131631795435192</v>
      </c>
      <c r="DD33">
        <v>6</v>
      </c>
      <c r="DE33">
        <v>0.5</v>
      </c>
      <c r="DF33" t="s">
        <v>425</v>
      </c>
      <c r="DG33">
        <v>2</v>
      </c>
      <c r="DH33">
        <v>1693249247.5999999</v>
      </c>
      <c r="DI33">
        <v>367.70499999999998</v>
      </c>
      <c r="DJ33">
        <v>399.99700000000001</v>
      </c>
      <c r="DK33">
        <v>25.651</v>
      </c>
      <c r="DL33">
        <v>19.772099999999998</v>
      </c>
      <c r="DM33">
        <v>366.02300000000002</v>
      </c>
      <c r="DN33">
        <v>25.436599999999999</v>
      </c>
      <c r="DO33">
        <v>500.33600000000001</v>
      </c>
      <c r="DP33">
        <v>99.268600000000006</v>
      </c>
      <c r="DQ33">
        <v>9.9874400000000002E-2</v>
      </c>
      <c r="DR33">
        <v>28.507300000000001</v>
      </c>
      <c r="DS33">
        <v>28.001100000000001</v>
      </c>
      <c r="DT33">
        <v>999.9</v>
      </c>
      <c r="DU33">
        <v>0</v>
      </c>
      <c r="DV33">
        <v>0</v>
      </c>
      <c r="DW33">
        <v>10015</v>
      </c>
      <c r="DX33">
        <v>0</v>
      </c>
      <c r="DY33">
        <v>1671.83</v>
      </c>
      <c r="DZ33">
        <v>-32.2926</v>
      </c>
      <c r="EA33">
        <v>377.38499999999999</v>
      </c>
      <c r="EB33">
        <v>408.06599999999997</v>
      </c>
      <c r="EC33">
        <v>5.8789400000000001</v>
      </c>
      <c r="ED33">
        <v>399.99700000000001</v>
      </c>
      <c r="EE33">
        <v>19.772099999999998</v>
      </c>
      <c r="EF33">
        <v>2.5463399999999998</v>
      </c>
      <c r="EG33">
        <v>1.9627399999999999</v>
      </c>
      <c r="EH33">
        <v>21.325800000000001</v>
      </c>
      <c r="EI33">
        <v>17.146899999999999</v>
      </c>
      <c r="EJ33">
        <v>1800.02</v>
      </c>
      <c r="EK33">
        <v>0.97799899999999995</v>
      </c>
      <c r="EL33">
        <v>2.2000800000000001E-2</v>
      </c>
      <c r="EM33">
        <v>0</v>
      </c>
      <c r="EN33">
        <v>871.33600000000001</v>
      </c>
      <c r="EO33">
        <v>5.0010300000000001</v>
      </c>
      <c r="EP33">
        <v>16576.3</v>
      </c>
      <c r="EQ33">
        <v>14701.2</v>
      </c>
      <c r="ER33">
        <v>48.5</v>
      </c>
      <c r="ES33">
        <v>50.436999999999998</v>
      </c>
      <c r="ET33">
        <v>50.061999999999998</v>
      </c>
      <c r="EU33">
        <v>49</v>
      </c>
      <c r="EV33">
        <v>49.936999999999998</v>
      </c>
      <c r="EW33">
        <v>1755.53</v>
      </c>
      <c r="EX33">
        <v>39.49</v>
      </c>
      <c r="EY33">
        <v>0</v>
      </c>
      <c r="EZ33">
        <v>2646</v>
      </c>
      <c r="FA33">
        <v>0</v>
      </c>
      <c r="FB33">
        <v>871.73153846153832</v>
      </c>
      <c r="FC33">
        <v>1.176615384376493</v>
      </c>
      <c r="FD33">
        <v>20.47521362318351</v>
      </c>
      <c r="FE33">
        <v>16577.488461538462</v>
      </c>
      <c r="FF33">
        <v>15</v>
      </c>
      <c r="FG33">
        <v>1693249209.0999999</v>
      </c>
      <c r="FH33" t="s">
        <v>514</v>
      </c>
      <c r="FI33">
        <v>1693249196.0999999</v>
      </c>
      <c r="FJ33">
        <v>1693249209.0999999</v>
      </c>
      <c r="FK33">
        <v>21</v>
      </c>
      <c r="FL33">
        <v>-0.21099999999999999</v>
      </c>
      <c r="FM33">
        <v>0</v>
      </c>
      <c r="FN33">
        <v>1.7070000000000001</v>
      </c>
      <c r="FO33">
        <v>8.4000000000000005E-2</v>
      </c>
      <c r="FP33">
        <v>400</v>
      </c>
      <c r="FQ33">
        <v>20</v>
      </c>
      <c r="FR33">
        <v>0.22</v>
      </c>
      <c r="FS33">
        <v>0.05</v>
      </c>
      <c r="FT33">
        <v>25.116617190916891</v>
      </c>
      <c r="FU33">
        <v>-0.58502015215486969</v>
      </c>
      <c r="FV33">
        <v>0.16887285222410151</v>
      </c>
      <c r="FW33">
        <v>1</v>
      </c>
      <c r="FX33">
        <v>0.41743820533173681</v>
      </c>
      <c r="FY33">
        <v>4.5418163586218807E-2</v>
      </c>
      <c r="FZ33">
        <v>1.242993681410105E-2</v>
      </c>
      <c r="GA33">
        <v>1</v>
      </c>
      <c r="GB33">
        <v>2</v>
      </c>
      <c r="GC33">
        <v>2</v>
      </c>
      <c r="GD33" t="s">
        <v>427</v>
      </c>
      <c r="GE33">
        <v>2.90395</v>
      </c>
      <c r="GF33">
        <v>2.8180100000000001</v>
      </c>
      <c r="GG33">
        <v>8.4829600000000005E-2</v>
      </c>
      <c r="GH33">
        <v>9.0849700000000005E-2</v>
      </c>
      <c r="GI33">
        <v>0.125055</v>
      </c>
      <c r="GJ33">
        <v>0.10424799999999999</v>
      </c>
      <c r="GK33">
        <v>25447.1</v>
      </c>
      <c r="GL33">
        <v>25411.4</v>
      </c>
      <c r="GM33">
        <v>24668.1</v>
      </c>
      <c r="GN33">
        <v>24957.1</v>
      </c>
      <c r="GO33">
        <v>28675.3</v>
      </c>
      <c r="GP33">
        <v>29268.6</v>
      </c>
      <c r="GQ33">
        <v>33370</v>
      </c>
      <c r="GR33">
        <v>33374.6</v>
      </c>
      <c r="GS33">
        <v>1.9746999999999999</v>
      </c>
      <c r="GT33">
        <v>1.8677999999999999</v>
      </c>
      <c r="GU33">
        <v>4.7504900000000003E-2</v>
      </c>
      <c r="GV33">
        <v>0</v>
      </c>
      <c r="GW33">
        <v>27.225000000000001</v>
      </c>
      <c r="GX33">
        <v>999.9</v>
      </c>
      <c r="GY33">
        <v>53</v>
      </c>
      <c r="GZ33">
        <v>33.1</v>
      </c>
      <c r="HA33">
        <v>27.1264</v>
      </c>
      <c r="HB33">
        <v>61.631</v>
      </c>
      <c r="HC33">
        <v>25.212299999999999</v>
      </c>
      <c r="HD33">
        <v>1</v>
      </c>
      <c r="HE33">
        <v>0.359207</v>
      </c>
      <c r="HF33">
        <v>2.5398900000000002</v>
      </c>
      <c r="HG33">
        <v>20.1492</v>
      </c>
      <c r="HH33">
        <v>5.2352600000000002</v>
      </c>
      <c r="HI33">
        <v>11.9201</v>
      </c>
      <c r="HJ33">
        <v>4.9615999999999998</v>
      </c>
      <c r="HK33">
        <v>3.2890000000000001</v>
      </c>
      <c r="HL33">
        <v>9999</v>
      </c>
      <c r="HM33">
        <v>9999</v>
      </c>
      <c r="HN33">
        <v>9999</v>
      </c>
      <c r="HO33">
        <v>871.4</v>
      </c>
      <c r="HP33">
        <v>1.8811</v>
      </c>
      <c r="HQ33">
        <v>1.87822</v>
      </c>
      <c r="HR33">
        <v>1.8861699999999999</v>
      </c>
      <c r="HS33">
        <v>1.8839999999999999</v>
      </c>
      <c r="HT33">
        <v>1.88144</v>
      </c>
      <c r="HU33">
        <v>1.8805400000000001</v>
      </c>
      <c r="HV33">
        <v>1.88171</v>
      </c>
      <c r="HW33">
        <v>1.8811</v>
      </c>
      <c r="HX33">
        <v>5</v>
      </c>
      <c r="HY33">
        <v>0</v>
      </c>
      <c r="HZ33">
        <v>0</v>
      </c>
      <c r="IA33">
        <v>0</v>
      </c>
      <c r="IB33" t="s">
        <v>428</v>
      </c>
      <c r="IC33" t="s">
        <v>429</v>
      </c>
      <c r="ID33" t="s">
        <v>430</v>
      </c>
      <c r="IE33" t="s">
        <v>430</v>
      </c>
      <c r="IF33" t="s">
        <v>430</v>
      </c>
      <c r="IG33" t="s">
        <v>430</v>
      </c>
      <c r="IH33">
        <v>0</v>
      </c>
      <c r="II33">
        <v>100</v>
      </c>
      <c r="IJ33">
        <v>100</v>
      </c>
      <c r="IK33">
        <v>1.6819999999999999</v>
      </c>
      <c r="IL33">
        <v>0.21440000000000001</v>
      </c>
      <c r="IM33">
        <v>1.140058794830114</v>
      </c>
      <c r="IN33">
        <v>2.2153513873161218E-3</v>
      </c>
      <c r="IO33">
        <v>-2.2967369670569612E-6</v>
      </c>
      <c r="IP33">
        <v>7.7859689150384122E-10</v>
      </c>
      <c r="IQ33">
        <v>-0.10083785342966251</v>
      </c>
      <c r="IR33">
        <v>-4.1434251034592161E-3</v>
      </c>
      <c r="IS33">
        <v>8.3987709687394815E-4</v>
      </c>
      <c r="IT33">
        <v>-7.4586254598011197E-6</v>
      </c>
      <c r="IU33">
        <v>2</v>
      </c>
      <c r="IV33">
        <v>1930</v>
      </c>
      <c r="IW33">
        <v>2</v>
      </c>
      <c r="IX33">
        <v>41</v>
      </c>
      <c r="IY33">
        <v>0.9</v>
      </c>
      <c r="IZ33">
        <v>0.6</v>
      </c>
      <c r="JA33">
        <v>0.98510699999999995</v>
      </c>
      <c r="JB33">
        <v>2.47681</v>
      </c>
      <c r="JC33">
        <v>1.24512</v>
      </c>
      <c r="JD33">
        <v>2.2680699999999998</v>
      </c>
      <c r="JE33">
        <v>1.4501999999999999</v>
      </c>
      <c r="JF33">
        <v>2.4475099999999999</v>
      </c>
      <c r="JG33">
        <v>37.313800000000001</v>
      </c>
      <c r="JH33">
        <v>23.8248</v>
      </c>
      <c r="JI33">
        <v>18</v>
      </c>
      <c r="JJ33">
        <v>496.97</v>
      </c>
      <c r="JK33">
        <v>474.71699999999998</v>
      </c>
      <c r="JL33">
        <v>23.927299999999999</v>
      </c>
      <c r="JM33">
        <v>31.8049</v>
      </c>
      <c r="JN33">
        <v>30</v>
      </c>
      <c r="JO33">
        <v>31.738900000000001</v>
      </c>
      <c r="JP33">
        <v>31.712499999999999</v>
      </c>
      <c r="JQ33">
        <v>19.814800000000002</v>
      </c>
      <c r="JR33">
        <v>32.9</v>
      </c>
      <c r="JS33">
        <v>0</v>
      </c>
      <c r="JT33">
        <v>23.930700000000002</v>
      </c>
      <c r="JU33">
        <v>400</v>
      </c>
      <c r="JV33">
        <v>19.7486</v>
      </c>
      <c r="JW33">
        <v>99.583100000000002</v>
      </c>
      <c r="JX33">
        <v>99.555400000000006</v>
      </c>
    </row>
    <row r="34" spans="1:284" x14ac:dyDescent="0.3">
      <c r="A34">
        <v>18</v>
      </c>
      <c r="B34">
        <v>1693249357.5999999</v>
      </c>
      <c r="C34">
        <v>4748.5</v>
      </c>
      <c r="D34" t="s">
        <v>515</v>
      </c>
      <c r="E34" t="s">
        <v>516</v>
      </c>
      <c r="F34" t="s">
        <v>416</v>
      </c>
      <c r="G34" t="s">
        <v>509</v>
      </c>
      <c r="H34" t="s">
        <v>418</v>
      </c>
      <c r="I34" t="s">
        <v>419</v>
      </c>
      <c r="J34" t="s">
        <v>510</v>
      </c>
      <c r="K34" t="s">
        <v>511</v>
      </c>
      <c r="L34" t="s">
        <v>421</v>
      </c>
      <c r="M34">
        <v>1693249357.5999999</v>
      </c>
      <c r="N34">
        <f t="shared" si="0"/>
        <v>4.9753883241051662E-3</v>
      </c>
      <c r="O34">
        <f t="shared" si="1"/>
        <v>4.9753883241051664</v>
      </c>
      <c r="P34">
        <f t="shared" si="2"/>
        <v>18.144623187256446</v>
      </c>
      <c r="Q34">
        <f t="shared" si="3"/>
        <v>276.666</v>
      </c>
      <c r="R34">
        <f t="shared" si="4"/>
        <v>197.52555264330067</v>
      </c>
      <c r="S34">
        <f t="shared" si="5"/>
        <v>19.627650909486171</v>
      </c>
      <c r="T34">
        <f t="shared" si="6"/>
        <v>27.491651555230202</v>
      </c>
      <c r="U34">
        <f t="shared" si="7"/>
        <v>0.41708222187336391</v>
      </c>
      <c r="V34">
        <f t="shared" si="8"/>
        <v>2.9210500003176132</v>
      </c>
      <c r="W34">
        <f t="shared" si="9"/>
        <v>0.38659830345169111</v>
      </c>
      <c r="X34">
        <f t="shared" si="10"/>
        <v>0.2441768702338023</v>
      </c>
      <c r="Y34">
        <f t="shared" si="11"/>
        <v>344.38079864422264</v>
      </c>
      <c r="Z34">
        <f t="shared" si="12"/>
        <v>29.211192456566664</v>
      </c>
      <c r="AA34">
        <f t="shared" si="13"/>
        <v>27.970199999999998</v>
      </c>
      <c r="AB34">
        <f t="shared" si="14"/>
        <v>3.7882521349978351</v>
      </c>
      <c r="AC34">
        <f t="shared" si="15"/>
        <v>65.377511953607623</v>
      </c>
      <c r="AD34">
        <f t="shared" si="16"/>
        <v>2.5502112372826802</v>
      </c>
      <c r="AE34">
        <f t="shared" si="17"/>
        <v>3.9007468486906158</v>
      </c>
      <c r="AF34">
        <f t="shared" si="18"/>
        <v>1.2380408977151549</v>
      </c>
      <c r="AG34">
        <f t="shared" si="19"/>
        <v>-219.41462509303784</v>
      </c>
      <c r="AH34">
        <f t="shared" si="20"/>
        <v>79.18076682188962</v>
      </c>
      <c r="AI34">
        <f t="shared" si="21"/>
        <v>5.9217566415905054</v>
      </c>
      <c r="AJ34">
        <f t="shared" si="22"/>
        <v>210.06869701466491</v>
      </c>
      <c r="AK34">
        <v>0</v>
      </c>
      <c r="AL34">
        <v>0</v>
      </c>
      <c r="AM34">
        <f t="shared" si="23"/>
        <v>1</v>
      </c>
      <c r="AN34">
        <f t="shared" si="24"/>
        <v>0</v>
      </c>
      <c r="AO34">
        <f t="shared" si="25"/>
        <v>52358.897164272625</v>
      </c>
      <c r="AP34" t="s">
        <v>422</v>
      </c>
      <c r="AQ34">
        <v>10366.9</v>
      </c>
      <c r="AR34">
        <v>993.59653846153856</v>
      </c>
      <c r="AS34">
        <v>3431.87</v>
      </c>
      <c r="AT34">
        <f t="shared" si="26"/>
        <v>0.71047955241266758</v>
      </c>
      <c r="AU34">
        <v>-3.9894345373445681</v>
      </c>
      <c r="AV34" t="s">
        <v>517</v>
      </c>
      <c r="AW34">
        <v>10374.5</v>
      </c>
      <c r="AX34">
        <v>857.44680769230763</v>
      </c>
      <c r="AY34">
        <v>1204.933589198439</v>
      </c>
      <c r="AZ34">
        <f t="shared" si="27"/>
        <v>0.28838666680152125</v>
      </c>
      <c r="BA34">
        <v>0.5</v>
      </c>
      <c r="BB34">
        <f t="shared" si="28"/>
        <v>1513.235099322111</v>
      </c>
      <c r="BC34">
        <f t="shared" si="29"/>
        <v>18.144623187256446</v>
      </c>
      <c r="BD34">
        <f t="shared" si="30"/>
        <v>218.19841319028626</v>
      </c>
      <c r="BE34">
        <f t="shared" si="31"/>
        <v>1.4626978804890584E-2</v>
      </c>
      <c r="BF34">
        <f t="shared" si="32"/>
        <v>1.8481818672537722</v>
      </c>
      <c r="BG34">
        <f t="shared" si="33"/>
        <v>647.25771242946587</v>
      </c>
      <c r="BH34" t="s">
        <v>518</v>
      </c>
      <c r="BI34">
        <v>633.01</v>
      </c>
      <c r="BJ34">
        <f t="shared" si="34"/>
        <v>633.01</v>
      </c>
      <c r="BK34">
        <f t="shared" si="35"/>
        <v>0.47465154455433611</v>
      </c>
      <c r="BL34">
        <f t="shared" si="36"/>
        <v>0.60757553643335505</v>
      </c>
      <c r="BM34">
        <f t="shared" si="37"/>
        <v>0.79565837905488701</v>
      </c>
      <c r="BN34">
        <f t="shared" si="38"/>
        <v>1.6442302960815312</v>
      </c>
      <c r="BO34">
        <f t="shared" si="39"/>
        <v>0.9133251236702733</v>
      </c>
      <c r="BP34">
        <f t="shared" si="40"/>
        <v>0.44854256481842453</v>
      </c>
      <c r="BQ34">
        <f t="shared" si="41"/>
        <v>0.55145743518157553</v>
      </c>
      <c r="BR34">
        <v>7462</v>
      </c>
      <c r="BS34">
        <v>290.00000000000011</v>
      </c>
      <c r="BT34">
        <v>1121.27</v>
      </c>
      <c r="BU34">
        <v>155</v>
      </c>
      <c r="BV34">
        <v>10374.5</v>
      </c>
      <c r="BW34">
        <v>1117.52</v>
      </c>
      <c r="BX34">
        <v>3.75</v>
      </c>
      <c r="BY34">
        <v>300.00000000000011</v>
      </c>
      <c r="BZ34">
        <v>38.299999999999997</v>
      </c>
      <c r="CA34">
        <v>1204.933589198439</v>
      </c>
      <c r="CB34">
        <v>1.1249877131670361</v>
      </c>
      <c r="CC34">
        <v>-90.687535707688895</v>
      </c>
      <c r="CD34">
        <v>0.95510011378495063</v>
      </c>
      <c r="CE34">
        <v>0.99690390754038394</v>
      </c>
      <c r="CF34">
        <v>-1.1262353281423811E-2</v>
      </c>
      <c r="CG34">
        <v>289.99999999999989</v>
      </c>
      <c r="CH34">
        <v>1116.69</v>
      </c>
      <c r="CI34">
        <v>745</v>
      </c>
      <c r="CJ34">
        <v>10342.799999999999</v>
      </c>
      <c r="CK34">
        <v>1117.25</v>
      </c>
      <c r="CL34">
        <v>-0.56000000000000005</v>
      </c>
      <c r="CZ34">
        <f t="shared" si="42"/>
        <v>1800.06</v>
      </c>
      <c r="DA34">
        <f t="shared" si="43"/>
        <v>1513.235099322111</v>
      </c>
      <c r="DB34">
        <f t="shared" si="44"/>
        <v>0.84065814435191666</v>
      </c>
      <c r="DC34">
        <f t="shared" si="45"/>
        <v>0.19131628870383358</v>
      </c>
      <c r="DD34">
        <v>6</v>
      </c>
      <c r="DE34">
        <v>0.5</v>
      </c>
      <c r="DF34" t="s">
        <v>425</v>
      </c>
      <c r="DG34">
        <v>2</v>
      </c>
      <c r="DH34">
        <v>1693249357.5999999</v>
      </c>
      <c r="DI34">
        <v>276.666</v>
      </c>
      <c r="DJ34">
        <v>300.08800000000002</v>
      </c>
      <c r="DK34">
        <v>25.664400000000001</v>
      </c>
      <c r="DL34">
        <v>19.847999999999999</v>
      </c>
      <c r="DM34">
        <v>275.21300000000002</v>
      </c>
      <c r="DN34">
        <v>25.4496</v>
      </c>
      <c r="DO34">
        <v>500.072</v>
      </c>
      <c r="DP34">
        <v>99.268100000000004</v>
      </c>
      <c r="DQ34">
        <v>9.9554699999999996E-2</v>
      </c>
      <c r="DR34">
        <v>28.472999999999999</v>
      </c>
      <c r="DS34">
        <v>27.970199999999998</v>
      </c>
      <c r="DT34">
        <v>999.9</v>
      </c>
      <c r="DU34">
        <v>0</v>
      </c>
      <c r="DV34">
        <v>0</v>
      </c>
      <c r="DW34">
        <v>10025</v>
      </c>
      <c r="DX34">
        <v>0</v>
      </c>
      <c r="DY34">
        <v>1654.93</v>
      </c>
      <c r="DZ34">
        <v>-23.421800000000001</v>
      </c>
      <c r="EA34">
        <v>283.95299999999997</v>
      </c>
      <c r="EB34">
        <v>306.16500000000002</v>
      </c>
      <c r="EC34">
        <v>5.8164100000000003</v>
      </c>
      <c r="ED34">
        <v>300.08800000000002</v>
      </c>
      <c r="EE34">
        <v>19.847999999999999</v>
      </c>
      <c r="EF34">
        <v>2.54766</v>
      </c>
      <c r="EG34">
        <v>1.97028</v>
      </c>
      <c r="EH34">
        <v>21.334199999999999</v>
      </c>
      <c r="EI34">
        <v>17.2075</v>
      </c>
      <c r="EJ34">
        <v>1800.06</v>
      </c>
      <c r="EK34">
        <v>0.97800299999999996</v>
      </c>
      <c r="EL34">
        <v>2.1997099999999999E-2</v>
      </c>
      <c r="EM34">
        <v>0</v>
      </c>
      <c r="EN34">
        <v>856.53700000000003</v>
      </c>
      <c r="EO34">
        <v>5.0010300000000001</v>
      </c>
      <c r="EP34">
        <v>16298.9</v>
      </c>
      <c r="EQ34">
        <v>14701.6</v>
      </c>
      <c r="ER34">
        <v>48.686999999999998</v>
      </c>
      <c r="ES34">
        <v>50.625</v>
      </c>
      <c r="ET34">
        <v>50.25</v>
      </c>
      <c r="EU34">
        <v>49.186999999999998</v>
      </c>
      <c r="EV34">
        <v>50.061999999999998</v>
      </c>
      <c r="EW34">
        <v>1755.57</v>
      </c>
      <c r="EX34">
        <v>39.49</v>
      </c>
      <c r="EY34">
        <v>0</v>
      </c>
      <c r="EZ34">
        <v>108.2000000476837</v>
      </c>
      <c r="FA34">
        <v>0</v>
      </c>
      <c r="FB34">
        <v>857.44680769230763</v>
      </c>
      <c r="FC34">
        <v>-5.1795213546630547</v>
      </c>
      <c r="FD34">
        <v>-87.815384555533853</v>
      </c>
      <c r="FE34">
        <v>16310.98461538461</v>
      </c>
      <c r="FF34">
        <v>15</v>
      </c>
      <c r="FG34">
        <v>1693249319.5999999</v>
      </c>
      <c r="FH34" t="s">
        <v>519</v>
      </c>
      <c r="FI34">
        <v>1693249310.5999999</v>
      </c>
      <c r="FJ34">
        <v>1693249319.5999999</v>
      </c>
      <c r="FK34">
        <v>22</v>
      </c>
      <c r="FL34">
        <v>-0.13900000000000001</v>
      </c>
      <c r="FM34">
        <v>0</v>
      </c>
      <c r="FN34">
        <v>1.478</v>
      </c>
      <c r="FO34">
        <v>8.5999999999999993E-2</v>
      </c>
      <c r="FP34">
        <v>300</v>
      </c>
      <c r="FQ34">
        <v>20</v>
      </c>
      <c r="FR34">
        <v>0.27</v>
      </c>
      <c r="FS34">
        <v>0.06</v>
      </c>
      <c r="FT34">
        <v>18.146602469787261</v>
      </c>
      <c r="FU34">
        <v>-0.67883927339090444</v>
      </c>
      <c r="FV34">
        <v>0.144435411305461</v>
      </c>
      <c r="FW34">
        <v>1</v>
      </c>
      <c r="FX34">
        <v>0.41625672638934402</v>
      </c>
      <c r="FY34">
        <v>4.5885239015090111E-2</v>
      </c>
      <c r="FZ34">
        <v>1.5103935327006841E-2</v>
      </c>
      <c r="GA34">
        <v>1</v>
      </c>
      <c r="GB34">
        <v>2</v>
      </c>
      <c r="GC34">
        <v>2</v>
      </c>
      <c r="GD34" t="s">
        <v>427</v>
      </c>
      <c r="GE34">
        <v>2.9031899999999999</v>
      </c>
      <c r="GF34">
        <v>2.8177699999999999</v>
      </c>
      <c r="GG34">
        <v>6.7396499999999998E-2</v>
      </c>
      <c r="GH34">
        <v>7.2378200000000004E-2</v>
      </c>
      <c r="GI34">
        <v>0.12509000000000001</v>
      </c>
      <c r="GJ34">
        <v>0.10452</v>
      </c>
      <c r="GK34">
        <v>25931.1</v>
      </c>
      <c r="GL34">
        <v>25926.6</v>
      </c>
      <c r="GM34">
        <v>24667.7</v>
      </c>
      <c r="GN34">
        <v>24956.400000000001</v>
      </c>
      <c r="GO34">
        <v>28673.8</v>
      </c>
      <c r="GP34">
        <v>29258.799999999999</v>
      </c>
      <c r="GQ34">
        <v>33369.4</v>
      </c>
      <c r="GR34">
        <v>33373.699999999997</v>
      </c>
      <c r="GS34">
        <v>1.974</v>
      </c>
      <c r="GT34">
        <v>1.8662000000000001</v>
      </c>
      <c r="GU34">
        <v>4.0233100000000001E-2</v>
      </c>
      <c r="GV34">
        <v>0</v>
      </c>
      <c r="GW34">
        <v>27.312999999999999</v>
      </c>
      <c r="GX34">
        <v>999.9</v>
      </c>
      <c r="GY34">
        <v>52.9</v>
      </c>
      <c r="GZ34">
        <v>33.1</v>
      </c>
      <c r="HA34">
        <v>27.0732</v>
      </c>
      <c r="HB34">
        <v>61.790999999999997</v>
      </c>
      <c r="HC34">
        <v>25.777200000000001</v>
      </c>
      <c r="HD34">
        <v>1</v>
      </c>
      <c r="HE34">
        <v>0.359736</v>
      </c>
      <c r="HF34">
        <v>1.40395</v>
      </c>
      <c r="HG34">
        <v>20.163499999999999</v>
      </c>
      <c r="HH34">
        <v>5.2352600000000002</v>
      </c>
      <c r="HI34">
        <v>11.9201</v>
      </c>
      <c r="HJ34">
        <v>4.9615999999999998</v>
      </c>
      <c r="HK34">
        <v>3.2890000000000001</v>
      </c>
      <c r="HL34">
        <v>9999</v>
      </c>
      <c r="HM34">
        <v>9999</v>
      </c>
      <c r="HN34">
        <v>9999</v>
      </c>
      <c r="HO34">
        <v>871.4</v>
      </c>
      <c r="HP34">
        <v>1.8811</v>
      </c>
      <c r="HQ34">
        <v>1.8782000000000001</v>
      </c>
      <c r="HR34">
        <v>1.8861699999999999</v>
      </c>
      <c r="HS34">
        <v>1.8839999999999999</v>
      </c>
      <c r="HT34">
        <v>1.88144</v>
      </c>
      <c r="HU34">
        <v>1.88049</v>
      </c>
      <c r="HV34">
        <v>1.88171</v>
      </c>
      <c r="HW34">
        <v>1.8811</v>
      </c>
      <c r="HX34">
        <v>5</v>
      </c>
      <c r="HY34">
        <v>0</v>
      </c>
      <c r="HZ34">
        <v>0</v>
      </c>
      <c r="IA34">
        <v>0</v>
      </c>
      <c r="IB34" t="s">
        <v>428</v>
      </c>
      <c r="IC34" t="s">
        <v>429</v>
      </c>
      <c r="ID34" t="s">
        <v>430</v>
      </c>
      <c r="IE34" t="s">
        <v>430</v>
      </c>
      <c r="IF34" t="s">
        <v>430</v>
      </c>
      <c r="IG34" t="s">
        <v>430</v>
      </c>
      <c r="IH34">
        <v>0</v>
      </c>
      <c r="II34">
        <v>100</v>
      </c>
      <c r="IJ34">
        <v>100</v>
      </c>
      <c r="IK34">
        <v>1.4530000000000001</v>
      </c>
      <c r="IL34">
        <v>0.21479999999999999</v>
      </c>
      <c r="IM34">
        <v>1.000859734419598</v>
      </c>
      <c r="IN34">
        <v>2.2153513873161218E-3</v>
      </c>
      <c r="IO34">
        <v>-2.2967369670569612E-6</v>
      </c>
      <c r="IP34">
        <v>7.7859689150384122E-10</v>
      </c>
      <c r="IQ34">
        <v>-0.1007614229876307</v>
      </c>
      <c r="IR34">
        <v>-4.1434251034592161E-3</v>
      </c>
      <c r="IS34">
        <v>8.3987709687394815E-4</v>
      </c>
      <c r="IT34">
        <v>-7.4586254598011197E-6</v>
      </c>
      <c r="IU34">
        <v>2</v>
      </c>
      <c r="IV34">
        <v>1930</v>
      </c>
      <c r="IW34">
        <v>2</v>
      </c>
      <c r="IX34">
        <v>41</v>
      </c>
      <c r="IY34">
        <v>0.8</v>
      </c>
      <c r="IZ34">
        <v>0.6</v>
      </c>
      <c r="JA34">
        <v>0.78613299999999997</v>
      </c>
      <c r="JB34">
        <v>2.47925</v>
      </c>
      <c r="JC34">
        <v>1.24512</v>
      </c>
      <c r="JD34">
        <v>2.2680699999999998</v>
      </c>
      <c r="JE34">
        <v>1.4501999999999999</v>
      </c>
      <c r="JF34">
        <v>2.3938000000000001</v>
      </c>
      <c r="JG34">
        <v>37.457799999999999</v>
      </c>
      <c r="JH34">
        <v>23.833600000000001</v>
      </c>
      <c r="JI34">
        <v>18</v>
      </c>
      <c r="JJ34">
        <v>496.75099999999998</v>
      </c>
      <c r="JK34">
        <v>473.858</v>
      </c>
      <c r="JL34">
        <v>23.604099999999999</v>
      </c>
      <c r="JM34">
        <v>31.830100000000002</v>
      </c>
      <c r="JN34">
        <v>29.997599999999998</v>
      </c>
      <c r="JO34">
        <v>31.769200000000001</v>
      </c>
      <c r="JP34">
        <v>31.743300000000001</v>
      </c>
      <c r="JQ34">
        <v>15.812900000000001</v>
      </c>
      <c r="JR34">
        <v>32.718299999999999</v>
      </c>
      <c r="JS34">
        <v>0</v>
      </c>
      <c r="JT34">
        <v>23.814800000000002</v>
      </c>
      <c r="JU34">
        <v>300</v>
      </c>
      <c r="JV34">
        <v>19.813199999999998</v>
      </c>
      <c r="JW34">
        <v>99.581500000000005</v>
      </c>
      <c r="JX34">
        <v>99.552599999999998</v>
      </c>
    </row>
    <row r="35" spans="1:284" x14ac:dyDescent="0.3">
      <c r="A35">
        <v>19</v>
      </c>
      <c r="B35">
        <v>1693249469.5999999</v>
      </c>
      <c r="C35">
        <v>4860.5</v>
      </c>
      <c r="D35" t="s">
        <v>520</v>
      </c>
      <c r="E35" t="s">
        <v>521</v>
      </c>
      <c r="F35" t="s">
        <v>416</v>
      </c>
      <c r="G35" t="s">
        <v>509</v>
      </c>
      <c r="H35" t="s">
        <v>418</v>
      </c>
      <c r="I35" t="s">
        <v>419</v>
      </c>
      <c r="J35" t="s">
        <v>510</v>
      </c>
      <c r="K35" t="s">
        <v>511</v>
      </c>
      <c r="L35" t="s">
        <v>421</v>
      </c>
      <c r="M35">
        <v>1693249469.5999999</v>
      </c>
      <c r="N35">
        <f t="shared" si="0"/>
        <v>5.0232768610682134E-3</v>
      </c>
      <c r="O35">
        <f t="shared" si="1"/>
        <v>5.0232768610682133</v>
      </c>
      <c r="P35">
        <f t="shared" si="2"/>
        <v>10.695185014122208</v>
      </c>
      <c r="Q35">
        <f t="shared" si="3"/>
        <v>186.06399999999999</v>
      </c>
      <c r="R35">
        <f t="shared" si="4"/>
        <v>139.17783003614949</v>
      </c>
      <c r="S35">
        <f t="shared" si="5"/>
        <v>13.82977334608027</v>
      </c>
      <c r="T35">
        <f t="shared" si="6"/>
        <v>18.488741685343999</v>
      </c>
      <c r="U35">
        <f t="shared" si="7"/>
        <v>0.41963960311623311</v>
      </c>
      <c r="V35">
        <f t="shared" si="8"/>
        <v>2.9122855494021693</v>
      </c>
      <c r="W35">
        <f t="shared" si="9"/>
        <v>0.38871002674302746</v>
      </c>
      <c r="X35">
        <f t="shared" si="10"/>
        <v>0.24553242251465882</v>
      </c>
      <c r="Y35">
        <f t="shared" si="11"/>
        <v>344.33649864439275</v>
      </c>
      <c r="Z35">
        <f t="shared" si="12"/>
        <v>29.205283688579215</v>
      </c>
      <c r="AA35">
        <f t="shared" si="13"/>
        <v>27.9849</v>
      </c>
      <c r="AB35">
        <f t="shared" si="14"/>
        <v>3.7915004475839185</v>
      </c>
      <c r="AC35">
        <f t="shared" si="15"/>
        <v>65.311401327401725</v>
      </c>
      <c r="AD35">
        <f t="shared" si="16"/>
        <v>2.5483429022576001</v>
      </c>
      <c r="AE35">
        <f t="shared" si="17"/>
        <v>3.9018346727593949</v>
      </c>
      <c r="AF35">
        <f t="shared" si="18"/>
        <v>1.2431575453263184</v>
      </c>
      <c r="AG35">
        <f t="shared" si="19"/>
        <v>-221.5265095731082</v>
      </c>
      <c r="AH35">
        <f t="shared" si="20"/>
        <v>77.388818586055152</v>
      </c>
      <c r="AI35">
        <f t="shared" si="21"/>
        <v>5.8057223758326533</v>
      </c>
      <c r="AJ35">
        <f t="shared" si="22"/>
        <v>206.00453003317236</v>
      </c>
      <c r="AK35">
        <v>0</v>
      </c>
      <c r="AL35">
        <v>0</v>
      </c>
      <c r="AM35">
        <f t="shared" si="23"/>
        <v>1</v>
      </c>
      <c r="AN35">
        <f t="shared" si="24"/>
        <v>0</v>
      </c>
      <c r="AO35">
        <f t="shared" si="25"/>
        <v>52107.153735287677</v>
      </c>
      <c r="AP35" t="s">
        <v>422</v>
      </c>
      <c r="AQ35">
        <v>10366.9</v>
      </c>
      <c r="AR35">
        <v>993.59653846153856</v>
      </c>
      <c r="AS35">
        <v>3431.87</v>
      </c>
      <c r="AT35">
        <f t="shared" si="26"/>
        <v>0.71047955241266758</v>
      </c>
      <c r="AU35">
        <v>-3.9894345373445681</v>
      </c>
      <c r="AV35" t="s">
        <v>522</v>
      </c>
      <c r="AW35">
        <v>10372.799999999999</v>
      </c>
      <c r="AX35">
        <v>850.63452000000007</v>
      </c>
      <c r="AY35">
        <v>1145.7075601790009</v>
      </c>
      <c r="AZ35">
        <f t="shared" si="27"/>
        <v>0.2575465593793409</v>
      </c>
      <c r="BA35">
        <v>0.5</v>
      </c>
      <c r="BB35">
        <f t="shared" si="28"/>
        <v>1513.0415993221964</v>
      </c>
      <c r="BC35">
        <f t="shared" si="29"/>
        <v>10.695185014122208</v>
      </c>
      <c r="BD35">
        <f t="shared" si="30"/>
        <v>194.83932905162348</v>
      </c>
      <c r="BE35">
        <f t="shared" si="31"/>
        <v>9.7053640547920868E-3</v>
      </c>
      <c r="BF35">
        <f t="shared" si="32"/>
        <v>1.9954153392021063</v>
      </c>
      <c r="BG35">
        <f t="shared" si="33"/>
        <v>629.76992459678195</v>
      </c>
      <c r="BH35" t="s">
        <v>523</v>
      </c>
      <c r="BI35">
        <v>640.32000000000005</v>
      </c>
      <c r="BJ35">
        <f t="shared" si="34"/>
        <v>640.32000000000005</v>
      </c>
      <c r="BK35">
        <f t="shared" si="35"/>
        <v>0.44111392622742318</v>
      </c>
      <c r="BL35">
        <f t="shared" si="36"/>
        <v>0.58385497275494924</v>
      </c>
      <c r="BM35">
        <f t="shared" si="37"/>
        <v>0.81895808415432247</v>
      </c>
      <c r="BN35">
        <f t="shared" si="38"/>
        <v>1.9398531207494116</v>
      </c>
      <c r="BO35">
        <f t="shared" si="39"/>
        <v>0.93761527403842293</v>
      </c>
      <c r="BP35">
        <f t="shared" si="40"/>
        <v>0.43950017000773622</v>
      </c>
      <c r="BQ35">
        <f t="shared" si="41"/>
        <v>0.56049982999226378</v>
      </c>
      <c r="BR35">
        <v>7464</v>
      </c>
      <c r="BS35">
        <v>290.00000000000011</v>
      </c>
      <c r="BT35">
        <v>1075.33</v>
      </c>
      <c r="BU35">
        <v>155</v>
      </c>
      <c r="BV35">
        <v>10372.799999999999</v>
      </c>
      <c r="BW35">
        <v>1073.03</v>
      </c>
      <c r="BX35">
        <v>2.2999999999999998</v>
      </c>
      <c r="BY35">
        <v>300.00000000000011</v>
      </c>
      <c r="BZ35">
        <v>38.299999999999997</v>
      </c>
      <c r="CA35">
        <v>1145.7075601790009</v>
      </c>
      <c r="CB35">
        <v>1.2888274825066159</v>
      </c>
      <c r="CC35">
        <v>-75.38513875915136</v>
      </c>
      <c r="CD35">
        <v>1.094013666636527</v>
      </c>
      <c r="CE35">
        <v>0.99413755838463735</v>
      </c>
      <c r="CF35">
        <v>-1.1260503225806439E-2</v>
      </c>
      <c r="CG35">
        <v>289.99999999999989</v>
      </c>
      <c r="CH35">
        <v>1072.4000000000001</v>
      </c>
      <c r="CI35">
        <v>715</v>
      </c>
      <c r="CJ35">
        <v>10343</v>
      </c>
      <c r="CK35">
        <v>1072.82</v>
      </c>
      <c r="CL35">
        <v>-0.42</v>
      </c>
      <c r="CZ35">
        <f t="shared" si="42"/>
        <v>1799.83</v>
      </c>
      <c r="DA35">
        <f t="shared" si="43"/>
        <v>1513.0415993221964</v>
      </c>
      <c r="DB35">
        <f t="shared" si="44"/>
        <v>0.84065806177372104</v>
      </c>
      <c r="DC35">
        <f t="shared" si="45"/>
        <v>0.19131612354744212</v>
      </c>
      <c r="DD35">
        <v>6</v>
      </c>
      <c r="DE35">
        <v>0.5</v>
      </c>
      <c r="DF35" t="s">
        <v>425</v>
      </c>
      <c r="DG35">
        <v>2</v>
      </c>
      <c r="DH35">
        <v>1693249469.5999999</v>
      </c>
      <c r="DI35">
        <v>186.06399999999999</v>
      </c>
      <c r="DJ35">
        <v>200.01400000000001</v>
      </c>
      <c r="DK35">
        <v>25.645600000000002</v>
      </c>
      <c r="DL35">
        <v>19.774699999999999</v>
      </c>
      <c r="DM35">
        <v>184.86799999999999</v>
      </c>
      <c r="DN35">
        <v>25.434999999999999</v>
      </c>
      <c r="DO35">
        <v>500.20800000000003</v>
      </c>
      <c r="DP35">
        <v>99.267300000000006</v>
      </c>
      <c r="DQ35">
        <v>0.100346</v>
      </c>
      <c r="DR35">
        <v>28.477799999999998</v>
      </c>
      <c r="DS35">
        <v>27.9849</v>
      </c>
      <c r="DT35">
        <v>999.9</v>
      </c>
      <c r="DU35">
        <v>0</v>
      </c>
      <c r="DV35">
        <v>0</v>
      </c>
      <c r="DW35">
        <v>9975</v>
      </c>
      <c r="DX35">
        <v>0</v>
      </c>
      <c r="DY35">
        <v>1671.82</v>
      </c>
      <c r="DZ35">
        <v>-13.9498</v>
      </c>
      <c r="EA35">
        <v>190.96199999999999</v>
      </c>
      <c r="EB35">
        <v>204.04900000000001</v>
      </c>
      <c r="EC35">
        <v>5.8709499999999997</v>
      </c>
      <c r="ED35">
        <v>200.01400000000001</v>
      </c>
      <c r="EE35">
        <v>19.774699999999999</v>
      </c>
      <c r="EF35">
        <v>2.5457700000000001</v>
      </c>
      <c r="EG35">
        <v>1.9629799999999999</v>
      </c>
      <c r="EH35">
        <v>21.322099999999999</v>
      </c>
      <c r="EI35">
        <v>17.148800000000001</v>
      </c>
      <c r="EJ35">
        <v>1799.83</v>
      </c>
      <c r="EK35">
        <v>0.97800299999999996</v>
      </c>
      <c r="EL35">
        <v>2.1997099999999999E-2</v>
      </c>
      <c r="EM35">
        <v>0</v>
      </c>
      <c r="EN35">
        <v>850.25</v>
      </c>
      <c r="EO35">
        <v>5.0010300000000001</v>
      </c>
      <c r="EP35">
        <v>16193.1</v>
      </c>
      <c r="EQ35">
        <v>14699.7</v>
      </c>
      <c r="ER35">
        <v>48.811999999999998</v>
      </c>
      <c r="ES35">
        <v>50.936999999999998</v>
      </c>
      <c r="ET35">
        <v>50.375</v>
      </c>
      <c r="EU35">
        <v>49.561999999999998</v>
      </c>
      <c r="EV35">
        <v>50.25</v>
      </c>
      <c r="EW35">
        <v>1755.35</v>
      </c>
      <c r="EX35">
        <v>39.479999999999997</v>
      </c>
      <c r="EY35">
        <v>0</v>
      </c>
      <c r="EZ35">
        <v>109.7999999523163</v>
      </c>
      <c r="FA35">
        <v>0</v>
      </c>
      <c r="FB35">
        <v>850.63452000000007</v>
      </c>
      <c r="FC35">
        <v>-4.6141538531129394</v>
      </c>
      <c r="FD35">
        <v>-52.453846331280339</v>
      </c>
      <c r="FE35">
        <v>16208.548000000001</v>
      </c>
      <c r="FF35">
        <v>15</v>
      </c>
      <c r="FG35">
        <v>1693249431.5999999</v>
      </c>
      <c r="FH35" t="s">
        <v>524</v>
      </c>
      <c r="FI35">
        <v>1693249417.0999999</v>
      </c>
      <c r="FJ35">
        <v>1693249431.5999999</v>
      </c>
      <c r="FK35">
        <v>23</v>
      </c>
      <c r="FL35">
        <v>-0.14099999999999999</v>
      </c>
      <c r="FM35">
        <v>-4.0000000000000001E-3</v>
      </c>
      <c r="FN35">
        <v>1.216</v>
      </c>
      <c r="FO35">
        <v>0.08</v>
      </c>
      <c r="FP35">
        <v>200</v>
      </c>
      <c r="FQ35">
        <v>20</v>
      </c>
      <c r="FR35">
        <v>0.48</v>
      </c>
      <c r="FS35">
        <v>0.04</v>
      </c>
      <c r="FT35">
        <v>10.735470581143209</v>
      </c>
      <c r="FU35">
        <v>-0.62698652306394065</v>
      </c>
      <c r="FV35">
        <v>0.1156490649336209</v>
      </c>
      <c r="FW35">
        <v>1</v>
      </c>
      <c r="FX35">
        <v>0.41800952409699499</v>
      </c>
      <c r="FY35">
        <v>5.6491800123134088E-2</v>
      </c>
      <c r="FZ35">
        <v>1.6524476167936789E-2</v>
      </c>
      <c r="GA35">
        <v>1</v>
      </c>
      <c r="GB35">
        <v>2</v>
      </c>
      <c r="GC35">
        <v>2</v>
      </c>
      <c r="GD35" t="s">
        <v>427</v>
      </c>
      <c r="GE35">
        <v>2.9034499999999999</v>
      </c>
      <c r="GF35">
        <v>2.81813</v>
      </c>
      <c r="GG35">
        <v>4.7793000000000002E-2</v>
      </c>
      <c r="GH35">
        <v>5.1278400000000002E-2</v>
      </c>
      <c r="GI35">
        <v>0.125027</v>
      </c>
      <c r="GJ35">
        <v>0.104239</v>
      </c>
      <c r="GK35">
        <v>26473.5</v>
      </c>
      <c r="GL35">
        <v>26514.1</v>
      </c>
      <c r="GM35">
        <v>24665.7</v>
      </c>
      <c r="GN35">
        <v>24954.9</v>
      </c>
      <c r="GO35">
        <v>28674</v>
      </c>
      <c r="GP35">
        <v>29266.2</v>
      </c>
      <c r="GQ35">
        <v>33367</v>
      </c>
      <c r="GR35">
        <v>33371.4</v>
      </c>
      <c r="GS35">
        <v>1.9732000000000001</v>
      </c>
      <c r="GT35">
        <v>1.8648</v>
      </c>
      <c r="GU35">
        <v>3.8147E-2</v>
      </c>
      <c r="GV35">
        <v>0</v>
      </c>
      <c r="GW35">
        <v>27.361699999999999</v>
      </c>
      <c r="GX35">
        <v>999.9</v>
      </c>
      <c r="GY35">
        <v>52.9</v>
      </c>
      <c r="GZ35">
        <v>33.200000000000003</v>
      </c>
      <c r="HA35">
        <v>27.226800000000001</v>
      </c>
      <c r="HB35">
        <v>61.511000000000003</v>
      </c>
      <c r="HC35">
        <v>25.328499999999998</v>
      </c>
      <c r="HD35">
        <v>1</v>
      </c>
      <c r="HE35">
        <v>0.36778499999999997</v>
      </c>
      <c r="HF35">
        <v>3.0023</v>
      </c>
      <c r="HG35">
        <v>20.141500000000001</v>
      </c>
      <c r="HH35">
        <v>5.2352600000000002</v>
      </c>
      <c r="HI35">
        <v>11.9201</v>
      </c>
      <c r="HJ35">
        <v>4.9615999999999998</v>
      </c>
      <c r="HK35">
        <v>3.2890000000000001</v>
      </c>
      <c r="HL35">
        <v>9999</v>
      </c>
      <c r="HM35">
        <v>9999</v>
      </c>
      <c r="HN35">
        <v>9999</v>
      </c>
      <c r="HO35">
        <v>871.4</v>
      </c>
      <c r="HP35">
        <v>1.8811</v>
      </c>
      <c r="HQ35">
        <v>1.8782000000000001</v>
      </c>
      <c r="HR35">
        <v>1.8861399999999999</v>
      </c>
      <c r="HS35">
        <v>1.8839999999999999</v>
      </c>
      <c r="HT35">
        <v>1.88144</v>
      </c>
      <c r="HU35">
        <v>1.88049</v>
      </c>
      <c r="HV35">
        <v>1.8816999999999999</v>
      </c>
      <c r="HW35">
        <v>1.8811</v>
      </c>
      <c r="HX35">
        <v>5</v>
      </c>
      <c r="HY35">
        <v>0</v>
      </c>
      <c r="HZ35">
        <v>0</v>
      </c>
      <c r="IA35">
        <v>0</v>
      </c>
      <c r="IB35" t="s">
        <v>428</v>
      </c>
      <c r="IC35" t="s">
        <v>429</v>
      </c>
      <c r="ID35" t="s">
        <v>430</v>
      </c>
      <c r="IE35" t="s">
        <v>430</v>
      </c>
      <c r="IF35" t="s">
        <v>430</v>
      </c>
      <c r="IG35" t="s">
        <v>430</v>
      </c>
      <c r="IH35">
        <v>0</v>
      </c>
      <c r="II35">
        <v>100</v>
      </c>
      <c r="IJ35">
        <v>100</v>
      </c>
      <c r="IK35">
        <v>1.196</v>
      </c>
      <c r="IL35">
        <v>0.21060000000000001</v>
      </c>
      <c r="IM35">
        <v>0.86007791180475102</v>
      </c>
      <c r="IN35">
        <v>2.2153513873161218E-3</v>
      </c>
      <c r="IO35">
        <v>-2.2967369670569612E-6</v>
      </c>
      <c r="IP35">
        <v>7.7859689150384122E-10</v>
      </c>
      <c r="IQ35">
        <v>-0.10460261458803061</v>
      </c>
      <c r="IR35">
        <v>-4.1434251034592161E-3</v>
      </c>
      <c r="IS35">
        <v>8.3987709687394815E-4</v>
      </c>
      <c r="IT35">
        <v>-7.4586254598011197E-6</v>
      </c>
      <c r="IU35">
        <v>2</v>
      </c>
      <c r="IV35">
        <v>1930</v>
      </c>
      <c r="IW35">
        <v>2</v>
      </c>
      <c r="IX35">
        <v>41</v>
      </c>
      <c r="IY35">
        <v>0.9</v>
      </c>
      <c r="IZ35">
        <v>0.6</v>
      </c>
      <c r="JA35">
        <v>0.57861300000000004</v>
      </c>
      <c r="JB35">
        <v>2.4890099999999999</v>
      </c>
      <c r="JC35">
        <v>1.24512</v>
      </c>
      <c r="JD35">
        <v>2.2680699999999998</v>
      </c>
      <c r="JE35">
        <v>1.4501999999999999</v>
      </c>
      <c r="JF35">
        <v>2.4255399999999998</v>
      </c>
      <c r="JG35">
        <v>37.602200000000003</v>
      </c>
      <c r="JH35">
        <v>23.8248</v>
      </c>
      <c r="JI35">
        <v>18</v>
      </c>
      <c r="JJ35">
        <v>496.59100000000001</v>
      </c>
      <c r="JK35">
        <v>473.23399999999998</v>
      </c>
      <c r="JL35">
        <v>23.391400000000001</v>
      </c>
      <c r="JM35">
        <v>31.883400000000002</v>
      </c>
      <c r="JN35">
        <v>30</v>
      </c>
      <c r="JO35">
        <v>31.814800000000002</v>
      </c>
      <c r="JP35">
        <v>31.785399999999999</v>
      </c>
      <c r="JQ35">
        <v>11.6591</v>
      </c>
      <c r="JR35">
        <v>33.157200000000003</v>
      </c>
      <c r="JS35">
        <v>0</v>
      </c>
      <c r="JT35">
        <v>23.401800000000001</v>
      </c>
      <c r="JU35">
        <v>200</v>
      </c>
      <c r="JV35">
        <v>19.746300000000002</v>
      </c>
      <c r="JW35">
        <v>99.573899999999995</v>
      </c>
      <c r="JX35">
        <v>99.546300000000002</v>
      </c>
    </row>
    <row r="36" spans="1:284" x14ac:dyDescent="0.3">
      <c r="A36">
        <v>20</v>
      </c>
      <c r="B36">
        <v>1693249602.5999999</v>
      </c>
      <c r="C36">
        <v>4993.5</v>
      </c>
      <c r="D36" t="s">
        <v>525</v>
      </c>
      <c r="E36" t="s">
        <v>526</v>
      </c>
      <c r="F36" t="s">
        <v>416</v>
      </c>
      <c r="G36" t="s">
        <v>509</v>
      </c>
      <c r="H36" t="s">
        <v>418</v>
      </c>
      <c r="I36" t="s">
        <v>419</v>
      </c>
      <c r="J36" t="s">
        <v>510</v>
      </c>
      <c r="K36" t="s">
        <v>511</v>
      </c>
      <c r="L36" t="s">
        <v>421</v>
      </c>
      <c r="M36">
        <v>1693249602.5999999</v>
      </c>
      <c r="N36">
        <f t="shared" si="0"/>
        <v>5.1895609466101359E-3</v>
      </c>
      <c r="O36">
        <f t="shared" si="1"/>
        <v>5.1895609466101362</v>
      </c>
      <c r="P36">
        <f t="shared" si="2"/>
        <v>7.1045336855310897</v>
      </c>
      <c r="Q36">
        <f t="shared" si="3"/>
        <v>140.54599999999999</v>
      </c>
      <c r="R36">
        <f t="shared" si="4"/>
        <v>110.08943637769873</v>
      </c>
      <c r="S36">
        <f t="shared" si="5"/>
        <v>10.938928958022386</v>
      </c>
      <c r="T36">
        <f t="shared" si="6"/>
        <v>13.965215554920002</v>
      </c>
      <c r="U36">
        <f t="shared" si="7"/>
        <v>0.43626845305038386</v>
      </c>
      <c r="V36">
        <f t="shared" si="8"/>
        <v>2.9122256565474807</v>
      </c>
      <c r="W36">
        <f t="shared" si="9"/>
        <v>0.40294269590504983</v>
      </c>
      <c r="X36">
        <f t="shared" si="10"/>
        <v>0.25462089938747617</v>
      </c>
      <c r="Y36">
        <f t="shared" si="11"/>
        <v>344.34599864443044</v>
      </c>
      <c r="Z36">
        <f t="shared" si="12"/>
        <v>29.147321097706197</v>
      </c>
      <c r="AA36">
        <f t="shared" si="13"/>
        <v>27.962399999999999</v>
      </c>
      <c r="AB36">
        <f t="shared" si="14"/>
        <v>3.7865295267404666</v>
      </c>
      <c r="AC36">
        <f t="shared" si="15"/>
        <v>65.347612252071769</v>
      </c>
      <c r="AD36">
        <f t="shared" si="16"/>
        <v>2.5475941087800003</v>
      </c>
      <c r="AE36">
        <f t="shared" si="17"/>
        <v>3.8985266958996379</v>
      </c>
      <c r="AF36">
        <f t="shared" si="18"/>
        <v>1.2389354179604664</v>
      </c>
      <c r="AG36">
        <f t="shared" si="19"/>
        <v>-228.859637745507</v>
      </c>
      <c r="AH36">
        <f t="shared" si="20"/>
        <v>78.627557925570784</v>
      </c>
      <c r="AI36">
        <f t="shared" si="21"/>
        <v>5.8976845696400986</v>
      </c>
      <c r="AJ36">
        <f t="shared" si="22"/>
        <v>200.01160339413431</v>
      </c>
      <c r="AK36">
        <v>0</v>
      </c>
      <c r="AL36">
        <v>0</v>
      </c>
      <c r="AM36">
        <f t="shared" si="23"/>
        <v>1</v>
      </c>
      <c r="AN36">
        <f t="shared" si="24"/>
        <v>0</v>
      </c>
      <c r="AO36">
        <f t="shared" si="25"/>
        <v>52107.892502157614</v>
      </c>
      <c r="AP36" t="s">
        <v>422</v>
      </c>
      <c r="AQ36">
        <v>10366.9</v>
      </c>
      <c r="AR36">
        <v>993.59653846153856</v>
      </c>
      <c r="AS36">
        <v>3431.87</v>
      </c>
      <c r="AT36">
        <f t="shared" si="26"/>
        <v>0.71047955241266758</v>
      </c>
      <c r="AU36">
        <v>-3.9894345373445681</v>
      </c>
      <c r="AV36" t="s">
        <v>527</v>
      </c>
      <c r="AW36">
        <v>10371.299999999999</v>
      </c>
      <c r="AX36">
        <v>847.90147999999999</v>
      </c>
      <c r="AY36">
        <v>1110.4614147046229</v>
      </c>
      <c r="AZ36">
        <f t="shared" si="27"/>
        <v>0.23644219531433475</v>
      </c>
      <c r="BA36">
        <v>0.5</v>
      </c>
      <c r="BB36">
        <f t="shared" si="28"/>
        <v>1513.0835993222154</v>
      </c>
      <c r="BC36">
        <f t="shared" si="29"/>
        <v>7.1045336855310897</v>
      </c>
      <c r="BD36">
        <f t="shared" si="30"/>
        <v>178.87840395892994</v>
      </c>
      <c r="BE36">
        <f t="shared" si="31"/>
        <v>7.3320259553703391E-3</v>
      </c>
      <c r="BF36">
        <f t="shared" si="32"/>
        <v>2.0904900922765153</v>
      </c>
      <c r="BG36">
        <f t="shared" si="33"/>
        <v>618.97085122370515</v>
      </c>
      <c r="BH36" t="s">
        <v>528</v>
      </c>
      <c r="BI36">
        <v>643.64</v>
      </c>
      <c r="BJ36">
        <f t="shared" si="34"/>
        <v>643.64</v>
      </c>
      <c r="BK36">
        <f t="shared" si="35"/>
        <v>0.4203850836445272</v>
      </c>
      <c r="BL36">
        <f t="shared" si="36"/>
        <v>0.5624419241151466</v>
      </c>
      <c r="BM36">
        <f t="shared" si="37"/>
        <v>0.83257428020478108</v>
      </c>
      <c r="BN36">
        <f t="shared" si="38"/>
        <v>2.2466967248438792</v>
      </c>
      <c r="BO36">
        <f t="shared" si="39"/>
        <v>0.95207064421340692</v>
      </c>
      <c r="BP36">
        <f t="shared" si="40"/>
        <v>0.42694832899392154</v>
      </c>
      <c r="BQ36">
        <f t="shared" si="41"/>
        <v>0.57305167100607846</v>
      </c>
      <c r="BR36">
        <v>7466</v>
      </c>
      <c r="BS36">
        <v>290.00000000000011</v>
      </c>
      <c r="BT36">
        <v>1050.46</v>
      </c>
      <c r="BU36">
        <v>155</v>
      </c>
      <c r="BV36">
        <v>10371.299999999999</v>
      </c>
      <c r="BW36">
        <v>1048.31</v>
      </c>
      <c r="BX36">
        <v>2.15</v>
      </c>
      <c r="BY36">
        <v>300.00000000000011</v>
      </c>
      <c r="BZ36">
        <v>38.299999999999997</v>
      </c>
      <c r="CA36">
        <v>1110.4614147046229</v>
      </c>
      <c r="CB36">
        <v>0.66055796829717039</v>
      </c>
      <c r="CC36">
        <v>-64.458125496604083</v>
      </c>
      <c r="CD36">
        <v>0.56061838674984743</v>
      </c>
      <c r="CE36">
        <v>0.99788642104703751</v>
      </c>
      <c r="CF36">
        <v>-1.125866251390434E-2</v>
      </c>
      <c r="CG36">
        <v>289.99999999999989</v>
      </c>
      <c r="CH36">
        <v>1048.8699999999999</v>
      </c>
      <c r="CI36">
        <v>775</v>
      </c>
      <c r="CJ36">
        <v>10337.4</v>
      </c>
      <c r="CK36">
        <v>1048.1099999999999</v>
      </c>
      <c r="CL36">
        <v>0.76</v>
      </c>
      <c r="CZ36">
        <f t="shared" si="42"/>
        <v>1799.88</v>
      </c>
      <c r="DA36">
        <f t="shared" si="43"/>
        <v>1513.0835993222154</v>
      </c>
      <c r="DB36">
        <f t="shared" si="44"/>
        <v>0.84065804349301909</v>
      </c>
      <c r="DC36">
        <f t="shared" si="45"/>
        <v>0.19131608698603819</v>
      </c>
      <c r="DD36">
        <v>6</v>
      </c>
      <c r="DE36">
        <v>0.5</v>
      </c>
      <c r="DF36" t="s">
        <v>425</v>
      </c>
      <c r="DG36">
        <v>2</v>
      </c>
      <c r="DH36">
        <v>1693249602.5999999</v>
      </c>
      <c r="DI36">
        <v>140.54599999999999</v>
      </c>
      <c r="DJ36">
        <v>149.94900000000001</v>
      </c>
      <c r="DK36">
        <v>25.638999999999999</v>
      </c>
      <c r="DL36">
        <v>19.569700000000001</v>
      </c>
      <c r="DM36">
        <v>139.541</v>
      </c>
      <c r="DN36">
        <v>25.434699999999999</v>
      </c>
      <c r="DO36">
        <v>499.87700000000001</v>
      </c>
      <c r="DP36">
        <v>99.263900000000007</v>
      </c>
      <c r="DQ36">
        <v>0.10012</v>
      </c>
      <c r="DR36">
        <v>28.463200000000001</v>
      </c>
      <c r="DS36">
        <v>27.962399999999999</v>
      </c>
      <c r="DT36">
        <v>999.9</v>
      </c>
      <c r="DU36">
        <v>0</v>
      </c>
      <c r="DV36">
        <v>0</v>
      </c>
      <c r="DW36">
        <v>9975</v>
      </c>
      <c r="DX36">
        <v>0</v>
      </c>
      <c r="DY36">
        <v>1675.86</v>
      </c>
      <c r="DZ36">
        <v>-9.4028500000000008</v>
      </c>
      <c r="EA36">
        <v>144.244</v>
      </c>
      <c r="EB36">
        <v>152.94200000000001</v>
      </c>
      <c r="EC36">
        <v>6.0692500000000003</v>
      </c>
      <c r="ED36">
        <v>149.94900000000001</v>
      </c>
      <c r="EE36">
        <v>19.569700000000001</v>
      </c>
      <c r="EF36">
        <v>2.5450200000000001</v>
      </c>
      <c r="EG36">
        <v>1.9425699999999999</v>
      </c>
      <c r="EH36">
        <v>21.317299999999999</v>
      </c>
      <c r="EI36">
        <v>16.983799999999999</v>
      </c>
      <c r="EJ36">
        <v>1799.88</v>
      </c>
      <c r="EK36">
        <v>0.97800600000000004</v>
      </c>
      <c r="EL36">
        <v>2.1993499999999999E-2</v>
      </c>
      <c r="EM36">
        <v>0</v>
      </c>
      <c r="EN36">
        <v>847.44</v>
      </c>
      <c r="EO36">
        <v>5.0010300000000001</v>
      </c>
      <c r="EP36">
        <v>16213</v>
      </c>
      <c r="EQ36">
        <v>14700.2</v>
      </c>
      <c r="ER36">
        <v>49.125</v>
      </c>
      <c r="ES36">
        <v>51.25</v>
      </c>
      <c r="ET36">
        <v>50.686999999999998</v>
      </c>
      <c r="EU36">
        <v>49.811999999999998</v>
      </c>
      <c r="EV36">
        <v>50.5</v>
      </c>
      <c r="EW36">
        <v>1755.4</v>
      </c>
      <c r="EX36">
        <v>39.479999999999997</v>
      </c>
      <c r="EY36">
        <v>0</v>
      </c>
      <c r="EZ36">
        <v>130.79999995231631</v>
      </c>
      <c r="FA36">
        <v>0</v>
      </c>
      <c r="FB36">
        <v>847.90147999999999</v>
      </c>
      <c r="FC36">
        <v>-0.73984614216903499</v>
      </c>
      <c r="FD36">
        <v>143.646153611557</v>
      </c>
      <c r="FE36">
        <v>16183.052</v>
      </c>
      <c r="FF36">
        <v>15</v>
      </c>
      <c r="FG36">
        <v>1693249565.0999999</v>
      </c>
      <c r="FH36" t="s">
        <v>529</v>
      </c>
      <c r="FI36">
        <v>1693249565.0999999</v>
      </c>
      <c r="FJ36">
        <v>1693249565.0999999</v>
      </c>
      <c r="FK36">
        <v>24</v>
      </c>
      <c r="FL36">
        <v>-0.121</v>
      </c>
      <c r="FM36">
        <v>-6.0000000000000001E-3</v>
      </c>
      <c r="FN36">
        <v>1.0209999999999999</v>
      </c>
      <c r="FO36">
        <v>6.6000000000000003E-2</v>
      </c>
      <c r="FP36">
        <v>150</v>
      </c>
      <c r="FQ36">
        <v>19</v>
      </c>
      <c r="FR36">
        <v>0.63</v>
      </c>
      <c r="FS36">
        <v>0.03</v>
      </c>
      <c r="FT36">
        <v>7.1698124658746112</v>
      </c>
      <c r="FU36">
        <v>-0.32116223446026182</v>
      </c>
      <c r="FV36">
        <v>9.1223895113958939E-2</v>
      </c>
      <c r="FW36">
        <v>1</v>
      </c>
      <c r="FX36">
        <v>0.42739109896378019</v>
      </c>
      <c r="FY36">
        <v>6.9497320559641237E-2</v>
      </c>
      <c r="FZ36">
        <v>1.772330779496013E-2</v>
      </c>
      <c r="GA36">
        <v>1</v>
      </c>
      <c r="GB36">
        <v>2</v>
      </c>
      <c r="GC36">
        <v>2</v>
      </c>
      <c r="GD36" t="s">
        <v>427</v>
      </c>
      <c r="GE36">
        <v>2.9024800000000002</v>
      </c>
      <c r="GF36">
        <v>2.8178999999999998</v>
      </c>
      <c r="GG36">
        <v>3.6973399999999997E-2</v>
      </c>
      <c r="GH36">
        <v>3.9549800000000003E-2</v>
      </c>
      <c r="GI36">
        <v>0.12500900000000001</v>
      </c>
      <c r="GJ36">
        <v>0.103467</v>
      </c>
      <c r="GK36">
        <v>26771.3</v>
      </c>
      <c r="GL36">
        <v>26838.7</v>
      </c>
      <c r="GM36">
        <v>24663.3</v>
      </c>
      <c r="GN36">
        <v>24952.5</v>
      </c>
      <c r="GO36">
        <v>28671.7</v>
      </c>
      <c r="GP36">
        <v>29288</v>
      </c>
      <c r="GQ36">
        <v>33363.4</v>
      </c>
      <c r="GR36">
        <v>33367.300000000003</v>
      </c>
      <c r="GS36">
        <v>1.9726999999999999</v>
      </c>
      <c r="GT36">
        <v>1.8635999999999999</v>
      </c>
      <c r="GU36">
        <v>4.4852499999999997E-2</v>
      </c>
      <c r="GV36">
        <v>0</v>
      </c>
      <c r="GW36">
        <v>27.229600000000001</v>
      </c>
      <c r="GX36">
        <v>999.9</v>
      </c>
      <c r="GY36">
        <v>52.8</v>
      </c>
      <c r="GZ36">
        <v>33.200000000000003</v>
      </c>
      <c r="HA36">
        <v>27.175999999999998</v>
      </c>
      <c r="HB36">
        <v>61.771099999999997</v>
      </c>
      <c r="HC36">
        <v>26.2821</v>
      </c>
      <c r="HD36">
        <v>1</v>
      </c>
      <c r="HE36">
        <v>0.37036599999999997</v>
      </c>
      <c r="HF36">
        <v>2.5383599999999999</v>
      </c>
      <c r="HG36">
        <v>20.1494</v>
      </c>
      <c r="HH36">
        <v>5.23346</v>
      </c>
      <c r="HI36">
        <v>11.9201</v>
      </c>
      <c r="HJ36">
        <v>4.9611999999999998</v>
      </c>
      <c r="HK36">
        <v>3.2890000000000001</v>
      </c>
      <c r="HL36">
        <v>9999</v>
      </c>
      <c r="HM36">
        <v>9999</v>
      </c>
      <c r="HN36">
        <v>9999</v>
      </c>
      <c r="HO36">
        <v>871.5</v>
      </c>
      <c r="HP36">
        <v>1.8811</v>
      </c>
      <c r="HQ36">
        <v>1.8782000000000001</v>
      </c>
      <c r="HR36">
        <v>1.8861399999999999</v>
      </c>
      <c r="HS36">
        <v>1.88398</v>
      </c>
      <c r="HT36">
        <v>1.88144</v>
      </c>
      <c r="HU36">
        <v>1.8805099999999999</v>
      </c>
      <c r="HV36">
        <v>1.8816999999999999</v>
      </c>
      <c r="HW36">
        <v>1.8811</v>
      </c>
      <c r="HX36">
        <v>5</v>
      </c>
      <c r="HY36">
        <v>0</v>
      </c>
      <c r="HZ36">
        <v>0</v>
      </c>
      <c r="IA36">
        <v>0</v>
      </c>
      <c r="IB36" t="s">
        <v>428</v>
      </c>
      <c r="IC36" t="s">
        <v>429</v>
      </c>
      <c r="ID36" t="s">
        <v>430</v>
      </c>
      <c r="IE36" t="s">
        <v>430</v>
      </c>
      <c r="IF36" t="s">
        <v>430</v>
      </c>
      <c r="IG36" t="s">
        <v>430</v>
      </c>
      <c r="IH36">
        <v>0</v>
      </c>
      <c r="II36">
        <v>100</v>
      </c>
      <c r="IJ36">
        <v>100</v>
      </c>
      <c r="IK36">
        <v>1.0049999999999999</v>
      </c>
      <c r="IL36">
        <v>0.20430000000000001</v>
      </c>
      <c r="IM36">
        <v>0.73895786966289734</v>
      </c>
      <c r="IN36">
        <v>2.2153513873161218E-3</v>
      </c>
      <c r="IO36">
        <v>-2.2967369670569612E-6</v>
      </c>
      <c r="IP36">
        <v>7.7859689150384122E-10</v>
      </c>
      <c r="IQ36">
        <v>-0.110918156413295</v>
      </c>
      <c r="IR36">
        <v>-4.1434251034592161E-3</v>
      </c>
      <c r="IS36">
        <v>8.3987709687394815E-4</v>
      </c>
      <c r="IT36">
        <v>-7.4586254598011197E-6</v>
      </c>
      <c r="IU36">
        <v>2</v>
      </c>
      <c r="IV36">
        <v>1930</v>
      </c>
      <c r="IW36">
        <v>2</v>
      </c>
      <c r="IX36">
        <v>41</v>
      </c>
      <c r="IY36">
        <v>0.6</v>
      </c>
      <c r="IZ36">
        <v>0.6</v>
      </c>
      <c r="JA36">
        <v>0.47119100000000003</v>
      </c>
      <c r="JB36">
        <v>2.5122100000000001</v>
      </c>
      <c r="JC36">
        <v>1.24512</v>
      </c>
      <c r="JD36">
        <v>2.2680699999999998</v>
      </c>
      <c r="JE36">
        <v>1.4501999999999999</v>
      </c>
      <c r="JF36">
        <v>2.3059099999999999</v>
      </c>
      <c r="JG36">
        <v>37.698700000000002</v>
      </c>
      <c r="JH36">
        <v>23.8248</v>
      </c>
      <c r="JI36">
        <v>18</v>
      </c>
      <c r="JJ36">
        <v>496.63200000000001</v>
      </c>
      <c r="JK36">
        <v>472.75099999999998</v>
      </c>
      <c r="JL36">
        <v>23.689800000000002</v>
      </c>
      <c r="JM36">
        <v>31.9255</v>
      </c>
      <c r="JN36">
        <v>29.999600000000001</v>
      </c>
      <c r="JO36">
        <v>31.8598</v>
      </c>
      <c r="JP36">
        <v>31.827500000000001</v>
      </c>
      <c r="JQ36">
        <v>9.5257400000000008</v>
      </c>
      <c r="JR36">
        <v>33.849600000000002</v>
      </c>
      <c r="JS36">
        <v>0</v>
      </c>
      <c r="JT36">
        <v>23.735900000000001</v>
      </c>
      <c r="JU36">
        <v>150</v>
      </c>
      <c r="JV36">
        <v>19.5687</v>
      </c>
      <c r="JW36">
        <v>99.563500000000005</v>
      </c>
      <c r="JX36">
        <v>99.5351</v>
      </c>
    </row>
    <row r="37" spans="1:284" x14ac:dyDescent="0.3">
      <c r="A37">
        <v>21</v>
      </c>
      <c r="B37">
        <v>1693249708.0999999</v>
      </c>
      <c r="C37">
        <v>5099</v>
      </c>
      <c r="D37" t="s">
        <v>530</v>
      </c>
      <c r="E37" t="s">
        <v>531</v>
      </c>
      <c r="F37" t="s">
        <v>416</v>
      </c>
      <c r="G37" t="s">
        <v>509</v>
      </c>
      <c r="H37" t="s">
        <v>418</v>
      </c>
      <c r="I37" t="s">
        <v>419</v>
      </c>
      <c r="J37" t="s">
        <v>510</v>
      </c>
      <c r="K37" t="s">
        <v>511</v>
      </c>
      <c r="L37" t="s">
        <v>421</v>
      </c>
      <c r="M37">
        <v>1693249708.0999999</v>
      </c>
      <c r="N37">
        <f t="shared" si="0"/>
        <v>5.4170023480225862E-3</v>
      </c>
      <c r="O37">
        <f t="shared" si="1"/>
        <v>5.417002348022586</v>
      </c>
      <c r="P37">
        <f t="shared" si="2"/>
        <v>3.3120782479787185</v>
      </c>
      <c r="Q37">
        <f t="shared" si="3"/>
        <v>95.337500000000006</v>
      </c>
      <c r="R37">
        <f t="shared" si="4"/>
        <v>81.039500875910164</v>
      </c>
      <c r="S37">
        <f t="shared" si="5"/>
        <v>8.0520375285856236</v>
      </c>
      <c r="T37">
        <f t="shared" si="6"/>
        <v>9.4726783801025007</v>
      </c>
      <c r="U37">
        <f t="shared" si="7"/>
        <v>0.45544740476043755</v>
      </c>
      <c r="V37">
        <f t="shared" si="8"/>
        <v>2.913902284433028</v>
      </c>
      <c r="W37">
        <f t="shared" si="9"/>
        <v>0.41927636762894827</v>
      </c>
      <c r="X37">
        <f t="shared" si="10"/>
        <v>0.26505775591596648</v>
      </c>
      <c r="Y37">
        <f t="shared" si="11"/>
        <v>344.33591180270349</v>
      </c>
      <c r="Z37">
        <f t="shared" si="12"/>
        <v>29.155680475520128</v>
      </c>
      <c r="AA37">
        <f t="shared" si="13"/>
        <v>28.008500000000002</v>
      </c>
      <c r="AB37">
        <f t="shared" si="14"/>
        <v>3.7967205080777622</v>
      </c>
      <c r="AC37">
        <f t="shared" si="15"/>
        <v>65.253801363565998</v>
      </c>
      <c r="AD37">
        <f t="shared" si="16"/>
        <v>2.5540338037030001</v>
      </c>
      <c r="AE37">
        <f t="shared" si="17"/>
        <v>3.9140000280949563</v>
      </c>
      <c r="AF37">
        <f t="shared" si="18"/>
        <v>1.242686704374762</v>
      </c>
      <c r="AG37">
        <f t="shared" si="19"/>
        <v>-238.88980354779605</v>
      </c>
      <c r="AH37">
        <f t="shared" si="20"/>
        <v>82.144609448222994</v>
      </c>
      <c r="AI37">
        <f t="shared" si="21"/>
        <v>6.1614519531393652</v>
      </c>
      <c r="AJ37">
        <f t="shared" si="22"/>
        <v>193.75216965626981</v>
      </c>
      <c r="AK37">
        <v>0</v>
      </c>
      <c r="AL37">
        <v>0</v>
      </c>
      <c r="AM37">
        <f t="shared" si="23"/>
        <v>1</v>
      </c>
      <c r="AN37">
        <f t="shared" si="24"/>
        <v>0</v>
      </c>
      <c r="AO37">
        <f t="shared" si="25"/>
        <v>52143.964083422681</v>
      </c>
      <c r="AP37" t="s">
        <v>422</v>
      </c>
      <c r="AQ37">
        <v>10366.9</v>
      </c>
      <c r="AR37">
        <v>993.59653846153856</v>
      </c>
      <c r="AS37">
        <v>3431.87</v>
      </c>
      <c r="AT37">
        <f t="shared" si="26"/>
        <v>0.71047955241266758</v>
      </c>
      <c r="AU37">
        <v>-3.9894345373445681</v>
      </c>
      <c r="AV37" t="s">
        <v>532</v>
      </c>
      <c r="AW37">
        <v>10372.200000000001</v>
      </c>
      <c r="AX37">
        <v>850.17804000000001</v>
      </c>
      <c r="AY37">
        <v>1087.7443609082591</v>
      </c>
      <c r="AZ37">
        <f t="shared" si="27"/>
        <v>0.21840271431965208</v>
      </c>
      <c r="BA37">
        <v>0.5</v>
      </c>
      <c r="BB37">
        <f t="shared" si="28"/>
        <v>1513.0413059013515</v>
      </c>
      <c r="BC37">
        <f t="shared" si="29"/>
        <v>3.3120782479787185</v>
      </c>
      <c r="BD37">
        <f t="shared" si="30"/>
        <v>165.2261640433031</v>
      </c>
      <c r="BE37">
        <f t="shared" si="31"/>
        <v>4.8257194016085485E-3</v>
      </c>
      <c r="BF37">
        <f t="shared" si="32"/>
        <v>2.1550335936785845</v>
      </c>
      <c r="BG37">
        <f t="shared" si="33"/>
        <v>611.84829890881508</v>
      </c>
      <c r="BH37" t="s">
        <v>533</v>
      </c>
      <c r="BI37">
        <v>644.29</v>
      </c>
      <c r="BJ37">
        <f t="shared" si="34"/>
        <v>644.29</v>
      </c>
      <c r="BK37">
        <f t="shared" si="35"/>
        <v>0.40768251883924067</v>
      </c>
      <c r="BL37">
        <f t="shared" si="36"/>
        <v>0.53571763376435999</v>
      </c>
      <c r="BM37">
        <f t="shared" si="37"/>
        <v>0.84091779934270605</v>
      </c>
      <c r="BN37">
        <f t="shared" si="38"/>
        <v>2.5233331449880421</v>
      </c>
      <c r="BO37">
        <f t="shared" si="39"/>
        <v>0.96138750475210555</v>
      </c>
      <c r="BP37">
        <f t="shared" si="40"/>
        <v>0.40598262718952316</v>
      </c>
      <c r="BQ37">
        <f t="shared" si="41"/>
        <v>0.59401737281047684</v>
      </c>
      <c r="BR37">
        <v>7468</v>
      </c>
      <c r="BS37">
        <v>290.00000000000011</v>
      </c>
      <c r="BT37">
        <v>1034.46</v>
      </c>
      <c r="BU37">
        <v>145</v>
      </c>
      <c r="BV37">
        <v>10372.200000000001</v>
      </c>
      <c r="BW37">
        <v>1032.67</v>
      </c>
      <c r="BX37">
        <v>1.79</v>
      </c>
      <c r="BY37">
        <v>300.00000000000011</v>
      </c>
      <c r="BZ37">
        <v>38.299999999999997</v>
      </c>
      <c r="CA37">
        <v>1087.7443609082591</v>
      </c>
      <c r="CB37">
        <v>1.2731721841701871</v>
      </c>
      <c r="CC37">
        <v>-57.124654903508677</v>
      </c>
      <c r="CD37">
        <v>1.0804647332238719</v>
      </c>
      <c r="CE37">
        <v>0.9900824724302697</v>
      </c>
      <c r="CF37">
        <v>-1.125772658509455E-2</v>
      </c>
      <c r="CG37">
        <v>289.99999999999989</v>
      </c>
      <c r="CH37">
        <v>1034.04</v>
      </c>
      <c r="CI37">
        <v>865</v>
      </c>
      <c r="CJ37">
        <v>10332.299999999999</v>
      </c>
      <c r="CK37">
        <v>1032.46</v>
      </c>
      <c r="CL37">
        <v>1.58</v>
      </c>
      <c r="CZ37">
        <f t="shared" si="42"/>
        <v>1799.83</v>
      </c>
      <c r="DA37">
        <f t="shared" si="43"/>
        <v>1513.0413059013515</v>
      </c>
      <c r="DB37">
        <f t="shared" si="44"/>
        <v>0.84065789874674368</v>
      </c>
      <c r="DC37">
        <f t="shared" si="45"/>
        <v>0.19131579749348746</v>
      </c>
      <c r="DD37">
        <v>6</v>
      </c>
      <c r="DE37">
        <v>0.5</v>
      </c>
      <c r="DF37" t="s">
        <v>425</v>
      </c>
      <c r="DG37">
        <v>2</v>
      </c>
      <c r="DH37">
        <v>1693249708.0999999</v>
      </c>
      <c r="DI37">
        <v>95.337500000000006</v>
      </c>
      <c r="DJ37">
        <v>99.924899999999994</v>
      </c>
      <c r="DK37">
        <v>25.704999999999998</v>
      </c>
      <c r="DL37">
        <v>19.3811</v>
      </c>
      <c r="DM37">
        <v>94.380899999999997</v>
      </c>
      <c r="DN37">
        <v>25.496099999999998</v>
      </c>
      <c r="DO37">
        <v>500.74400000000003</v>
      </c>
      <c r="DP37">
        <v>99.259600000000006</v>
      </c>
      <c r="DQ37">
        <v>9.9816600000000005E-2</v>
      </c>
      <c r="DR37">
        <v>28.531400000000001</v>
      </c>
      <c r="DS37">
        <v>28.008500000000002</v>
      </c>
      <c r="DT37">
        <v>999.9</v>
      </c>
      <c r="DU37">
        <v>0</v>
      </c>
      <c r="DV37">
        <v>0</v>
      </c>
      <c r="DW37">
        <v>9985</v>
      </c>
      <c r="DX37">
        <v>0</v>
      </c>
      <c r="DY37">
        <v>1678.31</v>
      </c>
      <c r="DZ37">
        <v>-4.5874300000000003</v>
      </c>
      <c r="EA37">
        <v>97.852800000000002</v>
      </c>
      <c r="EB37">
        <v>101.9</v>
      </c>
      <c r="EC37">
        <v>6.3239799999999997</v>
      </c>
      <c r="ED37">
        <v>99.924899999999994</v>
      </c>
      <c r="EE37">
        <v>19.3811</v>
      </c>
      <c r="EF37">
        <v>2.5514700000000001</v>
      </c>
      <c r="EG37">
        <v>1.9237599999999999</v>
      </c>
      <c r="EH37">
        <v>21.358599999999999</v>
      </c>
      <c r="EI37">
        <v>16.830400000000001</v>
      </c>
      <c r="EJ37">
        <v>1799.83</v>
      </c>
      <c r="EK37">
        <v>0.97800600000000004</v>
      </c>
      <c r="EL37">
        <v>2.1993499999999999E-2</v>
      </c>
      <c r="EM37">
        <v>0</v>
      </c>
      <c r="EN37">
        <v>850.07600000000002</v>
      </c>
      <c r="EO37">
        <v>5.0010300000000001</v>
      </c>
      <c r="EP37">
        <v>16292</v>
      </c>
      <c r="EQ37">
        <v>14699.7</v>
      </c>
      <c r="ER37">
        <v>49.186999999999998</v>
      </c>
      <c r="ES37">
        <v>51.311999999999998</v>
      </c>
      <c r="ET37">
        <v>50.75</v>
      </c>
      <c r="EU37">
        <v>50</v>
      </c>
      <c r="EV37">
        <v>50.561999999999998</v>
      </c>
      <c r="EW37">
        <v>1755.35</v>
      </c>
      <c r="EX37">
        <v>39.47</v>
      </c>
      <c r="EY37">
        <v>0</v>
      </c>
      <c r="EZ37">
        <v>103.7999999523163</v>
      </c>
      <c r="FA37">
        <v>0</v>
      </c>
      <c r="FB37">
        <v>850.17804000000001</v>
      </c>
      <c r="FC37">
        <v>-0.80261538067940019</v>
      </c>
      <c r="FD37">
        <v>221.37692254437371</v>
      </c>
      <c r="FE37">
        <v>16243.6</v>
      </c>
      <c r="FF37">
        <v>15</v>
      </c>
      <c r="FG37">
        <v>1693249670.0999999</v>
      </c>
      <c r="FH37" t="s">
        <v>534</v>
      </c>
      <c r="FI37">
        <v>1693249663.5999999</v>
      </c>
      <c r="FJ37">
        <v>1693249670.0999999</v>
      </c>
      <c r="FK37">
        <v>25</v>
      </c>
      <c r="FL37">
        <v>2.8000000000000001E-2</v>
      </c>
      <c r="FM37">
        <v>3.0000000000000001E-3</v>
      </c>
      <c r="FN37">
        <v>0.96499999999999997</v>
      </c>
      <c r="FO37">
        <v>7.1999999999999995E-2</v>
      </c>
      <c r="FP37">
        <v>100</v>
      </c>
      <c r="FQ37">
        <v>19</v>
      </c>
      <c r="FR37">
        <v>1.03</v>
      </c>
      <c r="FS37">
        <v>0.03</v>
      </c>
      <c r="FT37">
        <v>3.387652327152836</v>
      </c>
      <c r="FU37">
        <v>-0.2644544086687613</v>
      </c>
      <c r="FV37">
        <v>7.0145210873582053E-2</v>
      </c>
      <c r="FW37">
        <v>1</v>
      </c>
      <c r="FX37">
        <v>0.4533632169344754</v>
      </c>
      <c r="FY37">
        <v>7.2511728472846912E-2</v>
      </c>
      <c r="FZ37">
        <v>1.8131688776044121E-2</v>
      </c>
      <c r="GA37">
        <v>1</v>
      </c>
      <c r="GB37">
        <v>2</v>
      </c>
      <c r="GC37">
        <v>2</v>
      </c>
      <c r="GD37" t="s">
        <v>427</v>
      </c>
      <c r="GE37">
        <v>2.90462</v>
      </c>
      <c r="GF37">
        <v>2.8176999999999999</v>
      </c>
      <c r="GG37">
        <v>2.5531700000000001E-2</v>
      </c>
      <c r="GH37">
        <v>2.7008500000000001E-2</v>
      </c>
      <c r="GI37">
        <v>0.12520500000000001</v>
      </c>
      <c r="GJ37">
        <v>0.102756</v>
      </c>
      <c r="GK37">
        <v>27088.1</v>
      </c>
      <c r="GL37">
        <v>27187</v>
      </c>
      <c r="GM37">
        <v>24662.5</v>
      </c>
      <c r="GN37">
        <v>24951.1</v>
      </c>
      <c r="GO37">
        <v>28664.1</v>
      </c>
      <c r="GP37">
        <v>29309.8</v>
      </c>
      <c r="GQ37">
        <v>33362</v>
      </c>
      <c r="GR37">
        <v>33365.300000000003</v>
      </c>
      <c r="GS37">
        <v>1.9724999999999999</v>
      </c>
      <c r="GT37">
        <v>1.8620000000000001</v>
      </c>
      <c r="GU37">
        <v>4.6119100000000003E-2</v>
      </c>
      <c r="GV37">
        <v>0</v>
      </c>
      <c r="GW37">
        <v>27.255099999999999</v>
      </c>
      <c r="GX37">
        <v>999.9</v>
      </c>
      <c r="GY37">
        <v>52.8</v>
      </c>
      <c r="GZ37">
        <v>33.299999999999997</v>
      </c>
      <c r="HA37">
        <v>27.330100000000002</v>
      </c>
      <c r="HB37">
        <v>61.641100000000002</v>
      </c>
      <c r="HC37">
        <v>24.947900000000001</v>
      </c>
      <c r="HD37">
        <v>1</v>
      </c>
      <c r="HE37">
        <v>0.37276399999999998</v>
      </c>
      <c r="HF37">
        <v>2.5802900000000002</v>
      </c>
      <c r="HG37">
        <v>20.148700000000002</v>
      </c>
      <c r="HH37">
        <v>5.2310699999999999</v>
      </c>
      <c r="HI37">
        <v>11.9201</v>
      </c>
      <c r="HJ37">
        <v>4.9614000000000003</v>
      </c>
      <c r="HK37">
        <v>3.2890000000000001</v>
      </c>
      <c r="HL37">
        <v>9999</v>
      </c>
      <c r="HM37">
        <v>9999</v>
      </c>
      <c r="HN37">
        <v>9999</v>
      </c>
      <c r="HO37">
        <v>871.5</v>
      </c>
      <c r="HP37">
        <v>1.8811</v>
      </c>
      <c r="HQ37">
        <v>1.8782000000000001</v>
      </c>
      <c r="HR37">
        <v>1.8861399999999999</v>
      </c>
      <c r="HS37">
        <v>1.8839999999999999</v>
      </c>
      <c r="HT37">
        <v>1.8815</v>
      </c>
      <c r="HU37">
        <v>1.8805499999999999</v>
      </c>
      <c r="HV37">
        <v>1.88171</v>
      </c>
      <c r="HW37">
        <v>1.8811</v>
      </c>
      <c r="HX37">
        <v>5</v>
      </c>
      <c r="HY37">
        <v>0</v>
      </c>
      <c r="HZ37">
        <v>0</v>
      </c>
      <c r="IA37">
        <v>0</v>
      </c>
      <c r="IB37" t="s">
        <v>428</v>
      </c>
      <c r="IC37" t="s">
        <v>429</v>
      </c>
      <c r="ID37" t="s">
        <v>430</v>
      </c>
      <c r="IE37" t="s">
        <v>430</v>
      </c>
      <c r="IF37" t="s">
        <v>430</v>
      </c>
      <c r="IG37" t="s">
        <v>430</v>
      </c>
      <c r="IH37">
        <v>0</v>
      </c>
      <c r="II37">
        <v>100</v>
      </c>
      <c r="IJ37">
        <v>100</v>
      </c>
      <c r="IK37">
        <v>0.95699999999999996</v>
      </c>
      <c r="IL37">
        <v>0.2089</v>
      </c>
      <c r="IM37">
        <v>0.76725318705044088</v>
      </c>
      <c r="IN37">
        <v>2.2153513873161218E-3</v>
      </c>
      <c r="IO37">
        <v>-2.2967369670569612E-6</v>
      </c>
      <c r="IP37">
        <v>7.7859689150384122E-10</v>
      </c>
      <c r="IQ37">
        <v>-0.10781451488803689</v>
      </c>
      <c r="IR37">
        <v>-4.1434251034592161E-3</v>
      </c>
      <c r="IS37">
        <v>8.3987709687394815E-4</v>
      </c>
      <c r="IT37">
        <v>-7.4586254598011197E-6</v>
      </c>
      <c r="IU37">
        <v>2</v>
      </c>
      <c r="IV37">
        <v>1930</v>
      </c>
      <c r="IW37">
        <v>2</v>
      </c>
      <c r="IX37">
        <v>41</v>
      </c>
      <c r="IY37">
        <v>0.7</v>
      </c>
      <c r="IZ37">
        <v>0.6</v>
      </c>
      <c r="JA37">
        <v>0.36376999999999998</v>
      </c>
      <c r="JB37">
        <v>2.5280800000000001</v>
      </c>
      <c r="JC37">
        <v>1.24512</v>
      </c>
      <c r="JD37">
        <v>2.2680699999999998</v>
      </c>
      <c r="JE37">
        <v>1.4501999999999999</v>
      </c>
      <c r="JF37">
        <v>2.3059099999999999</v>
      </c>
      <c r="JG37">
        <v>37.771099999999997</v>
      </c>
      <c r="JH37">
        <v>23.8248</v>
      </c>
      <c r="JI37">
        <v>18</v>
      </c>
      <c r="JJ37">
        <v>496.71199999999999</v>
      </c>
      <c r="JK37">
        <v>471.846</v>
      </c>
      <c r="JL37">
        <v>23.8993</v>
      </c>
      <c r="JM37">
        <v>31.950800000000001</v>
      </c>
      <c r="JN37">
        <v>30.0001</v>
      </c>
      <c r="JO37">
        <v>31.885300000000001</v>
      </c>
      <c r="JP37">
        <v>31.852799999999998</v>
      </c>
      <c r="JQ37">
        <v>7.3643000000000001</v>
      </c>
      <c r="JR37">
        <v>34.416400000000003</v>
      </c>
      <c r="JS37">
        <v>0</v>
      </c>
      <c r="JT37">
        <v>23.901499999999999</v>
      </c>
      <c r="JU37">
        <v>100</v>
      </c>
      <c r="JV37">
        <v>19.359500000000001</v>
      </c>
      <c r="JW37">
        <v>99.559899999999999</v>
      </c>
      <c r="JX37">
        <v>99.529300000000006</v>
      </c>
    </row>
    <row r="38" spans="1:284" x14ac:dyDescent="0.3">
      <c r="A38">
        <v>22</v>
      </c>
      <c r="B38">
        <v>1693249816.5999999</v>
      </c>
      <c r="C38">
        <v>5207.5</v>
      </c>
      <c r="D38" t="s">
        <v>535</v>
      </c>
      <c r="E38" t="s">
        <v>536</v>
      </c>
      <c r="F38" t="s">
        <v>416</v>
      </c>
      <c r="G38" t="s">
        <v>509</v>
      </c>
      <c r="H38" t="s">
        <v>418</v>
      </c>
      <c r="I38" t="s">
        <v>419</v>
      </c>
      <c r="J38" t="s">
        <v>510</v>
      </c>
      <c r="K38" t="s">
        <v>511</v>
      </c>
      <c r="L38" t="s">
        <v>421</v>
      </c>
      <c r="M38">
        <v>1693249816.5999999</v>
      </c>
      <c r="N38">
        <f t="shared" si="0"/>
        <v>5.8555226489938415E-3</v>
      </c>
      <c r="O38">
        <f t="shared" si="1"/>
        <v>5.8555226489938415</v>
      </c>
      <c r="P38">
        <f t="shared" si="2"/>
        <v>1.5664514203693574</v>
      </c>
      <c r="Q38">
        <f t="shared" si="3"/>
        <v>72.715400000000002</v>
      </c>
      <c r="R38">
        <f t="shared" si="4"/>
        <v>65.941627334262606</v>
      </c>
      <c r="S38">
        <f t="shared" si="5"/>
        <v>6.5523256063726469</v>
      </c>
      <c r="T38">
        <f t="shared" si="6"/>
        <v>7.2254052054622004</v>
      </c>
      <c r="U38">
        <f t="shared" si="7"/>
        <v>0.50394306190774518</v>
      </c>
      <c r="V38">
        <f t="shared" si="8"/>
        <v>2.9170683762639333</v>
      </c>
      <c r="W38">
        <f t="shared" si="9"/>
        <v>0.46009946117484685</v>
      </c>
      <c r="X38">
        <f t="shared" si="10"/>
        <v>0.29118280162323751</v>
      </c>
      <c r="Y38">
        <f t="shared" si="11"/>
        <v>344.40109864464881</v>
      </c>
      <c r="Z38">
        <f t="shared" si="12"/>
        <v>29.048556093707944</v>
      </c>
      <c r="AA38">
        <f t="shared" si="13"/>
        <v>27.956399999999999</v>
      </c>
      <c r="AB38">
        <f t="shared" si="14"/>
        <v>3.7852049085488177</v>
      </c>
      <c r="AC38">
        <f t="shared" si="15"/>
        <v>65.403238606098</v>
      </c>
      <c r="AD38">
        <f t="shared" si="16"/>
        <v>2.5609978225105001</v>
      </c>
      <c r="AE38">
        <f t="shared" si="17"/>
        <v>3.9157049055850885</v>
      </c>
      <c r="AF38">
        <f t="shared" si="18"/>
        <v>1.2242070860383176</v>
      </c>
      <c r="AG38">
        <f t="shared" si="19"/>
        <v>-258.22854882062842</v>
      </c>
      <c r="AH38">
        <f t="shared" si="20"/>
        <v>91.606856850415227</v>
      </c>
      <c r="AI38">
        <f t="shared" si="21"/>
        <v>6.8622097722187245</v>
      </c>
      <c r="AJ38">
        <f t="shared" si="22"/>
        <v>184.64161644665433</v>
      </c>
      <c r="AK38">
        <v>0</v>
      </c>
      <c r="AL38">
        <v>0</v>
      </c>
      <c r="AM38">
        <f t="shared" si="23"/>
        <v>1</v>
      </c>
      <c r="AN38">
        <f t="shared" si="24"/>
        <v>0</v>
      </c>
      <c r="AO38">
        <f t="shared" si="25"/>
        <v>52233.381256107743</v>
      </c>
      <c r="AP38" t="s">
        <v>422</v>
      </c>
      <c r="AQ38">
        <v>10366.9</v>
      </c>
      <c r="AR38">
        <v>993.59653846153856</v>
      </c>
      <c r="AS38">
        <v>3431.87</v>
      </c>
      <c r="AT38">
        <f t="shared" si="26"/>
        <v>0.71047955241266758</v>
      </c>
      <c r="AU38">
        <v>-3.9894345373445681</v>
      </c>
      <c r="AV38" t="s">
        <v>537</v>
      </c>
      <c r="AW38">
        <v>10366.1</v>
      </c>
      <c r="AX38">
        <v>851.99761538461541</v>
      </c>
      <c r="AY38">
        <v>1073.300832148409</v>
      </c>
      <c r="AZ38">
        <f t="shared" si="27"/>
        <v>0.20618936474763971</v>
      </c>
      <c r="BA38">
        <v>0.5</v>
      </c>
      <c r="BB38">
        <f t="shared" si="28"/>
        <v>1513.3271993223245</v>
      </c>
      <c r="BC38">
        <f t="shared" si="29"/>
        <v>1.5664514203693574</v>
      </c>
      <c r="BD38">
        <f t="shared" si="30"/>
        <v>156.01598694179742</v>
      </c>
      <c r="BE38">
        <f t="shared" si="31"/>
        <v>3.6713051613701778E-3</v>
      </c>
      <c r="BF38">
        <f t="shared" si="32"/>
        <v>2.1974912319134989</v>
      </c>
      <c r="BG38">
        <f t="shared" si="33"/>
        <v>607.25169064529246</v>
      </c>
      <c r="BH38" t="s">
        <v>538</v>
      </c>
      <c r="BI38">
        <v>641.20000000000005</v>
      </c>
      <c r="BJ38">
        <f t="shared" si="34"/>
        <v>641.20000000000005</v>
      </c>
      <c r="BK38">
        <f t="shared" si="35"/>
        <v>0.40259060573304473</v>
      </c>
      <c r="BL38">
        <f t="shared" si="36"/>
        <v>0.5121564234520728</v>
      </c>
      <c r="BM38">
        <f t="shared" si="37"/>
        <v>0.84516233300662236</v>
      </c>
      <c r="BN38">
        <f t="shared" si="38"/>
        <v>2.7765532636574703</v>
      </c>
      <c r="BO38">
        <f t="shared" si="39"/>
        <v>0.96731117532789779</v>
      </c>
      <c r="BP38">
        <f t="shared" si="40"/>
        <v>0.38544086601606581</v>
      </c>
      <c r="BQ38">
        <f t="shared" si="41"/>
        <v>0.61455913398393425</v>
      </c>
      <c r="BR38">
        <v>7470</v>
      </c>
      <c r="BS38">
        <v>290.00000000000011</v>
      </c>
      <c r="BT38">
        <v>1022.99</v>
      </c>
      <c r="BU38">
        <v>185</v>
      </c>
      <c r="BV38">
        <v>10366.1</v>
      </c>
      <c r="BW38">
        <v>1022.08</v>
      </c>
      <c r="BX38">
        <v>0.91</v>
      </c>
      <c r="BY38">
        <v>300.00000000000011</v>
      </c>
      <c r="BZ38">
        <v>38.299999999999997</v>
      </c>
      <c r="CA38">
        <v>1073.300832148409</v>
      </c>
      <c r="CB38">
        <v>0.99174650394484509</v>
      </c>
      <c r="CC38">
        <v>-53.095321660343579</v>
      </c>
      <c r="CD38">
        <v>0.84165028680952614</v>
      </c>
      <c r="CE38">
        <v>0.99301343035238832</v>
      </c>
      <c r="CF38">
        <v>-1.1257915016685211E-2</v>
      </c>
      <c r="CG38">
        <v>289.99999999999989</v>
      </c>
      <c r="CH38">
        <v>1022.43</v>
      </c>
      <c r="CI38">
        <v>845</v>
      </c>
      <c r="CJ38">
        <v>10333.200000000001</v>
      </c>
      <c r="CK38">
        <v>1021.92</v>
      </c>
      <c r="CL38">
        <v>0.51</v>
      </c>
      <c r="CZ38">
        <f t="shared" si="42"/>
        <v>1800.17</v>
      </c>
      <c r="DA38">
        <f t="shared" si="43"/>
        <v>1513.3271993223245</v>
      </c>
      <c r="DB38">
        <f t="shared" si="44"/>
        <v>0.84065793748497331</v>
      </c>
      <c r="DC38">
        <f t="shared" si="45"/>
        <v>0.19131587496994662</v>
      </c>
      <c r="DD38">
        <v>6</v>
      </c>
      <c r="DE38">
        <v>0.5</v>
      </c>
      <c r="DF38" t="s">
        <v>425</v>
      </c>
      <c r="DG38">
        <v>2</v>
      </c>
      <c r="DH38">
        <v>1693249816.5999999</v>
      </c>
      <c r="DI38">
        <v>72.715400000000002</v>
      </c>
      <c r="DJ38">
        <v>75.102199999999996</v>
      </c>
      <c r="DK38">
        <v>25.773499999999999</v>
      </c>
      <c r="DL38">
        <v>18.9391</v>
      </c>
      <c r="DM38">
        <v>71.790099999999995</v>
      </c>
      <c r="DN38">
        <v>25.563199999999998</v>
      </c>
      <c r="DO38">
        <v>500.81400000000002</v>
      </c>
      <c r="DP38">
        <v>99.2654</v>
      </c>
      <c r="DQ38">
        <v>0.100143</v>
      </c>
      <c r="DR38">
        <v>28.538900000000002</v>
      </c>
      <c r="DS38">
        <v>27.956399999999999</v>
      </c>
      <c r="DT38">
        <v>999.9</v>
      </c>
      <c r="DU38">
        <v>0</v>
      </c>
      <c r="DV38">
        <v>0</v>
      </c>
      <c r="DW38">
        <v>10002.5</v>
      </c>
      <c r="DX38">
        <v>0</v>
      </c>
      <c r="DY38">
        <v>1663.78</v>
      </c>
      <c r="DZ38">
        <v>-2.3868200000000002</v>
      </c>
      <c r="EA38">
        <v>74.639099999999999</v>
      </c>
      <c r="EB38">
        <v>76.552000000000007</v>
      </c>
      <c r="EC38">
        <v>6.8343699999999998</v>
      </c>
      <c r="ED38">
        <v>75.102199999999996</v>
      </c>
      <c r="EE38">
        <v>18.9391</v>
      </c>
      <c r="EF38">
        <v>2.5584099999999999</v>
      </c>
      <c r="EG38">
        <v>1.87999</v>
      </c>
      <c r="EH38">
        <v>21.402899999999999</v>
      </c>
      <c r="EI38">
        <v>16.468299999999999</v>
      </c>
      <c r="EJ38">
        <v>1800.17</v>
      </c>
      <c r="EK38">
        <v>0.97801000000000005</v>
      </c>
      <c r="EL38">
        <v>2.1989999999999999E-2</v>
      </c>
      <c r="EM38">
        <v>0</v>
      </c>
      <c r="EN38">
        <v>851.56799999999998</v>
      </c>
      <c r="EO38">
        <v>5.0010300000000001</v>
      </c>
      <c r="EP38">
        <v>16285.7</v>
      </c>
      <c r="EQ38">
        <v>14702.6</v>
      </c>
      <c r="ER38">
        <v>49.25</v>
      </c>
      <c r="ES38">
        <v>51.125</v>
      </c>
      <c r="ET38">
        <v>50.811999999999998</v>
      </c>
      <c r="EU38">
        <v>49.811999999999998</v>
      </c>
      <c r="EV38">
        <v>50.625</v>
      </c>
      <c r="EW38">
        <v>1755.69</v>
      </c>
      <c r="EX38">
        <v>39.479999999999997</v>
      </c>
      <c r="EY38">
        <v>0</v>
      </c>
      <c r="EZ38">
        <v>106.7999999523163</v>
      </c>
      <c r="FA38">
        <v>0</v>
      </c>
      <c r="FB38">
        <v>851.99761538461541</v>
      </c>
      <c r="FC38">
        <v>-0.67008546424965643</v>
      </c>
      <c r="FD38">
        <v>-92.799999983259525</v>
      </c>
      <c r="FE38">
        <v>16283.946153846149</v>
      </c>
      <c r="FF38">
        <v>15</v>
      </c>
      <c r="FG38">
        <v>1693249777.5999999</v>
      </c>
      <c r="FH38" t="s">
        <v>539</v>
      </c>
      <c r="FI38">
        <v>1693249769.0999999</v>
      </c>
      <c r="FJ38">
        <v>1693249777.5999999</v>
      </c>
      <c r="FK38">
        <v>26</v>
      </c>
      <c r="FL38">
        <v>1.0999999999999999E-2</v>
      </c>
      <c r="FM38">
        <v>0</v>
      </c>
      <c r="FN38">
        <v>0.93</v>
      </c>
      <c r="FO38">
        <v>6.8000000000000005E-2</v>
      </c>
      <c r="FP38">
        <v>75</v>
      </c>
      <c r="FQ38">
        <v>19</v>
      </c>
      <c r="FR38">
        <v>0.69</v>
      </c>
      <c r="FS38">
        <v>0.03</v>
      </c>
      <c r="FT38">
        <v>1.470939226760074</v>
      </c>
      <c r="FU38">
        <v>-0.15343311936679099</v>
      </c>
      <c r="FV38">
        <v>6.2304393368667013E-2</v>
      </c>
      <c r="FW38">
        <v>1</v>
      </c>
      <c r="FX38">
        <v>0.50164506361228312</v>
      </c>
      <c r="FY38">
        <v>4.7844573671971653E-2</v>
      </c>
      <c r="FZ38">
        <v>1.3735048797933681E-2</v>
      </c>
      <c r="GA38">
        <v>1</v>
      </c>
      <c r="GB38">
        <v>2</v>
      </c>
      <c r="GC38">
        <v>2</v>
      </c>
      <c r="GD38" t="s">
        <v>427</v>
      </c>
      <c r="GE38">
        <v>2.9048099999999999</v>
      </c>
      <c r="GF38">
        <v>2.8181799999999999</v>
      </c>
      <c r="GG38">
        <v>1.9582499999999999E-2</v>
      </c>
      <c r="GH38">
        <v>2.0500600000000001E-2</v>
      </c>
      <c r="GI38">
        <v>0.12543599999999999</v>
      </c>
      <c r="GJ38">
        <v>0.101108</v>
      </c>
      <c r="GK38">
        <v>27252.799999999999</v>
      </c>
      <c r="GL38">
        <v>27368.3</v>
      </c>
      <c r="GM38">
        <v>24662.1</v>
      </c>
      <c r="GN38">
        <v>24950.799999999999</v>
      </c>
      <c r="GO38">
        <v>28656.3</v>
      </c>
      <c r="GP38">
        <v>29362.400000000001</v>
      </c>
      <c r="GQ38">
        <v>33361.800000000003</v>
      </c>
      <c r="GR38">
        <v>33363.5</v>
      </c>
      <c r="GS38">
        <v>1.9724999999999999</v>
      </c>
      <c r="GT38">
        <v>1.8611</v>
      </c>
      <c r="GU38">
        <v>4.6744899999999999E-2</v>
      </c>
      <c r="GV38">
        <v>0</v>
      </c>
      <c r="GW38">
        <v>27.192699999999999</v>
      </c>
      <c r="GX38">
        <v>999.9</v>
      </c>
      <c r="GY38">
        <v>52.7</v>
      </c>
      <c r="GZ38">
        <v>33.299999999999997</v>
      </c>
      <c r="HA38">
        <v>27.2773</v>
      </c>
      <c r="HB38">
        <v>61.731099999999998</v>
      </c>
      <c r="HC38">
        <v>25.052099999999999</v>
      </c>
      <c r="HD38">
        <v>1</v>
      </c>
      <c r="HE38">
        <v>0.37198199999999998</v>
      </c>
      <c r="HF38">
        <v>2.1781600000000001</v>
      </c>
      <c r="HG38">
        <v>20.1541</v>
      </c>
      <c r="HH38">
        <v>5.2340600000000004</v>
      </c>
      <c r="HI38">
        <v>11.9201</v>
      </c>
      <c r="HJ38">
        <v>4.9610000000000003</v>
      </c>
      <c r="HK38">
        <v>3.2890000000000001</v>
      </c>
      <c r="HL38">
        <v>9999</v>
      </c>
      <c r="HM38">
        <v>9999</v>
      </c>
      <c r="HN38">
        <v>9999</v>
      </c>
      <c r="HO38">
        <v>871.5</v>
      </c>
      <c r="HP38">
        <v>1.8811199999999999</v>
      </c>
      <c r="HQ38">
        <v>1.8782000000000001</v>
      </c>
      <c r="HR38">
        <v>1.88615</v>
      </c>
      <c r="HS38">
        <v>1.8839999999999999</v>
      </c>
      <c r="HT38">
        <v>1.88141</v>
      </c>
      <c r="HU38">
        <v>1.88049</v>
      </c>
      <c r="HV38">
        <v>1.8816999999999999</v>
      </c>
      <c r="HW38">
        <v>1.8811</v>
      </c>
      <c r="HX38">
        <v>5</v>
      </c>
      <c r="HY38">
        <v>0</v>
      </c>
      <c r="HZ38">
        <v>0</v>
      </c>
      <c r="IA38">
        <v>0</v>
      </c>
      <c r="IB38" t="s">
        <v>428</v>
      </c>
      <c r="IC38" t="s">
        <v>429</v>
      </c>
      <c r="ID38" t="s">
        <v>430</v>
      </c>
      <c r="IE38" t="s">
        <v>430</v>
      </c>
      <c r="IF38" t="s">
        <v>430</v>
      </c>
      <c r="IG38" t="s">
        <v>430</v>
      </c>
      <c r="IH38">
        <v>0</v>
      </c>
      <c r="II38">
        <v>100</v>
      </c>
      <c r="IJ38">
        <v>100</v>
      </c>
      <c r="IK38">
        <v>0.92500000000000004</v>
      </c>
      <c r="IL38">
        <v>0.21029999999999999</v>
      </c>
      <c r="IM38">
        <v>0.77783356161709238</v>
      </c>
      <c r="IN38">
        <v>2.2153513873161218E-3</v>
      </c>
      <c r="IO38">
        <v>-2.2967369670569612E-6</v>
      </c>
      <c r="IP38">
        <v>7.7859689150384122E-10</v>
      </c>
      <c r="IQ38">
        <v>-0.1080626281397981</v>
      </c>
      <c r="IR38">
        <v>-4.1434251034592161E-3</v>
      </c>
      <c r="IS38">
        <v>8.3987709687394815E-4</v>
      </c>
      <c r="IT38">
        <v>-7.4586254598011197E-6</v>
      </c>
      <c r="IU38">
        <v>2</v>
      </c>
      <c r="IV38">
        <v>1930</v>
      </c>
      <c r="IW38">
        <v>2</v>
      </c>
      <c r="IX38">
        <v>41</v>
      </c>
      <c r="IY38">
        <v>0.8</v>
      </c>
      <c r="IZ38">
        <v>0.7</v>
      </c>
      <c r="JA38">
        <v>0.31005899999999997</v>
      </c>
      <c r="JB38">
        <v>2.5415000000000001</v>
      </c>
      <c r="JC38">
        <v>1.24512</v>
      </c>
      <c r="JD38">
        <v>2.2680699999999998</v>
      </c>
      <c r="JE38">
        <v>1.4501999999999999</v>
      </c>
      <c r="JF38">
        <v>2.2534200000000002</v>
      </c>
      <c r="JG38">
        <v>37.771099999999997</v>
      </c>
      <c r="JH38">
        <v>23.8248</v>
      </c>
      <c r="JI38">
        <v>18</v>
      </c>
      <c r="JJ38">
        <v>496.80500000000001</v>
      </c>
      <c r="JK38">
        <v>471.28899999999999</v>
      </c>
      <c r="JL38">
        <v>24.19</v>
      </c>
      <c r="JM38">
        <v>31.953600000000002</v>
      </c>
      <c r="JN38">
        <v>29.9999</v>
      </c>
      <c r="JO38">
        <v>31.8965</v>
      </c>
      <c r="JP38">
        <v>31.8613</v>
      </c>
      <c r="JQ38">
        <v>6.2821699999999998</v>
      </c>
      <c r="JR38">
        <v>36.335599999999999</v>
      </c>
      <c r="JS38">
        <v>0</v>
      </c>
      <c r="JT38">
        <v>24.216200000000001</v>
      </c>
      <c r="JU38">
        <v>75</v>
      </c>
      <c r="JV38">
        <v>18.915700000000001</v>
      </c>
      <c r="JW38">
        <v>99.558800000000005</v>
      </c>
      <c r="JX38">
        <v>99.525800000000004</v>
      </c>
    </row>
    <row r="39" spans="1:284" x14ac:dyDescent="0.3">
      <c r="A39">
        <v>23</v>
      </c>
      <c r="B39">
        <v>1693249930.5</v>
      </c>
      <c r="C39">
        <v>5321.4000000953674</v>
      </c>
      <c r="D39" t="s">
        <v>540</v>
      </c>
      <c r="E39" t="s">
        <v>541</v>
      </c>
      <c r="F39" t="s">
        <v>416</v>
      </c>
      <c r="G39" t="s">
        <v>509</v>
      </c>
      <c r="H39" t="s">
        <v>418</v>
      </c>
      <c r="I39" t="s">
        <v>419</v>
      </c>
      <c r="J39" t="s">
        <v>510</v>
      </c>
      <c r="K39" t="s">
        <v>511</v>
      </c>
      <c r="L39" t="s">
        <v>421</v>
      </c>
      <c r="M39">
        <v>1693249930.5</v>
      </c>
      <c r="N39">
        <f t="shared" si="0"/>
        <v>6.0821704907567092E-3</v>
      </c>
      <c r="O39">
        <f t="shared" si="1"/>
        <v>6.0821704907567096</v>
      </c>
      <c r="P39">
        <f t="shared" si="2"/>
        <v>-0.61377988444803366</v>
      </c>
      <c r="Q39">
        <f t="shared" si="3"/>
        <v>50.386200000000002</v>
      </c>
      <c r="R39">
        <f t="shared" si="4"/>
        <v>51.384566549588889</v>
      </c>
      <c r="S39">
        <f t="shared" si="5"/>
        <v>5.1057168242281188</v>
      </c>
      <c r="T39">
        <f t="shared" si="6"/>
        <v>5.0065162815114004</v>
      </c>
      <c r="U39">
        <f t="shared" si="7"/>
        <v>0.52951040275976691</v>
      </c>
      <c r="V39">
        <f t="shared" si="8"/>
        <v>2.91570284170382</v>
      </c>
      <c r="W39">
        <f t="shared" si="9"/>
        <v>0.48131229869308484</v>
      </c>
      <c r="X39">
        <f t="shared" si="10"/>
        <v>0.30478415769091804</v>
      </c>
      <c r="Y39">
        <f t="shared" si="11"/>
        <v>344.37639864455087</v>
      </c>
      <c r="Z39">
        <f t="shared" si="12"/>
        <v>29.072565047899026</v>
      </c>
      <c r="AA39">
        <f t="shared" si="13"/>
        <v>27.976600000000001</v>
      </c>
      <c r="AB39">
        <f t="shared" si="14"/>
        <v>3.7896660677733687</v>
      </c>
      <c r="AC39">
        <f t="shared" si="15"/>
        <v>65.425653120163176</v>
      </c>
      <c r="AD39">
        <f t="shared" si="16"/>
        <v>2.5742628312218998</v>
      </c>
      <c r="AE39">
        <f t="shared" si="17"/>
        <v>3.9346383390226363</v>
      </c>
      <c r="AF39">
        <f t="shared" si="18"/>
        <v>1.2154032365514689</v>
      </c>
      <c r="AG39">
        <f t="shared" si="19"/>
        <v>-268.2237186423709</v>
      </c>
      <c r="AH39">
        <f t="shared" si="20"/>
        <v>101.45131123188951</v>
      </c>
      <c r="AI39">
        <f t="shared" si="21"/>
        <v>7.607123701503502</v>
      </c>
      <c r="AJ39">
        <f t="shared" si="22"/>
        <v>185.21111493557299</v>
      </c>
      <c r="AK39">
        <v>0</v>
      </c>
      <c r="AL39">
        <v>0</v>
      </c>
      <c r="AM39">
        <f t="shared" si="23"/>
        <v>1</v>
      </c>
      <c r="AN39">
        <f t="shared" si="24"/>
        <v>0</v>
      </c>
      <c r="AO39">
        <f t="shared" si="25"/>
        <v>52179.857528433247</v>
      </c>
      <c r="AP39" t="s">
        <v>422</v>
      </c>
      <c r="AQ39">
        <v>10366.9</v>
      </c>
      <c r="AR39">
        <v>993.59653846153856</v>
      </c>
      <c r="AS39">
        <v>3431.87</v>
      </c>
      <c r="AT39">
        <f t="shared" si="26"/>
        <v>0.71047955241266758</v>
      </c>
      <c r="AU39">
        <v>-3.9894345373445681</v>
      </c>
      <c r="AV39" t="s">
        <v>542</v>
      </c>
      <c r="AW39">
        <v>10362.5</v>
      </c>
      <c r="AX39">
        <v>855.34900000000005</v>
      </c>
      <c r="AY39">
        <v>1055.481580157792</v>
      </c>
      <c r="AZ39">
        <f t="shared" si="27"/>
        <v>0.18961257488536432</v>
      </c>
      <c r="BA39">
        <v>0.5</v>
      </c>
      <c r="BB39">
        <f t="shared" si="28"/>
        <v>1513.2179993222753</v>
      </c>
      <c r="BC39">
        <f t="shared" si="29"/>
        <v>-0.61377988444803366</v>
      </c>
      <c r="BD39">
        <f t="shared" si="30"/>
        <v>143.46258060718804</v>
      </c>
      <c r="BE39">
        <f t="shared" si="31"/>
        <v>2.2307788133688524E-3</v>
      </c>
      <c r="BF39">
        <f t="shared" si="32"/>
        <v>2.251473132754191</v>
      </c>
      <c r="BG39">
        <f t="shared" si="33"/>
        <v>601.50621226976762</v>
      </c>
      <c r="BH39" t="s">
        <v>543</v>
      </c>
      <c r="BI39">
        <v>639.79</v>
      </c>
      <c r="BJ39">
        <f t="shared" si="34"/>
        <v>639.79</v>
      </c>
      <c r="BK39">
        <f t="shared" si="35"/>
        <v>0.3938406770638736</v>
      </c>
      <c r="BL39">
        <f t="shared" si="36"/>
        <v>0.48144487334052755</v>
      </c>
      <c r="BM39">
        <f t="shared" si="37"/>
        <v>0.85111759686047961</v>
      </c>
      <c r="BN39">
        <f t="shared" si="38"/>
        <v>3.233941105511255</v>
      </c>
      <c r="BO39">
        <f t="shared" si="39"/>
        <v>0.97461931868084783</v>
      </c>
      <c r="BP39">
        <f t="shared" si="40"/>
        <v>0.36011454448948454</v>
      </c>
      <c r="BQ39">
        <f t="shared" si="41"/>
        <v>0.63988545551051546</v>
      </c>
      <c r="BR39">
        <v>7472</v>
      </c>
      <c r="BS39">
        <v>290.00000000000011</v>
      </c>
      <c r="BT39">
        <v>1013.38</v>
      </c>
      <c r="BU39">
        <v>215</v>
      </c>
      <c r="BV39">
        <v>10362.5</v>
      </c>
      <c r="BW39">
        <v>1012.32</v>
      </c>
      <c r="BX39">
        <v>1.06</v>
      </c>
      <c r="BY39">
        <v>300.00000000000011</v>
      </c>
      <c r="BZ39">
        <v>38.299999999999997</v>
      </c>
      <c r="CA39">
        <v>1055.481580157792</v>
      </c>
      <c r="CB39">
        <v>1.2683561918363431</v>
      </c>
      <c r="CC39">
        <v>-44.724291825789898</v>
      </c>
      <c r="CD39">
        <v>1.076469725348919</v>
      </c>
      <c r="CE39">
        <v>0.98403802568567544</v>
      </c>
      <c r="CF39">
        <v>-1.1258598887652941E-2</v>
      </c>
      <c r="CG39">
        <v>289.99999999999989</v>
      </c>
      <c r="CH39">
        <v>1012.57</v>
      </c>
      <c r="CI39">
        <v>675</v>
      </c>
      <c r="CJ39">
        <v>10344.200000000001</v>
      </c>
      <c r="CK39">
        <v>1012.25</v>
      </c>
      <c r="CL39">
        <v>0.32</v>
      </c>
      <c r="CZ39">
        <f t="shared" si="42"/>
        <v>1800.04</v>
      </c>
      <c r="DA39">
        <f t="shared" si="43"/>
        <v>1513.2179993222753</v>
      </c>
      <c r="DB39">
        <f t="shared" si="44"/>
        <v>0.84065798500159739</v>
      </c>
      <c r="DC39">
        <f t="shared" si="45"/>
        <v>0.19131597000319486</v>
      </c>
      <c r="DD39">
        <v>6</v>
      </c>
      <c r="DE39">
        <v>0.5</v>
      </c>
      <c r="DF39" t="s">
        <v>425</v>
      </c>
      <c r="DG39">
        <v>2</v>
      </c>
      <c r="DH39">
        <v>1693249930.5</v>
      </c>
      <c r="DI39">
        <v>50.386200000000002</v>
      </c>
      <c r="DJ39">
        <v>50.018000000000001</v>
      </c>
      <c r="DK39">
        <v>25.907699999999998</v>
      </c>
      <c r="DL39">
        <v>18.8095</v>
      </c>
      <c r="DM39">
        <v>49.453899999999997</v>
      </c>
      <c r="DN39">
        <v>25.692799999999998</v>
      </c>
      <c r="DO39">
        <v>500.79700000000003</v>
      </c>
      <c r="DP39">
        <v>99.2624</v>
      </c>
      <c r="DQ39">
        <v>0.10044699999999999</v>
      </c>
      <c r="DR39">
        <v>28.622</v>
      </c>
      <c r="DS39">
        <v>27.976600000000001</v>
      </c>
      <c r="DT39">
        <v>999.9</v>
      </c>
      <c r="DU39">
        <v>0</v>
      </c>
      <c r="DV39">
        <v>0</v>
      </c>
      <c r="DW39">
        <v>9995</v>
      </c>
      <c r="DX39">
        <v>0</v>
      </c>
      <c r="DY39">
        <v>1655.74</v>
      </c>
      <c r="DZ39">
        <v>0.36813400000000002</v>
      </c>
      <c r="EA39">
        <v>51.726300000000002</v>
      </c>
      <c r="EB39">
        <v>50.976900000000001</v>
      </c>
      <c r="EC39">
        <v>7.0981899999999998</v>
      </c>
      <c r="ED39">
        <v>50.018000000000001</v>
      </c>
      <c r="EE39">
        <v>18.8095</v>
      </c>
      <c r="EF39">
        <v>2.5716600000000001</v>
      </c>
      <c r="EG39">
        <v>1.8670800000000001</v>
      </c>
      <c r="EH39">
        <v>21.487300000000001</v>
      </c>
      <c r="EI39">
        <v>16.36</v>
      </c>
      <c r="EJ39">
        <v>1800.04</v>
      </c>
      <c r="EK39">
        <v>0.97800600000000004</v>
      </c>
      <c r="EL39">
        <v>2.1993499999999999E-2</v>
      </c>
      <c r="EM39">
        <v>0</v>
      </c>
      <c r="EN39">
        <v>855.71199999999999</v>
      </c>
      <c r="EO39">
        <v>5.0010300000000001</v>
      </c>
      <c r="EP39">
        <v>16322.4</v>
      </c>
      <c r="EQ39">
        <v>14701.5</v>
      </c>
      <c r="ER39">
        <v>49.061999999999998</v>
      </c>
      <c r="ES39">
        <v>50.875</v>
      </c>
      <c r="ET39">
        <v>50.561999999999998</v>
      </c>
      <c r="EU39">
        <v>49.561999999999998</v>
      </c>
      <c r="EV39">
        <v>50.436999999999998</v>
      </c>
      <c r="EW39">
        <v>1755.56</v>
      </c>
      <c r="EX39">
        <v>39.479999999999997</v>
      </c>
      <c r="EY39">
        <v>0</v>
      </c>
      <c r="EZ39">
        <v>112.2000000476837</v>
      </c>
      <c r="FA39">
        <v>0</v>
      </c>
      <c r="FB39">
        <v>855.34900000000005</v>
      </c>
      <c r="FC39">
        <v>1.390153842639557</v>
      </c>
      <c r="FD39">
        <v>-144.33504257215009</v>
      </c>
      <c r="FE39">
        <v>16333.130769230769</v>
      </c>
      <c r="FF39">
        <v>15</v>
      </c>
      <c r="FG39">
        <v>1693249891</v>
      </c>
      <c r="FH39" t="s">
        <v>544</v>
      </c>
      <c r="FI39">
        <v>1693249875</v>
      </c>
      <c r="FJ39">
        <v>1693249891</v>
      </c>
      <c r="FK39">
        <v>27</v>
      </c>
      <c r="FL39">
        <v>0.05</v>
      </c>
      <c r="FM39">
        <v>2E-3</v>
      </c>
      <c r="FN39">
        <v>0.93200000000000005</v>
      </c>
      <c r="FO39">
        <v>6.0999999999999999E-2</v>
      </c>
      <c r="FP39">
        <v>50</v>
      </c>
      <c r="FQ39">
        <v>19</v>
      </c>
      <c r="FR39">
        <v>0.6</v>
      </c>
      <c r="FS39">
        <v>0.04</v>
      </c>
      <c r="FT39">
        <v>-0.60115551736359063</v>
      </c>
      <c r="FU39">
        <v>-9.3973961134980577E-2</v>
      </c>
      <c r="FV39">
        <v>7.1245915773302387E-2</v>
      </c>
      <c r="FW39">
        <v>1</v>
      </c>
      <c r="FX39">
        <v>0.52753008949297786</v>
      </c>
      <c r="FY39">
        <v>5.7213178342597218E-2</v>
      </c>
      <c r="FZ39">
        <v>1.5642638042456952E-2</v>
      </c>
      <c r="GA39">
        <v>1</v>
      </c>
      <c r="GB39">
        <v>2</v>
      </c>
      <c r="GC39">
        <v>2</v>
      </c>
      <c r="GD39" t="s">
        <v>427</v>
      </c>
      <c r="GE39">
        <v>2.9048600000000002</v>
      </c>
      <c r="GF39">
        <v>2.8184100000000001</v>
      </c>
      <c r="GG39">
        <v>1.35762E-2</v>
      </c>
      <c r="GH39">
        <v>1.37605E-2</v>
      </c>
      <c r="GI39">
        <v>0.12587499999999999</v>
      </c>
      <c r="GJ39">
        <v>0.100622</v>
      </c>
      <c r="GK39">
        <v>27421.9</v>
      </c>
      <c r="GL39">
        <v>27558.6</v>
      </c>
      <c r="GM39">
        <v>24664.2</v>
      </c>
      <c r="GN39">
        <v>24952.799999999999</v>
      </c>
      <c r="GO39">
        <v>28643.599999999999</v>
      </c>
      <c r="GP39">
        <v>29380.400000000001</v>
      </c>
      <c r="GQ39">
        <v>33364.1</v>
      </c>
      <c r="GR39">
        <v>33365.800000000003</v>
      </c>
      <c r="GS39">
        <v>1.9734</v>
      </c>
      <c r="GT39">
        <v>1.8604000000000001</v>
      </c>
      <c r="GU39">
        <v>4.8831100000000002E-2</v>
      </c>
      <c r="GV39">
        <v>0</v>
      </c>
      <c r="GW39">
        <v>27.178799999999999</v>
      </c>
      <c r="GX39">
        <v>999.9</v>
      </c>
      <c r="GY39">
        <v>52.7</v>
      </c>
      <c r="GZ39">
        <v>33.299999999999997</v>
      </c>
      <c r="HA39">
        <v>27.2788</v>
      </c>
      <c r="HB39">
        <v>61.641100000000002</v>
      </c>
      <c r="HC39">
        <v>25.3886</v>
      </c>
      <c r="HD39">
        <v>1</v>
      </c>
      <c r="HE39">
        <v>0.36814000000000002</v>
      </c>
      <c r="HF39">
        <v>1.91581</v>
      </c>
      <c r="HG39">
        <v>20.1571</v>
      </c>
      <c r="HH39">
        <v>5.2322600000000001</v>
      </c>
      <c r="HI39">
        <v>11.9201</v>
      </c>
      <c r="HJ39">
        <v>4.9610000000000003</v>
      </c>
      <c r="HK39">
        <v>3.2890000000000001</v>
      </c>
      <c r="HL39">
        <v>9999</v>
      </c>
      <c r="HM39">
        <v>9999</v>
      </c>
      <c r="HN39">
        <v>9999</v>
      </c>
      <c r="HO39">
        <v>871.6</v>
      </c>
      <c r="HP39">
        <v>1.8811</v>
      </c>
      <c r="HQ39">
        <v>1.8782000000000001</v>
      </c>
      <c r="HR39">
        <v>1.8861399999999999</v>
      </c>
      <c r="HS39">
        <v>1.88398</v>
      </c>
      <c r="HT39">
        <v>1.88144</v>
      </c>
      <c r="HU39">
        <v>1.88049</v>
      </c>
      <c r="HV39">
        <v>1.8816999999999999</v>
      </c>
      <c r="HW39">
        <v>1.8811</v>
      </c>
      <c r="HX39">
        <v>5</v>
      </c>
      <c r="HY39">
        <v>0</v>
      </c>
      <c r="HZ39">
        <v>0</v>
      </c>
      <c r="IA39">
        <v>0</v>
      </c>
      <c r="IB39" t="s">
        <v>428</v>
      </c>
      <c r="IC39" t="s">
        <v>429</v>
      </c>
      <c r="ID39" t="s">
        <v>430</v>
      </c>
      <c r="IE39" t="s">
        <v>430</v>
      </c>
      <c r="IF39" t="s">
        <v>430</v>
      </c>
      <c r="IG39" t="s">
        <v>430</v>
      </c>
      <c r="IH39">
        <v>0</v>
      </c>
      <c r="II39">
        <v>100</v>
      </c>
      <c r="IJ39">
        <v>100</v>
      </c>
      <c r="IK39">
        <v>0.93200000000000005</v>
      </c>
      <c r="IL39">
        <v>0.21490000000000001</v>
      </c>
      <c r="IM39">
        <v>0.82821312884630149</v>
      </c>
      <c r="IN39">
        <v>2.2153513873161218E-3</v>
      </c>
      <c r="IO39">
        <v>-2.2967369670569612E-6</v>
      </c>
      <c r="IP39">
        <v>7.7859689150384122E-10</v>
      </c>
      <c r="IQ39">
        <v>-0.10650617645270451</v>
      </c>
      <c r="IR39">
        <v>-4.1434251034592161E-3</v>
      </c>
      <c r="IS39">
        <v>8.3987709687394815E-4</v>
      </c>
      <c r="IT39">
        <v>-7.4586254598011197E-6</v>
      </c>
      <c r="IU39">
        <v>2</v>
      </c>
      <c r="IV39">
        <v>1930</v>
      </c>
      <c r="IW39">
        <v>2</v>
      </c>
      <c r="IX39">
        <v>41</v>
      </c>
      <c r="IY39">
        <v>0.9</v>
      </c>
      <c r="IZ39">
        <v>0.7</v>
      </c>
      <c r="JA39">
        <v>0.25634800000000002</v>
      </c>
      <c r="JB39">
        <v>2.5561500000000001</v>
      </c>
      <c r="JC39">
        <v>1.24512</v>
      </c>
      <c r="JD39">
        <v>2.2680699999999998</v>
      </c>
      <c r="JE39">
        <v>1.4501999999999999</v>
      </c>
      <c r="JF39">
        <v>2.20581</v>
      </c>
      <c r="JG39">
        <v>37.722799999999999</v>
      </c>
      <c r="JH39">
        <v>23.8248</v>
      </c>
      <c r="JI39">
        <v>18</v>
      </c>
      <c r="JJ39">
        <v>497.27100000000002</v>
      </c>
      <c r="JK39">
        <v>470.68099999999998</v>
      </c>
      <c r="JL39">
        <v>24.363299999999999</v>
      </c>
      <c r="JM39">
        <v>31.922699999999999</v>
      </c>
      <c r="JN39">
        <v>29.999300000000002</v>
      </c>
      <c r="JO39">
        <v>31.8796</v>
      </c>
      <c r="JP39">
        <v>31.847200000000001</v>
      </c>
      <c r="JQ39">
        <v>5.2163700000000004</v>
      </c>
      <c r="JR39">
        <v>36.8001</v>
      </c>
      <c r="JS39">
        <v>0</v>
      </c>
      <c r="JT39">
        <v>24.378599999999999</v>
      </c>
      <c r="JU39">
        <v>50</v>
      </c>
      <c r="JV39">
        <v>18.7334</v>
      </c>
      <c r="JW39">
        <v>99.566299999999998</v>
      </c>
      <c r="JX39">
        <v>99.533000000000001</v>
      </c>
    </row>
    <row r="40" spans="1:284" x14ac:dyDescent="0.3">
      <c r="A40">
        <v>24</v>
      </c>
      <c r="B40">
        <v>1693250042</v>
      </c>
      <c r="C40">
        <v>5432.9000000953674</v>
      </c>
      <c r="D40" t="s">
        <v>545</v>
      </c>
      <c r="E40" t="s">
        <v>546</v>
      </c>
      <c r="F40" t="s">
        <v>416</v>
      </c>
      <c r="G40" t="s">
        <v>509</v>
      </c>
      <c r="H40" t="s">
        <v>418</v>
      </c>
      <c r="I40" t="s">
        <v>419</v>
      </c>
      <c r="J40" t="s">
        <v>510</v>
      </c>
      <c r="K40" t="s">
        <v>511</v>
      </c>
      <c r="L40" t="s">
        <v>421</v>
      </c>
      <c r="M40">
        <v>1693250042</v>
      </c>
      <c r="N40">
        <f t="shared" si="0"/>
        <v>6.0635852302540769E-3</v>
      </c>
      <c r="O40">
        <f t="shared" si="1"/>
        <v>6.0635852302540769</v>
      </c>
      <c r="P40">
        <f t="shared" si="2"/>
        <v>-3.118618205813962</v>
      </c>
      <c r="Q40">
        <f t="shared" si="3"/>
        <v>23.549900000000001</v>
      </c>
      <c r="R40">
        <f t="shared" si="4"/>
        <v>33.284387540049813</v>
      </c>
      <c r="S40">
        <f t="shared" si="5"/>
        <v>3.3072168382010871</v>
      </c>
      <c r="T40">
        <f t="shared" si="6"/>
        <v>2.3399747321243702</v>
      </c>
      <c r="U40">
        <f t="shared" si="7"/>
        <v>0.52550753792221538</v>
      </c>
      <c r="V40">
        <f t="shared" si="8"/>
        <v>2.9165850604203314</v>
      </c>
      <c r="W40">
        <f t="shared" si="9"/>
        <v>0.47801340944797832</v>
      </c>
      <c r="X40">
        <f t="shared" si="10"/>
        <v>0.30266703002518353</v>
      </c>
      <c r="Y40">
        <f t="shared" si="11"/>
        <v>344.32509864434758</v>
      </c>
      <c r="Z40">
        <f t="shared" si="12"/>
        <v>29.111471876090192</v>
      </c>
      <c r="AA40">
        <f t="shared" si="13"/>
        <v>28.017099999999999</v>
      </c>
      <c r="AB40">
        <f t="shared" si="14"/>
        <v>3.7986242916611808</v>
      </c>
      <c r="AC40">
        <f t="shared" si="15"/>
        <v>65.406431834817468</v>
      </c>
      <c r="AD40">
        <f t="shared" si="16"/>
        <v>2.5786631045382302</v>
      </c>
      <c r="AE40">
        <f t="shared" si="17"/>
        <v>3.9425222141005771</v>
      </c>
      <c r="AF40">
        <f t="shared" si="18"/>
        <v>1.2199611871229505</v>
      </c>
      <c r="AG40">
        <f t="shared" si="19"/>
        <v>-267.40410865420478</v>
      </c>
      <c r="AH40">
        <f t="shared" si="20"/>
        <v>100.53857425725768</v>
      </c>
      <c r="AI40">
        <f t="shared" si="21"/>
        <v>7.5392177696689666</v>
      </c>
      <c r="AJ40">
        <f t="shared" si="22"/>
        <v>184.99878201706946</v>
      </c>
      <c r="AK40">
        <v>0</v>
      </c>
      <c r="AL40">
        <v>0</v>
      </c>
      <c r="AM40">
        <f t="shared" si="23"/>
        <v>1</v>
      </c>
      <c r="AN40">
        <f t="shared" si="24"/>
        <v>0</v>
      </c>
      <c r="AO40">
        <f t="shared" si="25"/>
        <v>52199.134677025788</v>
      </c>
      <c r="AP40" t="s">
        <v>422</v>
      </c>
      <c r="AQ40">
        <v>10366.9</v>
      </c>
      <c r="AR40">
        <v>993.59653846153856</v>
      </c>
      <c r="AS40">
        <v>3431.87</v>
      </c>
      <c r="AT40">
        <f t="shared" si="26"/>
        <v>0.71047955241266758</v>
      </c>
      <c r="AU40">
        <v>-3.9894345373445681</v>
      </c>
      <c r="AV40" t="s">
        <v>547</v>
      </c>
      <c r="AW40">
        <v>10374.9</v>
      </c>
      <c r="AX40">
        <v>861.83271999999999</v>
      </c>
      <c r="AY40">
        <v>1043.559257920484</v>
      </c>
      <c r="AZ40">
        <f t="shared" si="27"/>
        <v>0.17414108163116027</v>
      </c>
      <c r="BA40">
        <v>0.5</v>
      </c>
      <c r="BB40">
        <f t="shared" si="28"/>
        <v>1512.9911993221738</v>
      </c>
      <c r="BC40">
        <f t="shared" si="29"/>
        <v>-3.118618205813962</v>
      </c>
      <c r="BD40">
        <f t="shared" si="30"/>
        <v>131.73696197419486</v>
      </c>
      <c r="BE40">
        <f t="shared" si="31"/>
        <v>5.7555941628790401E-4</v>
      </c>
      <c r="BF40">
        <f t="shared" si="32"/>
        <v>2.288620146822077</v>
      </c>
      <c r="BG40">
        <f t="shared" si="33"/>
        <v>597.61526913089187</v>
      </c>
      <c r="BH40" t="s">
        <v>548</v>
      </c>
      <c r="BI40">
        <v>639.11</v>
      </c>
      <c r="BJ40">
        <f t="shared" si="34"/>
        <v>639.11</v>
      </c>
      <c r="BK40">
        <f t="shared" si="35"/>
        <v>0.38756712170465146</v>
      </c>
      <c r="BL40">
        <f t="shared" si="36"/>
        <v>0.44931850995313738</v>
      </c>
      <c r="BM40">
        <f t="shared" si="37"/>
        <v>0.85517937168948144</v>
      </c>
      <c r="BN40">
        <f t="shared" si="38"/>
        <v>3.6372427259450792</v>
      </c>
      <c r="BO40">
        <f t="shared" si="39"/>
        <v>0.97950897622967148</v>
      </c>
      <c r="BP40">
        <f t="shared" si="40"/>
        <v>0.3332014974972749</v>
      </c>
      <c r="BQ40">
        <f t="shared" si="41"/>
        <v>0.6667985025027251</v>
      </c>
      <c r="BR40">
        <v>7474</v>
      </c>
      <c r="BS40">
        <v>290.00000000000011</v>
      </c>
      <c r="BT40">
        <v>1005.15</v>
      </c>
      <c r="BU40">
        <v>135</v>
      </c>
      <c r="BV40">
        <v>10374.9</v>
      </c>
      <c r="BW40">
        <v>1004.03</v>
      </c>
      <c r="BX40">
        <v>1.1200000000000001</v>
      </c>
      <c r="BY40">
        <v>300.00000000000011</v>
      </c>
      <c r="BZ40">
        <v>38.299999999999997</v>
      </c>
      <c r="CA40">
        <v>1043.559257920484</v>
      </c>
      <c r="CB40">
        <v>1.277858939789609</v>
      </c>
      <c r="CC40">
        <v>-41.014733648825398</v>
      </c>
      <c r="CD40">
        <v>1.084544588747514</v>
      </c>
      <c r="CE40">
        <v>0.98079773243250856</v>
      </c>
      <c r="CF40">
        <v>-1.1258584427141271E-2</v>
      </c>
      <c r="CG40">
        <v>289.99999999999989</v>
      </c>
      <c r="CH40">
        <v>1004.36</v>
      </c>
      <c r="CI40">
        <v>655</v>
      </c>
      <c r="CJ40">
        <v>10345.9</v>
      </c>
      <c r="CK40">
        <v>1003.92</v>
      </c>
      <c r="CL40">
        <v>0.44</v>
      </c>
      <c r="CZ40">
        <f t="shared" si="42"/>
        <v>1799.77</v>
      </c>
      <c r="DA40">
        <f t="shared" si="43"/>
        <v>1512.9911993221738</v>
      </c>
      <c r="DB40">
        <f t="shared" si="44"/>
        <v>0.8406580837119042</v>
      </c>
      <c r="DC40">
        <f t="shared" si="45"/>
        <v>0.19131616742380836</v>
      </c>
      <c r="DD40">
        <v>6</v>
      </c>
      <c r="DE40">
        <v>0.5</v>
      </c>
      <c r="DF40" t="s">
        <v>425</v>
      </c>
      <c r="DG40">
        <v>2</v>
      </c>
      <c r="DH40">
        <v>1693250042</v>
      </c>
      <c r="DI40">
        <v>23.549900000000001</v>
      </c>
      <c r="DJ40">
        <v>19.979199999999999</v>
      </c>
      <c r="DK40">
        <v>25.952100000000002</v>
      </c>
      <c r="DL40">
        <v>18.865200000000002</v>
      </c>
      <c r="DM40">
        <v>22.654699999999998</v>
      </c>
      <c r="DN40">
        <v>25.7346</v>
      </c>
      <c r="DO40">
        <v>500.04</v>
      </c>
      <c r="DP40">
        <v>99.262799999999999</v>
      </c>
      <c r="DQ40">
        <v>9.9606299999999995E-2</v>
      </c>
      <c r="DR40">
        <v>28.656500000000001</v>
      </c>
      <c r="DS40">
        <v>28.017099999999999</v>
      </c>
      <c r="DT40">
        <v>999.9</v>
      </c>
      <c r="DU40">
        <v>0</v>
      </c>
      <c r="DV40">
        <v>0</v>
      </c>
      <c r="DW40">
        <v>10000</v>
      </c>
      <c r="DX40">
        <v>0</v>
      </c>
      <c r="DY40">
        <v>1646.64</v>
      </c>
      <c r="DZ40">
        <v>3.5707499999999999</v>
      </c>
      <c r="EA40">
        <v>24.177399999999999</v>
      </c>
      <c r="EB40">
        <v>20.363299999999999</v>
      </c>
      <c r="EC40">
        <v>7.0869299999999997</v>
      </c>
      <c r="ED40">
        <v>19.979199999999999</v>
      </c>
      <c r="EE40">
        <v>18.865200000000002</v>
      </c>
      <c r="EF40">
        <v>2.5760800000000001</v>
      </c>
      <c r="EG40">
        <v>1.8726100000000001</v>
      </c>
      <c r="EH40">
        <v>21.5153</v>
      </c>
      <c r="EI40">
        <v>16.406400000000001</v>
      </c>
      <c r="EJ40">
        <v>1799.77</v>
      </c>
      <c r="EK40">
        <v>0.97800299999999996</v>
      </c>
      <c r="EL40">
        <v>2.1997099999999999E-2</v>
      </c>
      <c r="EM40">
        <v>0</v>
      </c>
      <c r="EN40">
        <v>861.99900000000002</v>
      </c>
      <c r="EO40">
        <v>5.0010300000000001</v>
      </c>
      <c r="EP40">
        <v>16421.7</v>
      </c>
      <c r="EQ40">
        <v>14699.2</v>
      </c>
      <c r="ER40">
        <v>49.186999999999998</v>
      </c>
      <c r="ES40">
        <v>50.875</v>
      </c>
      <c r="ET40">
        <v>50.625</v>
      </c>
      <c r="EU40">
        <v>49.625</v>
      </c>
      <c r="EV40">
        <v>50.561999999999998</v>
      </c>
      <c r="EW40">
        <v>1755.29</v>
      </c>
      <c r="EX40">
        <v>39.479999999999997</v>
      </c>
      <c r="EY40">
        <v>0</v>
      </c>
      <c r="EZ40">
        <v>109.7999999523163</v>
      </c>
      <c r="FA40">
        <v>0</v>
      </c>
      <c r="FB40">
        <v>861.83271999999999</v>
      </c>
      <c r="FC40">
        <v>2.704692314211584</v>
      </c>
      <c r="FD40">
        <v>75.038461734842073</v>
      </c>
      <c r="FE40">
        <v>16418.052</v>
      </c>
      <c r="FF40">
        <v>15</v>
      </c>
      <c r="FG40">
        <v>1693250003.5</v>
      </c>
      <c r="FH40" t="s">
        <v>549</v>
      </c>
      <c r="FI40">
        <v>1693249989.5</v>
      </c>
      <c r="FJ40">
        <v>1693250003.5</v>
      </c>
      <c r="FK40">
        <v>28</v>
      </c>
      <c r="FL40">
        <v>1.7999999999999999E-2</v>
      </c>
      <c r="FM40">
        <v>1E-3</v>
      </c>
      <c r="FN40">
        <v>0.88800000000000001</v>
      </c>
      <c r="FO40">
        <v>0.06</v>
      </c>
      <c r="FP40">
        <v>20</v>
      </c>
      <c r="FQ40">
        <v>19</v>
      </c>
      <c r="FR40">
        <v>0.56999999999999995</v>
      </c>
      <c r="FS40">
        <v>0.03</v>
      </c>
      <c r="FT40">
        <v>-3.124618556953938</v>
      </c>
      <c r="FU40">
        <v>-5.6398573590250169E-2</v>
      </c>
      <c r="FV40">
        <v>5.8440671599285378E-2</v>
      </c>
      <c r="FW40">
        <v>1</v>
      </c>
      <c r="FX40">
        <v>0.52306789584385949</v>
      </c>
      <c r="FY40">
        <v>7.9705725868573885E-2</v>
      </c>
      <c r="FZ40">
        <v>1.985458962700121E-2</v>
      </c>
      <c r="GA40">
        <v>1</v>
      </c>
      <c r="GB40">
        <v>2</v>
      </c>
      <c r="GC40">
        <v>2</v>
      </c>
      <c r="GD40" t="s">
        <v>427</v>
      </c>
      <c r="GE40">
        <v>2.9029799999999999</v>
      </c>
      <c r="GF40">
        <v>2.8176100000000002</v>
      </c>
      <c r="GG40">
        <v>6.2496599999999998E-3</v>
      </c>
      <c r="GH40">
        <v>5.5292199999999996E-3</v>
      </c>
      <c r="GI40">
        <v>0.126026</v>
      </c>
      <c r="GJ40">
        <v>0.100838</v>
      </c>
      <c r="GK40">
        <v>27626.7</v>
      </c>
      <c r="GL40">
        <v>27788.9</v>
      </c>
      <c r="GM40">
        <v>24665.3</v>
      </c>
      <c r="GN40">
        <v>24953.200000000001</v>
      </c>
      <c r="GO40">
        <v>28639.8</v>
      </c>
      <c r="GP40">
        <v>29373.5</v>
      </c>
      <c r="GQ40">
        <v>33365.699999999997</v>
      </c>
      <c r="GR40">
        <v>33366.1</v>
      </c>
      <c r="GS40">
        <v>1.9741</v>
      </c>
      <c r="GT40">
        <v>1.8613999999999999</v>
      </c>
      <c r="GU40">
        <v>4.6223399999999998E-2</v>
      </c>
      <c r="GV40">
        <v>0</v>
      </c>
      <c r="GW40">
        <v>27.262</v>
      </c>
      <c r="GX40">
        <v>999.9</v>
      </c>
      <c r="GY40">
        <v>52.6</v>
      </c>
      <c r="GZ40">
        <v>33.4</v>
      </c>
      <c r="HA40">
        <v>27.377700000000001</v>
      </c>
      <c r="HB40">
        <v>61.9011</v>
      </c>
      <c r="HC40">
        <v>26.125800000000002</v>
      </c>
      <c r="HD40">
        <v>1</v>
      </c>
      <c r="HE40">
        <v>0.36821100000000001</v>
      </c>
      <c r="HF40">
        <v>2.7660200000000001</v>
      </c>
      <c r="HG40">
        <v>20.145900000000001</v>
      </c>
      <c r="HH40">
        <v>5.2340600000000004</v>
      </c>
      <c r="HI40">
        <v>11.9201</v>
      </c>
      <c r="HJ40">
        <v>4.9602000000000004</v>
      </c>
      <c r="HK40">
        <v>3.2890000000000001</v>
      </c>
      <c r="HL40">
        <v>9999</v>
      </c>
      <c r="HM40">
        <v>9999</v>
      </c>
      <c r="HN40">
        <v>9999</v>
      </c>
      <c r="HO40">
        <v>871.6</v>
      </c>
      <c r="HP40">
        <v>1.8811</v>
      </c>
      <c r="HQ40">
        <v>1.8782000000000001</v>
      </c>
      <c r="HR40">
        <v>1.8861399999999999</v>
      </c>
      <c r="HS40">
        <v>1.8839999999999999</v>
      </c>
      <c r="HT40">
        <v>1.8814599999999999</v>
      </c>
      <c r="HU40">
        <v>1.8805099999999999</v>
      </c>
      <c r="HV40">
        <v>1.88171</v>
      </c>
      <c r="HW40">
        <v>1.8811</v>
      </c>
      <c r="HX40">
        <v>5</v>
      </c>
      <c r="HY40">
        <v>0</v>
      </c>
      <c r="HZ40">
        <v>0</v>
      </c>
      <c r="IA40">
        <v>0</v>
      </c>
      <c r="IB40" t="s">
        <v>428</v>
      </c>
      <c r="IC40" t="s">
        <v>429</v>
      </c>
      <c r="ID40" t="s">
        <v>430</v>
      </c>
      <c r="IE40" t="s">
        <v>430</v>
      </c>
      <c r="IF40" t="s">
        <v>430</v>
      </c>
      <c r="IG40" t="s">
        <v>430</v>
      </c>
      <c r="IH40">
        <v>0</v>
      </c>
      <c r="II40">
        <v>100</v>
      </c>
      <c r="IJ40">
        <v>100</v>
      </c>
      <c r="IK40">
        <v>0.89500000000000002</v>
      </c>
      <c r="IL40">
        <v>0.2175</v>
      </c>
      <c r="IM40">
        <v>0.84624178086415025</v>
      </c>
      <c r="IN40">
        <v>2.2153513873161218E-3</v>
      </c>
      <c r="IO40">
        <v>-2.2967369670569612E-6</v>
      </c>
      <c r="IP40">
        <v>7.7859689150384122E-10</v>
      </c>
      <c r="IQ40">
        <v>-0.1050155390658211</v>
      </c>
      <c r="IR40">
        <v>-4.1434251034592161E-3</v>
      </c>
      <c r="IS40">
        <v>8.3987709687394815E-4</v>
      </c>
      <c r="IT40">
        <v>-7.4586254598011197E-6</v>
      </c>
      <c r="IU40">
        <v>2</v>
      </c>
      <c r="IV40">
        <v>1930</v>
      </c>
      <c r="IW40">
        <v>2</v>
      </c>
      <c r="IX40">
        <v>41</v>
      </c>
      <c r="IY40">
        <v>0.9</v>
      </c>
      <c r="IZ40">
        <v>0.6</v>
      </c>
      <c r="JA40">
        <v>0.19409199999999999</v>
      </c>
      <c r="JB40">
        <v>2.5622600000000002</v>
      </c>
      <c r="JC40">
        <v>1.24512</v>
      </c>
      <c r="JD40">
        <v>2.2680699999999998</v>
      </c>
      <c r="JE40">
        <v>1.4501999999999999</v>
      </c>
      <c r="JF40">
        <v>2.4121100000000002</v>
      </c>
      <c r="JG40">
        <v>37.722799999999999</v>
      </c>
      <c r="JH40">
        <v>23.8248</v>
      </c>
      <c r="JI40">
        <v>18</v>
      </c>
      <c r="JJ40">
        <v>497.48599999999999</v>
      </c>
      <c r="JK40">
        <v>471.142</v>
      </c>
      <c r="JL40">
        <v>23.758199999999999</v>
      </c>
      <c r="JM40">
        <v>31.886199999999999</v>
      </c>
      <c r="JN40">
        <v>29.9998</v>
      </c>
      <c r="JO40">
        <v>31.848600000000001</v>
      </c>
      <c r="JP40">
        <v>31.819099999999999</v>
      </c>
      <c r="JQ40">
        <v>3.9519199999999999</v>
      </c>
      <c r="JR40">
        <v>36.373899999999999</v>
      </c>
      <c r="JS40">
        <v>0</v>
      </c>
      <c r="JT40">
        <v>23.776299999999999</v>
      </c>
      <c r="JU40">
        <v>20</v>
      </c>
      <c r="JV40">
        <v>18.864699999999999</v>
      </c>
      <c r="JW40">
        <v>99.571100000000001</v>
      </c>
      <c r="JX40">
        <v>99.534199999999998</v>
      </c>
    </row>
    <row r="41" spans="1:284" x14ac:dyDescent="0.3">
      <c r="A41">
        <v>25</v>
      </c>
      <c r="B41">
        <v>1693250170.5</v>
      </c>
      <c r="C41">
        <v>5561.4000000953674</v>
      </c>
      <c r="D41" t="s">
        <v>550</v>
      </c>
      <c r="E41" t="s">
        <v>551</v>
      </c>
      <c r="F41" t="s">
        <v>416</v>
      </c>
      <c r="G41" t="s">
        <v>509</v>
      </c>
      <c r="H41" t="s">
        <v>418</v>
      </c>
      <c r="I41" t="s">
        <v>419</v>
      </c>
      <c r="J41" t="s">
        <v>510</v>
      </c>
      <c r="K41" t="s">
        <v>511</v>
      </c>
      <c r="L41" t="s">
        <v>421</v>
      </c>
      <c r="M41">
        <v>1693250170.5</v>
      </c>
      <c r="N41">
        <f t="shared" si="0"/>
        <v>6.2080693805999987E-3</v>
      </c>
      <c r="O41">
        <f t="shared" si="1"/>
        <v>6.2080693805999987</v>
      </c>
      <c r="P41">
        <f t="shared" si="2"/>
        <v>26.486128524226327</v>
      </c>
      <c r="Q41">
        <f t="shared" si="3"/>
        <v>365.536</v>
      </c>
      <c r="R41">
        <f t="shared" si="4"/>
        <v>274.61698012380396</v>
      </c>
      <c r="S41">
        <f t="shared" si="5"/>
        <v>27.286232866015194</v>
      </c>
      <c r="T41">
        <f t="shared" si="6"/>
        <v>36.320042600480001</v>
      </c>
      <c r="U41">
        <f t="shared" si="7"/>
        <v>0.54526004859967192</v>
      </c>
      <c r="V41">
        <f t="shared" si="8"/>
        <v>2.9218104745421631</v>
      </c>
      <c r="W41">
        <f t="shared" si="9"/>
        <v>0.49439555940894675</v>
      </c>
      <c r="X41">
        <f t="shared" si="10"/>
        <v>0.31317083730556422</v>
      </c>
      <c r="Y41">
        <f t="shared" si="11"/>
        <v>344.37829864455841</v>
      </c>
      <c r="Z41">
        <f t="shared" si="12"/>
        <v>29.087800096746339</v>
      </c>
      <c r="AA41">
        <f t="shared" si="13"/>
        <v>27.971499999999999</v>
      </c>
      <c r="AB41">
        <f t="shared" si="14"/>
        <v>3.7885393028368988</v>
      </c>
      <c r="AC41">
        <f t="shared" si="15"/>
        <v>65.407587151964037</v>
      </c>
      <c r="AD41">
        <f t="shared" si="16"/>
        <v>2.5808636592030001</v>
      </c>
      <c r="AE41">
        <f t="shared" si="17"/>
        <v>3.9458169481267933</v>
      </c>
      <c r="AF41">
        <f t="shared" si="18"/>
        <v>1.2076756436338987</v>
      </c>
      <c r="AG41">
        <f t="shared" si="19"/>
        <v>-273.77585968445993</v>
      </c>
      <c r="AH41">
        <f t="shared" si="20"/>
        <v>110.16994002467997</v>
      </c>
      <c r="AI41">
        <f t="shared" si="21"/>
        <v>8.2454037995574989</v>
      </c>
      <c r="AJ41">
        <f t="shared" si="22"/>
        <v>189.01778278433596</v>
      </c>
      <c r="AK41">
        <v>0</v>
      </c>
      <c r="AL41">
        <v>0</v>
      </c>
      <c r="AM41">
        <f t="shared" si="23"/>
        <v>1</v>
      </c>
      <c r="AN41">
        <f t="shared" si="24"/>
        <v>0</v>
      </c>
      <c r="AO41">
        <f t="shared" si="25"/>
        <v>52346.186843900308</v>
      </c>
      <c r="AP41" t="s">
        <v>422</v>
      </c>
      <c r="AQ41">
        <v>10366.9</v>
      </c>
      <c r="AR41">
        <v>993.59653846153856</v>
      </c>
      <c r="AS41">
        <v>3431.87</v>
      </c>
      <c r="AT41">
        <f t="shared" si="26"/>
        <v>0.71047955241266758</v>
      </c>
      <c r="AU41">
        <v>-3.9894345373445681</v>
      </c>
      <c r="AV41" t="s">
        <v>552</v>
      </c>
      <c r="AW41">
        <v>10383.299999999999</v>
      </c>
      <c r="AX41">
        <v>831.00530769230784</v>
      </c>
      <c r="AY41">
        <v>1170.6231390547321</v>
      </c>
      <c r="AZ41">
        <f t="shared" si="27"/>
        <v>0.290117135081289</v>
      </c>
      <c r="BA41">
        <v>0.5</v>
      </c>
      <c r="BB41">
        <f t="shared" si="28"/>
        <v>1513.2263993222789</v>
      </c>
      <c r="BC41">
        <f t="shared" si="29"/>
        <v>26.486128524226327</v>
      </c>
      <c r="BD41">
        <f t="shared" si="30"/>
        <v>219.50645385037708</v>
      </c>
      <c r="BE41">
        <f t="shared" si="31"/>
        <v>2.0139460344611906E-2</v>
      </c>
      <c r="BF41">
        <f t="shared" si="32"/>
        <v>1.931660827045675</v>
      </c>
      <c r="BG41">
        <f t="shared" si="33"/>
        <v>637.22504829861714</v>
      </c>
      <c r="BH41" t="s">
        <v>553</v>
      </c>
      <c r="BI41">
        <v>590.91</v>
      </c>
      <c r="BJ41">
        <f t="shared" si="34"/>
        <v>590.91</v>
      </c>
      <c r="BK41">
        <f t="shared" si="35"/>
        <v>0.49521756380353577</v>
      </c>
      <c r="BL41">
        <f t="shared" si="36"/>
        <v>0.58583773332479205</v>
      </c>
      <c r="BM41">
        <f t="shared" si="37"/>
        <v>0.79594463172493379</v>
      </c>
      <c r="BN41">
        <f t="shared" si="38"/>
        <v>1.9184564931169004</v>
      </c>
      <c r="BO41">
        <f t="shared" si="39"/>
        <v>0.92739674060944088</v>
      </c>
      <c r="BP41">
        <f t="shared" si="40"/>
        <v>0.41657661123763873</v>
      </c>
      <c r="BQ41">
        <f t="shared" si="41"/>
        <v>0.58342338876236122</v>
      </c>
      <c r="BR41">
        <v>7476</v>
      </c>
      <c r="BS41">
        <v>290.00000000000011</v>
      </c>
      <c r="BT41">
        <v>1087.3599999999999</v>
      </c>
      <c r="BU41">
        <v>95</v>
      </c>
      <c r="BV41">
        <v>10383.299999999999</v>
      </c>
      <c r="BW41">
        <v>1084.23</v>
      </c>
      <c r="BX41">
        <v>3.13</v>
      </c>
      <c r="BY41">
        <v>300.00000000000011</v>
      </c>
      <c r="BZ41">
        <v>38.299999999999997</v>
      </c>
      <c r="CA41">
        <v>1170.6231390547321</v>
      </c>
      <c r="CB41">
        <v>1.049794116513157</v>
      </c>
      <c r="CC41">
        <v>-89.708712557803082</v>
      </c>
      <c r="CD41">
        <v>0.89105168379390076</v>
      </c>
      <c r="CE41">
        <v>0.99724515917334222</v>
      </c>
      <c r="CF41">
        <v>-1.125995194660734E-2</v>
      </c>
      <c r="CG41">
        <v>289.99999999999989</v>
      </c>
      <c r="CH41">
        <v>1083.25</v>
      </c>
      <c r="CI41">
        <v>725</v>
      </c>
      <c r="CJ41">
        <v>10341.6</v>
      </c>
      <c r="CK41">
        <v>1083.8800000000001</v>
      </c>
      <c r="CL41">
        <v>-0.63</v>
      </c>
      <c r="CZ41">
        <f t="shared" si="42"/>
        <v>1800.05</v>
      </c>
      <c r="DA41">
        <f t="shared" si="43"/>
        <v>1513.2263993222789</v>
      </c>
      <c r="DB41">
        <f t="shared" si="44"/>
        <v>0.84065798134622871</v>
      </c>
      <c r="DC41">
        <f t="shared" si="45"/>
        <v>0.19131596269245765</v>
      </c>
      <c r="DD41">
        <v>6</v>
      </c>
      <c r="DE41">
        <v>0.5</v>
      </c>
      <c r="DF41" t="s">
        <v>425</v>
      </c>
      <c r="DG41">
        <v>2</v>
      </c>
      <c r="DH41">
        <v>1693250170.5</v>
      </c>
      <c r="DI41">
        <v>365.536</v>
      </c>
      <c r="DJ41">
        <v>400.04399999999998</v>
      </c>
      <c r="DK41">
        <v>25.974599999999999</v>
      </c>
      <c r="DL41">
        <v>18.7181</v>
      </c>
      <c r="DM41">
        <v>363.90499999999997</v>
      </c>
      <c r="DN41">
        <v>25.751799999999999</v>
      </c>
      <c r="DO41">
        <v>499.97800000000001</v>
      </c>
      <c r="DP41">
        <v>99.261700000000005</v>
      </c>
      <c r="DQ41">
        <v>9.9354999999999999E-2</v>
      </c>
      <c r="DR41">
        <v>28.6709</v>
      </c>
      <c r="DS41">
        <v>27.971499999999999</v>
      </c>
      <c r="DT41">
        <v>999.9</v>
      </c>
      <c r="DU41">
        <v>0</v>
      </c>
      <c r="DV41">
        <v>0</v>
      </c>
      <c r="DW41">
        <v>10030</v>
      </c>
      <c r="DX41">
        <v>0</v>
      </c>
      <c r="DY41">
        <v>1618.49</v>
      </c>
      <c r="DZ41">
        <v>-34.508200000000002</v>
      </c>
      <c r="EA41">
        <v>375.28399999999999</v>
      </c>
      <c r="EB41">
        <v>407.67500000000001</v>
      </c>
      <c r="EC41">
        <v>7.2564799999999998</v>
      </c>
      <c r="ED41">
        <v>400.04399999999998</v>
      </c>
      <c r="EE41">
        <v>18.7181</v>
      </c>
      <c r="EF41">
        <v>2.5782799999999999</v>
      </c>
      <c r="EG41">
        <v>1.85799</v>
      </c>
      <c r="EH41">
        <v>21.529299999999999</v>
      </c>
      <c r="EI41">
        <v>16.2834</v>
      </c>
      <c r="EJ41">
        <v>1800.05</v>
      </c>
      <c r="EK41">
        <v>0.97800600000000004</v>
      </c>
      <c r="EL41">
        <v>2.1993499999999999E-2</v>
      </c>
      <c r="EM41">
        <v>0</v>
      </c>
      <c r="EN41">
        <v>832.09699999999998</v>
      </c>
      <c r="EO41">
        <v>5.0010300000000001</v>
      </c>
      <c r="EP41">
        <v>15904</v>
      </c>
      <c r="EQ41">
        <v>14701.6</v>
      </c>
      <c r="ER41">
        <v>49.186999999999998</v>
      </c>
      <c r="ES41">
        <v>50.936999999999998</v>
      </c>
      <c r="ET41">
        <v>50.686999999999998</v>
      </c>
      <c r="EU41">
        <v>49.625</v>
      </c>
      <c r="EV41">
        <v>50.561999999999998</v>
      </c>
      <c r="EW41">
        <v>1755.57</v>
      </c>
      <c r="EX41">
        <v>39.479999999999997</v>
      </c>
      <c r="EY41">
        <v>0</v>
      </c>
      <c r="EZ41">
        <v>126.6000001430511</v>
      </c>
      <c r="FA41">
        <v>0</v>
      </c>
      <c r="FB41">
        <v>831.00530769230784</v>
      </c>
      <c r="FC41">
        <v>7.4081367524773567</v>
      </c>
      <c r="FD41">
        <v>47.442735115442133</v>
      </c>
      <c r="FE41">
        <v>15894.41153846154</v>
      </c>
      <c r="FF41">
        <v>15</v>
      </c>
      <c r="FG41">
        <v>1693250132</v>
      </c>
      <c r="FH41" t="s">
        <v>554</v>
      </c>
      <c r="FI41">
        <v>1693250111.5</v>
      </c>
      <c r="FJ41">
        <v>1693250132</v>
      </c>
      <c r="FK41">
        <v>29</v>
      </c>
      <c r="FL41">
        <v>0.245</v>
      </c>
      <c r="FM41">
        <v>5.0000000000000001E-3</v>
      </c>
      <c r="FN41">
        <v>1.6579999999999999</v>
      </c>
      <c r="FO41">
        <v>6.3E-2</v>
      </c>
      <c r="FP41">
        <v>400</v>
      </c>
      <c r="FQ41">
        <v>19</v>
      </c>
      <c r="FR41">
        <v>0.19</v>
      </c>
      <c r="FS41">
        <v>0.03</v>
      </c>
      <c r="FT41">
        <v>26.410563958404499</v>
      </c>
      <c r="FU41">
        <v>-6.2414923008815702E-2</v>
      </c>
      <c r="FV41">
        <v>0.1305642983435531</v>
      </c>
      <c r="FW41">
        <v>1</v>
      </c>
      <c r="FX41">
        <v>0.53572908853495604</v>
      </c>
      <c r="FY41">
        <v>7.9519978233257196E-2</v>
      </c>
      <c r="FZ41">
        <v>1.7238171055365421E-2</v>
      </c>
      <c r="GA41">
        <v>1</v>
      </c>
      <c r="GB41">
        <v>2</v>
      </c>
      <c r="GC41">
        <v>2</v>
      </c>
      <c r="GD41" t="s">
        <v>427</v>
      </c>
      <c r="GE41">
        <v>2.9028900000000002</v>
      </c>
      <c r="GF41">
        <v>2.8176199999999998</v>
      </c>
      <c r="GG41">
        <v>8.4425100000000003E-2</v>
      </c>
      <c r="GH41">
        <v>9.0825100000000006E-2</v>
      </c>
      <c r="GI41">
        <v>0.12609200000000001</v>
      </c>
      <c r="GJ41">
        <v>0.10029</v>
      </c>
      <c r="GK41">
        <v>25458.2</v>
      </c>
      <c r="GL41">
        <v>25410</v>
      </c>
      <c r="GM41">
        <v>24667.9</v>
      </c>
      <c r="GN41">
        <v>24955.3</v>
      </c>
      <c r="GO41">
        <v>28639.5</v>
      </c>
      <c r="GP41">
        <v>29393.7</v>
      </c>
      <c r="GQ41">
        <v>33368</v>
      </c>
      <c r="GR41">
        <v>33368.699999999997</v>
      </c>
      <c r="GS41">
        <v>1.9742999999999999</v>
      </c>
      <c r="GT41">
        <v>1.8625</v>
      </c>
      <c r="GU41">
        <v>4.3570999999999999E-2</v>
      </c>
      <c r="GV41">
        <v>0</v>
      </c>
      <c r="GW41">
        <v>27.259699999999999</v>
      </c>
      <c r="GX41">
        <v>999.9</v>
      </c>
      <c r="GY41">
        <v>52.5</v>
      </c>
      <c r="GZ41">
        <v>33.4</v>
      </c>
      <c r="HA41">
        <v>27.327999999999999</v>
      </c>
      <c r="HB41">
        <v>62.031100000000002</v>
      </c>
      <c r="HC41">
        <v>26.069700000000001</v>
      </c>
      <c r="HD41">
        <v>1</v>
      </c>
      <c r="HE41">
        <v>0.36215399999999998</v>
      </c>
      <c r="HF41">
        <v>2.1948099999999999</v>
      </c>
      <c r="HG41">
        <v>20.154399999999999</v>
      </c>
      <c r="HH41">
        <v>5.2328599999999996</v>
      </c>
      <c r="HI41">
        <v>11.9201</v>
      </c>
      <c r="HJ41">
        <v>4.9610000000000003</v>
      </c>
      <c r="HK41">
        <v>3.2890000000000001</v>
      </c>
      <c r="HL41">
        <v>9999</v>
      </c>
      <c r="HM41">
        <v>9999</v>
      </c>
      <c r="HN41">
        <v>9999</v>
      </c>
      <c r="HO41">
        <v>871.6</v>
      </c>
      <c r="HP41">
        <v>1.8811</v>
      </c>
      <c r="HQ41">
        <v>1.8782000000000001</v>
      </c>
      <c r="HR41">
        <v>1.88615</v>
      </c>
      <c r="HS41">
        <v>1.88398</v>
      </c>
      <c r="HT41">
        <v>1.88141</v>
      </c>
      <c r="HU41">
        <v>1.88049</v>
      </c>
      <c r="HV41">
        <v>1.88171</v>
      </c>
      <c r="HW41">
        <v>1.8811</v>
      </c>
      <c r="HX41">
        <v>5</v>
      </c>
      <c r="HY41">
        <v>0</v>
      </c>
      <c r="HZ41">
        <v>0</v>
      </c>
      <c r="IA41">
        <v>0</v>
      </c>
      <c r="IB41" t="s">
        <v>428</v>
      </c>
      <c r="IC41" t="s">
        <v>429</v>
      </c>
      <c r="ID41" t="s">
        <v>430</v>
      </c>
      <c r="IE41" t="s">
        <v>430</v>
      </c>
      <c r="IF41" t="s">
        <v>430</v>
      </c>
      <c r="IG41" t="s">
        <v>430</v>
      </c>
      <c r="IH41">
        <v>0</v>
      </c>
      <c r="II41">
        <v>100</v>
      </c>
      <c r="IJ41">
        <v>100</v>
      </c>
      <c r="IK41">
        <v>1.631</v>
      </c>
      <c r="IL41">
        <v>0.2228</v>
      </c>
      <c r="IM41">
        <v>1.0910158050224781</v>
      </c>
      <c r="IN41">
        <v>2.2153513873161218E-3</v>
      </c>
      <c r="IO41">
        <v>-2.2967369670569612E-6</v>
      </c>
      <c r="IP41">
        <v>7.7859689150384122E-10</v>
      </c>
      <c r="IQ41">
        <v>-0.1001227504136098</v>
      </c>
      <c r="IR41">
        <v>-4.1434251034592161E-3</v>
      </c>
      <c r="IS41">
        <v>8.3987709687394815E-4</v>
      </c>
      <c r="IT41">
        <v>-7.4586254598011197E-6</v>
      </c>
      <c r="IU41">
        <v>2</v>
      </c>
      <c r="IV41">
        <v>1930</v>
      </c>
      <c r="IW41">
        <v>2</v>
      </c>
      <c r="IX41">
        <v>41</v>
      </c>
      <c r="IY41">
        <v>1</v>
      </c>
      <c r="IZ41">
        <v>0.6</v>
      </c>
      <c r="JA41">
        <v>0.98388699999999996</v>
      </c>
      <c r="JB41">
        <v>2.49878</v>
      </c>
      <c r="JC41">
        <v>1.24512</v>
      </c>
      <c r="JD41">
        <v>2.2680699999999998</v>
      </c>
      <c r="JE41">
        <v>1.4501999999999999</v>
      </c>
      <c r="JF41">
        <v>2.3986800000000001</v>
      </c>
      <c r="JG41">
        <v>37.722799999999999</v>
      </c>
      <c r="JH41">
        <v>23.833600000000001</v>
      </c>
      <c r="JI41">
        <v>18</v>
      </c>
      <c r="JJ41">
        <v>497.36</v>
      </c>
      <c r="JK41">
        <v>471.66399999999999</v>
      </c>
      <c r="JL41">
        <v>24.207799999999999</v>
      </c>
      <c r="JM41">
        <v>31.846900000000002</v>
      </c>
      <c r="JN41">
        <v>29.9999</v>
      </c>
      <c r="JO41">
        <v>31.817599999999999</v>
      </c>
      <c r="JP41">
        <v>31.7896</v>
      </c>
      <c r="JQ41">
        <v>19.794699999999999</v>
      </c>
      <c r="JR41">
        <v>37.0045</v>
      </c>
      <c r="JS41">
        <v>0</v>
      </c>
      <c r="JT41">
        <v>24.218699999999998</v>
      </c>
      <c r="JU41">
        <v>400</v>
      </c>
      <c r="JV41">
        <v>18.700500000000002</v>
      </c>
      <c r="JW41">
        <v>99.579499999999996</v>
      </c>
      <c r="JX41">
        <v>99.542299999999997</v>
      </c>
    </row>
    <row r="42" spans="1:284" x14ac:dyDescent="0.3">
      <c r="A42">
        <v>26</v>
      </c>
      <c r="B42">
        <v>1693250282.5</v>
      </c>
      <c r="C42">
        <v>5673.4000000953674</v>
      </c>
      <c r="D42" t="s">
        <v>555</v>
      </c>
      <c r="E42" t="s">
        <v>556</v>
      </c>
      <c r="F42" t="s">
        <v>416</v>
      </c>
      <c r="G42" t="s">
        <v>509</v>
      </c>
      <c r="H42" t="s">
        <v>418</v>
      </c>
      <c r="I42" t="s">
        <v>419</v>
      </c>
      <c r="J42" t="s">
        <v>510</v>
      </c>
      <c r="K42" t="s">
        <v>511</v>
      </c>
      <c r="L42" t="s">
        <v>421</v>
      </c>
      <c r="M42">
        <v>1693250282.5</v>
      </c>
      <c r="N42">
        <f t="shared" si="0"/>
        <v>6.0867072233591231E-3</v>
      </c>
      <c r="O42">
        <f t="shared" si="1"/>
        <v>6.0867072233591228</v>
      </c>
      <c r="P42">
        <f t="shared" si="2"/>
        <v>27.077757967570122</v>
      </c>
      <c r="Q42">
        <f t="shared" si="3"/>
        <v>364.899</v>
      </c>
      <c r="R42">
        <f t="shared" si="4"/>
        <v>270.32155456158785</v>
      </c>
      <c r="S42">
        <f t="shared" si="5"/>
        <v>26.858680383020648</v>
      </c>
      <c r="T42">
        <f t="shared" si="6"/>
        <v>36.255731175335995</v>
      </c>
      <c r="U42">
        <f t="shared" si="7"/>
        <v>0.53330327413832301</v>
      </c>
      <c r="V42">
        <f t="shared" si="8"/>
        <v>2.9094909636622912</v>
      </c>
      <c r="W42">
        <f t="shared" si="9"/>
        <v>0.48435220987447708</v>
      </c>
      <c r="X42">
        <f t="shared" si="10"/>
        <v>0.30674288782096426</v>
      </c>
      <c r="Y42">
        <f t="shared" si="11"/>
        <v>344.37829864455841</v>
      </c>
      <c r="Z42">
        <f t="shared" si="12"/>
        <v>29.135964765131469</v>
      </c>
      <c r="AA42">
        <f t="shared" si="13"/>
        <v>28.0108</v>
      </c>
      <c r="AB42">
        <f t="shared" si="14"/>
        <v>3.7972295779399863</v>
      </c>
      <c r="AC42">
        <f t="shared" si="15"/>
        <v>65.551150147430192</v>
      </c>
      <c r="AD42">
        <f t="shared" si="16"/>
        <v>2.5887497610408001</v>
      </c>
      <c r="AE42">
        <f t="shared" si="17"/>
        <v>3.9492057045810465</v>
      </c>
      <c r="AF42">
        <f t="shared" si="18"/>
        <v>1.2084798168991862</v>
      </c>
      <c r="AG42">
        <f t="shared" si="19"/>
        <v>-268.42378855013732</v>
      </c>
      <c r="AH42">
        <f t="shared" si="20"/>
        <v>105.86243621456585</v>
      </c>
      <c r="AI42">
        <f t="shared" si="21"/>
        <v>7.9587093594188252</v>
      </c>
      <c r="AJ42">
        <f t="shared" si="22"/>
        <v>189.77565566840576</v>
      </c>
      <c r="AK42">
        <v>0</v>
      </c>
      <c r="AL42">
        <v>0</v>
      </c>
      <c r="AM42">
        <f t="shared" si="23"/>
        <v>1</v>
      </c>
      <c r="AN42">
        <f t="shared" si="24"/>
        <v>0</v>
      </c>
      <c r="AO42">
        <f t="shared" si="25"/>
        <v>51991.208068343782</v>
      </c>
      <c r="AP42" t="s">
        <v>422</v>
      </c>
      <c r="AQ42">
        <v>10366.9</v>
      </c>
      <c r="AR42">
        <v>993.59653846153856</v>
      </c>
      <c r="AS42">
        <v>3431.87</v>
      </c>
      <c r="AT42">
        <f t="shared" si="26"/>
        <v>0.71047955241266758</v>
      </c>
      <c r="AU42">
        <v>-3.9894345373445681</v>
      </c>
      <c r="AV42" t="s">
        <v>557</v>
      </c>
      <c r="AW42">
        <v>10381.4</v>
      </c>
      <c r="AX42">
        <v>844.52230769230766</v>
      </c>
      <c r="AY42">
        <v>1212.931913104454</v>
      </c>
      <c r="AZ42">
        <f t="shared" si="27"/>
        <v>0.30373477804637494</v>
      </c>
      <c r="BA42">
        <v>0.5</v>
      </c>
      <c r="BB42">
        <f t="shared" si="28"/>
        <v>1513.2263993222789</v>
      </c>
      <c r="BC42">
        <f t="shared" si="29"/>
        <v>27.077757967570122</v>
      </c>
      <c r="BD42">
        <f t="shared" si="30"/>
        <v>229.80974226603377</v>
      </c>
      <c r="BE42">
        <f t="shared" si="31"/>
        <v>2.0530432537278358E-2</v>
      </c>
      <c r="BF42">
        <f t="shared" si="32"/>
        <v>1.8294003669309489</v>
      </c>
      <c r="BG42">
        <f t="shared" si="33"/>
        <v>649.55859801584381</v>
      </c>
      <c r="BH42" t="s">
        <v>558</v>
      </c>
      <c r="BI42">
        <v>605.97</v>
      </c>
      <c r="BJ42">
        <f t="shared" si="34"/>
        <v>605.97</v>
      </c>
      <c r="BK42">
        <f t="shared" si="35"/>
        <v>0.5004088906779256</v>
      </c>
      <c r="BL42">
        <f t="shared" si="36"/>
        <v>0.60697318473876893</v>
      </c>
      <c r="BM42">
        <f t="shared" si="37"/>
        <v>0.78521465264006018</v>
      </c>
      <c r="BN42">
        <f t="shared" si="38"/>
        <v>1.67966341960082</v>
      </c>
      <c r="BO42">
        <f t="shared" si="39"/>
        <v>0.91004480092051565</v>
      </c>
      <c r="BP42">
        <f t="shared" si="40"/>
        <v>0.43552140352716223</v>
      </c>
      <c r="BQ42">
        <f t="shared" si="41"/>
        <v>0.56447859647283782</v>
      </c>
      <c r="BR42">
        <v>7478</v>
      </c>
      <c r="BS42">
        <v>290.00000000000011</v>
      </c>
      <c r="BT42">
        <v>1119.1099999999999</v>
      </c>
      <c r="BU42">
        <v>105</v>
      </c>
      <c r="BV42">
        <v>10381.4</v>
      </c>
      <c r="BW42">
        <v>1115.8699999999999</v>
      </c>
      <c r="BX42">
        <v>3.24</v>
      </c>
      <c r="BY42">
        <v>300.00000000000011</v>
      </c>
      <c r="BZ42">
        <v>38.299999999999997</v>
      </c>
      <c r="CA42">
        <v>1212.931913104454</v>
      </c>
      <c r="CB42">
        <v>1.193898712799718</v>
      </c>
      <c r="CC42">
        <v>-100.76890089569881</v>
      </c>
      <c r="CD42">
        <v>1.013364734917422</v>
      </c>
      <c r="CE42">
        <v>0.99717636512052876</v>
      </c>
      <c r="CF42">
        <v>-1.1260029810901011E-2</v>
      </c>
      <c r="CG42">
        <v>289.99999999999989</v>
      </c>
      <c r="CH42">
        <v>1113.1600000000001</v>
      </c>
      <c r="CI42">
        <v>675</v>
      </c>
      <c r="CJ42">
        <v>10345.200000000001</v>
      </c>
      <c r="CK42">
        <v>1115.53</v>
      </c>
      <c r="CL42">
        <v>-2.37</v>
      </c>
      <c r="CZ42">
        <f t="shared" si="42"/>
        <v>1800.05</v>
      </c>
      <c r="DA42">
        <f t="shared" si="43"/>
        <v>1513.2263993222789</v>
      </c>
      <c r="DB42">
        <f t="shared" si="44"/>
        <v>0.84065798134622871</v>
      </c>
      <c r="DC42">
        <f t="shared" si="45"/>
        <v>0.19131596269245765</v>
      </c>
      <c r="DD42">
        <v>6</v>
      </c>
      <c r="DE42">
        <v>0.5</v>
      </c>
      <c r="DF42" t="s">
        <v>425</v>
      </c>
      <c r="DG42">
        <v>2</v>
      </c>
      <c r="DH42">
        <v>1693250282.5</v>
      </c>
      <c r="DI42">
        <v>364.899</v>
      </c>
      <c r="DJ42">
        <v>400.04300000000001</v>
      </c>
      <c r="DK42">
        <v>26.0547</v>
      </c>
      <c r="DL42">
        <v>18.943899999999999</v>
      </c>
      <c r="DM42">
        <v>363.30399999999997</v>
      </c>
      <c r="DN42">
        <v>25.836400000000001</v>
      </c>
      <c r="DO42">
        <v>500.20699999999999</v>
      </c>
      <c r="DP42">
        <v>99.257999999999996</v>
      </c>
      <c r="DQ42">
        <v>0.10026400000000001</v>
      </c>
      <c r="DR42">
        <v>28.685700000000001</v>
      </c>
      <c r="DS42">
        <v>28.0108</v>
      </c>
      <c r="DT42">
        <v>999.9</v>
      </c>
      <c r="DU42">
        <v>0</v>
      </c>
      <c r="DV42">
        <v>0</v>
      </c>
      <c r="DW42">
        <v>9960</v>
      </c>
      <c r="DX42">
        <v>0</v>
      </c>
      <c r="DY42">
        <v>1624.48</v>
      </c>
      <c r="DZ42">
        <v>-35.144599999999997</v>
      </c>
      <c r="EA42">
        <v>374.66</v>
      </c>
      <c r="EB42">
        <v>407.76799999999997</v>
      </c>
      <c r="EC42">
        <v>7.1108099999999999</v>
      </c>
      <c r="ED42">
        <v>400.04300000000001</v>
      </c>
      <c r="EE42">
        <v>18.943899999999999</v>
      </c>
      <c r="EF42">
        <v>2.5861399999999999</v>
      </c>
      <c r="EG42">
        <v>1.8803399999999999</v>
      </c>
      <c r="EH42">
        <v>21.579000000000001</v>
      </c>
      <c r="EI42">
        <v>16.4711</v>
      </c>
      <c r="EJ42">
        <v>1800.05</v>
      </c>
      <c r="EK42">
        <v>0.97800600000000004</v>
      </c>
      <c r="EL42">
        <v>2.1993499999999999E-2</v>
      </c>
      <c r="EM42">
        <v>0</v>
      </c>
      <c r="EN42">
        <v>845.84100000000001</v>
      </c>
      <c r="EO42">
        <v>5.0010300000000001</v>
      </c>
      <c r="EP42">
        <v>16145.3</v>
      </c>
      <c r="EQ42">
        <v>14701.5</v>
      </c>
      <c r="ER42">
        <v>49.125</v>
      </c>
      <c r="ES42">
        <v>51</v>
      </c>
      <c r="ET42">
        <v>50.75</v>
      </c>
      <c r="EU42">
        <v>49.75</v>
      </c>
      <c r="EV42">
        <v>50.561999999999998</v>
      </c>
      <c r="EW42">
        <v>1755.57</v>
      </c>
      <c r="EX42">
        <v>39.479999999999997</v>
      </c>
      <c r="EY42">
        <v>0</v>
      </c>
      <c r="EZ42">
        <v>110</v>
      </c>
      <c r="FA42">
        <v>0</v>
      </c>
      <c r="FB42">
        <v>844.52230769230766</v>
      </c>
      <c r="FC42">
        <v>8.8825299167123131</v>
      </c>
      <c r="FD42">
        <v>93.92136746905139</v>
      </c>
      <c r="FE42">
        <v>16137.561538461539</v>
      </c>
      <c r="FF42">
        <v>15</v>
      </c>
      <c r="FG42">
        <v>1693250243.5</v>
      </c>
      <c r="FH42" t="s">
        <v>559</v>
      </c>
      <c r="FI42">
        <v>1693250243</v>
      </c>
      <c r="FJ42">
        <v>1693250243.5</v>
      </c>
      <c r="FK42">
        <v>30</v>
      </c>
      <c r="FL42">
        <v>-3.5999999999999997E-2</v>
      </c>
      <c r="FM42">
        <v>-7.0000000000000001E-3</v>
      </c>
      <c r="FN42">
        <v>1.623</v>
      </c>
      <c r="FO42">
        <v>5.8999999999999997E-2</v>
      </c>
      <c r="FP42">
        <v>400</v>
      </c>
      <c r="FQ42">
        <v>19</v>
      </c>
      <c r="FR42">
        <v>0.23</v>
      </c>
      <c r="FS42">
        <v>0.04</v>
      </c>
      <c r="FT42">
        <v>26.925510931131608</v>
      </c>
      <c r="FU42">
        <v>-8.9208101496354872E-2</v>
      </c>
      <c r="FV42">
        <v>0.12592115551176569</v>
      </c>
      <c r="FW42">
        <v>1</v>
      </c>
      <c r="FX42">
        <v>0.52764053332798477</v>
      </c>
      <c r="FY42">
        <v>6.4257602374186887E-2</v>
      </c>
      <c r="FZ42">
        <v>1.376099679073437E-2</v>
      </c>
      <c r="GA42">
        <v>1</v>
      </c>
      <c r="GB42">
        <v>2</v>
      </c>
      <c r="GC42">
        <v>2</v>
      </c>
      <c r="GD42" t="s">
        <v>427</v>
      </c>
      <c r="GE42">
        <v>2.9035199999999999</v>
      </c>
      <c r="GF42">
        <v>2.81792</v>
      </c>
      <c r="GG42">
        <v>8.4315299999999996E-2</v>
      </c>
      <c r="GH42">
        <v>9.0825199999999995E-2</v>
      </c>
      <c r="GI42">
        <v>0.12637499999999999</v>
      </c>
      <c r="GJ42">
        <v>0.10113800000000001</v>
      </c>
      <c r="GK42">
        <v>25459.9</v>
      </c>
      <c r="GL42">
        <v>25409.3</v>
      </c>
      <c r="GM42">
        <v>24666.7</v>
      </c>
      <c r="GN42">
        <v>24954.6</v>
      </c>
      <c r="GO42">
        <v>28629.1</v>
      </c>
      <c r="GP42">
        <v>29364.6</v>
      </c>
      <c r="GQ42">
        <v>33366.699999999997</v>
      </c>
      <c r="GR42">
        <v>33367.199999999997</v>
      </c>
      <c r="GS42">
        <v>1.9742</v>
      </c>
      <c r="GT42">
        <v>1.8631</v>
      </c>
      <c r="GU42">
        <v>4.0158600000000003E-2</v>
      </c>
      <c r="GV42">
        <v>0</v>
      </c>
      <c r="GW42">
        <v>27.354800000000001</v>
      </c>
      <c r="GX42">
        <v>999.9</v>
      </c>
      <c r="GY42">
        <v>52.4</v>
      </c>
      <c r="GZ42">
        <v>33.4</v>
      </c>
      <c r="HA42">
        <v>27.2776</v>
      </c>
      <c r="HB42">
        <v>61.691099999999999</v>
      </c>
      <c r="HC42">
        <v>26.1098</v>
      </c>
      <c r="HD42">
        <v>1</v>
      </c>
      <c r="HE42">
        <v>0.36142299999999999</v>
      </c>
      <c r="HF42">
        <v>2.0542400000000001</v>
      </c>
      <c r="HG42">
        <v>20.1568</v>
      </c>
      <c r="HH42">
        <v>5.2310699999999999</v>
      </c>
      <c r="HI42">
        <v>11.9201</v>
      </c>
      <c r="HJ42">
        <v>4.9603999999999999</v>
      </c>
      <c r="HK42">
        <v>3.2890000000000001</v>
      </c>
      <c r="HL42">
        <v>9999</v>
      </c>
      <c r="HM42">
        <v>9999</v>
      </c>
      <c r="HN42">
        <v>9999</v>
      </c>
      <c r="HO42">
        <v>871.7</v>
      </c>
      <c r="HP42">
        <v>1.8811</v>
      </c>
      <c r="HQ42">
        <v>1.8782000000000001</v>
      </c>
      <c r="HR42">
        <v>1.8861399999999999</v>
      </c>
      <c r="HS42">
        <v>1.88398</v>
      </c>
      <c r="HT42">
        <v>1.8814299999999999</v>
      </c>
      <c r="HU42">
        <v>1.8805099999999999</v>
      </c>
      <c r="HV42">
        <v>1.8816999999999999</v>
      </c>
      <c r="HW42">
        <v>1.8811</v>
      </c>
      <c r="HX42">
        <v>5</v>
      </c>
      <c r="HY42">
        <v>0</v>
      </c>
      <c r="HZ42">
        <v>0</v>
      </c>
      <c r="IA42">
        <v>0</v>
      </c>
      <c r="IB42" t="s">
        <v>428</v>
      </c>
      <c r="IC42" t="s">
        <v>429</v>
      </c>
      <c r="ID42" t="s">
        <v>430</v>
      </c>
      <c r="IE42" t="s">
        <v>430</v>
      </c>
      <c r="IF42" t="s">
        <v>430</v>
      </c>
      <c r="IG42" t="s">
        <v>430</v>
      </c>
      <c r="IH42">
        <v>0</v>
      </c>
      <c r="II42">
        <v>100</v>
      </c>
      <c r="IJ42">
        <v>100</v>
      </c>
      <c r="IK42">
        <v>1.595</v>
      </c>
      <c r="IL42">
        <v>0.21829999999999999</v>
      </c>
      <c r="IM42">
        <v>1.055303526594584</v>
      </c>
      <c r="IN42">
        <v>2.2153513873161218E-3</v>
      </c>
      <c r="IO42">
        <v>-2.2967369670569612E-6</v>
      </c>
      <c r="IP42">
        <v>7.7859689150384122E-10</v>
      </c>
      <c r="IQ42">
        <v>-0.1066319544925402</v>
      </c>
      <c r="IR42">
        <v>-4.1434251034592161E-3</v>
      </c>
      <c r="IS42">
        <v>8.3987709687394815E-4</v>
      </c>
      <c r="IT42">
        <v>-7.4586254598011197E-6</v>
      </c>
      <c r="IU42">
        <v>2</v>
      </c>
      <c r="IV42">
        <v>1930</v>
      </c>
      <c r="IW42">
        <v>2</v>
      </c>
      <c r="IX42">
        <v>41</v>
      </c>
      <c r="IY42">
        <v>0.7</v>
      </c>
      <c r="IZ42">
        <v>0.7</v>
      </c>
      <c r="JA42">
        <v>0.98388699999999996</v>
      </c>
      <c r="JB42">
        <v>2.50732</v>
      </c>
      <c r="JC42">
        <v>1.24512</v>
      </c>
      <c r="JD42">
        <v>2.2680699999999998</v>
      </c>
      <c r="JE42">
        <v>1.4501999999999999</v>
      </c>
      <c r="JF42">
        <v>2.3010299999999999</v>
      </c>
      <c r="JG42">
        <v>37.747</v>
      </c>
      <c r="JH42">
        <v>23.833600000000001</v>
      </c>
      <c r="JI42">
        <v>18</v>
      </c>
      <c r="JJ42">
        <v>497.22300000000001</v>
      </c>
      <c r="JK42">
        <v>472.02100000000002</v>
      </c>
      <c r="JL42">
        <v>24.1816</v>
      </c>
      <c r="JM42">
        <v>31.849699999999999</v>
      </c>
      <c r="JN42">
        <v>29.9998</v>
      </c>
      <c r="JO42">
        <v>31.809100000000001</v>
      </c>
      <c r="JP42">
        <v>31.782599999999999</v>
      </c>
      <c r="JQ42">
        <v>19.794599999999999</v>
      </c>
      <c r="JR42">
        <v>35.966900000000003</v>
      </c>
      <c r="JS42">
        <v>0</v>
      </c>
      <c r="JT42">
        <v>24.1633</v>
      </c>
      <c r="JU42">
        <v>400</v>
      </c>
      <c r="JV42">
        <v>18.8537</v>
      </c>
      <c r="JW42">
        <v>99.575199999999995</v>
      </c>
      <c r="JX42">
        <v>99.538499999999999</v>
      </c>
    </row>
    <row r="43" spans="1:284" x14ac:dyDescent="0.3">
      <c r="A43">
        <v>27</v>
      </c>
      <c r="B43">
        <v>1693250392.5</v>
      </c>
      <c r="C43">
        <v>5783.4000000953674</v>
      </c>
      <c r="D43" t="s">
        <v>560</v>
      </c>
      <c r="E43" t="s">
        <v>561</v>
      </c>
      <c r="F43" t="s">
        <v>416</v>
      </c>
      <c r="G43" t="s">
        <v>509</v>
      </c>
      <c r="H43" t="s">
        <v>418</v>
      </c>
      <c r="I43" t="s">
        <v>419</v>
      </c>
      <c r="J43" t="s">
        <v>510</v>
      </c>
      <c r="K43" t="s">
        <v>511</v>
      </c>
      <c r="L43" t="s">
        <v>421</v>
      </c>
      <c r="M43">
        <v>1693250392.5</v>
      </c>
      <c r="N43">
        <f t="shared" si="0"/>
        <v>5.8916536252636388E-3</v>
      </c>
      <c r="O43">
        <f t="shared" si="1"/>
        <v>5.8916536252636389</v>
      </c>
      <c r="P43">
        <f t="shared" si="2"/>
        <v>39.038258780752763</v>
      </c>
      <c r="Q43">
        <f t="shared" si="3"/>
        <v>549.33399999999995</v>
      </c>
      <c r="R43">
        <f t="shared" si="4"/>
        <v>407.37160484635638</v>
      </c>
      <c r="S43">
        <f t="shared" si="5"/>
        <v>40.47377372172766</v>
      </c>
      <c r="T43">
        <f t="shared" si="6"/>
        <v>54.578227223365595</v>
      </c>
      <c r="U43">
        <f t="shared" si="7"/>
        <v>0.51073157596548135</v>
      </c>
      <c r="V43">
        <f t="shared" si="8"/>
        <v>2.9216745835016442</v>
      </c>
      <c r="W43">
        <f t="shared" si="9"/>
        <v>0.46581943718595631</v>
      </c>
      <c r="X43">
        <f t="shared" si="10"/>
        <v>0.29484250218519942</v>
      </c>
      <c r="Y43">
        <f t="shared" si="11"/>
        <v>344.35929864448315</v>
      </c>
      <c r="Z43">
        <f t="shared" si="12"/>
        <v>29.216689877222873</v>
      </c>
      <c r="AA43">
        <f t="shared" si="13"/>
        <v>28.014900000000001</v>
      </c>
      <c r="AB43">
        <f t="shared" si="14"/>
        <v>3.798137197998035</v>
      </c>
      <c r="AC43">
        <f t="shared" si="15"/>
        <v>65.25644304179805</v>
      </c>
      <c r="AD43">
        <f t="shared" si="16"/>
        <v>2.5818682575362799</v>
      </c>
      <c r="AE43">
        <f t="shared" si="17"/>
        <v>3.9564955385057408</v>
      </c>
      <c r="AF43">
        <f t="shared" si="18"/>
        <v>1.216268940461755</v>
      </c>
      <c r="AG43">
        <f t="shared" si="19"/>
        <v>-259.82192487412647</v>
      </c>
      <c r="AH43">
        <f t="shared" si="20"/>
        <v>110.66885873439745</v>
      </c>
      <c r="AI43">
        <f t="shared" si="21"/>
        <v>8.2868411282639425</v>
      </c>
      <c r="AJ43">
        <f t="shared" si="22"/>
        <v>203.49307363301804</v>
      </c>
      <c r="AK43">
        <v>0</v>
      </c>
      <c r="AL43">
        <v>0</v>
      </c>
      <c r="AM43">
        <f t="shared" si="23"/>
        <v>1</v>
      </c>
      <c r="AN43">
        <f t="shared" si="24"/>
        <v>0</v>
      </c>
      <c r="AO43">
        <f t="shared" si="25"/>
        <v>52334.042012915597</v>
      </c>
      <c r="AP43" t="s">
        <v>422</v>
      </c>
      <c r="AQ43">
        <v>10366.9</v>
      </c>
      <c r="AR43">
        <v>993.59653846153856</v>
      </c>
      <c r="AS43">
        <v>3431.87</v>
      </c>
      <c r="AT43">
        <f t="shared" si="26"/>
        <v>0.71047955241266758</v>
      </c>
      <c r="AU43">
        <v>-3.9894345373445681</v>
      </c>
      <c r="AV43" t="s">
        <v>562</v>
      </c>
      <c r="AW43">
        <v>10377.799999999999</v>
      </c>
      <c r="AX43">
        <v>888.71392307692304</v>
      </c>
      <c r="AY43">
        <v>1356.9657124312309</v>
      </c>
      <c r="AZ43">
        <f t="shared" si="27"/>
        <v>0.345072675797649</v>
      </c>
      <c r="BA43">
        <v>0.5</v>
      </c>
      <c r="BB43">
        <f t="shared" si="28"/>
        <v>1513.1423993222415</v>
      </c>
      <c r="BC43">
        <f t="shared" si="29"/>
        <v>39.038258780752763</v>
      </c>
      <c r="BD43">
        <f t="shared" si="30"/>
        <v>261.07204829850031</v>
      </c>
      <c r="BE43">
        <f t="shared" si="31"/>
        <v>2.8435984172652928E-2</v>
      </c>
      <c r="BF43">
        <f t="shared" si="32"/>
        <v>1.5290764302741529</v>
      </c>
      <c r="BG43">
        <f t="shared" si="33"/>
        <v>688.70680059086294</v>
      </c>
      <c r="BH43" t="s">
        <v>563</v>
      </c>
      <c r="BI43">
        <v>611.33000000000004</v>
      </c>
      <c r="BJ43">
        <f t="shared" si="34"/>
        <v>611.33000000000004</v>
      </c>
      <c r="BK43">
        <f t="shared" si="35"/>
        <v>0.54948751143851671</v>
      </c>
      <c r="BL43">
        <f t="shared" si="36"/>
        <v>0.62799002454901087</v>
      </c>
      <c r="BM43">
        <f t="shared" si="37"/>
        <v>0.73564079487217671</v>
      </c>
      <c r="BN43">
        <f t="shared" si="38"/>
        <v>1.2886392762457155</v>
      </c>
      <c r="BO43">
        <f t="shared" si="39"/>
        <v>0.8509727560499224</v>
      </c>
      <c r="BP43">
        <f t="shared" si="40"/>
        <v>0.43198281442285608</v>
      </c>
      <c r="BQ43">
        <f t="shared" si="41"/>
        <v>0.56801718557714387</v>
      </c>
      <c r="BR43">
        <v>7480</v>
      </c>
      <c r="BS43">
        <v>290.00000000000011</v>
      </c>
      <c r="BT43">
        <v>1237.71</v>
      </c>
      <c r="BU43">
        <v>125</v>
      </c>
      <c r="BV43">
        <v>10377.799999999999</v>
      </c>
      <c r="BW43">
        <v>1233.92</v>
      </c>
      <c r="BX43">
        <v>3.79</v>
      </c>
      <c r="BY43">
        <v>300.00000000000011</v>
      </c>
      <c r="BZ43">
        <v>38.299999999999997</v>
      </c>
      <c r="CA43">
        <v>1356.9657124312309</v>
      </c>
      <c r="CB43">
        <v>1.9809197794868469</v>
      </c>
      <c r="CC43">
        <v>-127.69346377587659</v>
      </c>
      <c r="CD43">
        <v>1.681374433468392</v>
      </c>
      <c r="CE43">
        <v>0.99516889620263205</v>
      </c>
      <c r="CF43">
        <v>-1.126054593993325E-2</v>
      </c>
      <c r="CG43">
        <v>289.99999999999989</v>
      </c>
      <c r="CH43">
        <v>1232.54</v>
      </c>
      <c r="CI43">
        <v>715</v>
      </c>
      <c r="CJ43">
        <v>10342.200000000001</v>
      </c>
      <c r="CK43">
        <v>1233.5</v>
      </c>
      <c r="CL43">
        <v>-0.96</v>
      </c>
      <c r="CZ43">
        <f t="shared" si="42"/>
        <v>1799.95</v>
      </c>
      <c r="DA43">
        <f t="shared" si="43"/>
        <v>1513.1423993222415</v>
      </c>
      <c r="DB43">
        <f t="shared" si="44"/>
        <v>0.84065801790174255</v>
      </c>
      <c r="DC43">
        <f t="shared" si="45"/>
        <v>0.19131603580348516</v>
      </c>
      <c r="DD43">
        <v>6</v>
      </c>
      <c r="DE43">
        <v>0.5</v>
      </c>
      <c r="DF43" t="s">
        <v>425</v>
      </c>
      <c r="DG43">
        <v>2</v>
      </c>
      <c r="DH43">
        <v>1693250392.5</v>
      </c>
      <c r="DI43">
        <v>549.33399999999995</v>
      </c>
      <c r="DJ43">
        <v>600.04999999999995</v>
      </c>
      <c r="DK43">
        <v>25.986699999999999</v>
      </c>
      <c r="DL43">
        <v>19.1023</v>
      </c>
      <c r="DM43">
        <v>547.57799999999997</v>
      </c>
      <c r="DN43">
        <v>25.7666</v>
      </c>
      <c r="DO43">
        <v>500.13499999999999</v>
      </c>
      <c r="DP43">
        <v>99.254000000000005</v>
      </c>
      <c r="DQ43">
        <v>9.9448400000000006E-2</v>
      </c>
      <c r="DR43">
        <v>28.717500000000001</v>
      </c>
      <c r="DS43">
        <v>28.014900000000001</v>
      </c>
      <c r="DT43">
        <v>999.9</v>
      </c>
      <c r="DU43">
        <v>0</v>
      </c>
      <c r="DV43">
        <v>0</v>
      </c>
      <c r="DW43">
        <v>10030</v>
      </c>
      <c r="DX43">
        <v>0</v>
      </c>
      <c r="DY43">
        <v>1617.67</v>
      </c>
      <c r="DZ43">
        <v>-50.716000000000001</v>
      </c>
      <c r="EA43">
        <v>563.99</v>
      </c>
      <c r="EB43">
        <v>611.73599999999999</v>
      </c>
      <c r="EC43">
        <v>6.8844700000000003</v>
      </c>
      <c r="ED43">
        <v>600.04999999999995</v>
      </c>
      <c r="EE43">
        <v>19.1023</v>
      </c>
      <c r="EF43">
        <v>2.5792899999999999</v>
      </c>
      <c r="EG43">
        <v>1.89598</v>
      </c>
      <c r="EH43">
        <v>21.535699999999999</v>
      </c>
      <c r="EI43">
        <v>16.601400000000002</v>
      </c>
      <c r="EJ43">
        <v>1799.95</v>
      </c>
      <c r="EK43">
        <v>0.97800600000000004</v>
      </c>
      <c r="EL43">
        <v>2.1993499999999999E-2</v>
      </c>
      <c r="EM43">
        <v>0</v>
      </c>
      <c r="EN43">
        <v>888.88599999999997</v>
      </c>
      <c r="EO43">
        <v>5.0010300000000001</v>
      </c>
      <c r="EP43">
        <v>16903.099999999999</v>
      </c>
      <c r="EQ43">
        <v>14700.7</v>
      </c>
      <c r="ER43">
        <v>49.311999999999998</v>
      </c>
      <c r="ES43">
        <v>51.186999999999998</v>
      </c>
      <c r="ET43">
        <v>50.875</v>
      </c>
      <c r="EU43">
        <v>49.875</v>
      </c>
      <c r="EV43">
        <v>50.625</v>
      </c>
      <c r="EW43">
        <v>1755.47</v>
      </c>
      <c r="EX43">
        <v>39.479999999999997</v>
      </c>
      <c r="EY43">
        <v>0</v>
      </c>
      <c r="EZ43">
        <v>108.2000000476837</v>
      </c>
      <c r="FA43">
        <v>0</v>
      </c>
      <c r="FB43">
        <v>888.71392307692304</v>
      </c>
      <c r="FC43">
        <v>-2.0613333343907061</v>
      </c>
      <c r="FD43">
        <v>-16.41709397682212</v>
      </c>
      <c r="FE43">
        <v>16905.59230769231</v>
      </c>
      <c r="FF43">
        <v>15</v>
      </c>
      <c r="FG43">
        <v>1693250353.5</v>
      </c>
      <c r="FH43" t="s">
        <v>564</v>
      </c>
      <c r="FI43">
        <v>1693250348.5</v>
      </c>
      <c r="FJ43">
        <v>1693250353.5</v>
      </c>
      <c r="FK43">
        <v>31</v>
      </c>
      <c r="FL43">
        <v>4.8000000000000001E-2</v>
      </c>
      <c r="FM43">
        <v>4.0000000000000001E-3</v>
      </c>
      <c r="FN43">
        <v>1.774</v>
      </c>
      <c r="FO43">
        <v>6.3E-2</v>
      </c>
      <c r="FP43">
        <v>600</v>
      </c>
      <c r="FQ43">
        <v>19</v>
      </c>
      <c r="FR43">
        <v>0.12</v>
      </c>
      <c r="FS43">
        <v>0.04</v>
      </c>
      <c r="FT43">
        <v>39.120186709023407</v>
      </c>
      <c r="FU43">
        <v>-0.7809651291522397</v>
      </c>
      <c r="FV43">
        <v>0.19626249939788051</v>
      </c>
      <c r="FW43">
        <v>1</v>
      </c>
      <c r="FX43">
        <v>0.51102292283171635</v>
      </c>
      <c r="FY43">
        <v>2.5858636268017189E-2</v>
      </c>
      <c r="FZ43">
        <v>9.1618373083747085E-3</v>
      </c>
      <c r="GA43">
        <v>1</v>
      </c>
      <c r="GB43">
        <v>2</v>
      </c>
      <c r="GC43">
        <v>2</v>
      </c>
      <c r="GD43" t="s">
        <v>427</v>
      </c>
      <c r="GE43">
        <v>2.90327</v>
      </c>
      <c r="GF43">
        <v>2.8177300000000001</v>
      </c>
      <c r="GG43">
        <v>0.11461200000000001</v>
      </c>
      <c r="GH43">
        <v>0.122239</v>
      </c>
      <c r="GI43">
        <v>0.12613099999999999</v>
      </c>
      <c r="GJ43">
        <v>0.101725</v>
      </c>
      <c r="GK43">
        <v>24617</v>
      </c>
      <c r="GL43">
        <v>24529.599999999999</v>
      </c>
      <c r="GM43">
        <v>24666.1</v>
      </c>
      <c r="GN43">
        <v>24952.799999999999</v>
      </c>
      <c r="GO43">
        <v>28636.6</v>
      </c>
      <c r="GP43">
        <v>29342.799999999999</v>
      </c>
      <c r="GQ43">
        <v>33365.9</v>
      </c>
      <c r="GR43">
        <v>33364.300000000003</v>
      </c>
      <c r="GS43">
        <v>1.9741</v>
      </c>
      <c r="GT43">
        <v>1.8627</v>
      </c>
      <c r="GU43">
        <v>3.2901800000000002E-2</v>
      </c>
      <c r="GV43">
        <v>0</v>
      </c>
      <c r="GW43">
        <v>27.477499999999999</v>
      </c>
      <c r="GX43">
        <v>999.9</v>
      </c>
      <c r="GY43">
        <v>52.4</v>
      </c>
      <c r="GZ43">
        <v>33.4</v>
      </c>
      <c r="HA43">
        <v>27.2761</v>
      </c>
      <c r="HB43">
        <v>62.001100000000001</v>
      </c>
      <c r="HC43">
        <v>25.572900000000001</v>
      </c>
      <c r="HD43">
        <v>1</v>
      </c>
      <c r="HE43">
        <v>0.36875000000000002</v>
      </c>
      <c r="HF43">
        <v>3.1906400000000001</v>
      </c>
      <c r="HG43">
        <v>20.138100000000001</v>
      </c>
      <c r="HH43">
        <v>5.2340600000000004</v>
      </c>
      <c r="HI43">
        <v>11.9201</v>
      </c>
      <c r="HJ43">
        <v>4.9603999999999999</v>
      </c>
      <c r="HK43">
        <v>3.2890000000000001</v>
      </c>
      <c r="HL43">
        <v>9999</v>
      </c>
      <c r="HM43">
        <v>9999</v>
      </c>
      <c r="HN43">
        <v>9999</v>
      </c>
      <c r="HO43">
        <v>871.7</v>
      </c>
      <c r="HP43">
        <v>1.8811</v>
      </c>
      <c r="HQ43">
        <v>1.87822</v>
      </c>
      <c r="HR43">
        <v>1.8861399999999999</v>
      </c>
      <c r="HS43">
        <v>1.8839999999999999</v>
      </c>
      <c r="HT43">
        <v>1.88147</v>
      </c>
      <c r="HU43">
        <v>1.8805499999999999</v>
      </c>
      <c r="HV43">
        <v>1.88171</v>
      </c>
      <c r="HW43">
        <v>1.8811</v>
      </c>
      <c r="HX43">
        <v>5</v>
      </c>
      <c r="HY43">
        <v>0</v>
      </c>
      <c r="HZ43">
        <v>0</v>
      </c>
      <c r="IA43">
        <v>0</v>
      </c>
      <c r="IB43" t="s">
        <v>428</v>
      </c>
      <c r="IC43" t="s">
        <v>429</v>
      </c>
      <c r="ID43" t="s">
        <v>430</v>
      </c>
      <c r="IE43" t="s">
        <v>430</v>
      </c>
      <c r="IF43" t="s">
        <v>430</v>
      </c>
      <c r="IG43" t="s">
        <v>430</v>
      </c>
      <c r="IH43">
        <v>0</v>
      </c>
      <c r="II43">
        <v>100</v>
      </c>
      <c r="IJ43">
        <v>100</v>
      </c>
      <c r="IK43">
        <v>1.756</v>
      </c>
      <c r="IL43">
        <v>0.22009999999999999</v>
      </c>
      <c r="IM43">
        <v>1.103690101229696</v>
      </c>
      <c r="IN43">
        <v>2.2153513873161218E-3</v>
      </c>
      <c r="IO43">
        <v>-2.2967369670569612E-6</v>
      </c>
      <c r="IP43">
        <v>7.7859689150384122E-10</v>
      </c>
      <c r="IQ43">
        <v>-0.1031202964406757</v>
      </c>
      <c r="IR43">
        <v>-4.1434251034592161E-3</v>
      </c>
      <c r="IS43">
        <v>8.3987709687394815E-4</v>
      </c>
      <c r="IT43">
        <v>-7.4586254598011197E-6</v>
      </c>
      <c r="IU43">
        <v>2</v>
      </c>
      <c r="IV43">
        <v>1930</v>
      </c>
      <c r="IW43">
        <v>2</v>
      </c>
      <c r="IX43">
        <v>41</v>
      </c>
      <c r="IY43">
        <v>0.7</v>
      </c>
      <c r="IZ43">
        <v>0.7</v>
      </c>
      <c r="JA43">
        <v>1.3610800000000001</v>
      </c>
      <c r="JB43">
        <v>2.4890099999999999</v>
      </c>
      <c r="JC43">
        <v>1.24512</v>
      </c>
      <c r="JD43">
        <v>2.2680699999999998</v>
      </c>
      <c r="JE43">
        <v>1.4501999999999999</v>
      </c>
      <c r="JF43">
        <v>2.4157700000000002</v>
      </c>
      <c r="JG43">
        <v>37.819499999999998</v>
      </c>
      <c r="JH43">
        <v>23.816099999999999</v>
      </c>
      <c r="JI43">
        <v>18</v>
      </c>
      <c r="JJ43">
        <v>497.267</v>
      </c>
      <c r="JK43">
        <v>471.83699999999999</v>
      </c>
      <c r="JL43">
        <v>23.6282</v>
      </c>
      <c r="JM43">
        <v>31.877500000000001</v>
      </c>
      <c r="JN43">
        <v>30.000699999999998</v>
      </c>
      <c r="JO43">
        <v>31.822600000000001</v>
      </c>
      <c r="JP43">
        <v>31.793800000000001</v>
      </c>
      <c r="JQ43">
        <v>27.331099999999999</v>
      </c>
      <c r="JR43">
        <v>35.386800000000001</v>
      </c>
      <c r="JS43">
        <v>0</v>
      </c>
      <c r="JT43">
        <v>23.6204</v>
      </c>
      <c r="JU43">
        <v>600</v>
      </c>
      <c r="JV43">
        <v>19.082000000000001</v>
      </c>
      <c r="JW43">
        <v>99.572699999999998</v>
      </c>
      <c r="JX43">
        <v>99.530500000000004</v>
      </c>
    </row>
    <row r="44" spans="1:284" x14ac:dyDescent="0.3">
      <c r="A44">
        <v>28</v>
      </c>
      <c r="B44">
        <v>1693250510.5</v>
      </c>
      <c r="C44">
        <v>5901.4000000953674</v>
      </c>
      <c r="D44" t="s">
        <v>565</v>
      </c>
      <c r="E44" t="s">
        <v>566</v>
      </c>
      <c r="F44" t="s">
        <v>416</v>
      </c>
      <c r="G44" t="s">
        <v>509</v>
      </c>
      <c r="H44" t="s">
        <v>418</v>
      </c>
      <c r="I44" t="s">
        <v>419</v>
      </c>
      <c r="J44" t="s">
        <v>510</v>
      </c>
      <c r="K44" t="s">
        <v>511</v>
      </c>
      <c r="L44" t="s">
        <v>421</v>
      </c>
      <c r="M44">
        <v>1693250510.5</v>
      </c>
      <c r="N44">
        <f t="shared" si="0"/>
        <v>5.5086177142455372E-3</v>
      </c>
      <c r="O44">
        <f t="shared" si="1"/>
        <v>5.5086177142455375</v>
      </c>
      <c r="P44">
        <f t="shared" si="2"/>
        <v>45.493619584429091</v>
      </c>
      <c r="Q44">
        <f t="shared" si="3"/>
        <v>740.72799999999995</v>
      </c>
      <c r="R44">
        <f t="shared" si="4"/>
        <v>560.63830692199826</v>
      </c>
      <c r="S44">
        <f t="shared" si="5"/>
        <v>55.699998295901416</v>
      </c>
      <c r="T44">
        <f t="shared" si="6"/>
        <v>73.592096416391996</v>
      </c>
      <c r="U44">
        <f t="shared" si="7"/>
        <v>0.46928480625595975</v>
      </c>
      <c r="V44">
        <f t="shared" si="8"/>
        <v>2.9102413777803475</v>
      </c>
      <c r="W44">
        <f t="shared" si="9"/>
        <v>0.43093747586439946</v>
      </c>
      <c r="X44">
        <f t="shared" si="10"/>
        <v>0.27251967334237431</v>
      </c>
      <c r="Y44">
        <f t="shared" si="11"/>
        <v>344.33021180290024</v>
      </c>
      <c r="Z44">
        <f t="shared" si="12"/>
        <v>29.220492403681277</v>
      </c>
      <c r="AA44">
        <f t="shared" si="13"/>
        <v>27.972899999999999</v>
      </c>
      <c r="AB44">
        <f t="shared" si="14"/>
        <v>3.7888485817495714</v>
      </c>
      <c r="AC44">
        <f t="shared" si="15"/>
        <v>65.058155209559615</v>
      </c>
      <c r="AD44">
        <f t="shared" si="16"/>
        <v>2.5594317911985005</v>
      </c>
      <c r="AE44">
        <f t="shared" si="17"/>
        <v>3.9340675783908781</v>
      </c>
      <c r="AF44">
        <f t="shared" si="18"/>
        <v>1.2294167905510709</v>
      </c>
      <c r="AG44">
        <f t="shared" si="19"/>
        <v>-242.9300411982282</v>
      </c>
      <c r="AH44">
        <f t="shared" si="20"/>
        <v>101.44955698054082</v>
      </c>
      <c r="AI44">
        <f t="shared" si="21"/>
        <v>7.621032512969264</v>
      </c>
      <c r="AJ44">
        <f t="shared" si="22"/>
        <v>210.4707600981821</v>
      </c>
      <c r="AK44">
        <v>0</v>
      </c>
      <c r="AL44">
        <v>0</v>
      </c>
      <c r="AM44">
        <f t="shared" si="23"/>
        <v>1</v>
      </c>
      <c r="AN44">
        <f t="shared" si="24"/>
        <v>0</v>
      </c>
      <c r="AO44">
        <f t="shared" si="25"/>
        <v>52023.907292251555</v>
      </c>
      <c r="AP44" t="s">
        <v>422</v>
      </c>
      <c r="AQ44">
        <v>10366.9</v>
      </c>
      <c r="AR44">
        <v>993.59653846153856</v>
      </c>
      <c r="AS44">
        <v>3431.87</v>
      </c>
      <c r="AT44">
        <f t="shared" si="26"/>
        <v>0.71047955241266758</v>
      </c>
      <c r="AU44">
        <v>-3.9894345373445681</v>
      </c>
      <c r="AV44" t="s">
        <v>567</v>
      </c>
      <c r="AW44">
        <v>10367.299999999999</v>
      </c>
      <c r="AX44">
        <v>900.10500000000002</v>
      </c>
      <c r="AY44">
        <v>1403.004509643918</v>
      </c>
      <c r="AZ44">
        <f t="shared" si="27"/>
        <v>0.35844468509338845</v>
      </c>
      <c r="BA44">
        <v>0.5</v>
      </c>
      <c r="BB44">
        <f t="shared" si="28"/>
        <v>1513.0161059014501</v>
      </c>
      <c r="BC44">
        <f t="shared" si="29"/>
        <v>45.493619584429091</v>
      </c>
      <c r="BD44">
        <f t="shared" si="30"/>
        <v>271.16629081053509</v>
      </c>
      <c r="BE44">
        <f t="shared" si="31"/>
        <v>3.2704909041461803E-2</v>
      </c>
      <c r="BF44">
        <f t="shared" si="32"/>
        <v>1.4460862216836403</v>
      </c>
      <c r="BG44">
        <f t="shared" si="33"/>
        <v>700.37109883728829</v>
      </c>
      <c r="BH44" t="s">
        <v>568</v>
      </c>
      <c r="BI44">
        <v>613.61</v>
      </c>
      <c r="BJ44">
        <f t="shared" si="34"/>
        <v>613.61</v>
      </c>
      <c r="BK44">
        <f t="shared" si="35"/>
        <v>0.56264573935280215</v>
      </c>
      <c r="BL44">
        <f t="shared" si="36"/>
        <v>0.63706993588132144</v>
      </c>
      <c r="BM44">
        <f t="shared" si="37"/>
        <v>0.71990004128649665</v>
      </c>
      <c r="BN44">
        <f t="shared" si="38"/>
        <v>1.2283578851470158</v>
      </c>
      <c r="BO44">
        <f t="shared" si="39"/>
        <v>0.83209103587418853</v>
      </c>
      <c r="BP44">
        <f t="shared" si="40"/>
        <v>0.43429653579986521</v>
      </c>
      <c r="BQ44">
        <f t="shared" si="41"/>
        <v>0.56570346420013484</v>
      </c>
      <c r="BR44">
        <v>7482</v>
      </c>
      <c r="BS44">
        <v>290.00000000000011</v>
      </c>
      <c r="BT44">
        <v>1276.31</v>
      </c>
      <c r="BU44">
        <v>185</v>
      </c>
      <c r="BV44">
        <v>10367.299999999999</v>
      </c>
      <c r="BW44">
        <v>1272.33</v>
      </c>
      <c r="BX44">
        <v>3.98</v>
      </c>
      <c r="BY44">
        <v>300.00000000000011</v>
      </c>
      <c r="BZ44">
        <v>38.299999999999997</v>
      </c>
      <c r="CA44">
        <v>1403.004509643918</v>
      </c>
      <c r="CB44">
        <v>1.33672614464873</v>
      </c>
      <c r="CC44">
        <v>-135.4771152256358</v>
      </c>
      <c r="CD44">
        <v>1.134531873421885</v>
      </c>
      <c r="CE44">
        <v>0.99804021876027693</v>
      </c>
      <c r="CF44">
        <v>-1.125991056729699E-2</v>
      </c>
      <c r="CG44">
        <v>289.99999999999989</v>
      </c>
      <c r="CH44">
        <v>1271.21</v>
      </c>
      <c r="CI44">
        <v>785</v>
      </c>
      <c r="CJ44">
        <v>10337.299999999999</v>
      </c>
      <c r="CK44">
        <v>1271.95</v>
      </c>
      <c r="CL44">
        <v>-0.74</v>
      </c>
      <c r="CZ44">
        <f t="shared" si="42"/>
        <v>1799.8</v>
      </c>
      <c r="DA44">
        <f t="shared" si="43"/>
        <v>1513.0161059014501</v>
      </c>
      <c r="DB44">
        <f t="shared" si="44"/>
        <v>0.84065790971299603</v>
      </c>
      <c r="DC44">
        <f t="shared" si="45"/>
        <v>0.19131581942599191</v>
      </c>
      <c r="DD44">
        <v>6</v>
      </c>
      <c r="DE44">
        <v>0.5</v>
      </c>
      <c r="DF44" t="s">
        <v>425</v>
      </c>
      <c r="DG44">
        <v>2</v>
      </c>
      <c r="DH44">
        <v>1693250510.5</v>
      </c>
      <c r="DI44">
        <v>740.72799999999995</v>
      </c>
      <c r="DJ44">
        <v>800.14800000000002</v>
      </c>
      <c r="DK44">
        <v>25.761500000000002</v>
      </c>
      <c r="DL44">
        <v>19.328900000000001</v>
      </c>
      <c r="DM44">
        <v>738.64499999999998</v>
      </c>
      <c r="DN44">
        <v>25.547999999999998</v>
      </c>
      <c r="DO44">
        <v>500.57900000000001</v>
      </c>
      <c r="DP44">
        <v>99.250799999999998</v>
      </c>
      <c r="DQ44">
        <v>0.10023899999999999</v>
      </c>
      <c r="DR44">
        <v>28.619499999999999</v>
      </c>
      <c r="DS44">
        <v>27.972899999999999</v>
      </c>
      <c r="DT44">
        <v>999.9</v>
      </c>
      <c r="DU44">
        <v>0</v>
      </c>
      <c r="DV44">
        <v>0</v>
      </c>
      <c r="DW44">
        <v>9965</v>
      </c>
      <c r="DX44">
        <v>0</v>
      </c>
      <c r="DY44">
        <v>1601.18</v>
      </c>
      <c r="DZ44">
        <v>-59.419699999999999</v>
      </c>
      <c r="EA44">
        <v>760.31500000000005</v>
      </c>
      <c r="EB44">
        <v>815.91899999999998</v>
      </c>
      <c r="EC44">
        <v>6.4326299999999996</v>
      </c>
      <c r="ED44">
        <v>800.14800000000002</v>
      </c>
      <c r="EE44">
        <v>19.328900000000001</v>
      </c>
      <c r="EF44">
        <v>2.5568499999999998</v>
      </c>
      <c r="EG44">
        <v>1.9184099999999999</v>
      </c>
      <c r="EH44">
        <v>21.393000000000001</v>
      </c>
      <c r="EI44">
        <v>16.7865</v>
      </c>
      <c r="EJ44">
        <v>1799.8</v>
      </c>
      <c r="EK44">
        <v>0.97800600000000004</v>
      </c>
      <c r="EL44">
        <v>2.1993499999999999E-2</v>
      </c>
      <c r="EM44">
        <v>0</v>
      </c>
      <c r="EN44">
        <v>898.66300000000001</v>
      </c>
      <c r="EO44">
        <v>5.0010300000000001</v>
      </c>
      <c r="EP44">
        <v>17090.3</v>
      </c>
      <c r="EQ44">
        <v>14699.5</v>
      </c>
      <c r="ER44">
        <v>49.5</v>
      </c>
      <c r="ES44">
        <v>51.436999999999998</v>
      </c>
      <c r="ET44">
        <v>50.936999999999998</v>
      </c>
      <c r="EU44">
        <v>50.125</v>
      </c>
      <c r="EV44">
        <v>50.811999999999998</v>
      </c>
      <c r="EW44">
        <v>1755.32</v>
      </c>
      <c r="EX44">
        <v>39.47</v>
      </c>
      <c r="EY44">
        <v>0</v>
      </c>
      <c r="EZ44">
        <v>115.7999999523163</v>
      </c>
      <c r="FA44">
        <v>0</v>
      </c>
      <c r="FB44">
        <v>900.10500000000002</v>
      </c>
      <c r="FC44">
        <v>-12.632307722972721</v>
      </c>
      <c r="FD44">
        <v>-166.16923112496411</v>
      </c>
      <c r="FE44">
        <v>17119.14</v>
      </c>
      <c r="FF44">
        <v>15</v>
      </c>
      <c r="FG44">
        <v>1693250461</v>
      </c>
      <c r="FH44" t="s">
        <v>569</v>
      </c>
      <c r="FI44">
        <v>1693250453</v>
      </c>
      <c r="FJ44">
        <v>1693250461</v>
      </c>
      <c r="FK44">
        <v>32</v>
      </c>
      <c r="FL44">
        <v>0.28299999999999997</v>
      </c>
      <c r="FM44">
        <v>-1E-3</v>
      </c>
      <c r="FN44">
        <v>2.0870000000000002</v>
      </c>
      <c r="FO44">
        <v>6.6000000000000003E-2</v>
      </c>
      <c r="FP44">
        <v>800</v>
      </c>
      <c r="FQ44">
        <v>19</v>
      </c>
      <c r="FR44">
        <v>0.12</v>
      </c>
      <c r="FS44">
        <v>0.03</v>
      </c>
      <c r="FT44">
        <v>45.65959743041504</v>
      </c>
      <c r="FU44">
        <v>-0.97818187068460727</v>
      </c>
      <c r="FV44">
        <v>0.18532860210049951</v>
      </c>
      <c r="FW44">
        <v>1</v>
      </c>
      <c r="FX44">
        <v>0.47774418568782517</v>
      </c>
      <c r="FY44">
        <v>-4.3395319133621817E-2</v>
      </c>
      <c r="FZ44">
        <v>6.3706806272518452E-3</v>
      </c>
      <c r="GA44">
        <v>1</v>
      </c>
      <c r="GB44">
        <v>2</v>
      </c>
      <c r="GC44">
        <v>2</v>
      </c>
      <c r="GD44" t="s">
        <v>427</v>
      </c>
      <c r="GE44">
        <v>2.9043000000000001</v>
      </c>
      <c r="GF44">
        <v>2.8179400000000001</v>
      </c>
      <c r="GG44">
        <v>0.14103399999999999</v>
      </c>
      <c r="GH44">
        <v>0.14870900000000001</v>
      </c>
      <c r="GI44">
        <v>0.12537799999999999</v>
      </c>
      <c r="GJ44">
        <v>0.102561</v>
      </c>
      <c r="GK44">
        <v>23880.5</v>
      </c>
      <c r="GL44">
        <v>23787.599999999999</v>
      </c>
      <c r="GM44">
        <v>24664.5</v>
      </c>
      <c r="GN44">
        <v>24950.7</v>
      </c>
      <c r="GO44">
        <v>28660.2</v>
      </c>
      <c r="GP44">
        <v>29312.799999999999</v>
      </c>
      <c r="GQ44">
        <v>33364.1</v>
      </c>
      <c r="GR44">
        <v>33361.4</v>
      </c>
      <c r="GS44">
        <v>1.9733000000000001</v>
      </c>
      <c r="GT44">
        <v>1.8631</v>
      </c>
      <c r="GU44">
        <v>3.7983099999999999E-2</v>
      </c>
      <c r="GV44">
        <v>0</v>
      </c>
      <c r="GW44">
        <v>27.352399999999999</v>
      </c>
      <c r="GX44">
        <v>999.9</v>
      </c>
      <c r="GY44">
        <v>52.4</v>
      </c>
      <c r="GZ44">
        <v>33.5</v>
      </c>
      <c r="HA44">
        <v>27.434200000000001</v>
      </c>
      <c r="HB44">
        <v>61.691200000000002</v>
      </c>
      <c r="HC44">
        <v>25.3325</v>
      </c>
      <c r="HD44">
        <v>1</v>
      </c>
      <c r="HE44">
        <v>0.368923</v>
      </c>
      <c r="HF44">
        <v>2.5025400000000002</v>
      </c>
      <c r="HG44">
        <v>20.150500000000001</v>
      </c>
      <c r="HH44">
        <v>5.2346599999999999</v>
      </c>
      <c r="HI44">
        <v>11.9201</v>
      </c>
      <c r="HJ44">
        <v>4.9611999999999998</v>
      </c>
      <c r="HK44">
        <v>3.2890000000000001</v>
      </c>
      <c r="HL44">
        <v>9999</v>
      </c>
      <c r="HM44">
        <v>9999</v>
      </c>
      <c r="HN44">
        <v>9999</v>
      </c>
      <c r="HO44">
        <v>871.7</v>
      </c>
      <c r="HP44">
        <v>1.8811</v>
      </c>
      <c r="HQ44">
        <v>1.8782000000000001</v>
      </c>
      <c r="HR44">
        <v>1.8861399999999999</v>
      </c>
      <c r="HS44">
        <v>1.8839999999999999</v>
      </c>
      <c r="HT44">
        <v>1.88148</v>
      </c>
      <c r="HU44">
        <v>1.88059</v>
      </c>
      <c r="HV44">
        <v>1.88171</v>
      </c>
      <c r="HW44">
        <v>1.8811</v>
      </c>
      <c r="HX44">
        <v>5</v>
      </c>
      <c r="HY44">
        <v>0</v>
      </c>
      <c r="HZ44">
        <v>0</v>
      </c>
      <c r="IA44">
        <v>0</v>
      </c>
      <c r="IB44" t="s">
        <v>428</v>
      </c>
      <c r="IC44" t="s">
        <v>429</v>
      </c>
      <c r="ID44" t="s">
        <v>430</v>
      </c>
      <c r="IE44" t="s">
        <v>430</v>
      </c>
      <c r="IF44" t="s">
        <v>430</v>
      </c>
      <c r="IG44" t="s">
        <v>430</v>
      </c>
      <c r="IH44">
        <v>0</v>
      </c>
      <c r="II44">
        <v>100</v>
      </c>
      <c r="IJ44">
        <v>100</v>
      </c>
      <c r="IK44">
        <v>2.0830000000000002</v>
      </c>
      <c r="IL44">
        <v>0.2135</v>
      </c>
      <c r="IM44">
        <v>1.3863540357448141</v>
      </c>
      <c r="IN44">
        <v>2.2153513873161218E-3</v>
      </c>
      <c r="IO44">
        <v>-2.2967369670569612E-6</v>
      </c>
      <c r="IP44">
        <v>7.7859689150384122E-10</v>
      </c>
      <c r="IQ44">
        <v>-0.1044403966335372</v>
      </c>
      <c r="IR44">
        <v>-4.1434251034592161E-3</v>
      </c>
      <c r="IS44">
        <v>8.3987709687394815E-4</v>
      </c>
      <c r="IT44">
        <v>-7.4586254598011197E-6</v>
      </c>
      <c r="IU44">
        <v>2</v>
      </c>
      <c r="IV44">
        <v>1930</v>
      </c>
      <c r="IW44">
        <v>2</v>
      </c>
      <c r="IX44">
        <v>41</v>
      </c>
      <c r="IY44">
        <v>1</v>
      </c>
      <c r="IZ44">
        <v>0.8</v>
      </c>
      <c r="JA44">
        <v>1.71631</v>
      </c>
      <c r="JB44">
        <v>2.4865699999999999</v>
      </c>
      <c r="JC44">
        <v>1.24512</v>
      </c>
      <c r="JD44">
        <v>2.2680699999999998</v>
      </c>
      <c r="JE44">
        <v>1.4501999999999999</v>
      </c>
      <c r="JF44">
        <v>2.2363300000000002</v>
      </c>
      <c r="JG44">
        <v>37.892099999999999</v>
      </c>
      <c r="JH44">
        <v>23.816099999999999</v>
      </c>
      <c r="JI44">
        <v>18</v>
      </c>
      <c r="JJ44">
        <v>496.99099999999999</v>
      </c>
      <c r="JK44">
        <v>472.35199999999998</v>
      </c>
      <c r="JL44">
        <v>23.889299999999999</v>
      </c>
      <c r="JM44">
        <v>31.9283</v>
      </c>
      <c r="JN44">
        <v>29.9999</v>
      </c>
      <c r="JO44">
        <v>31.854199999999999</v>
      </c>
      <c r="JP44">
        <v>31.8218</v>
      </c>
      <c r="JQ44">
        <v>34.458300000000001</v>
      </c>
      <c r="JR44">
        <v>34.6858</v>
      </c>
      <c r="JS44">
        <v>0</v>
      </c>
      <c r="JT44">
        <v>23.8977</v>
      </c>
      <c r="JU44">
        <v>800</v>
      </c>
      <c r="JV44">
        <v>19.3901</v>
      </c>
      <c r="JW44">
        <v>99.566999999999993</v>
      </c>
      <c r="JX44">
        <v>99.522099999999995</v>
      </c>
    </row>
    <row r="45" spans="1:284" x14ac:dyDescent="0.3">
      <c r="A45">
        <v>29</v>
      </c>
      <c r="B45">
        <v>1693250678.5</v>
      </c>
      <c r="C45">
        <v>6069.4000000953674</v>
      </c>
      <c r="D45" t="s">
        <v>570</v>
      </c>
      <c r="E45" t="s">
        <v>571</v>
      </c>
      <c r="F45" t="s">
        <v>416</v>
      </c>
      <c r="G45" t="s">
        <v>509</v>
      </c>
      <c r="H45" t="s">
        <v>418</v>
      </c>
      <c r="I45" t="s">
        <v>419</v>
      </c>
      <c r="J45" t="s">
        <v>510</v>
      </c>
      <c r="K45" t="s">
        <v>511</v>
      </c>
      <c r="L45" t="s">
        <v>421</v>
      </c>
      <c r="M45">
        <v>1693250678.5</v>
      </c>
      <c r="N45">
        <f t="shared" si="0"/>
        <v>4.4041192130444455E-3</v>
      </c>
      <c r="O45">
        <f t="shared" si="1"/>
        <v>4.4041192130444458</v>
      </c>
      <c r="P45">
        <f t="shared" si="2"/>
        <v>46.503612245511391</v>
      </c>
      <c r="Q45">
        <f t="shared" si="3"/>
        <v>939.06799999999998</v>
      </c>
      <c r="R45">
        <f t="shared" si="4"/>
        <v>704.02397186553378</v>
      </c>
      <c r="S45">
        <f t="shared" si="5"/>
        <v>69.941588856128362</v>
      </c>
      <c r="T45">
        <f t="shared" si="6"/>
        <v>93.292147126619994</v>
      </c>
      <c r="U45">
        <f t="shared" si="7"/>
        <v>0.36121546771569818</v>
      </c>
      <c r="V45">
        <f t="shared" si="8"/>
        <v>2.9145242193265553</v>
      </c>
      <c r="W45">
        <f t="shared" si="9"/>
        <v>0.33806034281265279</v>
      </c>
      <c r="X45">
        <f t="shared" si="10"/>
        <v>0.21324429769338063</v>
      </c>
      <c r="Y45">
        <f t="shared" si="11"/>
        <v>344.37769864490173</v>
      </c>
      <c r="Z45">
        <f t="shared" si="12"/>
        <v>29.374232040504399</v>
      </c>
      <c r="AA45">
        <f t="shared" si="13"/>
        <v>27.993400000000001</v>
      </c>
      <c r="AB45">
        <f t="shared" si="14"/>
        <v>3.7933798321737942</v>
      </c>
      <c r="AC45">
        <f t="shared" si="15"/>
        <v>65.079163232646096</v>
      </c>
      <c r="AD45">
        <f t="shared" si="16"/>
        <v>2.540402623701</v>
      </c>
      <c r="AE45">
        <f t="shared" si="17"/>
        <v>3.9035576020231324</v>
      </c>
      <c r="AF45">
        <f t="shared" si="18"/>
        <v>1.2529772084727941</v>
      </c>
      <c r="AG45">
        <f t="shared" si="19"/>
        <v>-194.22165729526006</v>
      </c>
      <c r="AH45">
        <f t="shared" si="20"/>
        <v>77.306892218467539</v>
      </c>
      <c r="AI45">
        <f t="shared" si="21"/>
        <v>5.7955861421281964</v>
      </c>
      <c r="AJ45">
        <f t="shared" si="22"/>
        <v>233.25851971023738</v>
      </c>
      <c r="AK45">
        <v>0</v>
      </c>
      <c r="AL45">
        <v>0</v>
      </c>
      <c r="AM45">
        <f t="shared" si="23"/>
        <v>1</v>
      </c>
      <c r="AN45">
        <f t="shared" si="24"/>
        <v>0</v>
      </c>
      <c r="AO45">
        <f t="shared" si="25"/>
        <v>52169.405917072392</v>
      </c>
      <c r="AP45" t="s">
        <v>422</v>
      </c>
      <c r="AQ45">
        <v>10366.9</v>
      </c>
      <c r="AR45">
        <v>993.59653846153856</v>
      </c>
      <c r="AS45">
        <v>3431.87</v>
      </c>
      <c r="AT45">
        <f t="shared" si="26"/>
        <v>0.71047955241266758</v>
      </c>
      <c r="AU45">
        <v>-3.9894345373445681</v>
      </c>
      <c r="AV45" t="s">
        <v>572</v>
      </c>
      <c r="AW45">
        <v>10375</v>
      </c>
      <c r="AX45">
        <v>884.04548</v>
      </c>
      <c r="AY45">
        <v>1377.15912000344</v>
      </c>
      <c r="AZ45">
        <f t="shared" si="27"/>
        <v>0.35806584209543502</v>
      </c>
      <c r="BA45">
        <v>0.5</v>
      </c>
      <c r="BB45">
        <f t="shared" si="28"/>
        <v>1513.2260993224509</v>
      </c>
      <c r="BC45">
        <f t="shared" si="29"/>
        <v>46.503612245511391</v>
      </c>
      <c r="BD45">
        <f t="shared" si="30"/>
        <v>270.91728876734186</v>
      </c>
      <c r="BE45">
        <f t="shared" si="31"/>
        <v>3.3367813841873525E-2</v>
      </c>
      <c r="BF45">
        <f t="shared" si="32"/>
        <v>1.4919923559678621</v>
      </c>
      <c r="BG45">
        <f t="shared" si="33"/>
        <v>693.8706013009886</v>
      </c>
      <c r="BH45" t="s">
        <v>573</v>
      </c>
      <c r="BI45">
        <v>609.37</v>
      </c>
      <c r="BJ45">
        <f t="shared" si="34"/>
        <v>609.37</v>
      </c>
      <c r="BK45">
        <f t="shared" si="35"/>
        <v>0.55751663613244795</v>
      </c>
      <c r="BL45">
        <f t="shared" si="36"/>
        <v>0.64225140361617872</v>
      </c>
      <c r="BM45">
        <f t="shared" si="37"/>
        <v>0.72797551107052605</v>
      </c>
      <c r="BN45">
        <f t="shared" si="38"/>
        <v>1.2856145613087415</v>
      </c>
      <c r="BO45">
        <f t="shared" si="39"/>
        <v>0.84269090912391442</v>
      </c>
      <c r="BP45">
        <f t="shared" si="40"/>
        <v>0.44270204042171096</v>
      </c>
      <c r="BQ45">
        <f t="shared" si="41"/>
        <v>0.55729795957828898</v>
      </c>
      <c r="BR45">
        <v>7484</v>
      </c>
      <c r="BS45">
        <v>290.00000000000011</v>
      </c>
      <c r="BT45">
        <v>1253.1500000000001</v>
      </c>
      <c r="BU45">
        <v>135</v>
      </c>
      <c r="BV45">
        <v>10375</v>
      </c>
      <c r="BW45">
        <v>1250.29</v>
      </c>
      <c r="BX45">
        <v>2.86</v>
      </c>
      <c r="BY45">
        <v>300.00000000000011</v>
      </c>
      <c r="BZ45">
        <v>38.299999999999997</v>
      </c>
      <c r="CA45">
        <v>1377.15912000344</v>
      </c>
      <c r="CB45">
        <v>1.243530522678314</v>
      </c>
      <c r="CC45">
        <v>-131.6303194003421</v>
      </c>
      <c r="CD45">
        <v>1.055382065622205</v>
      </c>
      <c r="CE45">
        <v>0.99820326277417026</v>
      </c>
      <c r="CF45">
        <v>-1.1259389988876531E-2</v>
      </c>
      <c r="CG45">
        <v>289.99999999999989</v>
      </c>
      <c r="CH45">
        <v>1249.47</v>
      </c>
      <c r="CI45">
        <v>895</v>
      </c>
      <c r="CJ45">
        <v>10332.200000000001</v>
      </c>
      <c r="CK45">
        <v>1249.76</v>
      </c>
      <c r="CL45">
        <v>-0.28999999999999998</v>
      </c>
      <c r="CZ45">
        <f t="shared" si="42"/>
        <v>1800.05</v>
      </c>
      <c r="DA45">
        <f t="shared" si="43"/>
        <v>1513.2260993224509</v>
      </c>
      <c r="DB45">
        <f t="shared" si="44"/>
        <v>0.84065781468428702</v>
      </c>
      <c r="DC45">
        <f t="shared" si="45"/>
        <v>0.19131562936857405</v>
      </c>
      <c r="DD45">
        <v>6</v>
      </c>
      <c r="DE45">
        <v>0.5</v>
      </c>
      <c r="DF45" t="s">
        <v>425</v>
      </c>
      <c r="DG45">
        <v>2</v>
      </c>
      <c r="DH45">
        <v>1693250678.5</v>
      </c>
      <c r="DI45">
        <v>939.06799999999998</v>
      </c>
      <c r="DJ45">
        <v>999.76800000000003</v>
      </c>
      <c r="DK45">
        <v>25.571400000000001</v>
      </c>
      <c r="DL45">
        <v>20.427299999999999</v>
      </c>
      <c r="DM45">
        <v>936.90099999999995</v>
      </c>
      <c r="DN45">
        <v>25.3626</v>
      </c>
      <c r="DO45">
        <v>500.55399999999997</v>
      </c>
      <c r="DP45">
        <v>99.245199999999997</v>
      </c>
      <c r="DQ45">
        <v>0.10026500000000001</v>
      </c>
      <c r="DR45">
        <v>28.485399999999998</v>
      </c>
      <c r="DS45">
        <v>27.993400000000001</v>
      </c>
      <c r="DT45">
        <v>999.9</v>
      </c>
      <c r="DU45">
        <v>0</v>
      </c>
      <c r="DV45">
        <v>0</v>
      </c>
      <c r="DW45">
        <v>9990</v>
      </c>
      <c r="DX45">
        <v>0</v>
      </c>
      <c r="DY45">
        <v>1612.91</v>
      </c>
      <c r="DZ45">
        <v>-60.699100000000001</v>
      </c>
      <c r="EA45">
        <v>963.71199999999999</v>
      </c>
      <c r="EB45">
        <v>1020.62</v>
      </c>
      <c r="EC45">
        <v>5.1441400000000002</v>
      </c>
      <c r="ED45">
        <v>999.76800000000003</v>
      </c>
      <c r="EE45">
        <v>20.427299999999999</v>
      </c>
      <c r="EF45">
        <v>2.5378400000000001</v>
      </c>
      <c r="EG45">
        <v>2.0273099999999999</v>
      </c>
      <c r="EH45">
        <v>21.2712</v>
      </c>
      <c r="EI45">
        <v>17.659199999999998</v>
      </c>
      <c r="EJ45">
        <v>1800.05</v>
      </c>
      <c r="EK45">
        <v>0.97801000000000005</v>
      </c>
      <c r="EL45">
        <v>2.19899E-2</v>
      </c>
      <c r="EM45">
        <v>0</v>
      </c>
      <c r="EN45">
        <v>884.09400000000005</v>
      </c>
      <c r="EO45">
        <v>5.0010300000000001</v>
      </c>
      <c r="EP45">
        <v>16855.3</v>
      </c>
      <c r="EQ45">
        <v>14701.6</v>
      </c>
      <c r="ER45">
        <v>49.5</v>
      </c>
      <c r="ES45">
        <v>51.561999999999998</v>
      </c>
      <c r="ET45">
        <v>51</v>
      </c>
      <c r="EU45">
        <v>50.186999999999998</v>
      </c>
      <c r="EV45">
        <v>50.811999999999998</v>
      </c>
      <c r="EW45">
        <v>1755.58</v>
      </c>
      <c r="EX45">
        <v>39.47</v>
      </c>
      <c r="EY45">
        <v>0</v>
      </c>
      <c r="EZ45">
        <v>166.20000004768369</v>
      </c>
      <c r="FA45">
        <v>0</v>
      </c>
      <c r="FB45">
        <v>884.04548</v>
      </c>
      <c r="FC45">
        <v>-0.78407692561242925</v>
      </c>
      <c r="FD45">
        <v>-128.953846831992</v>
      </c>
      <c r="FE45">
        <v>16892.027999999998</v>
      </c>
      <c r="FF45">
        <v>15</v>
      </c>
      <c r="FG45">
        <v>1693250579</v>
      </c>
      <c r="FH45" t="s">
        <v>574</v>
      </c>
      <c r="FI45">
        <v>1693250572</v>
      </c>
      <c r="FJ45">
        <v>1693250579</v>
      </c>
      <c r="FK45">
        <v>33</v>
      </c>
      <c r="FL45">
        <v>8.3000000000000004E-2</v>
      </c>
      <c r="FM45">
        <v>0</v>
      </c>
      <c r="FN45">
        <v>2.165</v>
      </c>
      <c r="FO45">
        <v>7.3999999999999996E-2</v>
      </c>
      <c r="FP45">
        <v>1000</v>
      </c>
      <c r="FQ45">
        <v>19</v>
      </c>
      <c r="FR45">
        <v>0.11</v>
      </c>
      <c r="FS45">
        <v>0.04</v>
      </c>
      <c r="FT45">
        <v>46.827996019704337</v>
      </c>
      <c r="FU45">
        <v>-0.87370360524235668</v>
      </c>
      <c r="FV45">
        <v>0.19085617193402671</v>
      </c>
      <c r="FW45">
        <v>1</v>
      </c>
      <c r="FX45">
        <v>0.36277418493997088</v>
      </c>
      <c r="FY45">
        <v>-7.8066858093953188E-3</v>
      </c>
      <c r="FZ45">
        <v>1.6799312437207499E-3</v>
      </c>
      <c r="GA45">
        <v>1</v>
      </c>
      <c r="GB45">
        <v>2</v>
      </c>
      <c r="GC45">
        <v>2</v>
      </c>
      <c r="GD45" t="s">
        <v>427</v>
      </c>
      <c r="GE45">
        <v>2.9040900000000001</v>
      </c>
      <c r="GF45">
        <v>2.8181799999999999</v>
      </c>
      <c r="GG45">
        <v>0.16489799999999999</v>
      </c>
      <c r="GH45">
        <v>0.17184099999999999</v>
      </c>
      <c r="GI45">
        <v>0.124732</v>
      </c>
      <c r="GJ45">
        <v>0.10659</v>
      </c>
      <c r="GK45">
        <v>23215.3</v>
      </c>
      <c r="GL45">
        <v>23138</v>
      </c>
      <c r="GM45">
        <v>24663.200000000001</v>
      </c>
      <c r="GN45">
        <v>24947.9</v>
      </c>
      <c r="GO45">
        <v>28679.9</v>
      </c>
      <c r="GP45">
        <v>29176.6</v>
      </c>
      <c r="GQ45">
        <v>33361.9</v>
      </c>
      <c r="GR45">
        <v>33357.199999999997</v>
      </c>
      <c r="GS45">
        <v>1.9721</v>
      </c>
      <c r="GT45">
        <v>1.8637999999999999</v>
      </c>
      <c r="GU45">
        <v>3.77744E-2</v>
      </c>
      <c r="GV45">
        <v>0</v>
      </c>
      <c r="GW45">
        <v>27.3764</v>
      </c>
      <c r="GX45">
        <v>999.9</v>
      </c>
      <c r="GY45">
        <v>52.3</v>
      </c>
      <c r="GZ45">
        <v>33.5</v>
      </c>
      <c r="HA45">
        <v>27.380400000000002</v>
      </c>
      <c r="HB45">
        <v>61.871200000000002</v>
      </c>
      <c r="HC45">
        <v>25.500800000000002</v>
      </c>
      <c r="HD45">
        <v>1</v>
      </c>
      <c r="HE45">
        <v>0.37663600000000003</v>
      </c>
      <c r="HF45">
        <v>3.43106</v>
      </c>
      <c r="HG45">
        <v>20.1343</v>
      </c>
      <c r="HH45">
        <v>5.2340600000000004</v>
      </c>
      <c r="HI45">
        <v>11.9201</v>
      </c>
      <c r="HJ45">
        <v>4.9607999999999999</v>
      </c>
      <c r="HK45">
        <v>3.2890000000000001</v>
      </c>
      <c r="HL45">
        <v>9999</v>
      </c>
      <c r="HM45">
        <v>9999</v>
      </c>
      <c r="HN45">
        <v>9999</v>
      </c>
      <c r="HO45">
        <v>871.8</v>
      </c>
      <c r="HP45">
        <v>1.8811</v>
      </c>
      <c r="HQ45">
        <v>1.8782000000000001</v>
      </c>
      <c r="HR45">
        <v>1.8861399999999999</v>
      </c>
      <c r="HS45">
        <v>1.88398</v>
      </c>
      <c r="HT45">
        <v>1.88144</v>
      </c>
      <c r="HU45">
        <v>1.8805099999999999</v>
      </c>
      <c r="HV45">
        <v>1.88168</v>
      </c>
      <c r="HW45">
        <v>1.8811</v>
      </c>
      <c r="HX45">
        <v>5</v>
      </c>
      <c r="HY45">
        <v>0</v>
      </c>
      <c r="HZ45">
        <v>0</v>
      </c>
      <c r="IA45">
        <v>0</v>
      </c>
      <c r="IB45" t="s">
        <v>428</v>
      </c>
      <c r="IC45" t="s">
        <v>429</v>
      </c>
      <c r="ID45" t="s">
        <v>430</v>
      </c>
      <c r="IE45" t="s">
        <v>430</v>
      </c>
      <c r="IF45" t="s">
        <v>430</v>
      </c>
      <c r="IG45" t="s">
        <v>430</v>
      </c>
      <c r="IH45">
        <v>0</v>
      </c>
      <c r="II45">
        <v>100</v>
      </c>
      <c r="IJ45">
        <v>100</v>
      </c>
      <c r="IK45">
        <v>2.1669999999999998</v>
      </c>
      <c r="IL45">
        <v>0.20880000000000001</v>
      </c>
      <c r="IM45">
        <v>1.4681130313176569</v>
      </c>
      <c r="IN45">
        <v>2.2153513873161218E-3</v>
      </c>
      <c r="IO45">
        <v>-2.2967369670569612E-6</v>
      </c>
      <c r="IP45">
        <v>7.7859689150384122E-10</v>
      </c>
      <c r="IQ45">
        <v>-0.10468115859611959</v>
      </c>
      <c r="IR45">
        <v>-4.1434251034592161E-3</v>
      </c>
      <c r="IS45">
        <v>8.3987709687394815E-4</v>
      </c>
      <c r="IT45">
        <v>-7.4586254598011197E-6</v>
      </c>
      <c r="IU45">
        <v>2</v>
      </c>
      <c r="IV45">
        <v>1930</v>
      </c>
      <c r="IW45">
        <v>2</v>
      </c>
      <c r="IX45">
        <v>41</v>
      </c>
      <c r="IY45">
        <v>1.8</v>
      </c>
      <c r="IZ45">
        <v>1.7</v>
      </c>
      <c r="JA45">
        <v>2.0581100000000001</v>
      </c>
      <c r="JB45">
        <v>2.4865699999999999</v>
      </c>
      <c r="JC45">
        <v>1.24512</v>
      </c>
      <c r="JD45">
        <v>2.2680699999999998</v>
      </c>
      <c r="JE45">
        <v>1.4501999999999999</v>
      </c>
      <c r="JF45">
        <v>2.2631800000000002</v>
      </c>
      <c r="JG45">
        <v>37.9649</v>
      </c>
      <c r="JH45">
        <v>23.8248</v>
      </c>
      <c r="JI45">
        <v>18</v>
      </c>
      <c r="JJ45">
        <v>496.488</v>
      </c>
      <c r="JK45">
        <v>473.166</v>
      </c>
      <c r="JL45">
        <v>22.874199999999998</v>
      </c>
      <c r="JM45">
        <v>31.973299999999998</v>
      </c>
      <c r="JN45">
        <v>29.9999</v>
      </c>
      <c r="JO45">
        <v>31.890899999999998</v>
      </c>
      <c r="JP45">
        <v>31.860399999999998</v>
      </c>
      <c r="JQ45">
        <v>41.302799999999998</v>
      </c>
      <c r="JR45">
        <v>30.5044</v>
      </c>
      <c r="JS45">
        <v>0</v>
      </c>
      <c r="JT45">
        <v>22.89</v>
      </c>
      <c r="JU45">
        <v>1000</v>
      </c>
      <c r="JV45">
        <v>20.495000000000001</v>
      </c>
      <c r="JW45">
        <v>99.561000000000007</v>
      </c>
      <c r="JX45">
        <v>99.51</v>
      </c>
    </row>
    <row r="46" spans="1:284" x14ac:dyDescent="0.3">
      <c r="A46">
        <v>30</v>
      </c>
      <c r="B46">
        <v>1693250846.5</v>
      </c>
      <c r="C46">
        <v>6237.4000000953674</v>
      </c>
      <c r="D46" t="s">
        <v>575</v>
      </c>
      <c r="E46" t="s">
        <v>576</v>
      </c>
      <c r="F46" t="s">
        <v>416</v>
      </c>
      <c r="G46" t="s">
        <v>509</v>
      </c>
      <c r="H46" t="s">
        <v>418</v>
      </c>
      <c r="I46" t="s">
        <v>419</v>
      </c>
      <c r="J46" t="s">
        <v>510</v>
      </c>
      <c r="K46" t="s">
        <v>511</v>
      </c>
      <c r="L46" t="s">
        <v>421</v>
      </c>
      <c r="M46">
        <v>1693250846.5</v>
      </c>
      <c r="N46">
        <f t="shared" si="0"/>
        <v>3.621757504975853E-3</v>
      </c>
      <c r="O46">
        <f t="shared" si="1"/>
        <v>3.6217575049758528</v>
      </c>
      <c r="P46">
        <f t="shared" si="2"/>
        <v>47.666588835087879</v>
      </c>
      <c r="Q46">
        <f t="shared" si="3"/>
        <v>1137.9000000000001</v>
      </c>
      <c r="R46">
        <f t="shared" si="4"/>
        <v>839.63468138334974</v>
      </c>
      <c r="S46">
        <f t="shared" si="5"/>
        <v>83.411538478701033</v>
      </c>
      <c r="T46">
        <f t="shared" si="6"/>
        <v>113.0420071245</v>
      </c>
      <c r="U46">
        <f t="shared" si="7"/>
        <v>0.2877682626141721</v>
      </c>
      <c r="V46">
        <f t="shared" si="8"/>
        <v>2.9162289023177963</v>
      </c>
      <c r="W46">
        <f t="shared" si="9"/>
        <v>0.27287193724982178</v>
      </c>
      <c r="X46">
        <f t="shared" si="10"/>
        <v>0.17181905227734412</v>
      </c>
      <c r="Y46">
        <f t="shared" si="11"/>
        <v>344.35169864445299</v>
      </c>
      <c r="Z46">
        <f t="shared" si="12"/>
        <v>29.443817283443462</v>
      </c>
      <c r="AA46">
        <f t="shared" si="13"/>
        <v>27.997699999999998</v>
      </c>
      <c r="AB46">
        <f t="shared" si="14"/>
        <v>3.7943308892137599</v>
      </c>
      <c r="AC46">
        <f t="shared" si="15"/>
        <v>65.00105422501457</v>
      </c>
      <c r="AD46">
        <f t="shared" si="16"/>
        <v>2.5176707084614995</v>
      </c>
      <c r="AE46">
        <f t="shared" si="17"/>
        <v>3.8732767313989438</v>
      </c>
      <c r="AF46">
        <f t="shared" si="18"/>
        <v>1.2766601807522604</v>
      </c>
      <c r="AG46">
        <f t="shared" si="19"/>
        <v>-159.71950596943512</v>
      </c>
      <c r="AH46">
        <f t="shared" si="20"/>
        <v>55.608619414168011</v>
      </c>
      <c r="AI46">
        <f t="shared" si="21"/>
        <v>4.1637694181084983</v>
      </c>
      <c r="AJ46">
        <f t="shared" si="22"/>
        <v>244.40458150729435</v>
      </c>
      <c r="AK46">
        <v>0</v>
      </c>
      <c r="AL46">
        <v>0</v>
      </c>
      <c r="AM46">
        <f t="shared" si="23"/>
        <v>1</v>
      </c>
      <c r="AN46">
        <f t="shared" si="24"/>
        <v>0</v>
      </c>
      <c r="AO46">
        <f t="shared" si="25"/>
        <v>52241.349843116659</v>
      </c>
      <c r="AP46" t="s">
        <v>422</v>
      </c>
      <c r="AQ46">
        <v>10366.9</v>
      </c>
      <c r="AR46">
        <v>993.59653846153856</v>
      </c>
      <c r="AS46">
        <v>3431.87</v>
      </c>
      <c r="AT46">
        <f t="shared" si="26"/>
        <v>0.71047955241266758</v>
      </c>
      <c r="AU46">
        <v>-3.9894345373445681</v>
      </c>
      <c r="AV46" t="s">
        <v>577</v>
      </c>
      <c r="AW46">
        <v>10379.5</v>
      </c>
      <c r="AX46">
        <v>886.75716</v>
      </c>
      <c r="AY46">
        <v>1389.118936942134</v>
      </c>
      <c r="AZ46">
        <f t="shared" si="27"/>
        <v>0.36164057920625747</v>
      </c>
      <c r="BA46">
        <v>0.5</v>
      </c>
      <c r="BB46">
        <f t="shared" si="28"/>
        <v>1513.1087993222263</v>
      </c>
      <c r="BC46">
        <f t="shared" si="29"/>
        <v>47.666588835087879</v>
      </c>
      <c r="BD46">
        <f t="shared" si="30"/>
        <v>273.60077129448734</v>
      </c>
      <c r="BE46">
        <f t="shared" si="31"/>
        <v>3.413900136961133E-2</v>
      </c>
      <c r="BF46">
        <f t="shared" si="32"/>
        <v>1.4705371935642686</v>
      </c>
      <c r="BG46">
        <f t="shared" si="33"/>
        <v>696.89365579600042</v>
      </c>
      <c r="BH46" t="s">
        <v>578</v>
      </c>
      <c r="BI46">
        <v>607.98</v>
      </c>
      <c r="BJ46">
        <f t="shared" si="34"/>
        <v>607.98</v>
      </c>
      <c r="BK46">
        <f t="shared" si="35"/>
        <v>0.56232689380914658</v>
      </c>
      <c r="BL46">
        <f t="shared" si="36"/>
        <v>0.64311450010249394</v>
      </c>
      <c r="BM46">
        <f t="shared" si="37"/>
        <v>0.7233819529294222</v>
      </c>
      <c r="BN46">
        <f t="shared" si="38"/>
        <v>1.2701221950310866</v>
      </c>
      <c r="BO46">
        <f t="shared" si="39"/>
        <v>0.83778587401306681</v>
      </c>
      <c r="BP46">
        <f t="shared" si="40"/>
        <v>0.44093329201008569</v>
      </c>
      <c r="BQ46">
        <f t="shared" si="41"/>
        <v>0.55906670798991431</v>
      </c>
      <c r="BR46">
        <v>7486</v>
      </c>
      <c r="BS46">
        <v>290.00000000000011</v>
      </c>
      <c r="BT46">
        <v>1263.4100000000001</v>
      </c>
      <c r="BU46">
        <v>115</v>
      </c>
      <c r="BV46">
        <v>10379.5</v>
      </c>
      <c r="BW46">
        <v>1259.9000000000001</v>
      </c>
      <c r="BX46">
        <v>3.51</v>
      </c>
      <c r="BY46">
        <v>300.00000000000011</v>
      </c>
      <c r="BZ46">
        <v>38.299999999999997</v>
      </c>
      <c r="CA46">
        <v>1389.118936942134</v>
      </c>
      <c r="CB46">
        <v>1.2390556831718249</v>
      </c>
      <c r="CC46">
        <v>-134.12594432059319</v>
      </c>
      <c r="CD46">
        <v>1.0516608274510491</v>
      </c>
      <c r="CE46">
        <v>0.99828155005822528</v>
      </c>
      <c r="CF46">
        <v>-1.126024538375974E-2</v>
      </c>
      <c r="CG46">
        <v>289.99999999999989</v>
      </c>
      <c r="CH46">
        <v>1258.3699999999999</v>
      </c>
      <c r="CI46">
        <v>805</v>
      </c>
      <c r="CJ46">
        <v>10336.5</v>
      </c>
      <c r="CK46">
        <v>1259.3599999999999</v>
      </c>
      <c r="CL46">
        <v>-0.99</v>
      </c>
      <c r="CZ46">
        <f t="shared" si="42"/>
        <v>1799.91</v>
      </c>
      <c r="DA46">
        <f t="shared" si="43"/>
        <v>1513.1087993222263</v>
      </c>
      <c r="DB46">
        <f t="shared" si="44"/>
        <v>0.84065803252508531</v>
      </c>
      <c r="DC46">
        <f t="shared" si="45"/>
        <v>0.19131606505017082</v>
      </c>
      <c r="DD46">
        <v>6</v>
      </c>
      <c r="DE46">
        <v>0.5</v>
      </c>
      <c r="DF46" t="s">
        <v>425</v>
      </c>
      <c r="DG46">
        <v>2</v>
      </c>
      <c r="DH46">
        <v>1693250846.5</v>
      </c>
      <c r="DI46">
        <v>1137.9000000000001</v>
      </c>
      <c r="DJ46">
        <v>1200.04</v>
      </c>
      <c r="DK46">
        <v>25.343299999999999</v>
      </c>
      <c r="DL46">
        <v>21.107700000000001</v>
      </c>
      <c r="DM46">
        <v>1135.67</v>
      </c>
      <c r="DN46">
        <v>25.138500000000001</v>
      </c>
      <c r="DO46">
        <v>500.04300000000001</v>
      </c>
      <c r="DP46">
        <v>99.242599999999996</v>
      </c>
      <c r="DQ46">
        <v>0.10005500000000001</v>
      </c>
      <c r="DR46">
        <v>28.351400000000002</v>
      </c>
      <c r="DS46">
        <v>27.997699999999998</v>
      </c>
      <c r="DT46">
        <v>999.9</v>
      </c>
      <c r="DU46">
        <v>0</v>
      </c>
      <c r="DV46">
        <v>0</v>
      </c>
      <c r="DW46">
        <v>10000</v>
      </c>
      <c r="DX46">
        <v>0</v>
      </c>
      <c r="DY46">
        <v>1618.62</v>
      </c>
      <c r="DZ46">
        <v>-62.136499999999998</v>
      </c>
      <c r="EA46">
        <v>1167.49</v>
      </c>
      <c r="EB46">
        <v>1225.9100000000001</v>
      </c>
      <c r="EC46">
        <v>4.2355400000000003</v>
      </c>
      <c r="ED46">
        <v>1200.04</v>
      </c>
      <c r="EE46">
        <v>21.107700000000001</v>
      </c>
      <c r="EF46">
        <v>2.5151300000000001</v>
      </c>
      <c r="EG46">
        <v>2.0947800000000001</v>
      </c>
      <c r="EH46">
        <v>21.124700000000001</v>
      </c>
      <c r="EI46">
        <v>18.179600000000001</v>
      </c>
      <c r="EJ46">
        <v>1799.91</v>
      </c>
      <c r="EK46">
        <v>0.97800600000000004</v>
      </c>
      <c r="EL46">
        <v>2.1993499999999999E-2</v>
      </c>
      <c r="EM46">
        <v>0</v>
      </c>
      <c r="EN46">
        <v>886.86300000000006</v>
      </c>
      <c r="EO46">
        <v>5.0010300000000001</v>
      </c>
      <c r="EP46">
        <v>16971.2</v>
      </c>
      <c r="EQ46">
        <v>14700.4</v>
      </c>
      <c r="ER46">
        <v>49.436999999999998</v>
      </c>
      <c r="ES46">
        <v>51.311999999999998</v>
      </c>
      <c r="ET46">
        <v>51</v>
      </c>
      <c r="EU46">
        <v>50.061999999999998</v>
      </c>
      <c r="EV46">
        <v>50.75</v>
      </c>
      <c r="EW46">
        <v>1755.43</v>
      </c>
      <c r="EX46">
        <v>39.479999999999997</v>
      </c>
      <c r="EY46">
        <v>0</v>
      </c>
      <c r="EZ46">
        <v>166.20000004768369</v>
      </c>
      <c r="FA46">
        <v>0</v>
      </c>
      <c r="FB46">
        <v>886.75716</v>
      </c>
      <c r="FC46">
        <v>0.66823075900567774</v>
      </c>
      <c r="FD46">
        <v>172.89999953315561</v>
      </c>
      <c r="FE46">
        <v>16945.419999999998</v>
      </c>
      <c r="FF46">
        <v>15</v>
      </c>
      <c r="FG46">
        <v>1693250761</v>
      </c>
      <c r="FH46" t="s">
        <v>579</v>
      </c>
      <c r="FI46">
        <v>1693250753.5</v>
      </c>
      <c r="FJ46">
        <v>1693250761</v>
      </c>
      <c r="FK46">
        <v>34</v>
      </c>
      <c r="FL46">
        <v>7.0000000000000007E-2</v>
      </c>
      <c r="FM46">
        <v>1E-3</v>
      </c>
      <c r="FN46">
        <v>2.2349999999999999</v>
      </c>
      <c r="FO46">
        <v>9.2999999999999999E-2</v>
      </c>
      <c r="FP46">
        <v>1200</v>
      </c>
      <c r="FQ46">
        <v>20</v>
      </c>
      <c r="FR46">
        <v>0.13</v>
      </c>
      <c r="FS46">
        <v>0.03</v>
      </c>
      <c r="FT46">
        <v>47.806372771712091</v>
      </c>
      <c r="FU46">
        <v>-0.64666062499362797</v>
      </c>
      <c r="FV46">
        <v>0.19279146057603719</v>
      </c>
      <c r="FW46">
        <v>1</v>
      </c>
      <c r="FX46">
        <v>0.29679418004211999</v>
      </c>
      <c r="FY46">
        <v>-2.946165430497415E-2</v>
      </c>
      <c r="FZ46">
        <v>4.5967856665654269E-3</v>
      </c>
      <c r="GA46">
        <v>1</v>
      </c>
      <c r="GB46">
        <v>2</v>
      </c>
      <c r="GC46">
        <v>2</v>
      </c>
      <c r="GD46" t="s">
        <v>427</v>
      </c>
      <c r="GE46">
        <v>2.9027099999999999</v>
      </c>
      <c r="GF46">
        <v>2.81806</v>
      </c>
      <c r="GG46">
        <v>0.18624099999999999</v>
      </c>
      <c r="GH46">
        <v>0.19265699999999999</v>
      </c>
      <c r="GI46">
        <v>0.123959</v>
      </c>
      <c r="GJ46">
        <v>0.109043</v>
      </c>
      <c r="GK46">
        <v>22620.400000000001</v>
      </c>
      <c r="GL46">
        <v>22555</v>
      </c>
      <c r="GM46">
        <v>24662.2</v>
      </c>
      <c r="GN46">
        <v>24947</v>
      </c>
      <c r="GO46">
        <v>28704</v>
      </c>
      <c r="GP46">
        <v>29094.400000000001</v>
      </c>
      <c r="GQ46">
        <v>33360.1</v>
      </c>
      <c r="GR46">
        <v>33355.5</v>
      </c>
      <c r="GS46">
        <v>1.9716</v>
      </c>
      <c r="GT46">
        <v>1.8648</v>
      </c>
      <c r="GU46">
        <v>5.0500000000000003E-2</v>
      </c>
      <c r="GV46">
        <v>0</v>
      </c>
      <c r="GW46">
        <v>27.172599999999999</v>
      </c>
      <c r="GX46">
        <v>999.9</v>
      </c>
      <c r="GY46">
        <v>52.2</v>
      </c>
      <c r="GZ46">
        <v>33.6</v>
      </c>
      <c r="HA46">
        <v>27.4834</v>
      </c>
      <c r="HB46">
        <v>61.841200000000001</v>
      </c>
      <c r="HC46">
        <v>26.165900000000001</v>
      </c>
      <c r="HD46">
        <v>1</v>
      </c>
      <c r="HE46">
        <v>0.37567099999999998</v>
      </c>
      <c r="HF46">
        <v>2.7355900000000002</v>
      </c>
      <c r="HG46">
        <v>20.147200000000002</v>
      </c>
      <c r="HH46">
        <v>5.2346599999999999</v>
      </c>
      <c r="HI46">
        <v>11.9201</v>
      </c>
      <c r="HJ46">
        <v>4.9615999999999998</v>
      </c>
      <c r="HK46">
        <v>3.2890000000000001</v>
      </c>
      <c r="HL46">
        <v>9999</v>
      </c>
      <c r="HM46">
        <v>9999</v>
      </c>
      <c r="HN46">
        <v>9999</v>
      </c>
      <c r="HO46">
        <v>871.8</v>
      </c>
      <c r="HP46">
        <v>1.8811</v>
      </c>
      <c r="HQ46">
        <v>1.87819</v>
      </c>
      <c r="HR46">
        <v>1.8861399999999999</v>
      </c>
      <c r="HS46">
        <v>1.88391</v>
      </c>
      <c r="HT46">
        <v>1.88141</v>
      </c>
      <c r="HU46">
        <v>1.88049</v>
      </c>
      <c r="HV46">
        <v>1.8816200000000001</v>
      </c>
      <c r="HW46">
        <v>1.8811</v>
      </c>
      <c r="HX46">
        <v>5</v>
      </c>
      <c r="HY46">
        <v>0</v>
      </c>
      <c r="HZ46">
        <v>0</v>
      </c>
      <c r="IA46">
        <v>0</v>
      </c>
      <c r="IB46" t="s">
        <v>428</v>
      </c>
      <c r="IC46" t="s">
        <v>429</v>
      </c>
      <c r="ID46" t="s">
        <v>430</v>
      </c>
      <c r="IE46" t="s">
        <v>430</v>
      </c>
      <c r="IF46" t="s">
        <v>430</v>
      </c>
      <c r="IG46" t="s">
        <v>430</v>
      </c>
      <c r="IH46">
        <v>0</v>
      </c>
      <c r="II46">
        <v>100</v>
      </c>
      <c r="IJ46">
        <v>100</v>
      </c>
      <c r="IK46">
        <v>2.23</v>
      </c>
      <c r="IL46">
        <v>0.20480000000000001</v>
      </c>
      <c r="IM46">
        <v>1.5383596549791869</v>
      </c>
      <c r="IN46">
        <v>2.2153513873161218E-3</v>
      </c>
      <c r="IO46">
        <v>-2.2967369670569612E-6</v>
      </c>
      <c r="IP46">
        <v>7.7859689150384122E-10</v>
      </c>
      <c r="IQ46">
        <v>-0.1033096426867514</v>
      </c>
      <c r="IR46">
        <v>-4.1434251034592161E-3</v>
      </c>
      <c r="IS46">
        <v>8.3987709687394815E-4</v>
      </c>
      <c r="IT46">
        <v>-7.4586254598011197E-6</v>
      </c>
      <c r="IU46">
        <v>2</v>
      </c>
      <c r="IV46">
        <v>1930</v>
      </c>
      <c r="IW46">
        <v>2</v>
      </c>
      <c r="IX46">
        <v>41</v>
      </c>
      <c r="IY46">
        <v>1.6</v>
      </c>
      <c r="IZ46">
        <v>1.4</v>
      </c>
      <c r="JA46">
        <v>2.3864700000000001</v>
      </c>
      <c r="JB46">
        <v>2.4706999999999999</v>
      </c>
      <c r="JC46">
        <v>1.24512</v>
      </c>
      <c r="JD46">
        <v>2.2680699999999998</v>
      </c>
      <c r="JE46">
        <v>1.4501999999999999</v>
      </c>
      <c r="JF46">
        <v>2.4157700000000002</v>
      </c>
      <c r="JG46">
        <v>37.940600000000003</v>
      </c>
      <c r="JH46">
        <v>23.851099999999999</v>
      </c>
      <c r="JI46">
        <v>18</v>
      </c>
      <c r="JJ46">
        <v>496.36200000000002</v>
      </c>
      <c r="JK46">
        <v>474.04300000000001</v>
      </c>
      <c r="JL46">
        <v>23.430599999999998</v>
      </c>
      <c r="JM46">
        <v>31.992999999999999</v>
      </c>
      <c r="JN46">
        <v>30</v>
      </c>
      <c r="JO46">
        <v>31.9163</v>
      </c>
      <c r="JP46">
        <v>31.881</v>
      </c>
      <c r="JQ46">
        <v>47.866199999999999</v>
      </c>
      <c r="JR46">
        <v>28.393999999999998</v>
      </c>
      <c r="JS46">
        <v>0</v>
      </c>
      <c r="JT46">
        <v>23.4329</v>
      </c>
      <c r="JU46">
        <v>1200</v>
      </c>
      <c r="JV46">
        <v>21.145399999999999</v>
      </c>
      <c r="JW46">
        <v>99.556100000000001</v>
      </c>
      <c r="JX46">
        <v>99.505499999999998</v>
      </c>
    </row>
    <row r="47" spans="1:284" x14ac:dyDescent="0.3">
      <c r="A47">
        <v>31</v>
      </c>
      <c r="B47">
        <v>1693251036</v>
      </c>
      <c r="C47">
        <v>6426.9000000953674</v>
      </c>
      <c r="D47" t="s">
        <v>580</v>
      </c>
      <c r="E47" t="s">
        <v>581</v>
      </c>
      <c r="F47" t="s">
        <v>416</v>
      </c>
      <c r="G47" t="s">
        <v>509</v>
      </c>
      <c r="H47" t="s">
        <v>418</v>
      </c>
      <c r="I47" t="s">
        <v>419</v>
      </c>
      <c r="J47" t="s">
        <v>510</v>
      </c>
      <c r="K47" t="s">
        <v>511</v>
      </c>
      <c r="L47" t="s">
        <v>421</v>
      </c>
      <c r="M47">
        <v>1693251036</v>
      </c>
      <c r="N47">
        <f t="shared" si="0"/>
        <v>2.7081239679699587E-3</v>
      </c>
      <c r="O47">
        <f t="shared" si="1"/>
        <v>2.7081239679699589</v>
      </c>
      <c r="P47">
        <f t="shared" si="2"/>
        <v>48.003117972930625</v>
      </c>
      <c r="Q47">
        <f t="shared" si="3"/>
        <v>1437.31</v>
      </c>
      <c r="R47">
        <f t="shared" si="4"/>
        <v>1029.9687010652874</v>
      </c>
      <c r="S47">
        <f t="shared" si="5"/>
        <v>102.32013535130601</v>
      </c>
      <c r="T47">
        <f t="shared" si="6"/>
        <v>142.78662408835999</v>
      </c>
      <c r="U47">
        <f t="shared" si="7"/>
        <v>0.20852223189672017</v>
      </c>
      <c r="V47">
        <f t="shared" si="8"/>
        <v>2.9136044542893913</v>
      </c>
      <c r="W47">
        <f t="shared" si="9"/>
        <v>0.20057201971343264</v>
      </c>
      <c r="X47">
        <f t="shared" si="10"/>
        <v>0.12604655211787946</v>
      </c>
      <c r="Y47">
        <f t="shared" si="11"/>
        <v>344.37829864455841</v>
      </c>
      <c r="Z47">
        <f t="shared" si="12"/>
        <v>29.623537423017005</v>
      </c>
      <c r="AA47">
        <f t="shared" si="13"/>
        <v>28.025200000000002</v>
      </c>
      <c r="AB47">
        <f t="shared" si="14"/>
        <v>3.8004181517164453</v>
      </c>
      <c r="AC47">
        <f t="shared" si="15"/>
        <v>64.812798029109345</v>
      </c>
      <c r="AD47">
        <f t="shared" si="16"/>
        <v>2.5016344494007998</v>
      </c>
      <c r="AE47">
        <f t="shared" si="17"/>
        <v>3.8597846806077434</v>
      </c>
      <c r="AF47">
        <f t="shared" si="18"/>
        <v>1.2987837023156454</v>
      </c>
      <c r="AG47">
        <f t="shared" si="19"/>
        <v>-119.42826698747518</v>
      </c>
      <c r="AH47">
        <f t="shared" si="20"/>
        <v>41.814228377014395</v>
      </c>
      <c r="AI47">
        <f t="shared" si="21"/>
        <v>3.1332085137133801</v>
      </c>
      <c r="AJ47">
        <f t="shared" si="22"/>
        <v>269.897468547811</v>
      </c>
      <c r="AK47">
        <v>0</v>
      </c>
      <c r="AL47">
        <v>0</v>
      </c>
      <c r="AM47">
        <f t="shared" si="23"/>
        <v>1</v>
      </c>
      <c r="AN47">
        <f t="shared" si="24"/>
        <v>0</v>
      </c>
      <c r="AO47">
        <f t="shared" si="25"/>
        <v>52176.615319340373</v>
      </c>
      <c r="AP47" t="s">
        <v>422</v>
      </c>
      <c r="AQ47">
        <v>10366.9</v>
      </c>
      <c r="AR47">
        <v>993.59653846153856</v>
      </c>
      <c r="AS47">
        <v>3431.87</v>
      </c>
      <c r="AT47">
        <f t="shared" si="26"/>
        <v>0.71047955241266758</v>
      </c>
      <c r="AU47">
        <v>-3.9894345373445681</v>
      </c>
      <c r="AV47" t="s">
        <v>582</v>
      </c>
      <c r="AW47">
        <v>10370</v>
      </c>
      <c r="AX47">
        <v>884.28779999999995</v>
      </c>
      <c r="AY47">
        <v>1387.966834521093</v>
      </c>
      <c r="AZ47">
        <f t="shared" si="27"/>
        <v>0.36288981983844271</v>
      </c>
      <c r="BA47">
        <v>0.5</v>
      </c>
      <c r="BB47">
        <f t="shared" si="28"/>
        <v>1513.2263993222789</v>
      </c>
      <c r="BC47">
        <f t="shared" si="29"/>
        <v>48.003117972930625</v>
      </c>
      <c r="BD47">
        <f t="shared" si="30"/>
        <v>274.56722771241857</v>
      </c>
      <c r="BE47">
        <f t="shared" si="31"/>
        <v>3.4358740062664012E-2</v>
      </c>
      <c r="BF47">
        <f t="shared" si="32"/>
        <v>1.4725878995402217</v>
      </c>
      <c r="BG47">
        <f t="shared" si="33"/>
        <v>696.60357112752001</v>
      </c>
      <c r="BH47" t="s">
        <v>583</v>
      </c>
      <c r="BI47">
        <v>611.54999999999995</v>
      </c>
      <c r="BJ47">
        <f t="shared" si="34"/>
        <v>611.54999999999995</v>
      </c>
      <c r="BK47">
        <f t="shared" si="35"/>
        <v>0.55939148919865189</v>
      </c>
      <c r="BL47">
        <f t="shared" si="36"/>
        <v>0.64872245439110132</v>
      </c>
      <c r="BM47">
        <f t="shared" si="37"/>
        <v>0.72470612039729787</v>
      </c>
      <c r="BN47">
        <f t="shared" si="38"/>
        <v>1.2771728488522669</v>
      </c>
      <c r="BO47">
        <f t="shared" si="39"/>
        <v>0.83825838148165654</v>
      </c>
      <c r="BP47">
        <f t="shared" si="40"/>
        <v>0.44863925181697406</v>
      </c>
      <c r="BQ47">
        <f t="shared" si="41"/>
        <v>0.55136074818302594</v>
      </c>
      <c r="BR47">
        <v>7488</v>
      </c>
      <c r="BS47">
        <v>290.00000000000011</v>
      </c>
      <c r="BT47">
        <v>1262.24</v>
      </c>
      <c r="BU47">
        <v>175</v>
      </c>
      <c r="BV47">
        <v>10370</v>
      </c>
      <c r="BW47">
        <v>1259.31</v>
      </c>
      <c r="BX47">
        <v>2.93</v>
      </c>
      <c r="BY47">
        <v>300.00000000000011</v>
      </c>
      <c r="BZ47">
        <v>38.299999999999997</v>
      </c>
      <c r="CA47">
        <v>1387.966834521093</v>
      </c>
      <c r="CB47">
        <v>1.4380987781841199</v>
      </c>
      <c r="CC47">
        <v>-133.4144748329698</v>
      </c>
      <c r="CD47">
        <v>1.220722748809536</v>
      </c>
      <c r="CE47">
        <v>0.99766132785324435</v>
      </c>
      <c r="CF47">
        <v>-1.1261199555061189E-2</v>
      </c>
      <c r="CG47">
        <v>289.99999999999989</v>
      </c>
      <c r="CH47">
        <v>1259.0899999999999</v>
      </c>
      <c r="CI47">
        <v>865</v>
      </c>
      <c r="CJ47">
        <v>10334.799999999999</v>
      </c>
      <c r="CK47">
        <v>1258.8699999999999</v>
      </c>
      <c r="CL47">
        <v>0.22</v>
      </c>
      <c r="CZ47">
        <f t="shared" si="42"/>
        <v>1800.05</v>
      </c>
      <c r="DA47">
        <f t="shared" si="43"/>
        <v>1513.2263993222789</v>
      </c>
      <c r="DB47">
        <f t="shared" si="44"/>
        <v>0.84065798134622871</v>
      </c>
      <c r="DC47">
        <f t="shared" si="45"/>
        <v>0.19131596269245765</v>
      </c>
      <c r="DD47">
        <v>6</v>
      </c>
      <c r="DE47">
        <v>0.5</v>
      </c>
      <c r="DF47" t="s">
        <v>425</v>
      </c>
      <c r="DG47">
        <v>2</v>
      </c>
      <c r="DH47">
        <v>1693251036</v>
      </c>
      <c r="DI47">
        <v>1437.31</v>
      </c>
      <c r="DJ47">
        <v>1499.49</v>
      </c>
      <c r="DK47">
        <v>25.181799999999999</v>
      </c>
      <c r="DL47">
        <v>22.018699999999999</v>
      </c>
      <c r="DM47">
        <v>1435</v>
      </c>
      <c r="DN47">
        <v>24.98</v>
      </c>
      <c r="DO47">
        <v>500.76100000000002</v>
      </c>
      <c r="DP47">
        <v>99.242699999999999</v>
      </c>
      <c r="DQ47">
        <v>0.100256</v>
      </c>
      <c r="DR47">
        <v>28.291399999999999</v>
      </c>
      <c r="DS47">
        <v>28.025200000000002</v>
      </c>
      <c r="DT47">
        <v>999.9</v>
      </c>
      <c r="DU47">
        <v>0</v>
      </c>
      <c r="DV47">
        <v>0</v>
      </c>
      <c r="DW47">
        <v>9985</v>
      </c>
      <c r="DX47">
        <v>0</v>
      </c>
      <c r="DY47">
        <v>1592.74</v>
      </c>
      <c r="DZ47">
        <v>-62.187899999999999</v>
      </c>
      <c r="EA47">
        <v>1474.44</v>
      </c>
      <c r="EB47">
        <v>1533.26</v>
      </c>
      <c r="EC47">
        <v>3.1630699999999998</v>
      </c>
      <c r="ED47">
        <v>1499.49</v>
      </c>
      <c r="EE47">
        <v>22.018699999999999</v>
      </c>
      <c r="EF47">
        <v>2.4991099999999999</v>
      </c>
      <c r="EG47">
        <v>2.18519</v>
      </c>
      <c r="EH47">
        <v>21.020700000000001</v>
      </c>
      <c r="EI47">
        <v>18.854199999999999</v>
      </c>
      <c r="EJ47">
        <v>1800.05</v>
      </c>
      <c r="EK47">
        <v>0.97800600000000004</v>
      </c>
      <c r="EL47">
        <v>2.1993499999999999E-2</v>
      </c>
      <c r="EM47">
        <v>0</v>
      </c>
      <c r="EN47">
        <v>884.26099999999997</v>
      </c>
      <c r="EO47">
        <v>5.0010300000000001</v>
      </c>
      <c r="EP47">
        <v>16883</v>
      </c>
      <c r="EQ47">
        <v>14701.6</v>
      </c>
      <c r="ER47">
        <v>49.25</v>
      </c>
      <c r="ES47">
        <v>50.936999999999998</v>
      </c>
      <c r="ET47">
        <v>50.875</v>
      </c>
      <c r="EU47">
        <v>49.75</v>
      </c>
      <c r="EV47">
        <v>50.561999999999998</v>
      </c>
      <c r="EW47">
        <v>1755.57</v>
      </c>
      <c r="EX47">
        <v>39.479999999999997</v>
      </c>
      <c r="EY47">
        <v>0</v>
      </c>
      <c r="EZ47">
        <v>187.79999995231631</v>
      </c>
      <c r="FA47">
        <v>0</v>
      </c>
      <c r="FB47">
        <v>884.28779999999995</v>
      </c>
      <c r="FC47">
        <v>-1.0226923297088599</v>
      </c>
      <c r="FD47">
        <v>-2.5692311377384951</v>
      </c>
      <c r="FE47">
        <v>16877.804</v>
      </c>
      <c r="FF47">
        <v>15</v>
      </c>
      <c r="FG47">
        <v>1693250918.5</v>
      </c>
      <c r="FH47" t="s">
        <v>584</v>
      </c>
      <c r="FI47">
        <v>1693250918.5</v>
      </c>
      <c r="FJ47">
        <v>1693250915</v>
      </c>
      <c r="FK47">
        <v>35</v>
      </c>
      <c r="FL47">
        <v>2.1999999999999999E-2</v>
      </c>
      <c r="FM47">
        <v>1E-3</v>
      </c>
      <c r="FN47">
        <v>2.3420000000000001</v>
      </c>
      <c r="FO47">
        <v>0.112</v>
      </c>
      <c r="FP47">
        <v>1500</v>
      </c>
      <c r="FQ47">
        <v>21</v>
      </c>
      <c r="FR47">
        <v>0.14000000000000001</v>
      </c>
      <c r="FS47">
        <v>0.06</v>
      </c>
      <c r="FT47">
        <v>48.916947137863922</v>
      </c>
      <c r="FU47">
        <v>-0.75884864738609015</v>
      </c>
      <c r="FV47">
        <v>0.246229641128624</v>
      </c>
      <c r="FW47">
        <v>0</v>
      </c>
      <c r="FX47">
        <v>0.2163584090659946</v>
      </c>
      <c r="FY47">
        <v>-2.7724437733649888E-2</v>
      </c>
      <c r="FZ47">
        <v>4.2975420773096688E-3</v>
      </c>
      <c r="GA47">
        <v>1</v>
      </c>
      <c r="GB47">
        <v>1</v>
      </c>
      <c r="GC47">
        <v>2</v>
      </c>
      <c r="GD47" t="s">
        <v>496</v>
      </c>
      <c r="GE47">
        <v>2.9046400000000001</v>
      </c>
      <c r="GF47">
        <v>2.8181400000000001</v>
      </c>
      <c r="GG47">
        <v>0.21481600000000001</v>
      </c>
      <c r="GH47">
        <v>0.220444</v>
      </c>
      <c r="GI47">
        <v>0.123427</v>
      </c>
      <c r="GJ47">
        <v>0.11229500000000001</v>
      </c>
      <c r="GK47">
        <v>21826.6</v>
      </c>
      <c r="GL47">
        <v>21776.7</v>
      </c>
      <c r="GM47">
        <v>24663.9</v>
      </c>
      <c r="GN47">
        <v>24945.8</v>
      </c>
      <c r="GO47">
        <v>28722.400000000001</v>
      </c>
      <c r="GP47">
        <v>28985.3</v>
      </c>
      <c r="GQ47">
        <v>33361.4</v>
      </c>
      <c r="GR47">
        <v>33353.199999999997</v>
      </c>
      <c r="GS47">
        <v>1.9708000000000001</v>
      </c>
      <c r="GT47">
        <v>1.8677999999999999</v>
      </c>
      <c r="GU47">
        <v>5.9545000000000001E-2</v>
      </c>
      <c r="GV47">
        <v>0</v>
      </c>
      <c r="GW47">
        <v>27.052299999999999</v>
      </c>
      <c r="GX47">
        <v>999.9</v>
      </c>
      <c r="GY47">
        <v>52.1</v>
      </c>
      <c r="GZ47">
        <v>33.6</v>
      </c>
      <c r="HA47">
        <v>27.427299999999999</v>
      </c>
      <c r="HB47">
        <v>61.891199999999998</v>
      </c>
      <c r="HC47">
        <v>24.695499999999999</v>
      </c>
      <c r="HD47">
        <v>1</v>
      </c>
      <c r="HE47">
        <v>0.37262200000000001</v>
      </c>
      <c r="HF47">
        <v>2.9837400000000001</v>
      </c>
      <c r="HG47">
        <v>20.1431</v>
      </c>
      <c r="HH47">
        <v>5.2352600000000002</v>
      </c>
      <c r="HI47">
        <v>11.9201</v>
      </c>
      <c r="HJ47">
        <v>4.9615999999999998</v>
      </c>
      <c r="HK47">
        <v>3.2890000000000001</v>
      </c>
      <c r="HL47">
        <v>9999</v>
      </c>
      <c r="HM47">
        <v>9999</v>
      </c>
      <c r="HN47">
        <v>9999</v>
      </c>
      <c r="HO47">
        <v>871.9</v>
      </c>
      <c r="HP47">
        <v>1.8810899999999999</v>
      </c>
      <c r="HQ47">
        <v>1.8781399999999999</v>
      </c>
      <c r="HR47">
        <v>1.88611</v>
      </c>
      <c r="HS47">
        <v>1.8838900000000001</v>
      </c>
      <c r="HT47">
        <v>1.88141</v>
      </c>
      <c r="HU47">
        <v>1.88049</v>
      </c>
      <c r="HV47">
        <v>1.8815599999999999</v>
      </c>
      <c r="HW47">
        <v>1.881</v>
      </c>
      <c r="HX47">
        <v>5</v>
      </c>
      <c r="HY47">
        <v>0</v>
      </c>
      <c r="HZ47">
        <v>0</v>
      </c>
      <c r="IA47">
        <v>0</v>
      </c>
      <c r="IB47" t="s">
        <v>428</v>
      </c>
      <c r="IC47" t="s">
        <v>429</v>
      </c>
      <c r="ID47" t="s">
        <v>430</v>
      </c>
      <c r="IE47" t="s">
        <v>430</v>
      </c>
      <c r="IF47" t="s">
        <v>430</v>
      </c>
      <c r="IG47" t="s">
        <v>430</v>
      </c>
      <c r="IH47">
        <v>0</v>
      </c>
      <c r="II47">
        <v>100</v>
      </c>
      <c r="IJ47">
        <v>100</v>
      </c>
      <c r="IK47">
        <v>2.31</v>
      </c>
      <c r="IL47">
        <v>0.20180000000000001</v>
      </c>
      <c r="IM47">
        <v>1.560014216031993</v>
      </c>
      <c r="IN47">
        <v>2.2153513873161218E-3</v>
      </c>
      <c r="IO47">
        <v>-2.2967369670569612E-6</v>
      </c>
      <c r="IP47">
        <v>7.7859689150384122E-10</v>
      </c>
      <c r="IQ47">
        <v>-0.10252488298398869</v>
      </c>
      <c r="IR47">
        <v>-4.1434251034592161E-3</v>
      </c>
      <c r="IS47">
        <v>8.3987709687394815E-4</v>
      </c>
      <c r="IT47">
        <v>-7.4586254598011197E-6</v>
      </c>
      <c r="IU47">
        <v>2</v>
      </c>
      <c r="IV47">
        <v>1930</v>
      </c>
      <c r="IW47">
        <v>2</v>
      </c>
      <c r="IX47">
        <v>41</v>
      </c>
      <c r="IY47">
        <v>2</v>
      </c>
      <c r="IZ47">
        <v>2</v>
      </c>
      <c r="JA47">
        <v>2.8552200000000001</v>
      </c>
      <c r="JB47">
        <v>2.4633799999999999</v>
      </c>
      <c r="JC47">
        <v>1.24512</v>
      </c>
      <c r="JD47">
        <v>2.2668499999999998</v>
      </c>
      <c r="JE47">
        <v>1.4501999999999999</v>
      </c>
      <c r="JF47">
        <v>2.19604</v>
      </c>
      <c r="JG47">
        <v>37.819499999999998</v>
      </c>
      <c r="JH47">
        <v>23.868600000000001</v>
      </c>
      <c r="JI47">
        <v>18</v>
      </c>
      <c r="JJ47">
        <v>495.56099999999998</v>
      </c>
      <c r="JK47">
        <v>475.935</v>
      </c>
      <c r="JL47">
        <v>23.316299999999998</v>
      </c>
      <c r="JM47">
        <v>31.942399999999999</v>
      </c>
      <c r="JN47">
        <v>30</v>
      </c>
      <c r="JO47">
        <v>31.885300000000001</v>
      </c>
      <c r="JP47">
        <v>31.855699999999999</v>
      </c>
      <c r="JQ47">
        <v>57.272500000000001</v>
      </c>
      <c r="JR47">
        <v>24.7057</v>
      </c>
      <c r="JS47">
        <v>0</v>
      </c>
      <c r="JT47">
        <v>23.304099999999998</v>
      </c>
      <c r="JU47">
        <v>1500</v>
      </c>
      <c r="JV47">
        <v>22.143699999999999</v>
      </c>
      <c r="JW47">
        <v>99.561199999999999</v>
      </c>
      <c r="JX47">
        <v>99.499600000000001</v>
      </c>
    </row>
    <row r="48" spans="1:284" x14ac:dyDescent="0.3">
      <c r="A48">
        <v>32</v>
      </c>
      <c r="B48">
        <v>1693251225.5</v>
      </c>
      <c r="C48">
        <v>6616.4000000953674</v>
      </c>
      <c r="D48" t="s">
        <v>585</v>
      </c>
      <c r="E48" t="s">
        <v>586</v>
      </c>
      <c r="F48" t="s">
        <v>416</v>
      </c>
      <c r="G48" t="s">
        <v>509</v>
      </c>
      <c r="H48" t="s">
        <v>418</v>
      </c>
      <c r="I48" t="s">
        <v>419</v>
      </c>
      <c r="J48" t="s">
        <v>510</v>
      </c>
      <c r="K48" t="s">
        <v>511</v>
      </c>
      <c r="L48" t="s">
        <v>421</v>
      </c>
      <c r="M48">
        <v>1693251225.5</v>
      </c>
      <c r="N48">
        <f t="shared" si="0"/>
        <v>1.7800688860231254E-3</v>
      </c>
      <c r="O48">
        <f t="shared" si="1"/>
        <v>1.7800688860231255</v>
      </c>
      <c r="P48">
        <f t="shared" si="2"/>
        <v>47.193035337630732</v>
      </c>
      <c r="Q48">
        <f t="shared" si="3"/>
        <v>1740.01</v>
      </c>
      <c r="R48">
        <f t="shared" si="4"/>
        <v>1128.2284438441668</v>
      </c>
      <c r="S48">
        <f t="shared" si="5"/>
        <v>112.08160619441017</v>
      </c>
      <c r="T48">
        <f t="shared" si="6"/>
        <v>172.85782561006999</v>
      </c>
      <c r="U48">
        <f t="shared" si="7"/>
        <v>0.13292126442953228</v>
      </c>
      <c r="V48">
        <f t="shared" si="8"/>
        <v>2.9118539378133295</v>
      </c>
      <c r="W48">
        <f t="shared" si="9"/>
        <v>0.12964010521198779</v>
      </c>
      <c r="X48">
        <f t="shared" si="10"/>
        <v>8.1313118780505761E-2</v>
      </c>
      <c r="Y48">
        <f t="shared" si="11"/>
        <v>344.39729864463374</v>
      </c>
      <c r="Z48">
        <f t="shared" si="12"/>
        <v>29.777596380417901</v>
      </c>
      <c r="AA48">
        <f t="shared" si="13"/>
        <v>28.061900000000001</v>
      </c>
      <c r="AB48">
        <f t="shared" si="14"/>
        <v>3.8085551516288043</v>
      </c>
      <c r="AC48">
        <f t="shared" si="15"/>
        <v>64.788407288073259</v>
      </c>
      <c r="AD48">
        <f t="shared" si="16"/>
        <v>2.4877177783919002</v>
      </c>
      <c r="AE48">
        <f t="shared" si="17"/>
        <v>3.8397575778187991</v>
      </c>
      <c r="AF48">
        <f t="shared" si="18"/>
        <v>1.3208373732369041</v>
      </c>
      <c r="AG48">
        <f t="shared" si="19"/>
        <v>-78.501037873619836</v>
      </c>
      <c r="AH48">
        <f t="shared" si="20"/>
        <v>21.993440116304505</v>
      </c>
      <c r="AI48">
        <f t="shared" si="21"/>
        <v>1.6485621304632641</v>
      </c>
      <c r="AJ48">
        <f t="shared" si="22"/>
        <v>289.53826301778167</v>
      </c>
      <c r="AK48">
        <v>0</v>
      </c>
      <c r="AL48">
        <v>0</v>
      </c>
      <c r="AM48">
        <f t="shared" si="23"/>
        <v>1</v>
      </c>
      <c r="AN48">
        <f t="shared" si="24"/>
        <v>0</v>
      </c>
      <c r="AO48">
        <f t="shared" si="25"/>
        <v>52141.994152539301</v>
      </c>
      <c r="AP48" t="s">
        <v>422</v>
      </c>
      <c r="AQ48">
        <v>10366.9</v>
      </c>
      <c r="AR48">
        <v>993.59653846153856</v>
      </c>
      <c r="AS48">
        <v>3431.87</v>
      </c>
      <c r="AT48">
        <f t="shared" si="26"/>
        <v>0.71047955241266758</v>
      </c>
      <c r="AU48">
        <v>-3.9894345373445681</v>
      </c>
      <c r="AV48" t="s">
        <v>587</v>
      </c>
      <c r="AW48">
        <v>10379.1</v>
      </c>
      <c r="AX48">
        <v>884.80461538461532</v>
      </c>
      <c r="AY48">
        <v>1390.4974443069809</v>
      </c>
      <c r="AZ48">
        <f t="shared" si="27"/>
        <v>0.36367763996459634</v>
      </c>
      <c r="BA48">
        <v>0.5</v>
      </c>
      <c r="BB48">
        <f t="shared" si="28"/>
        <v>1513.3103993223169</v>
      </c>
      <c r="BC48">
        <f t="shared" si="29"/>
        <v>47.193035337630732</v>
      </c>
      <c r="BD48">
        <f t="shared" si="30"/>
        <v>275.17857727971057</v>
      </c>
      <c r="BE48">
        <f t="shared" si="31"/>
        <v>3.3821527888723668E-2</v>
      </c>
      <c r="BF48">
        <f t="shared" si="32"/>
        <v>1.4680879594931093</v>
      </c>
      <c r="BG48">
        <f t="shared" si="33"/>
        <v>697.24043140074991</v>
      </c>
      <c r="BH48" t="s">
        <v>588</v>
      </c>
      <c r="BI48">
        <v>616.25</v>
      </c>
      <c r="BJ48">
        <f t="shared" si="34"/>
        <v>616.25</v>
      </c>
      <c r="BK48">
        <f t="shared" si="35"/>
        <v>0.55681328108651296</v>
      </c>
      <c r="BL48">
        <f t="shared" si="36"/>
        <v>0.65314110190574137</v>
      </c>
      <c r="BM48">
        <f t="shared" si="37"/>
        <v>0.72501706753504347</v>
      </c>
      <c r="BN48">
        <f t="shared" si="38"/>
        <v>1.2741034889935172</v>
      </c>
      <c r="BO48">
        <f t="shared" si="39"/>
        <v>0.83722051192936631</v>
      </c>
      <c r="BP48">
        <f t="shared" si="40"/>
        <v>0.4549006606101974</v>
      </c>
      <c r="BQ48">
        <f t="shared" si="41"/>
        <v>0.5450993393898026</v>
      </c>
      <c r="BR48">
        <v>7490</v>
      </c>
      <c r="BS48">
        <v>290.00000000000011</v>
      </c>
      <c r="BT48">
        <v>1263.1199999999999</v>
      </c>
      <c r="BU48">
        <v>125</v>
      </c>
      <c r="BV48">
        <v>10379.1</v>
      </c>
      <c r="BW48">
        <v>1260.69</v>
      </c>
      <c r="BX48">
        <v>2.4300000000000002</v>
      </c>
      <c r="BY48">
        <v>300.00000000000011</v>
      </c>
      <c r="BZ48">
        <v>38.299999999999997</v>
      </c>
      <c r="CA48">
        <v>1390.4974443069809</v>
      </c>
      <c r="CB48">
        <v>1.517239140208662</v>
      </c>
      <c r="CC48">
        <v>-134.72836674772341</v>
      </c>
      <c r="CD48">
        <v>1.2879844065727239</v>
      </c>
      <c r="CE48">
        <v>0.99744758531409283</v>
      </c>
      <c r="CF48">
        <v>-1.1262028253615129E-2</v>
      </c>
      <c r="CG48">
        <v>289.99999999999989</v>
      </c>
      <c r="CH48">
        <v>1260.51</v>
      </c>
      <c r="CI48">
        <v>755</v>
      </c>
      <c r="CJ48">
        <v>10341.1</v>
      </c>
      <c r="CK48">
        <v>1260.21</v>
      </c>
      <c r="CL48">
        <v>0.3</v>
      </c>
      <c r="CZ48">
        <f t="shared" si="42"/>
        <v>1800.15</v>
      </c>
      <c r="DA48">
        <f t="shared" si="43"/>
        <v>1513.3103993223169</v>
      </c>
      <c r="DB48">
        <f t="shared" si="44"/>
        <v>0.84065794479477651</v>
      </c>
      <c r="DC48">
        <f t="shared" si="45"/>
        <v>0.19131588958955295</v>
      </c>
      <c r="DD48">
        <v>6</v>
      </c>
      <c r="DE48">
        <v>0.5</v>
      </c>
      <c r="DF48" t="s">
        <v>425</v>
      </c>
      <c r="DG48">
        <v>2</v>
      </c>
      <c r="DH48">
        <v>1693251225.5</v>
      </c>
      <c r="DI48">
        <v>1740.01</v>
      </c>
      <c r="DJ48">
        <v>1800.35</v>
      </c>
      <c r="DK48">
        <v>25.041699999999999</v>
      </c>
      <c r="DL48">
        <v>22.959399999999999</v>
      </c>
      <c r="DM48">
        <v>1737.18</v>
      </c>
      <c r="DN48">
        <v>24.843699999999998</v>
      </c>
      <c r="DO48">
        <v>500.07</v>
      </c>
      <c r="DP48">
        <v>99.242800000000003</v>
      </c>
      <c r="DQ48">
        <v>0.100207</v>
      </c>
      <c r="DR48">
        <v>28.202000000000002</v>
      </c>
      <c r="DS48">
        <v>28.061900000000001</v>
      </c>
      <c r="DT48">
        <v>999.9</v>
      </c>
      <c r="DU48">
        <v>0</v>
      </c>
      <c r="DV48">
        <v>0</v>
      </c>
      <c r="DW48">
        <v>9975</v>
      </c>
      <c r="DX48">
        <v>0</v>
      </c>
      <c r="DY48">
        <v>1587.54</v>
      </c>
      <c r="DZ48">
        <v>-60.342700000000001</v>
      </c>
      <c r="EA48">
        <v>1784.7</v>
      </c>
      <c r="EB48">
        <v>1842.66</v>
      </c>
      <c r="EC48">
        <v>2.0822600000000002</v>
      </c>
      <c r="ED48">
        <v>1800.35</v>
      </c>
      <c r="EE48">
        <v>22.959399999999999</v>
      </c>
      <c r="EF48">
        <v>2.4852099999999999</v>
      </c>
      <c r="EG48">
        <v>2.2785600000000001</v>
      </c>
      <c r="EH48">
        <v>20.93</v>
      </c>
      <c r="EI48">
        <v>19.525600000000001</v>
      </c>
      <c r="EJ48">
        <v>1800.15</v>
      </c>
      <c r="EK48">
        <v>0.97800600000000004</v>
      </c>
      <c r="EL48">
        <v>2.1993599999999999E-2</v>
      </c>
      <c r="EM48">
        <v>0</v>
      </c>
      <c r="EN48">
        <v>884.62</v>
      </c>
      <c r="EO48">
        <v>5.0010300000000001</v>
      </c>
      <c r="EP48">
        <v>16859.099999999999</v>
      </c>
      <c r="EQ48">
        <v>14702.4</v>
      </c>
      <c r="ER48">
        <v>49.061999999999998</v>
      </c>
      <c r="ES48">
        <v>50.811999999999998</v>
      </c>
      <c r="ET48">
        <v>50.75</v>
      </c>
      <c r="EU48">
        <v>49.625</v>
      </c>
      <c r="EV48">
        <v>50.561999999999998</v>
      </c>
      <c r="EW48">
        <v>1755.67</v>
      </c>
      <c r="EX48">
        <v>39.479999999999997</v>
      </c>
      <c r="EY48">
        <v>0</v>
      </c>
      <c r="EZ48">
        <v>187.79999995231631</v>
      </c>
      <c r="FA48">
        <v>0</v>
      </c>
      <c r="FB48">
        <v>884.80461538461532</v>
      </c>
      <c r="FC48">
        <v>-1.2849914455760221</v>
      </c>
      <c r="FD48">
        <v>-9.4427346997678612</v>
      </c>
      <c r="FE48">
        <v>16872.16153846154</v>
      </c>
      <c r="FF48">
        <v>15</v>
      </c>
      <c r="FG48">
        <v>1693251105.5</v>
      </c>
      <c r="FH48" t="s">
        <v>589</v>
      </c>
      <c r="FI48">
        <v>1693251105.5</v>
      </c>
      <c r="FJ48">
        <v>1693251098.5</v>
      </c>
      <c r="FK48">
        <v>36</v>
      </c>
      <c r="FL48">
        <v>0.26200000000000001</v>
      </c>
      <c r="FM48">
        <v>-1E-3</v>
      </c>
      <c r="FN48">
        <v>2.907</v>
      </c>
      <c r="FO48">
        <v>0.13300000000000001</v>
      </c>
      <c r="FP48">
        <v>1800</v>
      </c>
      <c r="FQ48">
        <v>22</v>
      </c>
      <c r="FR48">
        <v>0.19</v>
      </c>
      <c r="FS48">
        <v>0.08</v>
      </c>
      <c r="FT48">
        <v>47.91229627782576</v>
      </c>
      <c r="FU48">
        <v>-3.37168548381787</v>
      </c>
      <c r="FV48">
        <v>0.56898000698979267</v>
      </c>
      <c r="FW48">
        <v>0</v>
      </c>
      <c r="FX48">
        <v>0.14081112069772661</v>
      </c>
      <c r="FY48">
        <v>-3.5801039233368678E-2</v>
      </c>
      <c r="FZ48">
        <v>5.4835921971227936E-3</v>
      </c>
      <c r="GA48">
        <v>1</v>
      </c>
      <c r="GB48">
        <v>1</v>
      </c>
      <c r="GC48">
        <v>2</v>
      </c>
      <c r="GD48" t="s">
        <v>496</v>
      </c>
      <c r="GE48">
        <v>2.9029500000000001</v>
      </c>
      <c r="GF48">
        <v>2.81799</v>
      </c>
      <c r="GG48">
        <v>0.24029</v>
      </c>
      <c r="GH48">
        <v>0.245194</v>
      </c>
      <c r="GI48">
        <v>0.122974</v>
      </c>
      <c r="GJ48">
        <v>0.11559999999999999</v>
      </c>
      <c r="GK48">
        <v>21118.6</v>
      </c>
      <c r="GL48">
        <v>21085.4</v>
      </c>
      <c r="GM48">
        <v>24665.4</v>
      </c>
      <c r="GN48">
        <v>24947.1</v>
      </c>
      <c r="GO48">
        <v>28739.599999999999</v>
      </c>
      <c r="GP48">
        <v>28876.799999999999</v>
      </c>
      <c r="GQ48">
        <v>33364.199999999997</v>
      </c>
      <c r="GR48">
        <v>33353.699999999997</v>
      </c>
      <c r="GS48">
        <v>1.97</v>
      </c>
      <c r="GT48">
        <v>1.8713</v>
      </c>
      <c r="GU48">
        <v>6.0290099999999999E-2</v>
      </c>
      <c r="GV48">
        <v>0</v>
      </c>
      <c r="GW48">
        <v>27.076899999999998</v>
      </c>
      <c r="GX48">
        <v>999.9</v>
      </c>
      <c r="GY48">
        <v>52</v>
      </c>
      <c r="GZ48">
        <v>33.6</v>
      </c>
      <c r="HA48">
        <v>27.376799999999999</v>
      </c>
      <c r="HB48">
        <v>62.011200000000002</v>
      </c>
      <c r="HC48">
        <v>26.113800000000001</v>
      </c>
      <c r="HD48">
        <v>1</v>
      </c>
      <c r="HE48">
        <v>0.37186999999999998</v>
      </c>
      <c r="HF48">
        <v>3.70011</v>
      </c>
      <c r="HG48">
        <v>20.128799999999998</v>
      </c>
      <c r="HH48">
        <v>5.2358599999999997</v>
      </c>
      <c r="HI48">
        <v>11.9201</v>
      </c>
      <c r="HJ48">
        <v>4.9618000000000002</v>
      </c>
      <c r="HK48">
        <v>3.2890000000000001</v>
      </c>
      <c r="HL48">
        <v>9999</v>
      </c>
      <c r="HM48">
        <v>9999</v>
      </c>
      <c r="HN48">
        <v>9999</v>
      </c>
      <c r="HO48">
        <v>871.9</v>
      </c>
      <c r="HP48">
        <v>1.881</v>
      </c>
      <c r="HQ48">
        <v>1.87805</v>
      </c>
      <c r="HR48">
        <v>1.88601</v>
      </c>
      <c r="HS48">
        <v>1.88385</v>
      </c>
      <c r="HT48">
        <v>1.8813</v>
      </c>
      <c r="HU48">
        <v>1.8803700000000001</v>
      </c>
      <c r="HV48">
        <v>1.8815599999999999</v>
      </c>
      <c r="HW48">
        <v>1.8809499999999999</v>
      </c>
      <c r="HX48">
        <v>5</v>
      </c>
      <c r="HY48">
        <v>0</v>
      </c>
      <c r="HZ48">
        <v>0</v>
      </c>
      <c r="IA48">
        <v>0</v>
      </c>
      <c r="IB48" t="s">
        <v>428</v>
      </c>
      <c r="IC48" t="s">
        <v>429</v>
      </c>
      <c r="ID48" t="s">
        <v>430</v>
      </c>
      <c r="IE48" t="s">
        <v>430</v>
      </c>
      <c r="IF48" t="s">
        <v>430</v>
      </c>
      <c r="IG48" t="s">
        <v>430</v>
      </c>
      <c r="IH48">
        <v>0</v>
      </c>
      <c r="II48">
        <v>100</v>
      </c>
      <c r="IJ48">
        <v>100</v>
      </c>
      <c r="IK48">
        <v>2.83</v>
      </c>
      <c r="IL48">
        <v>0.19800000000000001</v>
      </c>
      <c r="IM48">
        <v>1.8241732185747059</v>
      </c>
      <c r="IN48">
        <v>2.2153513873161218E-3</v>
      </c>
      <c r="IO48">
        <v>-2.2967369670569612E-6</v>
      </c>
      <c r="IP48">
        <v>7.7859689150384122E-10</v>
      </c>
      <c r="IQ48">
        <v>-0.10313153740377649</v>
      </c>
      <c r="IR48">
        <v>-4.1434251034592161E-3</v>
      </c>
      <c r="IS48">
        <v>8.3987709687394815E-4</v>
      </c>
      <c r="IT48">
        <v>-7.4586254598011197E-6</v>
      </c>
      <c r="IU48">
        <v>2</v>
      </c>
      <c r="IV48">
        <v>1930</v>
      </c>
      <c r="IW48">
        <v>2</v>
      </c>
      <c r="IX48">
        <v>41</v>
      </c>
      <c r="IY48">
        <v>2</v>
      </c>
      <c r="IZ48">
        <v>2.1</v>
      </c>
      <c r="JA48">
        <v>3.29834</v>
      </c>
      <c r="JB48">
        <v>2.4511699999999998</v>
      </c>
      <c r="JC48">
        <v>1.24512</v>
      </c>
      <c r="JD48">
        <v>2.2680699999999998</v>
      </c>
      <c r="JE48">
        <v>1.4501999999999999</v>
      </c>
      <c r="JF48">
        <v>2.3864700000000001</v>
      </c>
      <c r="JG48">
        <v>37.722799999999999</v>
      </c>
      <c r="JH48">
        <v>23.8949</v>
      </c>
      <c r="JI48">
        <v>18</v>
      </c>
      <c r="JJ48">
        <v>494.62200000000001</v>
      </c>
      <c r="JK48">
        <v>478.01799999999997</v>
      </c>
      <c r="JL48">
        <v>22.635899999999999</v>
      </c>
      <c r="JM48">
        <v>31.886199999999999</v>
      </c>
      <c r="JN48">
        <v>30.000499999999999</v>
      </c>
      <c r="JO48">
        <v>31.837299999999999</v>
      </c>
      <c r="JP48">
        <v>31.810600000000001</v>
      </c>
      <c r="JQ48">
        <v>66.129000000000005</v>
      </c>
      <c r="JR48">
        <v>21.509</v>
      </c>
      <c r="JS48">
        <v>0</v>
      </c>
      <c r="JT48">
        <v>22.6175</v>
      </c>
      <c r="JU48">
        <v>1800</v>
      </c>
      <c r="JV48">
        <v>23.075099999999999</v>
      </c>
      <c r="JW48">
        <v>99.568600000000004</v>
      </c>
      <c r="JX48">
        <v>99.502799999999993</v>
      </c>
    </row>
    <row r="49" spans="1:284" x14ac:dyDescent="0.3">
      <c r="A49">
        <v>33</v>
      </c>
      <c r="B49">
        <v>1693254149.5</v>
      </c>
      <c r="C49">
        <v>9540.4000000953674</v>
      </c>
      <c r="D49" t="s">
        <v>590</v>
      </c>
      <c r="E49" t="s">
        <v>591</v>
      </c>
      <c r="F49" t="s">
        <v>416</v>
      </c>
      <c r="G49" t="s">
        <v>592</v>
      </c>
      <c r="H49" t="s">
        <v>593</v>
      </c>
      <c r="I49" t="s">
        <v>419</v>
      </c>
      <c r="J49" t="s">
        <v>511</v>
      </c>
      <c r="K49" t="s">
        <v>510</v>
      </c>
      <c r="L49" t="s">
        <v>594</v>
      </c>
      <c r="M49">
        <v>1693254149.5</v>
      </c>
      <c r="N49">
        <f t="shared" ref="N49:N80" si="46">(O49)/1000</f>
        <v>4.2239294186964338E-3</v>
      </c>
      <c r="O49">
        <f t="shared" ref="O49:O76" si="47">1000*DO49*AM49*(DK49-DL49)/(100*DD49*(1000-AM49*DK49))</f>
        <v>4.223929418696434</v>
      </c>
      <c r="P49">
        <f t="shared" ref="P49:P76" si="48">DO49*AM49*(DJ49-DI49*(1000-AM49*DL49)/(1000-AM49*DK49))/(100*DD49)</f>
        <v>33.069549692314936</v>
      </c>
      <c r="Q49">
        <f t="shared" ref="Q49:Q80" si="49">DI49 - IF(AM49&gt;1, P49*DD49*100/(AO49*DW49), 0)</f>
        <v>358.51299999999998</v>
      </c>
      <c r="R49">
        <f t="shared" ref="R49:R80" si="50">((X49-N49/2)*Q49-P49)/(X49+N49/2)</f>
        <v>162.40050177751016</v>
      </c>
      <c r="S49">
        <f t="shared" ref="S49:S80" si="51">R49*(DP49+DQ49)/1000</f>
        <v>16.12956318877346</v>
      </c>
      <c r="T49">
        <f t="shared" ref="T49:T76" si="52">(DI49 - IF(AM49&gt;1, P49*DD49*100/(AO49*DW49), 0))*(DP49+DQ49)/1000</f>
        <v>35.607390520375496</v>
      </c>
      <c r="U49">
        <f t="shared" ref="U49:U80" si="53">2/((1/W49-1/V49)+SIGN(W49)*SQRT((1/W49-1/V49)*(1/W49-1/V49) + 4*DE49/((DE49+1)*(DE49+1))*(2*1/W49*1/V49-1/V49*1/V49)))</f>
        <v>0.29199984825108816</v>
      </c>
      <c r="V49">
        <f t="shared" ref="V49:V76" si="54">IF(LEFT(DF49,1)&lt;&gt;"0",IF(LEFT(DF49,1)="1",3,DG49),$D$5+$E$5*(DW49*DP49/($K$5*1000))+$F$5*(DW49*DP49/($K$5*1000))*MAX(MIN(DD49,$J$5),$I$5)*MAX(MIN(DD49,$J$5),$I$5)+$G$5*MAX(MIN(DD49,$J$5),$I$5)*(DW49*DP49/($K$5*1000))+$H$5*(DW49*DP49/($K$5*1000))*(DW49*DP49/($K$5*1000)))</f>
        <v>2.9175813405961986</v>
      </c>
      <c r="W49">
        <f t="shared" ref="W49:W76" si="55">N49*(1000-(1000*0.61365*EXP(17.502*AA49/(240.97+AA49))/(DP49+DQ49)+DK49)/2)/(1000*0.61365*EXP(17.502*AA49/(240.97+AA49))/(DP49+DQ49)-DK49)</f>
        <v>0.2766814380463587</v>
      </c>
      <c r="X49">
        <f t="shared" ref="X49:X76" si="56">1/((DE49+1)/(U49/1.6)+1/(V49/1.37)) + DE49/((DE49+1)/(U49/1.6) + DE49/(V49/1.37))</f>
        <v>0.17423520139918097</v>
      </c>
      <c r="Y49">
        <f t="shared" ref="Y49:Y76" si="57">(CZ49*DC49)</f>
        <v>344.40419864396972</v>
      </c>
      <c r="Z49">
        <f t="shared" ref="Z49:Z80" si="58">(DR49+(Y49+2*0.95*0.0000000567*(((DR49+$B$7)+273)^4-(DR49+273)^4)-44100*N49)/(1.84*29.3*V49+8*0.95*0.0000000567*(DR49+273)^3))</f>
        <v>29.134600019512604</v>
      </c>
      <c r="AA49">
        <f t="shared" ref="AA49:AA80" si="59">($C$7*DS49+$D$7*DT49+$E$7*Z49)</f>
        <v>27.951699999999999</v>
      </c>
      <c r="AB49">
        <f t="shared" ref="AB49:AB80" si="60">0.61365*EXP(17.502*AA49/(240.97+AA49))</f>
        <v>3.7841675733669335</v>
      </c>
      <c r="AC49">
        <f t="shared" ref="AC49:AC80" si="61">(AD49/AE49*100)</f>
        <v>60.285831067559194</v>
      </c>
      <c r="AD49">
        <f t="shared" ref="AD49:AD76" si="62">DK49*(DP49+DQ49)/1000</f>
        <v>2.3144659824732003</v>
      </c>
      <c r="AE49">
        <f t="shared" ref="AE49:AE76" si="63">0.61365*EXP(17.502*DR49/(240.97+DR49))</f>
        <v>3.8391541453239628</v>
      </c>
      <c r="AF49">
        <f t="shared" ref="AF49:AF76" si="64">(AB49-DK49*(DP49+DQ49)/1000)</f>
        <v>1.4697015908937332</v>
      </c>
      <c r="AG49">
        <f t="shared" ref="AG49:AG76" si="65">(-N49*44100)</f>
        <v>-186.27528736451274</v>
      </c>
      <c r="AH49">
        <f t="shared" ref="AH49:AH76" si="66">2*29.3*V49*0.92*(DR49-AA49)</f>
        <v>38.94565895999375</v>
      </c>
      <c r="AI49">
        <f t="shared" ref="AI49:AI76" si="67">2*0.95*0.0000000567*(((DR49+$B$7)+273)^4-(AA49+273)^4)</f>
        <v>2.9118809401755232</v>
      </c>
      <c r="AJ49">
        <f t="shared" ref="AJ49:AJ80" si="68">Y49+AI49+AG49+AH49</f>
        <v>199.98645117962627</v>
      </c>
      <c r="AK49">
        <v>0</v>
      </c>
      <c r="AL49">
        <v>0</v>
      </c>
      <c r="AM49">
        <f t="shared" ref="AM49:AM76" si="69">IF(AK49*$H$13&gt;=AO49,1,(AO49/(AO49-AK49*$H$13)))</f>
        <v>1</v>
      </c>
      <c r="AN49">
        <f t="shared" ref="AN49:AN80" si="70">(AM49-1)*100</f>
        <v>0</v>
      </c>
      <c r="AO49">
        <f t="shared" ref="AO49:AO76" si="71">MAX(0,($B$13+$C$13*DW49)/(1+$D$13*DW49)*DP49/(DR49+273)*$E$13)</f>
        <v>52305.993480769626</v>
      </c>
      <c r="AP49" t="s">
        <v>422</v>
      </c>
      <c r="AQ49">
        <v>10366.9</v>
      </c>
      <c r="AR49">
        <v>993.59653846153856</v>
      </c>
      <c r="AS49">
        <v>3431.87</v>
      </c>
      <c r="AT49">
        <f t="shared" ref="AT49:AT80" si="72">1-AR49/AS49</f>
        <v>0.71047955241266758</v>
      </c>
      <c r="AU49">
        <v>-3.9894345373445681</v>
      </c>
      <c r="AV49" t="s">
        <v>595</v>
      </c>
      <c r="AW49">
        <v>10410.4</v>
      </c>
      <c r="AX49">
        <v>834.47448000000009</v>
      </c>
      <c r="AY49">
        <v>1092.8554032791719</v>
      </c>
      <c r="AZ49">
        <f t="shared" ref="AZ49:AZ80" si="73">1-AX49/AY49</f>
        <v>0.23642736495961481</v>
      </c>
      <c r="BA49">
        <v>0.5</v>
      </c>
      <c r="BB49">
        <f t="shared" ref="BB49:BB76" si="74">DA49</f>
        <v>1513.3361993219849</v>
      </c>
      <c r="BC49">
        <f t="shared" ref="BC49:BC76" si="75">P49</f>
        <v>33.069549692314936</v>
      </c>
      <c r="BD49">
        <f t="shared" ref="BD49:BD76" si="76">AZ49*BA49*BB49</f>
        <v>178.89704495184765</v>
      </c>
      <c r="BE49">
        <f t="shared" ref="BE49:BE76" si="77">(BC49-AU49)/BB49</f>
        <v>2.4488269193760723E-2</v>
      </c>
      <c r="BF49">
        <f t="shared" ref="BF49:BF76" si="78">(AS49-AY49)/AY49</f>
        <v>2.1402782012171859</v>
      </c>
      <c r="BG49">
        <f t="shared" ref="BG49:BG76" si="79">AR49/(AT49+AR49/AY49)</f>
        <v>613.4621053131259</v>
      </c>
      <c r="BH49" t="s">
        <v>596</v>
      </c>
      <c r="BI49">
        <v>634.66</v>
      </c>
      <c r="BJ49">
        <f t="shared" ref="BJ49:BJ80" si="80">IF(BI49&lt;&gt;0, BI49, BG49)</f>
        <v>634.66</v>
      </c>
      <c r="BK49">
        <f t="shared" ref="BK49:BK80" si="81">1-BJ49/AY49</f>
        <v>0.41926443507927191</v>
      </c>
      <c r="BL49">
        <f t="shared" ref="BL49:BL76" si="82">(AY49-AX49)/(AY49-BJ49)</f>
        <v>0.56390989833161642</v>
      </c>
      <c r="BM49">
        <f t="shared" ref="BM49:BM76" si="83">(AS49-AY49)/(AS49-BJ49)</f>
        <v>0.83619556512411586</v>
      </c>
      <c r="BN49">
        <f t="shared" ref="BN49:BN76" si="84">(AY49-AX49)/(AY49-AR49)</f>
        <v>2.6031017355869497</v>
      </c>
      <c r="BO49">
        <f t="shared" ref="BO49:BO76" si="85">(AS49-AY49)/(AS49-AR49)</f>
        <v>0.95929133200875483</v>
      </c>
      <c r="BP49">
        <f t="shared" ref="BP49:BP76" si="86">(BL49*BJ49/AX49)</f>
        <v>0.42888196661825251</v>
      </c>
      <c r="BQ49">
        <f t="shared" ref="BQ49:BQ80" si="87">(1-BP49)</f>
        <v>0.57111803338174749</v>
      </c>
      <c r="BR49">
        <v>7492</v>
      </c>
      <c r="BS49">
        <v>290.00000000000011</v>
      </c>
      <c r="BT49">
        <v>1035.19</v>
      </c>
      <c r="BU49">
        <v>175</v>
      </c>
      <c r="BV49">
        <v>10410.4</v>
      </c>
      <c r="BW49">
        <v>1034.48</v>
      </c>
      <c r="BX49">
        <v>0.71</v>
      </c>
      <c r="BY49">
        <v>300.00000000000011</v>
      </c>
      <c r="BZ49">
        <v>38.299999999999997</v>
      </c>
      <c r="CA49">
        <v>1092.8554032791719</v>
      </c>
      <c r="CB49">
        <v>1.1902840441918421</v>
      </c>
      <c r="CC49">
        <v>-60.768748984729733</v>
      </c>
      <c r="CD49">
        <v>1.0143094540878139</v>
      </c>
      <c r="CE49">
        <v>0.99225959484257165</v>
      </c>
      <c r="CF49">
        <v>-1.130438264738598E-2</v>
      </c>
      <c r="CG49">
        <v>289.99999999999989</v>
      </c>
      <c r="CH49">
        <v>1032.3499999999999</v>
      </c>
      <c r="CI49">
        <v>665</v>
      </c>
      <c r="CJ49">
        <v>10387</v>
      </c>
      <c r="CK49">
        <v>1034.3499999999999</v>
      </c>
      <c r="CL49">
        <v>-2</v>
      </c>
      <c r="CZ49">
        <f t="shared" ref="CZ49:CZ76" si="88">$B$11*DX49+$C$11*DY49+$F$11*EJ49*(1-EM49)</f>
        <v>1800.18</v>
      </c>
      <c r="DA49">
        <f t="shared" ref="DA49:DA80" si="89">CZ49*DB49</f>
        <v>1513.3361993219849</v>
      </c>
      <c r="DB49">
        <f t="shared" ref="DB49:DB76" si="90">($B$11*$D$9+$C$11*$D$9+$F$11*((EW49+EO49)/MAX(EW49+EO49+EX49, 0.1)*$I$9+EX49/MAX(EW49+EO49+EX49, 0.1)*$J$9))/($B$11+$C$11+$F$11)</f>
        <v>0.84065826712994518</v>
      </c>
      <c r="DC49">
        <f t="shared" ref="DC49:DC76" si="91">($B$11*$K$9+$C$11*$K$9+$F$11*((EW49+EO49)/MAX(EW49+EO49+EX49, 0.1)*$P$9+EX49/MAX(EW49+EO49+EX49, 0.1)*$Q$9))/($B$11+$C$11+$F$11)</f>
        <v>0.19131653425989051</v>
      </c>
      <c r="DD49">
        <v>6</v>
      </c>
      <c r="DE49">
        <v>0.5</v>
      </c>
      <c r="DF49" t="s">
        <v>425</v>
      </c>
      <c r="DG49">
        <v>2</v>
      </c>
      <c r="DH49">
        <v>1693254149.5</v>
      </c>
      <c r="DI49">
        <v>358.51299999999998</v>
      </c>
      <c r="DJ49">
        <v>400.012</v>
      </c>
      <c r="DK49">
        <v>23.3032</v>
      </c>
      <c r="DL49">
        <v>18.352799999999998</v>
      </c>
      <c r="DM49">
        <v>357.24099999999999</v>
      </c>
      <c r="DN49">
        <v>23.154199999999999</v>
      </c>
      <c r="DO49">
        <v>500.02</v>
      </c>
      <c r="DP49">
        <v>99.220100000000002</v>
      </c>
      <c r="DQ49">
        <v>9.9563499999999999E-2</v>
      </c>
      <c r="DR49">
        <v>28.199300000000001</v>
      </c>
      <c r="DS49">
        <v>27.951699999999999</v>
      </c>
      <c r="DT49">
        <v>999.9</v>
      </c>
      <c r="DU49">
        <v>0</v>
      </c>
      <c r="DV49">
        <v>0</v>
      </c>
      <c r="DW49">
        <v>10010</v>
      </c>
      <c r="DX49">
        <v>0</v>
      </c>
      <c r="DY49">
        <v>370.72899999999998</v>
      </c>
      <c r="DZ49">
        <v>-41.499099999999999</v>
      </c>
      <c r="EA49">
        <v>367.06700000000001</v>
      </c>
      <c r="EB49">
        <v>407.49099999999999</v>
      </c>
      <c r="EC49">
        <v>4.95031</v>
      </c>
      <c r="ED49">
        <v>400.012</v>
      </c>
      <c r="EE49">
        <v>18.352799999999998</v>
      </c>
      <c r="EF49">
        <v>2.3121399999999999</v>
      </c>
      <c r="EG49">
        <v>1.82097</v>
      </c>
      <c r="EH49">
        <v>19.761199999999999</v>
      </c>
      <c r="EI49">
        <v>15.968</v>
      </c>
      <c r="EJ49">
        <v>1800.18</v>
      </c>
      <c r="EK49">
        <v>0.97799499999999995</v>
      </c>
      <c r="EL49">
        <v>2.2004900000000001E-2</v>
      </c>
      <c r="EM49">
        <v>0</v>
      </c>
      <c r="EN49">
        <v>834.59100000000001</v>
      </c>
      <c r="EO49">
        <v>5.0010300000000001</v>
      </c>
      <c r="EP49">
        <v>17099.3</v>
      </c>
      <c r="EQ49">
        <v>14702.5</v>
      </c>
      <c r="ER49">
        <v>49.186999999999998</v>
      </c>
      <c r="ES49">
        <v>51.436999999999998</v>
      </c>
      <c r="ET49">
        <v>50.875</v>
      </c>
      <c r="EU49">
        <v>50.25</v>
      </c>
      <c r="EV49">
        <v>50.686999999999998</v>
      </c>
      <c r="EW49">
        <v>1755.68</v>
      </c>
      <c r="EX49">
        <v>39.5</v>
      </c>
      <c r="EY49">
        <v>0</v>
      </c>
      <c r="EZ49">
        <v>2922</v>
      </c>
      <c r="FA49">
        <v>0</v>
      </c>
      <c r="FB49">
        <v>834.47448000000009</v>
      </c>
      <c r="FC49">
        <v>0.67276922383160831</v>
      </c>
      <c r="FD49">
        <v>25.653846173565999</v>
      </c>
      <c r="FE49">
        <v>17094.171999999999</v>
      </c>
      <c r="FF49">
        <v>15</v>
      </c>
      <c r="FG49">
        <v>1693254113</v>
      </c>
      <c r="FH49" t="s">
        <v>597</v>
      </c>
      <c r="FI49">
        <v>1693254104</v>
      </c>
      <c r="FJ49">
        <v>1693254113</v>
      </c>
      <c r="FK49">
        <v>39</v>
      </c>
      <c r="FL49">
        <v>3.5999999999999997E-2</v>
      </c>
      <c r="FM49">
        <v>-6.0000000000000001E-3</v>
      </c>
      <c r="FN49">
        <v>1.306</v>
      </c>
      <c r="FO49">
        <v>5.0999999999999997E-2</v>
      </c>
      <c r="FP49">
        <v>400</v>
      </c>
      <c r="FQ49">
        <v>19</v>
      </c>
      <c r="FR49">
        <v>0.14000000000000001</v>
      </c>
      <c r="FS49">
        <v>0.05</v>
      </c>
      <c r="FT49">
        <v>32.997047846824778</v>
      </c>
      <c r="FU49">
        <v>-0.2138491435856979</v>
      </c>
      <c r="FV49">
        <v>0.1047101845583548</v>
      </c>
      <c r="FW49">
        <v>1</v>
      </c>
      <c r="FX49">
        <v>0.28699838217155121</v>
      </c>
      <c r="FY49">
        <v>8.2761768162118388E-2</v>
      </c>
      <c r="FZ49">
        <v>1.6456857700579999E-2</v>
      </c>
      <c r="GA49">
        <v>1</v>
      </c>
      <c r="GB49">
        <v>2</v>
      </c>
      <c r="GC49">
        <v>2</v>
      </c>
      <c r="GD49" t="s">
        <v>427</v>
      </c>
      <c r="GE49">
        <v>2.9020299999999999</v>
      </c>
      <c r="GF49">
        <v>2.8176600000000001</v>
      </c>
      <c r="GG49">
        <v>8.3091899999999996E-2</v>
      </c>
      <c r="GH49">
        <v>9.0713600000000005E-2</v>
      </c>
      <c r="GI49">
        <v>0.11700099999999999</v>
      </c>
      <c r="GJ49">
        <v>9.8799600000000001E-2</v>
      </c>
      <c r="GK49">
        <v>25489.7</v>
      </c>
      <c r="GL49">
        <v>25385.9</v>
      </c>
      <c r="GM49">
        <v>24663.8</v>
      </c>
      <c r="GN49">
        <v>24930.3</v>
      </c>
      <c r="GO49">
        <v>28934.6</v>
      </c>
      <c r="GP49">
        <v>29402.6</v>
      </c>
      <c r="GQ49">
        <v>33359.599999999999</v>
      </c>
      <c r="GR49">
        <v>33322.300000000003</v>
      </c>
      <c r="GS49">
        <v>1.9691000000000001</v>
      </c>
      <c r="GT49">
        <v>1.8442000000000001</v>
      </c>
      <c r="GU49">
        <v>-2.7000900000000001E-2</v>
      </c>
      <c r="GV49">
        <v>0</v>
      </c>
      <c r="GW49">
        <v>28.392399999999999</v>
      </c>
      <c r="GX49">
        <v>999.9</v>
      </c>
      <c r="GY49">
        <v>52.3</v>
      </c>
      <c r="GZ49">
        <v>35.1</v>
      </c>
      <c r="HA49">
        <v>29.938300000000002</v>
      </c>
      <c r="HB49">
        <v>61.953499999999998</v>
      </c>
      <c r="HC49">
        <v>25.853400000000001</v>
      </c>
      <c r="HD49">
        <v>1</v>
      </c>
      <c r="HE49">
        <v>0.39328299999999999</v>
      </c>
      <c r="HF49">
        <v>4.0514400000000004</v>
      </c>
      <c r="HG49">
        <v>20.171600000000002</v>
      </c>
      <c r="HH49">
        <v>5.2346599999999999</v>
      </c>
      <c r="HI49">
        <v>11.9201</v>
      </c>
      <c r="HJ49">
        <v>4.9611999999999998</v>
      </c>
      <c r="HK49">
        <v>3.2890000000000001</v>
      </c>
      <c r="HL49">
        <v>9999</v>
      </c>
      <c r="HM49">
        <v>9999</v>
      </c>
      <c r="HN49">
        <v>9999</v>
      </c>
      <c r="HO49">
        <v>872.7</v>
      </c>
      <c r="HP49">
        <v>1.88049</v>
      </c>
      <c r="HQ49">
        <v>1.8775900000000001</v>
      </c>
      <c r="HR49">
        <v>1.8855299999999999</v>
      </c>
      <c r="HS49">
        <v>1.8833899999999999</v>
      </c>
      <c r="HT49">
        <v>1.8808100000000001</v>
      </c>
      <c r="HU49">
        <v>1.8799399999999999</v>
      </c>
      <c r="HV49">
        <v>1.8811</v>
      </c>
      <c r="HW49">
        <v>1.88049</v>
      </c>
      <c r="HX49">
        <v>5</v>
      </c>
      <c r="HY49">
        <v>0</v>
      </c>
      <c r="HZ49">
        <v>0</v>
      </c>
      <c r="IA49">
        <v>0</v>
      </c>
      <c r="IB49" t="s">
        <v>428</v>
      </c>
      <c r="IC49" t="s">
        <v>429</v>
      </c>
      <c r="ID49" t="s">
        <v>430</v>
      </c>
      <c r="IE49" t="s">
        <v>430</v>
      </c>
      <c r="IF49" t="s">
        <v>430</v>
      </c>
      <c r="IG49" t="s">
        <v>430</v>
      </c>
      <c r="IH49">
        <v>0</v>
      </c>
      <c r="II49">
        <v>100</v>
      </c>
      <c r="IJ49">
        <v>100</v>
      </c>
      <c r="IK49">
        <v>1.272</v>
      </c>
      <c r="IL49">
        <v>0.14899999999999999</v>
      </c>
      <c r="IM49">
        <v>0.73829059353841875</v>
      </c>
      <c r="IN49">
        <v>2.2153513873161218E-3</v>
      </c>
      <c r="IO49">
        <v>-2.2967369670569612E-6</v>
      </c>
      <c r="IP49">
        <v>7.7859689150384122E-10</v>
      </c>
      <c r="IQ49">
        <v>-0.1128164890979526</v>
      </c>
      <c r="IR49">
        <v>-4.1434251034592161E-3</v>
      </c>
      <c r="IS49">
        <v>8.3987709687394815E-4</v>
      </c>
      <c r="IT49">
        <v>-7.4586254598011197E-6</v>
      </c>
      <c r="IU49">
        <v>2</v>
      </c>
      <c r="IV49">
        <v>1930</v>
      </c>
      <c r="IW49">
        <v>2</v>
      </c>
      <c r="IX49">
        <v>41</v>
      </c>
      <c r="IY49">
        <v>0.8</v>
      </c>
      <c r="IZ49">
        <v>0.6</v>
      </c>
      <c r="JA49">
        <v>0.98388699999999996</v>
      </c>
      <c r="JB49">
        <v>2.49146</v>
      </c>
      <c r="JC49">
        <v>1.24512</v>
      </c>
      <c r="JD49">
        <v>2.2656200000000002</v>
      </c>
      <c r="JE49">
        <v>1.4501999999999999</v>
      </c>
      <c r="JF49">
        <v>2.4023400000000001</v>
      </c>
      <c r="JG49">
        <v>37.241999999999997</v>
      </c>
      <c r="JH49">
        <v>15.8132</v>
      </c>
      <c r="JI49">
        <v>18</v>
      </c>
      <c r="JJ49">
        <v>496.37700000000001</v>
      </c>
      <c r="JK49">
        <v>461.36700000000002</v>
      </c>
      <c r="JL49">
        <v>21.9682</v>
      </c>
      <c r="JM49">
        <v>32.290900000000001</v>
      </c>
      <c r="JN49">
        <v>29.9999</v>
      </c>
      <c r="JO49">
        <v>32.120699999999999</v>
      </c>
      <c r="JP49">
        <v>32.0762</v>
      </c>
      <c r="JQ49">
        <v>19.8064</v>
      </c>
      <c r="JR49">
        <v>44.179099999999998</v>
      </c>
      <c r="JS49">
        <v>0</v>
      </c>
      <c r="JT49">
        <v>21.970600000000001</v>
      </c>
      <c r="JU49">
        <v>400</v>
      </c>
      <c r="JV49">
        <v>18.391100000000002</v>
      </c>
      <c r="JW49">
        <v>99.558000000000007</v>
      </c>
      <c r="JX49">
        <v>99.420400000000001</v>
      </c>
    </row>
    <row r="50" spans="1:284" x14ac:dyDescent="0.3">
      <c r="A50">
        <v>34</v>
      </c>
      <c r="B50">
        <v>1693254253</v>
      </c>
      <c r="C50">
        <v>9643.9000000953674</v>
      </c>
      <c r="D50" t="s">
        <v>598</v>
      </c>
      <c r="E50" t="s">
        <v>599</v>
      </c>
      <c r="F50" t="s">
        <v>416</v>
      </c>
      <c r="G50" t="s">
        <v>592</v>
      </c>
      <c r="H50" t="s">
        <v>593</v>
      </c>
      <c r="I50" t="s">
        <v>419</v>
      </c>
      <c r="J50" t="s">
        <v>511</v>
      </c>
      <c r="K50" t="s">
        <v>510</v>
      </c>
      <c r="L50" t="s">
        <v>594</v>
      </c>
      <c r="M50">
        <v>1693254253</v>
      </c>
      <c r="N50">
        <f t="shared" si="46"/>
        <v>4.1520149018228134E-3</v>
      </c>
      <c r="O50">
        <f t="shared" si="47"/>
        <v>4.1520149018228132</v>
      </c>
      <c r="P50">
        <f t="shared" si="48"/>
        <v>26.979671031272005</v>
      </c>
      <c r="Q50">
        <f t="shared" si="49"/>
        <v>266.32499999999999</v>
      </c>
      <c r="R50">
        <f t="shared" si="50"/>
        <v>103.48209823234311</v>
      </c>
      <c r="S50">
        <f t="shared" si="51"/>
        <v>10.277729097467146</v>
      </c>
      <c r="T50">
        <f t="shared" si="52"/>
        <v>26.451108439424999</v>
      </c>
      <c r="U50">
        <f t="shared" si="53"/>
        <v>0.28527651087744649</v>
      </c>
      <c r="V50">
        <f t="shared" si="54"/>
        <v>2.9149288776364539</v>
      </c>
      <c r="W50">
        <f t="shared" si="55"/>
        <v>0.27062381671456548</v>
      </c>
      <c r="X50">
        <f t="shared" si="56"/>
        <v>0.17039363104811325</v>
      </c>
      <c r="Y50">
        <f t="shared" si="57"/>
        <v>344.35099864375877</v>
      </c>
      <c r="Z50">
        <f t="shared" si="58"/>
        <v>29.19192582998885</v>
      </c>
      <c r="AA50">
        <f t="shared" si="59"/>
        <v>28.013000000000002</v>
      </c>
      <c r="AB50">
        <f t="shared" si="60"/>
        <v>3.7977165700517506</v>
      </c>
      <c r="AC50">
        <f t="shared" si="61"/>
        <v>60.318588556992367</v>
      </c>
      <c r="AD50">
        <f t="shared" si="62"/>
        <v>2.3208644017302</v>
      </c>
      <c r="AE50">
        <f t="shared" si="63"/>
        <v>3.8476769056645246</v>
      </c>
      <c r="AF50">
        <f t="shared" si="64"/>
        <v>1.4768521683215505</v>
      </c>
      <c r="AG50">
        <f t="shared" si="65"/>
        <v>-183.10385717038608</v>
      </c>
      <c r="AH50">
        <f t="shared" si="66"/>
        <v>35.264380484114923</v>
      </c>
      <c r="AI50">
        <f t="shared" si="67"/>
        <v>2.6403461603598539</v>
      </c>
      <c r="AJ50">
        <f t="shared" si="68"/>
        <v>199.15186811784747</v>
      </c>
      <c r="AK50">
        <v>0</v>
      </c>
      <c r="AL50">
        <v>0</v>
      </c>
      <c r="AM50">
        <f t="shared" si="69"/>
        <v>1</v>
      </c>
      <c r="AN50">
        <f t="shared" si="70"/>
        <v>0</v>
      </c>
      <c r="AO50">
        <f t="shared" si="71"/>
        <v>52223.370683238798</v>
      </c>
      <c r="AP50" t="s">
        <v>422</v>
      </c>
      <c r="AQ50">
        <v>10366.9</v>
      </c>
      <c r="AR50">
        <v>993.59653846153856</v>
      </c>
      <c r="AS50">
        <v>3431.87</v>
      </c>
      <c r="AT50">
        <f t="shared" si="72"/>
        <v>0.71047955241266758</v>
      </c>
      <c r="AU50">
        <v>-3.9894345373445681</v>
      </c>
      <c r="AV50" t="s">
        <v>600</v>
      </c>
      <c r="AW50">
        <v>10398.799999999999</v>
      </c>
      <c r="AX50">
        <v>823.01636000000008</v>
      </c>
      <c r="AY50">
        <v>1033.8991880254589</v>
      </c>
      <c r="AZ50">
        <f t="shared" si="73"/>
        <v>0.2039684627552546</v>
      </c>
      <c r="BA50">
        <v>0.5</v>
      </c>
      <c r="BB50">
        <f t="shared" si="74"/>
        <v>1513.1009993218795</v>
      </c>
      <c r="BC50">
        <f t="shared" si="75"/>
        <v>26.979671031272005</v>
      </c>
      <c r="BD50">
        <f t="shared" si="76"/>
        <v>154.31244241256164</v>
      </c>
      <c r="BE50">
        <f t="shared" si="77"/>
        <v>2.0467308912290635E-2</v>
      </c>
      <c r="BF50">
        <f t="shared" si="78"/>
        <v>2.3193468374360431</v>
      </c>
      <c r="BG50">
        <f t="shared" si="79"/>
        <v>594.43465659678486</v>
      </c>
      <c r="BH50" t="s">
        <v>601</v>
      </c>
      <c r="BI50">
        <v>652.28</v>
      </c>
      <c r="BJ50">
        <f t="shared" si="80"/>
        <v>652.28</v>
      </c>
      <c r="BK50">
        <f t="shared" si="81"/>
        <v>0.36910676828586686</v>
      </c>
      <c r="BL50">
        <f t="shared" si="82"/>
        <v>0.55260016959993696</v>
      </c>
      <c r="BM50">
        <f t="shared" si="83"/>
        <v>0.86270666248423</v>
      </c>
      <c r="BN50">
        <f t="shared" si="84"/>
        <v>5.2324805020820504</v>
      </c>
      <c r="BO50">
        <f t="shared" si="85"/>
        <v>0.98347082466357527</v>
      </c>
      <c r="BP50">
        <f t="shared" si="86"/>
        <v>0.43796217930181464</v>
      </c>
      <c r="BQ50">
        <f t="shared" si="87"/>
        <v>0.56203782069818531</v>
      </c>
      <c r="BR50">
        <v>7494</v>
      </c>
      <c r="BS50">
        <v>290.00000000000011</v>
      </c>
      <c r="BT50">
        <v>986.59</v>
      </c>
      <c r="BU50">
        <v>245</v>
      </c>
      <c r="BV50">
        <v>10398.799999999999</v>
      </c>
      <c r="BW50">
        <v>985.62</v>
      </c>
      <c r="BX50">
        <v>0.97</v>
      </c>
      <c r="BY50">
        <v>300.00000000000011</v>
      </c>
      <c r="BZ50">
        <v>38.299999999999997</v>
      </c>
      <c r="CA50">
        <v>1033.8991880254589</v>
      </c>
      <c r="CB50">
        <v>1.3929333409996101</v>
      </c>
      <c r="CC50">
        <v>-50.208986408050841</v>
      </c>
      <c r="CD50">
        <v>1.186753636226529</v>
      </c>
      <c r="CE50">
        <v>0.9845980665056463</v>
      </c>
      <c r="CF50">
        <v>-1.13020976640712E-2</v>
      </c>
      <c r="CG50">
        <v>289.99999999999989</v>
      </c>
      <c r="CH50">
        <v>982.5</v>
      </c>
      <c r="CI50">
        <v>665</v>
      </c>
      <c r="CJ50">
        <v>10384.799999999999</v>
      </c>
      <c r="CK50">
        <v>985.55</v>
      </c>
      <c r="CL50">
        <v>-3.05</v>
      </c>
      <c r="CZ50">
        <f t="shared" si="88"/>
        <v>1799.9</v>
      </c>
      <c r="DA50">
        <f t="shared" si="89"/>
        <v>1513.1009993218795</v>
      </c>
      <c r="DB50">
        <f t="shared" si="90"/>
        <v>0.8406583695326848</v>
      </c>
      <c r="DC50">
        <f t="shared" si="91"/>
        <v>0.19131673906536961</v>
      </c>
      <c r="DD50">
        <v>6</v>
      </c>
      <c r="DE50">
        <v>0.5</v>
      </c>
      <c r="DF50" t="s">
        <v>425</v>
      </c>
      <c r="DG50">
        <v>2</v>
      </c>
      <c r="DH50">
        <v>1693254253</v>
      </c>
      <c r="DI50">
        <v>266.32499999999999</v>
      </c>
      <c r="DJ50">
        <v>300.02</v>
      </c>
      <c r="DK50">
        <v>23.367799999999999</v>
      </c>
      <c r="DL50">
        <v>18.5029</v>
      </c>
      <c r="DM50">
        <v>265.238</v>
      </c>
      <c r="DN50">
        <v>23.218499999999999</v>
      </c>
      <c r="DO50">
        <v>500.11200000000002</v>
      </c>
      <c r="DP50">
        <v>99.218500000000006</v>
      </c>
      <c r="DQ50">
        <v>0.100409</v>
      </c>
      <c r="DR50">
        <v>28.237400000000001</v>
      </c>
      <c r="DS50">
        <v>28.013000000000002</v>
      </c>
      <c r="DT50">
        <v>999.9</v>
      </c>
      <c r="DU50">
        <v>0</v>
      </c>
      <c r="DV50">
        <v>0</v>
      </c>
      <c r="DW50">
        <v>9995</v>
      </c>
      <c r="DX50">
        <v>0</v>
      </c>
      <c r="DY50">
        <v>274.35300000000001</v>
      </c>
      <c r="DZ50">
        <v>-33.695599999999999</v>
      </c>
      <c r="EA50">
        <v>272.697</v>
      </c>
      <c r="EB50">
        <v>305.67599999999999</v>
      </c>
      <c r="EC50">
        <v>4.8649100000000001</v>
      </c>
      <c r="ED50">
        <v>300.02</v>
      </c>
      <c r="EE50">
        <v>18.5029</v>
      </c>
      <c r="EF50">
        <v>2.3185199999999999</v>
      </c>
      <c r="EG50">
        <v>1.8358300000000001</v>
      </c>
      <c r="EH50">
        <v>19.805599999999998</v>
      </c>
      <c r="EI50">
        <v>16.095199999999998</v>
      </c>
      <c r="EJ50">
        <v>1799.9</v>
      </c>
      <c r="EK50">
        <v>0.97799499999999995</v>
      </c>
      <c r="EL50">
        <v>2.2004900000000001E-2</v>
      </c>
      <c r="EM50">
        <v>0</v>
      </c>
      <c r="EN50">
        <v>822.57899999999995</v>
      </c>
      <c r="EO50">
        <v>5.0010300000000001</v>
      </c>
      <c r="EP50">
        <v>16914.099999999999</v>
      </c>
      <c r="EQ50">
        <v>14700.3</v>
      </c>
      <c r="ER50">
        <v>49.436999999999998</v>
      </c>
      <c r="ES50">
        <v>51.625</v>
      </c>
      <c r="ET50">
        <v>51.125</v>
      </c>
      <c r="EU50">
        <v>50.375</v>
      </c>
      <c r="EV50">
        <v>50.875</v>
      </c>
      <c r="EW50">
        <v>1755.4</v>
      </c>
      <c r="EX50">
        <v>39.5</v>
      </c>
      <c r="EY50">
        <v>0</v>
      </c>
      <c r="EZ50">
        <v>101.6000001430511</v>
      </c>
      <c r="FA50">
        <v>0</v>
      </c>
      <c r="FB50">
        <v>823.01636000000008</v>
      </c>
      <c r="FC50">
        <v>-5.2246922922657646</v>
      </c>
      <c r="FD50">
        <v>-68.038461493081357</v>
      </c>
      <c r="FE50">
        <v>16923.635999999999</v>
      </c>
      <c r="FF50">
        <v>15</v>
      </c>
      <c r="FG50">
        <v>1693254218</v>
      </c>
      <c r="FH50" t="s">
        <v>602</v>
      </c>
      <c r="FI50">
        <v>1693254211.5</v>
      </c>
      <c r="FJ50">
        <v>1693254218</v>
      </c>
      <c r="FK50">
        <v>40</v>
      </c>
      <c r="FL50">
        <v>-9.1999999999999998E-2</v>
      </c>
      <c r="FM50">
        <v>-1E-3</v>
      </c>
      <c r="FN50">
        <v>1.1240000000000001</v>
      </c>
      <c r="FO50">
        <v>4.5999999999999999E-2</v>
      </c>
      <c r="FP50">
        <v>300</v>
      </c>
      <c r="FQ50">
        <v>18</v>
      </c>
      <c r="FR50">
        <v>0.21</v>
      </c>
      <c r="FS50">
        <v>0.04</v>
      </c>
      <c r="FT50">
        <v>26.866994081904451</v>
      </c>
      <c r="FU50">
        <v>0.21317328364806901</v>
      </c>
      <c r="FV50">
        <v>0.1062408481661242</v>
      </c>
      <c r="FW50">
        <v>1</v>
      </c>
      <c r="FX50">
        <v>0.27449439835868861</v>
      </c>
      <c r="FY50">
        <v>0.1049573432664196</v>
      </c>
      <c r="FZ50">
        <v>1.9302388114228259E-2</v>
      </c>
      <c r="GA50">
        <v>1</v>
      </c>
      <c r="GB50">
        <v>2</v>
      </c>
      <c r="GC50">
        <v>2</v>
      </c>
      <c r="GD50" t="s">
        <v>427</v>
      </c>
      <c r="GE50">
        <v>2.90218</v>
      </c>
      <c r="GF50">
        <v>2.8183699999999998</v>
      </c>
      <c r="GG50">
        <v>6.5243099999999998E-2</v>
      </c>
      <c r="GH50">
        <v>7.2252800000000006E-2</v>
      </c>
      <c r="GI50">
        <v>0.117219</v>
      </c>
      <c r="GJ50">
        <v>9.93613E-2</v>
      </c>
      <c r="GK50">
        <v>25985</v>
      </c>
      <c r="GL50">
        <v>25899.1</v>
      </c>
      <c r="GM50">
        <v>24663.200000000001</v>
      </c>
      <c r="GN50">
        <v>24928.6</v>
      </c>
      <c r="GO50">
        <v>28926.3</v>
      </c>
      <c r="GP50">
        <v>29381.8</v>
      </c>
      <c r="GQ50">
        <v>33358.199999999997</v>
      </c>
      <c r="GR50">
        <v>33319.599999999999</v>
      </c>
      <c r="GS50">
        <v>1.9684999999999999</v>
      </c>
      <c r="GT50">
        <v>1.8433999999999999</v>
      </c>
      <c r="GU50">
        <v>-2.8029100000000001E-2</v>
      </c>
      <c r="GV50">
        <v>0</v>
      </c>
      <c r="GW50">
        <v>28.470400000000001</v>
      </c>
      <c r="GX50">
        <v>999.9</v>
      </c>
      <c r="GY50">
        <v>52.4</v>
      </c>
      <c r="GZ50">
        <v>35.1</v>
      </c>
      <c r="HA50">
        <v>29.995899999999999</v>
      </c>
      <c r="HB50">
        <v>61.903500000000001</v>
      </c>
      <c r="HC50">
        <v>25.7011</v>
      </c>
      <c r="HD50">
        <v>1</v>
      </c>
      <c r="HE50">
        <v>0.39949200000000001</v>
      </c>
      <c r="HF50">
        <v>4.6426699999999999</v>
      </c>
      <c r="HG50">
        <v>20.155899999999999</v>
      </c>
      <c r="HH50">
        <v>5.2352600000000002</v>
      </c>
      <c r="HI50">
        <v>11.9201</v>
      </c>
      <c r="HJ50">
        <v>4.9619999999999997</v>
      </c>
      <c r="HK50">
        <v>3.2890000000000001</v>
      </c>
      <c r="HL50">
        <v>9999</v>
      </c>
      <c r="HM50">
        <v>9999</v>
      </c>
      <c r="HN50">
        <v>9999</v>
      </c>
      <c r="HO50">
        <v>872.8</v>
      </c>
      <c r="HP50">
        <v>1.88049</v>
      </c>
      <c r="HQ50">
        <v>1.8775900000000001</v>
      </c>
      <c r="HR50">
        <v>1.8855299999999999</v>
      </c>
      <c r="HS50">
        <v>1.8833899999999999</v>
      </c>
      <c r="HT50">
        <v>1.88087</v>
      </c>
      <c r="HU50">
        <v>1.88001</v>
      </c>
      <c r="HV50">
        <v>1.8811</v>
      </c>
      <c r="HW50">
        <v>1.88049</v>
      </c>
      <c r="HX50">
        <v>5</v>
      </c>
      <c r="HY50">
        <v>0</v>
      </c>
      <c r="HZ50">
        <v>0</v>
      </c>
      <c r="IA50">
        <v>0</v>
      </c>
      <c r="IB50" t="s">
        <v>428</v>
      </c>
      <c r="IC50" t="s">
        <v>429</v>
      </c>
      <c r="ID50" t="s">
        <v>430</v>
      </c>
      <c r="IE50" t="s">
        <v>430</v>
      </c>
      <c r="IF50" t="s">
        <v>430</v>
      </c>
      <c r="IG50" t="s">
        <v>430</v>
      </c>
      <c r="IH50">
        <v>0</v>
      </c>
      <c r="II50">
        <v>100</v>
      </c>
      <c r="IJ50">
        <v>100</v>
      </c>
      <c r="IK50">
        <v>1.087</v>
      </c>
      <c r="IL50">
        <v>0.14929999999999999</v>
      </c>
      <c r="IM50">
        <v>0.6459870382756141</v>
      </c>
      <c r="IN50">
        <v>2.2153513873161218E-3</v>
      </c>
      <c r="IO50">
        <v>-2.2967369670569612E-6</v>
      </c>
      <c r="IP50">
        <v>7.7859689150384122E-10</v>
      </c>
      <c r="IQ50">
        <v>-0.1139567714594622</v>
      </c>
      <c r="IR50">
        <v>-4.1434251034592161E-3</v>
      </c>
      <c r="IS50">
        <v>8.3987709687394815E-4</v>
      </c>
      <c r="IT50">
        <v>-7.4586254598011197E-6</v>
      </c>
      <c r="IU50">
        <v>2</v>
      </c>
      <c r="IV50">
        <v>1930</v>
      </c>
      <c r="IW50">
        <v>2</v>
      </c>
      <c r="IX50">
        <v>41</v>
      </c>
      <c r="IY50">
        <v>0.7</v>
      </c>
      <c r="IZ50">
        <v>0.6</v>
      </c>
      <c r="JA50">
        <v>0.78491200000000005</v>
      </c>
      <c r="JB50">
        <v>2.4890099999999999</v>
      </c>
      <c r="JC50">
        <v>1.24512</v>
      </c>
      <c r="JD50">
        <v>2.2656200000000002</v>
      </c>
      <c r="JE50">
        <v>1.4501999999999999</v>
      </c>
      <c r="JF50">
        <v>2.4121100000000002</v>
      </c>
      <c r="JG50">
        <v>37.241999999999997</v>
      </c>
      <c r="JH50">
        <v>15.7781</v>
      </c>
      <c r="JI50">
        <v>18</v>
      </c>
      <c r="JJ50">
        <v>496.233</v>
      </c>
      <c r="JK50">
        <v>461.07400000000001</v>
      </c>
      <c r="JL50">
        <v>21.630600000000001</v>
      </c>
      <c r="JM50">
        <v>32.322299999999998</v>
      </c>
      <c r="JN50">
        <v>30</v>
      </c>
      <c r="JO50">
        <v>32.152099999999997</v>
      </c>
      <c r="JP50">
        <v>32.107799999999997</v>
      </c>
      <c r="JQ50">
        <v>15.806900000000001</v>
      </c>
      <c r="JR50">
        <v>43.907299999999999</v>
      </c>
      <c r="JS50">
        <v>0</v>
      </c>
      <c r="JT50">
        <v>21.622299999999999</v>
      </c>
      <c r="JU50">
        <v>300</v>
      </c>
      <c r="JV50">
        <v>18.445499999999999</v>
      </c>
      <c r="JW50">
        <v>99.554699999999997</v>
      </c>
      <c r="JX50">
        <v>99.412899999999993</v>
      </c>
    </row>
    <row r="51" spans="1:284" x14ac:dyDescent="0.3">
      <c r="A51">
        <v>35</v>
      </c>
      <c r="B51">
        <v>1693254401</v>
      </c>
      <c r="C51">
        <v>9791.9000000953674</v>
      </c>
      <c r="D51" t="s">
        <v>603</v>
      </c>
      <c r="E51" t="s">
        <v>604</v>
      </c>
      <c r="F51" t="s">
        <v>416</v>
      </c>
      <c r="G51" t="s">
        <v>592</v>
      </c>
      <c r="H51" t="s">
        <v>593</v>
      </c>
      <c r="I51" t="s">
        <v>419</v>
      </c>
      <c r="J51" t="s">
        <v>511</v>
      </c>
      <c r="K51" t="s">
        <v>510</v>
      </c>
      <c r="L51" t="s">
        <v>594</v>
      </c>
      <c r="M51">
        <v>1693254401</v>
      </c>
      <c r="N51">
        <f t="shared" si="46"/>
        <v>5.0441360824612803E-3</v>
      </c>
      <c r="O51">
        <f t="shared" si="47"/>
        <v>5.0441360824612804</v>
      </c>
      <c r="P51">
        <f t="shared" si="48"/>
        <v>20.539143816064108</v>
      </c>
      <c r="Q51">
        <f t="shared" si="49"/>
        <v>174.33500000000001</v>
      </c>
      <c r="R51">
        <f t="shared" si="50"/>
        <v>72.834315940890775</v>
      </c>
      <c r="S51">
        <f t="shared" si="51"/>
        <v>7.2337335428961378</v>
      </c>
      <c r="T51">
        <f t="shared" si="52"/>
        <v>17.3145435761935</v>
      </c>
      <c r="U51">
        <f t="shared" si="53"/>
        <v>0.35269925781678102</v>
      </c>
      <c r="V51">
        <f t="shared" si="54"/>
        <v>2.9166663158221122</v>
      </c>
      <c r="W51">
        <f t="shared" si="55"/>
        <v>0.33060239742834485</v>
      </c>
      <c r="X51">
        <f t="shared" si="56"/>
        <v>0.20849634507140274</v>
      </c>
      <c r="Y51">
        <f t="shared" si="57"/>
        <v>344.34469864407953</v>
      </c>
      <c r="Z51">
        <f t="shared" si="58"/>
        <v>28.924211968040659</v>
      </c>
      <c r="AA51">
        <f t="shared" si="59"/>
        <v>27.964300000000001</v>
      </c>
      <c r="AB51">
        <f t="shared" si="60"/>
        <v>3.7869490734710918</v>
      </c>
      <c r="AC51">
        <f t="shared" si="61"/>
        <v>60.369913778762239</v>
      </c>
      <c r="AD51">
        <f t="shared" si="62"/>
        <v>2.3181932745613198</v>
      </c>
      <c r="AE51">
        <f t="shared" si="63"/>
        <v>3.8399810923315343</v>
      </c>
      <c r="AF51">
        <f t="shared" si="64"/>
        <v>1.4687557989097719</v>
      </c>
      <c r="AG51">
        <f t="shared" si="65"/>
        <v>-222.44640123654247</v>
      </c>
      <c r="AH51">
        <f t="shared" si="66"/>
        <v>37.533979151719905</v>
      </c>
      <c r="AI51">
        <f t="shared" si="67"/>
        <v>2.8074411113278588</v>
      </c>
      <c r="AJ51">
        <f t="shared" si="68"/>
        <v>162.23971767058484</v>
      </c>
      <c r="AK51">
        <v>0</v>
      </c>
      <c r="AL51">
        <v>0</v>
      </c>
      <c r="AM51">
        <f t="shared" si="69"/>
        <v>1</v>
      </c>
      <c r="AN51">
        <f t="shared" si="70"/>
        <v>0</v>
      </c>
      <c r="AO51">
        <f t="shared" si="71"/>
        <v>52279.0848245534</v>
      </c>
      <c r="AP51" t="s">
        <v>422</v>
      </c>
      <c r="AQ51">
        <v>10366.9</v>
      </c>
      <c r="AR51">
        <v>993.59653846153856</v>
      </c>
      <c r="AS51">
        <v>3431.87</v>
      </c>
      <c r="AT51">
        <f t="shared" si="72"/>
        <v>0.71047955241266758</v>
      </c>
      <c r="AU51">
        <v>-3.9894345373445681</v>
      </c>
      <c r="AV51" t="s">
        <v>605</v>
      </c>
      <c r="AW51">
        <v>10410.799999999999</v>
      </c>
      <c r="AX51">
        <v>817.94638461538466</v>
      </c>
      <c r="AY51">
        <v>970.1871882394978</v>
      </c>
      <c r="AZ51">
        <f t="shared" si="73"/>
        <v>0.15691900023991179</v>
      </c>
      <c r="BA51">
        <v>0.5</v>
      </c>
      <c r="BB51">
        <f t="shared" si="74"/>
        <v>1513.0754993220396</v>
      </c>
      <c r="BC51">
        <f t="shared" si="75"/>
        <v>20.539143816064108</v>
      </c>
      <c r="BD51">
        <f t="shared" si="76"/>
        <v>118.71514732055989</v>
      </c>
      <c r="BE51">
        <f t="shared" si="77"/>
        <v>1.621107364728273E-2</v>
      </c>
      <c r="BF51">
        <f t="shared" si="78"/>
        <v>2.5373276843899299</v>
      </c>
      <c r="BG51">
        <f t="shared" si="79"/>
        <v>572.80745681912958</v>
      </c>
      <c r="BH51" t="s">
        <v>606</v>
      </c>
      <c r="BI51">
        <v>662.03</v>
      </c>
      <c r="BJ51">
        <f t="shared" si="80"/>
        <v>662.03</v>
      </c>
      <c r="BK51">
        <f t="shared" si="81"/>
        <v>0.31762652813286474</v>
      </c>
      <c r="BL51">
        <f t="shared" si="82"/>
        <v>0.49403619137968169</v>
      </c>
      <c r="BM51">
        <f t="shared" si="83"/>
        <v>0.88874549134986203</v>
      </c>
      <c r="BN51">
        <f t="shared" si="84"/>
        <v>-6.5034185989824218</v>
      </c>
      <c r="BO51">
        <f t="shared" si="85"/>
        <v>1.0096007894894898</v>
      </c>
      <c r="BP51">
        <f t="shared" si="86"/>
        <v>0.39986334792944189</v>
      </c>
      <c r="BQ51">
        <f t="shared" si="87"/>
        <v>0.60013665207055811</v>
      </c>
      <c r="BR51">
        <v>7496</v>
      </c>
      <c r="BS51">
        <v>290.00000000000011</v>
      </c>
      <c r="BT51">
        <v>936.76</v>
      </c>
      <c r="BU51">
        <v>145</v>
      </c>
      <c r="BV51">
        <v>10410.799999999999</v>
      </c>
      <c r="BW51">
        <v>935.01</v>
      </c>
      <c r="BX51">
        <v>1.75</v>
      </c>
      <c r="BY51">
        <v>300.00000000000011</v>
      </c>
      <c r="BZ51">
        <v>38.299999999999997</v>
      </c>
      <c r="CA51">
        <v>970.1871882394978</v>
      </c>
      <c r="CB51">
        <v>0.95959632014929996</v>
      </c>
      <c r="CC51">
        <v>-36.625716633424027</v>
      </c>
      <c r="CD51">
        <v>0.81735302727797798</v>
      </c>
      <c r="CE51">
        <v>0.98624720698994806</v>
      </c>
      <c r="CF51">
        <v>-1.1299098331479421E-2</v>
      </c>
      <c r="CG51">
        <v>289.99999999999989</v>
      </c>
      <c r="CH51">
        <v>933.11</v>
      </c>
      <c r="CI51">
        <v>665</v>
      </c>
      <c r="CJ51">
        <v>10382.1</v>
      </c>
      <c r="CK51">
        <v>934.91</v>
      </c>
      <c r="CL51">
        <v>-1.8</v>
      </c>
      <c r="CZ51">
        <f t="shared" si="88"/>
        <v>1799.87</v>
      </c>
      <c r="DA51">
        <f t="shared" si="89"/>
        <v>1513.0754993220396</v>
      </c>
      <c r="DB51">
        <f t="shared" si="90"/>
        <v>0.84065821382768735</v>
      </c>
      <c r="DC51">
        <f t="shared" si="91"/>
        <v>0.19131642765537485</v>
      </c>
      <c r="DD51">
        <v>6</v>
      </c>
      <c r="DE51">
        <v>0.5</v>
      </c>
      <c r="DF51" t="s">
        <v>425</v>
      </c>
      <c r="DG51">
        <v>2</v>
      </c>
      <c r="DH51">
        <v>1693254401</v>
      </c>
      <c r="DI51">
        <v>174.33500000000001</v>
      </c>
      <c r="DJ51">
        <v>200.006</v>
      </c>
      <c r="DK51">
        <v>23.341200000000001</v>
      </c>
      <c r="DL51">
        <v>17.436699999999998</v>
      </c>
      <c r="DM51">
        <v>173.45099999999999</v>
      </c>
      <c r="DN51">
        <v>23.191400000000002</v>
      </c>
      <c r="DO51">
        <v>500.608</v>
      </c>
      <c r="DP51">
        <v>99.217799999999997</v>
      </c>
      <c r="DQ51">
        <v>9.9856100000000003E-2</v>
      </c>
      <c r="DR51">
        <v>28.202999999999999</v>
      </c>
      <c r="DS51">
        <v>27.964300000000001</v>
      </c>
      <c r="DT51">
        <v>999.9</v>
      </c>
      <c r="DU51">
        <v>0</v>
      </c>
      <c r="DV51">
        <v>0</v>
      </c>
      <c r="DW51">
        <v>10005</v>
      </c>
      <c r="DX51">
        <v>0</v>
      </c>
      <c r="DY51">
        <v>963.05100000000004</v>
      </c>
      <c r="DZ51">
        <v>-25.671399999999998</v>
      </c>
      <c r="EA51">
        <v>178.501</v>
      </c>
      <c r="EB51">
        <v>203.55600000000001</v>
      </c>
      <c r="EC51">
        <v>5.9044400000000001</v>
      </c>
      <c r="ED51">
        <v>200.006</v>
      </c>
      <c r="EE51">
        <v>17.436699999999998</v>
      </c>
      <c r="EF51">
        <v>2.3158599999999998</v>
      </c>
      <c r="EG51">
        <v>1.73004</v>
      </c>
      <c r="EH51">
        <v>19.787199999999999</v>
      </c>
      <c r="EI51">
        <v>15.1686</v>
      </c>
      <c r="EJ51">
        <v>1799.87</v>
      </c>
      <c r="EK51">
        <v>0.97799899999999995</v>
      </c>
      <c r="EL51">
        <v>2.2001300000000001E-2</v>
      </c>
      <c r="EM51">
        <v>0</v>
      </c>
      <c r="EN51">
        <v>817.64099999999996</v>
      </c>
      <c r="EO51">
        <v>5.0010300000000001</v>
      </c>
      <c r="EP51">
        <v>16886.5</v>
      </c>
      <c r="EQ51">
        <v>14700.1</v>
      </c>
      <c r="ER51">
        <v>49.686999999999998</v>
      </c>
      <c r="ES51">
        <v>51.936999999999998</v>
      </c>
      <c r="ET51">
        <v>51.375</v>
      </c>
      <c r="EU51">
        <v>50.561999999999998</v>
      </c>
      <c r="EV51">
        <v>51.125</v>
      </c>
      <c r="EW51">
        <v>1755.38</v>
      </c>
      <c r="EX51">
        <v>39.49</v>
      </c>
      <c r="EY51">
        <v>0</v>
      </c>
      <c r="EZ51">
        <v>146</v>
      </c>
      <c r="FA51">
        <v>0</v>
      </c>
      <c r="FB51">
        <v>817.94638461538466</v>
      </c>
      <c r="FC51">
        <v>-2.8629743550521431</v>
      </c>
      <c r="FD51">
        <v>-26.109401640191209</v>
      </c>
      <c r="FE51">
        <v>16890.380769230771</v>
      </c>
      <c r="FF51">
        <v>15</v>
      </c>
      <c r="FG51">
        <v>1693254339.5</v>
      </c>
      <c r="FH51" t="s">
        <v>607</v>
      </c>
      <c r="FI51">
        <v>1693254329</v>
      </c>
      <c r="FJ51">
        <v>1693254339.5</v>
      </c>
      <c r="FK51">
        <v>41</v>
      </c>
      <c r="FL51">
        <v>-8.1000000000000003E-2</v>
      </c>
      <c r="FM51">
        <v>1E-3</v>
      </c>
      <c r="FN51">
        <v>0.92100000000000004</v>
      </c>
      <c r="FO51">
        <v>3.9E-2</v>
      </c>
      <c r="FP51">
        <v>200</v>
      </c>
      <c r="FQ51">
        <v>18</v>
      </c>
      <c r="FR51">
        <v>0.21</v>
      </c>
      <c r="FS51">
        <v>0.05</v>
      </c>
      <c r="FT51">
        <v>20.286357208905319</v>
      </c>
      <c r="FU51">
        <v>0.98953939545356195</v>
      </c>
      <c r="FV51">
        <v>0.16136749024607591</v>
      </c>
      <c r="FW51">
        <v>1</v>
      </c>
      <c r="FX51">
        <v>0.35038728491929522</v>
      </c>
      <c r="FY51">
        <v>1.40965052210444E-2</v>
      </c>
      <c r="FZ51">
        <v>2.8449550213822368E-3</v>
      </c>
      <c r="GA51">
        <v>1</v>
      </c>
      <c r="GB51">
        <v>2</v>
      </c>
      <c r="GC51">
        <v>2</v>
      </c>
      <c r="GD51" t="s">
        <v>427</v>
      </c>
      <c r="GE51">
        <v>2.9033899999999999</v>
      </c>
      <c r="GF51">
        <v>2.81792</v>
      </c>
      <c r="GG51">
        <v>4.5053799999999998E-2</v>
      </c>
      <c r="GH51">
        <v>5.1188999999999998E-2</v>
      </c>
      <c r="GI51">
        <v>0.117103</v>
      </c>
      <c r="GJ51">
        <v>9.5260499999999998E-2</v>
      </c>
      <c r="GK51">
        <v>26541.200000000001</v>
      </c>
      <c r="GL51">
        <v>26483.5</v>
      </c>
      <c r="GM51">
        <v>24659.200000000001</v>
      </c>
      <c r="GN51">
        <v>24926</v>
      </c>
      <c r="GO51">
        <v>28926</v>
      </c>
      <c r="GP51">
        <v>29512.6</v>
      </c>
      <c r="GQ51">
        <v>33353.199999999997</v>
      </c>
      <c r="GR51">
        <v>33315.199999999997</v>
      </c>
      <c r="GS51">
        <v>1.9684999999999999</v>
      </c>
      <c r="GT51">
        <v>1.8412999999999999</v>
      </c>
      <c r="GU51">
        <v>-3.4734599999999997E-2</v>
      </c>
      <c r="GV51">
        <v>0</v>
      </c>
      <c r="GW51">
        <v>28.531099999999999</v>
      </c>
      <c r="GX51">
        <v>999.9</v>
      </c>
      <c r="GY51">
        <v>52.5</v>
      </c>
      <c r="GZ51">
        <v>35.1</v>
      </c>
      <c r="HA51">
        <v>30.054099999999998</v>
      </c>
      <c r="HB51">
        <v>61.833500000000001</v>
      </c>
      <c r="HC51">
        <v>24.527200000000001</v>
      </c>
      <c r="HD51">
        <v>1</v>
      </c>
      <c r="HE51">
        <v>0.40192099999999997</v>
      </c>
      <c r="HF51">
        <v>3.7829299999999999</v>
      </c>
      <c r="HG51">
        <v>20.177199999999999</v>
      </c>
      <c r="HH51">
        <v>5.2340600000000004</v>
      </c>
      <c r="HI51">
        <v>11.9201</v>
      </c>
      <c r="HJ51">
        <v>4.9614000000000003</v>
      </c>
      <c r="HK51">
        <v>3.2890000000000001</v>
      </c>
      <c r="HL51">
        <v>9999</v>
      </c>
      <c r="HM51">
        <v>9999</v>
      </c>
      <c r="HN51">
        <v>9999</v>
      </c>
      <c r="HO51">
        <v>872.8</v>
      </c>
      <c r="HP51">
        <v>1.88049</v>
      </c>
      <c r="HQ51">
        <v>1.8775900000000001</v>
      </c>
      <c r="HR51">
        <v>1.8855599999999999</v>
      </c>
      <c r="HS51">
        <v>1.8833899999999999</v>
      </c>
      <c r="HT51">
        <v>1.8809499999999999</v>
      </c>
      <c r="HU51">
        <v>1.88001</v>
      </c>
      <c r="HV51">
        <v>1.8811</v>
      </c>
      <c r="HW51">
        <v>1.88049</v>
      </c>
      <c r="HX51">
        <v>5</v>
      </c>
      <c r="HY51">
        <v>0</v>
      </c>
      <c r="HZ51">
        <v>0</v>
      </c>
      <c r="IA51">
        <v>0</v>
      </c>
      <c r="IB51" t="s">
        <v>428</v>
      </c>
      <c r="IC51" t="s">
        <v>429</v>
      </c>
      <c r="ID51" t="s">
        <v>430</v>
      </c>
      <c r="IE51" t="s">
        <v>430</v>
      </c>
      <c r="IF51" t="s">
        <v>430</v>
      </c>
      <c r="IG51" t="s">
        <v>430</v>
      </c>
      <c r="IH51">
        <v>0</v>
      </c>
      <c r="II51">
        <v>100</v>
      </c>
      <c r="IJ51">
        <v>100</v>
      </c>
      <c r="IK51">
        <v>0.88400000000000001</v>
      </c>
      <c r="IL51">
        <v>0.14979999999999999</v>
      </c>
      <c r="IM51">
        <v>0.56484723344324461</v>
      </c>
      <c r="IN51">
        <v>2.2153513873161218E-3</v>
      </c>
      <c r="IO51">
        <v>-2.2967369670569612E-6</v>
      </c>
      <c r="IP51">
        <v>7.7859689150384122E-10</v>
      </c>
      <c r="IQ51">
        <v>-0.1127844307440376</v>
      </c>
      <c r="IR51">
        <v>-4.1434251034592161E-3</v>
      </c>
      <c r="IS51">
        <v>8.3987709687394815E-4</v>
      </c>
      <c r="IT51">
        <v>-7.4586254598011197E-6</v>
      </c>
      <c r="IU51">
        <v>2</v>
      </c>
      <c r="IV51">
        <v>1930</v>
      </c>
      <c r="IW51">
        <v>2</v>
      </c>
      <c r="IX51">
        <v>41</v>
      </c>
      <c r="IY51">
        <v>1.2</v>
      </c>
      <c r="IZ51">
        <v>1</v>
      </c>
      <c r="JA51">
        <v>0.57739300000000005</v>
      </c>
      <c r="JB51">
        <v>2.5061</v>
      </c>
      <c r="JC51">
        <v>1.24512</v>
      </c>
      <c r="JD51">
        <v>2.2656200000000002</v>
      </c>
      <c r="JE51">
        <v>1.4501999999999999</v>
      </c>
      <c r="JF51">
        <v>2.2839399999999999</v>
      </c>
      <c r="JG51">
        <v>37.313800000000001</v>
      </c>
      <c r="JH51">
        <v>15.7606</v>
      </c>
      <c r="JI51">
        <v>18</v>
      </c>
      <c r="JJ51">
        <v>496.77800000000002</v>
      </c>
      <c r="JK51">
        <v>460.14499999999998</v>
      </c>
      <c r="JL51">
        <v>21.9876</v>
      </c>
      <c r="JM51">
        <v>32.390999999999998</v>
      </c>
      <c r="JN51">
        <v>30</v>
      </c>
      <c r="JO51">
        <v>32.2179</v>
      </c>
      <c r="JP51">
        <v>32.170200000000001</v>
      </c>
      <c r="JQ51">
        <v>11.646100000000001</v>
      </c>
      <c r="JR51">
        <v>46.641800000000003</v>
      </c>
      <c r="JS51">
        <v>0</v>
      </c>
      <c r="JT51">
        <v>22.007100000000001</v>
      </c>
      <c r="JU51">
        <v>200</v>
      </c>
      <c r="JV51">
        <v>17.370999999999999</v>
      </c>
      <c r="JW51">
        <v>99.539199999999994</v>
      </c>
      <c r="JX51">
        <v>99.400899999999993</v>
      </c>
    </row>
    <row r="52" spans="1:284" x14ac:dyDescent="0.3">
      <c r="A52">
        <v>36</v>
      </c>
      <c r="B52">
        <v>1693254514</v>
      </c>
      <c r="C52">
        <v>9904.9000000953674</v>
      </c>
      <c r="D52" t="s">
        <v>608</v>
      </c>
      <c r="E52" t="s">
        <v>609</v>
      </c>
      <c r="F52" t="s">
        <v>416</v>
      </c>
      <c r="G52" t="s">
        <v>592</v>
      </c>
      <c r="H52" t="s">
        <v>593</v>
      </c>
      <c r="I52" t="s">
        <v>419</v>
      </c>
      <c r="J52" t="s">
        <v>511</v>
      </c>
      <c r="K52" t="s">
        <v>510</v>
      </c>
      <c r="L52" t="s">
        <v>594</v>
      </c>
      <c r="M52">
        <v>1693254514</v>
      </c>
      <c r="N52">
        <f t="shared" si="46"/>
        <v>5.299051878231471E-3</v>
      </c>
      <c r="O52">
        <f t="shared" si="47"/>
        <v>5.2990518782314711</v>
      </c>
      <c r="P52">
        <f t="shared" si="48"/>
        <v>12.876052335451035</v>
      </c>
      <c r="Q52">
        <f t="shared" si="49"/>
        <v>103.92700000000001</v>
      </c>
      <c r="R52">
        <f t="shared" si="50"/>
        <v>43.535810471858674</v>
      </c>
      <c r="S52">
        <f t="shared" si="51"/>
        <v>4.3237921913002237</v>
      </c>
      <c r="T52">
        <f t="shared" si="52"/>
        <v>10.321589197373999</v>
      </c>
      <c r="U52">
        <f t="shared" si="53"/>
        <v>0.37277878061938163</v>
      </c>
      <c r="V52">
        <f t="shared" si="54"/>
        <v>2.9140041798854055</v>
      </c>
      <c r="W52">
        <f t="shared" si="55"/>
        <v>0.34816750957061071</v>
      </c>
      <c r="X52">
        <f t="shared" si="56"/>
        <v>0.21968037027435988</v>
      </c>
      <c r="Y52">
        <f t="shared" si="57"/>
        <v>344.37629864351339</v>
      </c>
      <c r="Z52">
        <f t="shared" si="58"/>
        <v>28.931310210093397</v>
      </c>
      <c r="AA52">
        <f t="shared" si="59"/>
        <v>27.988099999999999</v>
      </c>
      <c r="AB52">
        <f t="shared" si="60"/>
        <v>3.7922078852370853</v>
      </c>
      <c r="AC52">
        <f t="shared" si="61"/>
        <v>60.348082309348037</v>
      </c>
      <c r="AD52">
        <f t="shared" si="62"/>
        <v>2.3272066614888001</v>
      </c>
      <c r="AE52">
        <f t="shared" si="63"/>
        <v>3.8563059047334654</v>
      </c>
      <c r="AF52">
        <f t="shared" si="64"/>
        <v>1.4650012237482852</v>
      </c>
      <c r="AG52">
        <f t="shared" si="65"/>
        <v>-233.68818783000788</v>
      </c>
      <c r="AH52">
        <f t="shared" si="66"/>
        <v>45.213320524973732</v>
      </c>
      <c r="AI52">
        <f t="shared" si="67"/>
        <v>3.3865560324989281</v>
      </c>
      <c r="AJ52">
        <f t="shared" si="68"/>
        <v>159.28798737097816</v>
      </c>
      <c r="AK52">
        <v>0</v>
      </c>
      <c r="AL52">
        <v>0</v>
      </c>
      <c r="AM52">
        <f t="shared" si="69"/>
        <v>1</v>
      </c>
      <c r="AN52">
        <f t="shared" si="70"/>
        <v>0</v>
      </c>
      <c r="AO52">
        <f t="shared" si="71"/>
        <v>52190.16545969039</v>
      </c>
      <c r="AP52" t="s">
        <v>422</v>
      </c>
      <c r="AQ52">
        <v>10366.9</v>
      </c>
      <c r="AR52">
        <v>993.59653846153856</v>
      </c>
      <c r="AS52">
        <v>3431.87</v>
      </c>
      <c r="AT52">
        <f t="shared" si="72"/>
        <v>0.71047955241266758</v>
      </c>
      <c r="AU52">
        <v>-3.9894345373445681</v>
      </c>
      <c r="AV52" t="s">
        <v>610</v>
      </c>
      <c r="AW52">
        <v>10417.200000000001</v>
      </c>
      <c r="AX52">
        <v>827.48663999999985</v>
      </c>
      <c r="AY52">
        <v>924.00888914896905</v>
      </c>
      <c r="AZ52">
        <f t="shared" si="73"/>
        <v>0.10446030366425174</v>
      </c>
      <c r="BA52">
        <v>0.5</v>
      </c>
      <c r="BB52">
        <f t="shared" si="74"/>
        <v>1513.2104993217567</v>
      </c>
      <c r="BC52">
        <f t="shared" si="75"/>
        <v>12.876052335451035</v>
      </c>
      <c r="BD52">
        <f t="shared" si="76"/>
        <v>79.035214133542354</v>
      </c>
      <c r="BE52">
        <f t="shared" si="77"/>
        <v>1.1145499506086539E-2</v>
      </c>
      <c r="BF52">
        <f t="shared" si="78"/>
        <v>2.714109290832496</v>
      </c>
      <c r="BG52">
        <f t="shared" si="79"/>
        <v>556.39042799688559</v>
      </c>
      <c r="BH52" t="s">
        <v>611</v>
      </c>
      <c r="BI52">
        <v>673.6</v>
      </c>
      <c r="BJ52">
        <f t="shared" si="80"/>
        <v>673.6</v>
      </c>
      <c r="BK52">
        <f t="shared" si="81"/>
        <v>0.27100268416205464</v>
      </c>
      <c r="BL52">
        <f t="shared" si="82"/>
        <v>0.38545855731003148</v>
      </c>
      <c r="BM52">
        <f t="shared" si="83"/>
        <v>0.90921523667046045</v>
      </c>
      <c r="BN52">
        <f t="shared" si="84"/>
        <v>-1.3870600616988298</v>
      </c>
      <c r="BO52">
        <f t="shared" si="85"/>
        <v>1.0285397230500397</v>
      </c>
      <c r="BP52">
        <f t="shared" si="86"/>
        <v>0.31377531872180714</v>
      </c>
      <c r="BQ52">
        <f t="shared" si="87"/>
        <v>0.68622468127819292</v>
      </c>
      <c r="BR52">
        <v>7498</v>
      </c>
      <c r="BS52">
        <v>290.00000000000011</v>
      </c>
      <c r="BT52">
        <v>902.65</v>
      </c>
      <c r="BU52">
        <v>125</v>
      </c>
      <c r="BV52">
        <v>10417.200000000001</v>
      </c>
      <c r="BW52">
        <v>900.76</v>
      </c>
      <c r="BX52">
        <v>1.89</v>
      </c>
      <c r="BY52">
        <v>300.00000000000011</v>
      </c>
      <c r="BZ52">
        <v>38.299999999999997</v>
      </c>
      <c r="CA52">
        <v>924.00888914896905</v>
      </c>
      <c r="CB52">
        <v>1.280438545813992</v>
      </c>
      <c r="CC52">
        <v>-24.218054638131221</v>
      </c>
      <c r="CD52">
        <v>1.0909479457456259</v>
      </c>
      <c r="CE52">
        <v>0.9462365301440071</v>
      </c>
      <c r="CF52">
        <v>-1.1301399555061179E-2</v>
      </c>
      <c r="CG52">
        <v>289.99999999999989</v>
      </c>
      <c r="CH52">
        <v>899.13</v>
      </c>
      <c r="CI52">
        <v>625</v>
      </c>
      <c r="CJ52">
        <v>10388.6</v>
      </c>
      <c r="CK52">
        <v>900.7</v>
      </c>
      <c r="CL52">
        <v>-1.57</v>
      </c>
      <c r="CZ52">
        <f t="shared" si="88"/>
        <v>1800.03</v>
      </c>
      <c r="DA52">
        <f t="shared" si="89"/>
        <v>1513.2104993217567</v>
      </c>
      <c r="DB52">
        <f t="shared" si="90"/>
        <v>0.84065848864838744</v>
      </c>
      <c r="DC52">
        <f t="shared" si="91"/>
        <v>0.19131697729677472</v>
      </c>
      <c r="DD52">
        <v>6</v>
      </c>
      <c r="DE52">
        <v>0.5</v>
      </c>
      <c r="DF52" t="s">
        <v>425</v>
      </c>
      <c r="DG52">
        <v>2</v>
      </c>
      <c r="DH52">
        <v>1693254514</v>
      </c>
      <c r="DI52">
        <v>103.92700000000001</v>
      </c>
      <c r="DJ52">
        <v>120.033</v>
      </c>
      <c r="DK52">
        <v>23.432400000000001</v>
      </c>
      <c r="DL52">
        <v>17.224900000000002</v>
      </c>
      <c r="DM52">
        <v>103.244</v>
      </c>
      <c r="DN52">
        <v>23.2849</v>
      </c>
      <c r="DO52">
        <v>500.19</v>
      </c>
      <c r="DP52">
        <v>99.215699999999998</v>
      </c>
      <c r="DQ52">
        <v>0.100062</v>
      </c>
      <c r="DR52">
        <v>28.2759</v>
      </c>
      <c r="DS52">
        <v>27.988099999999999</v>
      </c>
      <c r="DT52">
        <v>999.9</v>
      </c>
      <c r="DU52">
        <v>0</v>
      </c>
      <c r="DV52">
        <v>0</v>
      </c>
      <c r="DW52">
        <v>9990</v>
      </c>
      <c r="DX52">
        <v>0</v>
      </c>
      <c r="DY52">
        <v>964.90200000000004</v>
      </c>
      <c r="DZ52">
        <v>-16.1066</v>
      </c>
      <c r="EA52">
        <v>106.42</v>
      </c>
      <c r="EB52">
        <v>122.137</v>
      </c>
      <c r="EC52">
        <v>6.20749</v>
      </c>
      <c r="ED52">
        <v>120.033</v>
      </c>
      <c r="EE52">
        <v>17.224900000000002</v>
      </c>
      <c r="EF52">
        <v>2.3248600000000001</v>
      </c>
      <c r="EG52">
        <v>1.7089799999999999</v>
      </c>
      <c r="EH52">
        <v>19.849699999999999</v>
      </c>
      <c r="EI52">
        <v>14.978199999999999</v>
      </c>
      <c r="EJ52">
        <v>1800.03</v>
      </c>
      <c r="EK52">
        <v>0.97799100000000005</v>
      </c>
      <c r="EL52">
        <v>2.20086E-2</v>
      </c>
      <c r="EM52">
        <v>0</v>
      </c>
      <c r="EN52">
        <v>827.39</v>
      </c>
      <c r="EO52">
        <v>5.0010300000000001</v>
      </c>
      <c r="EP52">
        <v>17070.8</v>
      </c>
      <c r="EQ52">
        <v>14701.3</v>
      </c>
      <c r="ER52">
        <v>49.125</v>
      </c>
      <c r="ES52">
        <v>51.5</v>
      </c>
      <c r="ET52">
        <v>50.75</v>
      </c>
      <c r="EU52">
        <v>49.875</v>
      </c>
      <c r="EV52">
        <v>50.561999999999998</v>
      </c>
      <c r="EW52">
        <v>1755.52</v>
      </c>
      <c r="EX52">
        <v>39.51</v>
      </c>
      <c r="EY52">
        <v>0</v>
      </c>
      <c r="EZ52">
        <v>111.2000000476837</v>
      </c>
      <c r="FA52">
        <v>0</v>
      </c>
      <c r="FB52">
        <v>827.48663999999985</v>
      </c>
      <c r="FC52">
        <v>-2.1921538457510712</v>
      </c>
      <c r="FD52">
        <v>-57.869230550887657</v>
      </c>
      <c r="FE52">
        <v>17077.312000000002</v>
      </c>
      <c r="FF52">
        <v>15</v>
      </c>
      <c r="FG52">
        <v>1693254475.5</v>
      </c>
      <c r="FH52" t="s">
        <v>612</v>
      </c>
      <c r="FI52">
        <v>1693254464.5</v>
      </c>
      <c r="FJ52">
        <v>1693254475.5</v>
      </c>
      <c r="FK52">
        <v>42</v>
      </c>
      <c r="FL52">
        <v>-8.6999999999999994E-2</v>
      </c>
      <c r="FM52">
        <v>-4.0000000000000001E-3</v>
      </c>
      <c r="FN52">
        <v>0.71</v>
      </c>
      <c r="FO52">
        <v>2.1000000000000001E-2</v>
      </c>
      <c r="FP52">
        <v>120</v>
      </c>
      <c r="FQ52">
        <v>17</v>
      </c>
      <c r="FR52">
        <v>0.4</v>
      </c>
      <c r="FS52">
        <v>0.03</v>
      </c>
      <c r="FT52">
        <v>12.81043118862854</v>
      </c>
      <c r="FU52">
        <v>-4.8998163010478761E-2</v>
      </c>
      <c r="FV52">
        <v>6.1663395513038351E-2</v>
      </c>
      <c r="FW52">
        <v>1</v>
      </c>
      <c r="FX52">
        <v>0.37013415560982782</v>
      </c>
      <c r="FY52">
        <v>7.2993821344437132E-2</v>
      </c>
      <c r="FZ52">
        <v>1.900458070619794E-2</v>
      </c>
      <c r="GA52">
        <v>1</v>
      </c>
      <c r="GB52">
        <v>2</v>
      </c>
      <c r="GC52">
        <v>2</v>
      </c>
      <c r="GD52" t="s">
        <v>427</v>
      </c>
      <c r="GE52">
        <v>2.9022899999999998</v>
      </c>
      <c r="GF52">
        <v>2.8179799999999999</v>
      </c>
      <c r="GG52">
        <v>2.7781299999999998E-2</v>
      </c>
      <c r="GH52">
        <v>3.2094400000000002E-2</v>
      </c>
      <c r="GI52">
        <v>0.11742</v>
      </c>
      <c r="GJ52">
        <v>9.4426599999999999E-2</v>
      </c>
      <c r="GK52">
        <v>27019.4</v>
      </c>
      <c r="GL52">
        <v>27014.7</v>
      </c>
      <c r="GM52">
        <v>24658.1</v>
      </c>
      <c r="GN52">
        <v>24925.1</v>
      </c>
      <c r="GO52">
        <v>28913.599999999999</v>
      </c>
      <c r="GP52">
        <v>29538.7</v>
      </c>
      <c r="GQ52">
        <v>33350.9</v>
      </c>
      <c r="GR52">
        <v>33313.699999999997</v>
      </c>
      <c r="GS52">
        <v>1.9677</v>
      </c>
      <c r="GT52">
        <v>1.8398000000000001</v>
      </c>
      <c r="GU52">
        <v>-2.8192999999999999E-2</v>
      </c>
      <c r="GV52">
        <v>0</v>
      </c>
      <c r="GW52">
        <v>28.4483</v>
      </c>
      <c r="GX52">
        <v>999.9</v>
      </c>
      <c r="GY52">
        <v>52.7</v>
      </c>
      <c r="GZ52">
        <v>35</v>
      </c>
      <c r="HA52">
        <v>30.001100000000001</v>
      </c>
      <c r="HB52">
        <v>61.963500000000003</v>
      </c>
      <c r="HC52">
        <v>25.7973</v>
      </c>
      <c r="HD52">
        <v>1</v>
      </c>
      <c r="HE52">
        <v>0.40460400000000002</v>
      </c>
      <c r="HF52">
        <v>3.8008199999999999</v>
      </c>
      <c r="HG52">
        <v>20.175599999999999</v>
      </c>
      <c r="HH52">
        <v>5.2340600000000004</v>
      </c>
      <c r="HI52">
        <v>11.9201</v>
      </c>
      <c r="HJ52">
        <v>4.9598000000000004</v>
      </c>
      <c r="HK52">
        <v>3.2890000000000001</v>
      </c>
      <c r="HL52">
        <v>9999</v>
      </c>
      <c r="HM52">
        <v>9999</v>
      </c>
      <c r="HN52">
        <v>9999</v>
      </c>
      <c r="HO52">
        <v>872.8</v>
      </c>
      <c r="HP52">
        <v>1.88049</v>
      </c>
      <c r="HQ52">
        <v>1.8775900000000001</v>
      </c>
      <c r="HR52">
        <v>1.88557</v>
      </c>
      <c r="HS52">
        <v>1.8833899999999999</v>
      </c>
      <c r="HT52">
        <v>1.8809199999999999</v>
      </c>
      <c r="HU52">
        <v>1.88002</v>
      </c>
      <c r="HV52">
        <v>1.8811</v>
      </c>
      <c r="HW52">
        <v>1.8805099999999999</v>
      </c>
      <c r="HX52">
        <v>5</v>
      </c>
      <c r="HY52">
        <v>0</v>
      </c>
      <c r="HZ52">
        <v>0</v>
      </c>
      <c r="IA52">
        <v>0</v>
      </c>
      <c r="IB52" t="s">
        <v>428</v>
      </c>
      <c r="IC52" t="s">
        <v>429</v>
      </c>
      <c r="ID52" t="s">
        <v>430</v>
      </c>
      <c r="IE52" t="s">
        <v>430</v>
      </c>
      <c r="IF52" t="s">
        <v>430</v>
      </c>
      <c r="IG52" t="s">
        <v>430</v>
      </c>
      <c r="IH52">
        <v>0</v>
      </c>
      <c r="II52">
        <v>100</v>
      </c>
      <c r="IJ52">
        <v>100</v>
      </c>
      <c r="IK52">
        <v>0.68300000000000005</v>
      </c>
      <c r="IL52">
        <v>0.14749999999999999</v>
      </c>
      <c r="IM52">
        <v>0.47745862188051502</v>
      </c>
      <c r="IN52">
        <v>2.2153513873161218E-3</v>
      </c>
      <c r="IO52">
        <v>-2.2967369670569612E-6</v>
      </c>
      <c r="IP52">
        <v>7.7859689150384122E-10</v>
      </c>
      <c r="IQ52">
        <v>-0.11722713722587851</v>
      </c>
      <c r="IR52">
        <v>-4.1434251034592161E-3</v>
      </c>
      <c r="IS52">
        <v>8.3987709687394815E-4</v>
      </c>
      <c r="IT52">
        <v>-7.4586254598011197E-6</v>
      </c>
      <c r="IU52">
        <v>2</v>
      </c>
      <c r="IV52">
        <v>1930</v>
      </c>
      <c r="IW52">
        <v>2</v>
      </c>
      <c r="IX52">
        <v>41</v>
      </c>
      <c r="IY52">
        <v>0.8</v>
      </c>
      <c r="IZ52">
        <v>0.6</v>
      </c>
      <c r="JA52">
        <v>0.40649400000000002</v>
      </c>
      <c r="JB52">
        <v>2.51831</v>
      </c>
      <c r="JC52">
        <v>1.24512</v>
      </c>
      <c r="JD52">
        <v>2.2656200000000002</v>
      </c>
      <c r="JE52">
        <v>1.4501999999999999</v>
      </c>
      <c r="JF52">
        <v>2.3315399999999999</v>
      </c>
      <c r="JG52">
        <v>37.337800000000001</v>
      </c>
      <c r="JH52">
        <v>15.7256</v>
      </c>
      <c r="JI52">
        <v>18</v>
      </c>
      <c r="JJ52">
        <v>496.548</v>
      </c>
      <c r="JK52">
        <v>459.44200000000001</v>
      </c>
      <c r="JL52">
        <v>22.1997</v>
      </c>
      <c r="JM52">
        <v>32.419600000000003</v>
      </c>
      <c r="JN52">
        <v>30.0002</v>
      </c>
      <c r="JO52">
        <v>32.255099999999999</v>
      </c>
      <c r="JP52">
        <v>32.2102</v>
      </c>
      <c r="JQ52">
        <v>8.2239500000000003</v>
      </c>
      <c r="JR52">
        <v>47.3232</v>
      </c>
      <c r="JS52">
        <v>0</v>
      </c>
      <c r="JT52">
        <v>22.214600000000001</v>
      </c>
      <c r="JU52">
        <v>120</v>
      </c>
      <c r="JV52">
        <v>17.154</v>
      </c>
      <c r="JW52">
        <v>99.533299999999997</v>
      </c>
      <c r="JX52">
        <v>99.397000000000006</v>
      </c>
    </row>
    <row r="53" spans="1:284" x14ac:dyDescent="0.3">
      <c r="A53">
        <v>37</v>
      </c>
      <c r="B53">
        <v>1693254639.5</v>
      </c>
      <c r="C53">
        <v>10030.400000095369</v>
      </c>
      <c r="D53" t="s">
        <v>613</v>
      </c>
      <c r="E53" t="s">
        <v>614</v>
      </c>
      <c r="F53" t="s">
        <v>416</v>
      </c>
      <c r="G53" t="s">
        <v>592</v>
      </c>
      <c r="H53" t="s">
        <v>593</v>
      </c>
      <c r="I53" t="s">
        <v>419</v>
      </c>
      <c r="J53" t="s">
        <v>511</v>
      </c>
      <c r="K53" t="s">
        <v>510</v>
      </c>
      <c r="L53" t="s">
        <v>594</v>
      </c>
      <c r="M53">
        <v>1693254639.5</v>
      </c>
      <c r="N53">
        <f t="shared" si="46"/>
        <v>5.6392193302116679E-3</v>
      </c>
      <c r="O53">
        <f t="shared" si="47"/>
        <v>5.6392193302116675</v>
      </c>
      <c r="P53">
        <f t="shared" si="48"/>
        <v>7.7309261244403187</v>
      </c>
      <c r="Q53">
        <f t="shared" si="49"/>
        <v>60.344900000000003</v>
      </c>
      <c r="R53">
        <f t="shared" si="50"/>
        <v>26.218930190891541</v>
      </c>
      <c r="S53">
        <f t="shared" si="51"/>
        <v>2.6038440596155392</v>
      </c>
      <c r="T53">
        <f t="shared" si="52"/>
        <v>5.9929489208404201</v>
      </c>
      <c r="U53">
        <f t="shared" si="53"/>
        <v>0.39796580811432258</v>
      </c>
      <c r="V53">
        <f t="shared" si="54"/>
        <v>2.9279157775459392</v>
      </c>
      <c r="W53">
        <f t="shared" si="55"/>
        <v>0.37017265346075523</v>
      </c>
      <c r="X53">
        <f t="shared" si="56"/>
        <v>0.23369306077761787</v>
      </c>
      <c r="Y53">
        <f t="shared" si="57"/>
        <v>344.4016986443055</v>
      </c>
      <c r="Z53">
        <f t="shared" si="58"/>
        <v>28.961180918408861</v>
      </c>
      <c r="AA53">
        <f t="shared" si="59"/>
        <v>28.010400000000001</v>
      </c>
      <c r="AB53">
        <f t="shared" si="60"/>
        <v>3.7971410397734289</v>
      </c>
      <c r="AC53">
        <f t="shared" si="61"/>
        <v>60.019777319820356</v>
      </c>
      <c r="AD53">
        <f t="shared" si="62"/>
        <v>2.3309029750894803</v>
      </c>
      <c r="AE53">
        <f t="shared" si="63"/>
        <v>3.8835581856111707</v>
      </c>
      <c r="AF53">
        <f t="shared" si="64"/>
        <v>1.4662380646839486</v>
      </c>
      <c r="AG53">
        <f t="shared" si="65"/>
        <v>-248.68957246233455</v>
      </c>
      <c r="AH53">
        <f t="shared" si="66"/>
        <v>61.024730901274971</v>
      </c>
      <c r="AI53">
        <f t="shared" si="67"/>
        <v>4.5523913251380543</v>
      </c>
      <c r="AJ53">
        <f t="shared" si="68"/>
        <v>161.28924840838397</v>
      </c>
      <c r="AK53">
        <v>0</v>
      </c>
      <c r="AL53">
        <v>0</v>
      </c>
      <c r="AM53">
        <f t="shared" si="69"/>
        <v>1</v>
      </c>
      <c r="AN53">
        <f t="shared" si="70"/>
        <v>0</v>
      </c>
      <c r="AO53">
        <f t="shared" si="71"/>
        <v>52567.776197285297</v>
      </c>
      <c r="AP53" t="s">
        <v>422</v>
      </c>
      <c r="AQ53">
        <v>10366.9</v>
      </c>
      <c r="AR53">
        <v>993.59653846153856</v>
      </c>
      <c r="AS53">
        <v>3431.87</v>
      </c>
      <c r="AT53">
        <f t="shared" si="72"/>
        <v>0.71047955241266758</v>
      </c>
      <c r="AU53">
        <v>-3.9894345373445681</v>
      </c>
      <c r="AV53" t="s">
        <v>615</v>
      </c>
      <c r="AW53">
        <v>10423.4</v>
      </c>
      <c r="AX53">
        <v>840.43438461538472</v>
      </c>
      <c r="AY53">
        <v>905.31591112005617</v>
      </c>
      <c r="AZ53">
        <f t="shared" si="73"/>
        <v>7.1667277364428572E-2</v>
      </c>
      <c r="BA53">
        <v>0.5</v>
      </c>
      <c r="BB53">
        <f t="shared" si="74"/>
        <v>1513.3274993221528</v>
      </c>
      <c r="BC53">
        <f t="shared" si="75"/>
        <v>7.7309261244403187</v>
      </c>
      <c r="BD53">
        <f t="shared" si="76"/>
        <v>54.228030818568911</v>
      </c>
      <c r="BE53">
        <f t="shared" si="77"/>
        <v>7.7447615714606741E-3</v>
      </c>
      <c r="BF53">
        <f t="shared" si="78"/>
        <v>2.7907982814022265</v>
      </c>
      <c r="BG53">
        <f t="shared" si="79"/>
        <v>549.55768433783203</v>
      </c>
      <c r="BH53" t="s">
        <v>616</v>
      </c>
      <c r="BI53">
        <v>683.43</v>
      </c>
      <c r="BJ53">
        <f t="shared" si="80"/>
        <v>683.43</v>
      </c>
      <c r="BK53">
        <f t="shared" si="81"/>
        <v>0.24509224724167189</v>
      </c>
      <c r="BL53">
        <f t="shared" si="82"/>
        <v>0.29240940164770485</v>
      </c>
      <c r="BM53">
        <f t="shared" si="83"/>
        <v>0.91926841731307352</v>
      </c>
      <c r="BN53">
        <f t="shared" si="84"/>
        <v>-0.73494636885281994</v>
      </c>
      <c r="BO53">
        <f t="shared" si="85"/>
        <v>1.0362062044040705</v>
      </c>
      <c r="BP53">
        <f t="shared" si="86"/>
        <v>0.2377834141799732</v>
      </c>
      <c r="BQ53">
        <f t="shared" si="87"/>
        <v>0.76221658582002683</v>
      </c>
      <c r="BR53">
        <v>7500</v>
      </c>
      <c r="BS53">
        <v>290.00000000000011</v>
      </c>
      <c r="BT53">
        <v>891.63</v>
      </c>
      <c r="BU53">
        <v>125</v>
      </c>
      <c r="BV53">
        <v>10423.4</v>
      </c>
      <c r="BW53">
        <v>888.66</v>
      </c>
      <c r="BX53">
        <v>2.97</v>
      </c>
      <c r="BY53">
        <v>300.00000000000011</v>
      </c>
      <c r="BZ53">
        <v>38.200000000000003</v>
      </c>
      <c r="CA53">
        <v>905.31591112005617</v>
      </c>
      <c r="CB53">
        <v>0.79278802168571971</v>
      </c>
      <c r="CC53">
        <v>-17.357728689965029</v>
      </c>
      <c r="CD53">
        <v>0.67592096676767544</v>
      </c>
      <c r="CE53">
        <v>0.95927085206418572</v>
      </c>
      <c r="CF53">
        <v>-1.130858375973305E-2</v>
      </c>
      <c r="CG53">
        <v>289.99999999999989</v>
      </c>
      <c r="CH53">
        <v>886.93</v>
      </c>
      <c r="CI53">
        <v>645</v>
      </c>
      <c r="CJ53">
        <v>10393.799999999999</v>
      </c>
      <c r="CK53">
        <v>888.62</v>
      </c>
      <c r="CL53">
        <v>-1.69</v>
      </c>
      <c r="CZ53">
        <f t="shared" si="88"/>
        <v>1800.17</v>
      </c>
      <c r="DA53">
        <f t="shared" si="89"/>
        <v>1513.3274993221528</v>
      </c>
      <c r="DB53">
        <f t="shared" si="90"/>
        <v>0.84065810413580533</v>
      </c>
      <c r="DC53">
        <f t="shared" si="91"/>
        <v>0.19131620827161072</v>
      </c>
      <c r="DD53">
        <v>6</v>
      </c>
      <c r="DE53">
        <v>0.5</v>
      </c>
      <c r="DF53" t="s">
        <v>425</v>
      </c>
      <c r="DG53">
        <v>2</v>
      </c>
      <c r="DH53">
        <v>1693254639.5</v>
      </c>
      <c r="DI53">
        <v>60.344900000000003</v>
      </c>
      <c r="DJ53">
        <v>70.024600000000007</v>
      </c>
      <c r="DK53">
        <v>23.470600000000001</v>
      </c>
      <c r="DL53">
        <v>16.866299999999999</v>
      </c>
      <c r="DM53">
        <v>59.699800000000003</v>
      </c>
      <c r="DN53">
        <v>23.322700000000001</v>
      </c>
      <c r="DO53">
        <v>500.298</v>
      </c>
      <c r="DP53">
        <v>99.212400000000002</v>
      </c>
      <c r="DQ53">
        <v>9.9205799999999997E-2</v>
      </c>
      <c r="DR53">
        <v>28.396999999999998</v>
      </c>
      <c r="DS53">
        <v>28.010400000000001</v>
      </c>
      <c r="DT53">
        <v>999.9</v>
      </c>
      <c r="DU53">
        <v>0</v>
      </c>
      <c r="DV53">
        <v>0</v>
      </c>
      <c r="DW53">
        <v>10070</v>
      </c>
      <c r="DX53">
        <v>0</v>
      </c>
      <c r="DY53">
        <v>952.69200000000001</v>
      </c>
      <c r="DZ53">
        <v>-9.6796600000000002</v>
      </c>
      <c r="EA53">
        <v>61.795299999999997</v>
      </c>
      <c r="EB53">
        <v>71.225899999999996</v>
      </c>
      <c r="EC53">
        <v>6.6043500000000002</v>
      </c>
      <c r="ED53">
        <v>70.024600000000007</v>
      </c>
      <c r="EE53">
        <v>16.866299999999999</v>
      </c>
      <c r="EF53">
        <v>2.3285800000000001</v>
      </c>
      <c r="EG53">
        <v>1.6733499999999999</v>
      </c>
      <c r="EH53">
        <v>19.875499999999999</v>
      </c>
      <c r="EI53">
        <v>14.651400000000001</v>
      </c>
      <c r="EJ53">
        <v>1800.17</v>
      </c>
      <c r="EK53">
        <v>0.97799999999999998</v>
      </c>
      <c r="EL53">
        <v>2.2000499999999999E-2</v>
      </c>
      <c r="EM53">
        <v>0</v>
      </c>
      <c r="EN53">
        <v>839.86599999999999</v>
      </c>
      <c r="EO53">
        <v>5.0010300000000001</v>
      </c>
      <c r="EP53">
        <v>17275.7</v>
      </c>
      <c r="EQ53">
        <v>14702.5</v>
      </c>
      <c r="ER53">
        <v>48.25</v>
      </c>
      <c r="ES53">
        <v>50.561999999999998</v>
      </c>
      <c r="ET53">
        <v>49.811999999999998</v>
      </c>
      <c r="EU53">
        <v>49.125</v>
      </c>
      <c r="EV53">
        <v>49.75</v>
      </c>
      <c r="EW53">
        <v>1755.68</v>
      </c>
      <c r="EX53">
        <v>39.49</v>
      </c>
      <c r="EY53">
        <v>0</v>
      </c>
      <c r="EZ53">
        <v>123.6000001430511</v>
      </c>
      <c r="FA53">
        <v>0</v>
      </c>
      <c r="FB53">
        <v>840.43438461538472</v>
      </c>
      <c r="FC53">
        <v>-2.9310085575692759</v>
      </c>
      <c r="FD53">
        <v>-28.403418897478851</v>
      </c>
      <c r="FE53">
        <v>17279.707692307689</v>
      </c>
      <c r="FF53">
        <v>15</v>
      </c>
      <c r="FG53">
        <v>1693254600</v>
      </c>
      <c r="FH53" t="s">
        <v>617</v>
      </c>
      <c r="FI53">
        <v>1693254583.5</v>
      </c>
      <c r="FJ53">
        <v>1693254600</v>
      </c>
      <c r="FK53">
        <v>43</v>
      </c>
      <c r="FL53">
        <v>4.2999999999999997E-2</v>
      </c>
      <c r="FM53">
        <v>0</v>
      </c>
      <c r="FN53">
        <v>0.66400000000000003</v>
      </c>
      <c r="FO53">
        <v>1.4999999999999999E-2</v>
      </c>
      <c r="FP53">
        <v>70</v>
      </c>
      <c r="FQ53">
        <v>17</v>
      </c>
      <c r="FR53">
        <v>0.47</v>
      </c>
      <c r="FS53">
        <v>0.03</v>
      </c>
      <c r="FT53">
        <v>7.7361759314313758</v>
      </c>
      <c r="FU53">
        <v>-9.3171001455617394E-2</v>
      </c>
      <c r="FV53">
        <v>6.1634225008060137E-2</v>
      </c>
      <c r="FW53">
        <v>1</v>
      </c>
      <c r="FX53">
        <v>0.40309181329278182</v>
      </c>
      <c r="FY53">
        <v>1.4193221313983701E-2</v>
      </c>
      <c r="FZ53">
        <v>9.1544865831415106E-3</v>
      </c>
      <c r="GA53">
        <v>1</v>
      </c>
      <c r="GB53">
        <v>2</v>
      </c>
      <c r="GC53">
        <v>2</v>
      </c>
      <c r="GD53" t="s">
        <v>427</v>
      </c>
      <c r="GE53">
        <v>2.9025599999999998</v>
      </c>
      <c r="GF53">
        <v>2.8178299999999998</v>
      </c>
      <c r="GG53">
        <v>1.6316000000000001E-2</v>
      </c>
      <c r="GH53">
        <v>1.91156E-2</v>
      </c>
      <c r="GI53">
        <v>0.11754299999999999</v>
      </c>
      <c r="GJ53">
        <v>9.3016500000000002E-2</v>
      </c>
      <c r="GK53">
        <v>27337.9</v>
      </c>
      <c r="GL53">
        <v>27374.2</v>
      </c>
      <c r="GM53">
        <v>24658.5</v>
      </c>
      <c r="GN53">
        <v>24923.200000000001</v>
      </c>
      <c r="GO53">
        <v>28910</v>
      </c>
      <c r="GP53">
        <v>29583.1</v>
      </c>
      <c r="GQ53">
        <v>33351.4</v>
      </c>
      <c r="GR53">
        <v>33311.599999999999</v>
      </c>
      <c r="GS53">
        <v>1.9681999999999999</v>
      </c>
      <c r="GT53">
        <v>1.8391</v>
      </c>
      <c r="GU53">
        <v>-6.1094800000000005E-4</v>
      </c>
      <c r="GV53">
        <v>0</v>
      </c>
      <c r="GW53">
        <v>28.020299999999999</v>
      </c>
      <c r="GX53">
        <v>999.9</v>
      </c>
      <c r="GY53">
        <v>52.7</v>
      </c>
      <c r="GZ53">
        <v>35</v>
      </c>
      <c r="HA53">
        <v>30.002199999999998</v>
      </c>
      <c r="HB53">
        <v>61.823500000000003</v>
      </c>
      <c r="HC53">
        <v>25.6691</v>
      </c>
      <c r="HD53">
        <v>1</v>
      </c>
      <c r="HE53">
        <v>0.40266299999999999</v>
      </c>
      <c r="HF53">
        <v>3.21631</v>
      </c>
      <c r="HG53">
        <v>20.1876</v>
      </c>
      <c r="HH53">
        <v>5.23346</v>
      </c>
      <c r="HI53">
        <v>11.9201</v>
      </c>
      <c r="HJ53">
        <v>4.9607999999999999</v>
      </c>
      <c r="HK53">
        <v>3.2890000000000001</v>
      </c>
      <c r="HL53">
        <v>9999</v>
      </c>
      <c r="HM53">
        <v>9999</v>
      </c>
      <c r="HN53">
        <v>9999</v>
      </c>
      <c r="HO53">
        <v>872.9</v>
      </c>
      <c r="HP53">
        <v>1.88049</v>
      </c>
      <c r="HQ53">
        <v>1.8775900000000001</v>
      </c>
      <c r="HR53">
        <v>1.8855500000000001</v>
      </c>
      <c r="HS53">
        <v>1.8833899999999999</v>
      </c>
      <c r="HT53">
        <v>1.88086</v>
      </c>
      <c r="HU53">
        <v>1.8799600000000001</v>
      </c>
      <c r="HV53">
        <v>1.8811</v>
      </c>
      <c r="HW53">
        <v>1.88049</v>
      </c>
      <c r="HX53">
        <v>5</v>
      </c>
      <c r="HY53">
        <v>0</v>
      </c>
      <c r="HZ53">
        <v>0</v>
      </c>
      <c r="IA53">
        <v>0</v>
      </c>
      <c r="IB53" t="s">
        <v>428</v>
      </c>
      <c r="IC53" t="s">
        <v>429</v>
      </c>
      <c r="ID53" t="s">
        <v>430</v>
      </c>
      <c r="IE53" t="s">
        <v>430</v>
      </c>
      <c r="IF53" t="s">
        <v>430</v>
      </c>
      <c r="IG53" t="s">
        <v>430</v>
      </c>
      <c r="IH53">
        <v>0</v>
      </c>
      <c r="II53">
        <v>100</v>
      </c>
      <c r="IJ53">
        <v>100</v>
      </c>
      <c r="IK53">
        <v>0.64500000000000002</v>
      </c>
      <c r="IL53">
        <v>0.1479</v>
      </c>
      <c r="IM53">
        <v>0.52090398131296078</v>
      </c>
      <c r="IN53">
        <v>2.2153513873161218E-3</v>
      </c>
      <c r="IO53">
        <v>-2.2967369670569612E-6</v>
      </c>
      <c r="IP53">
        <v>7.7859689150384122E-10</v>
      </c>
      <c r="IQ53">
        <v>-0.11760371275379471</v>
      </c>
      <c r="IR53">
        <v>-4.1434251034592161E-3</v>
      </c>
      <c r="IS53">
        <v>8.3987709687394815E-4</v>
      </c>
      <c r="IT53">
        <v>-7.4586254598011197E-6</v>
      </c>
      <c r="IU53">
        <v>2</v>
      </c>
      <c r="IV53">
        <v>1930</v>
      </c>
      <c r="IW53">
        <v>2</v>
      </c>
      <c r="IX53">
        <v>41</v>
      </c>
      <c r="IY53">
        <v>0.9</v>
      </c>
      <c r="IZ53">
        <v>0.7</v>
      </c>
      <c r="JA53">
        <v>0.299072</v>
      </c>
      <c r="JB53">
        <v>2.5427200000000001</v>
      </c>
      <c r="JC53">
        <v>1.24512</v>
      </c>
      <c r="JD53">
        <v>2.2668499999999998</v>
      </c>
      <c r="JE53">
        <v>1.4501999999999999</v>
      </c>
      <c r="JF53">
        <v>2.3290999999999999</v>
      </c>
      <c r="JG53">
        <v>37.313800000000001</v>
      </c>
      <c r="JH53">
        <v>15.7081</v>
      </c>
      <c r="JI53">
        <v>18</v>
      </c>
      <c r="JJ53">
        <v>497.07799999999997</v>
      </c>
      <c r="JK53">
        <v>459.125</v>
      </c>
      <c r="JL53">
        <v>23.282299999999999</v>
      </c>
      <c r="JM53">
        <v>32.433999999999997</v>
      </c>
      <c r="JN53">
        <v>30.0002</v>
      </c>
      <c r="JO53">
        <v>32.278100000000002</v>
      </c>
      <c r="JP53">
        <v>32.230200000000004</v>
      </c>
      <c r="JQ53">
        <v>6.0684100000000001</v>
      </c>
      <c r="JR53">
        <v>48.26</v>
      </c>
      <c r="JS53">
        <v>0</v>
      </c>
      <c r="JT53">
        <v>23.276499999999999</v>
      </c>
      <c r="JU53">
        <v>70</v>
      </c>
      <c r="JV53">
        <v>16.835899999999999</v>
      </c>
      <c r="JW53">
        <v>99.534800000000004</v>
      </c>
      <c r="JX53">
        <v>99.39</v>
      </c>
    </row>
    <row r="54" spans="1:284" x14ac:dyDescent="0.3">
      <c r="A54">
        <v>38</v>
      </c>
      <c r="B54">
        <v>1693254744.5</v>
      </c>
      <c r="C54">
        <v>10135.400000095369</v>
      </c>
      <c r="D54" t="s">
        <v>618</v>
      </c>
      <c r="E54" t="s">
        <v>619</v>
      </c>
      <c r="F54" t="s">
        <v>416</v>
      </c>
      <c r="G54" t="s">
        <v>592</v>
      </c>
      <c r="H54" t="s">
        <v>593</v>
      </c>
      <c r="I54" t="s">
        <v>419</v>
      </c>
      <c r="J54" t="s">
        <v>511</v>
      </c>
      <c r="K54" t="s">
        <v>510</v>
      </c>
      <c r="L54" t="s">
        <v>594</v>
      </c>
      <c r="M54">
        <v>1693254744.5</v>
      </c>
      <c r="N54">
        <f t="shared" si="46"/>
        <v>5.7340296776679017E-3</v>
      </c>
      <c r="O54">
        <f t="shared" si="47"/>
        <v>5.7340296776679018</v>
      </c>
      <c r="P54">
        <f t="shared" si="48"/>
        <v>3.2675731702980864</v>
      </c>
      <c r="Q54">
        <f t="shared" si="49"/>
        <v>25.867999999999999</v>
      </c>
      <c r="R54">
        <f t="shared" si="50"/>
        <v>11.871363624211416</v>
      </c>
      <c r="S54">
        <f t="shared" si="51"/>
        <v>1.1790175724526342</v>
      </c>
      <c r="T54">
        <f t="shared" si="52"/>
        <v>2.5691089524040001</v>
      </c>
      <c r="U54">
        <f t="shared" si="53"/>
        <v>0.41172266588771145</v>
      </c>
      <c r="V54">
        <f t="shared" si="54"/>
        <v>2.9113764394361796</v>
      </c>
      <c r="W54">
        <f t="shared" si="55"/>
        <v>0.38189609892135001</v>
      </c>
      <c r="X54">
        <f t="shared" si="56"/>
        <v>0.24118455285844753</v>
      </c>
      <c r="Y54">
        <f t="shared" si="57"/>
        <v>344.38209864457349</v>
      </c>
      <c r="Z54">
        <f t="shared" si="58"/>
        <v>28.984552494375716</v>
      </c>
      <c r="AA54">
        <f t="shared" si="59"/>
        <v>28.002099999999999</v>
      </c>
      <c r="AB54">
        <f t="shared" si="60"/>
        <v>3.7953042791965981</v>
      </c>
      <c r="AC54">
        <f t="shared" si="61"/>
        <v>60.358743005463431</v>
      </c>
      <c r="AD54">
        <f t="shared" si="62"/>
        <v>2.3502460562228999</v>
      </c>
      <c r="AE54">
        <f t="shared" si="63"/>
        <v>3.8937955616639748</v>
      </c>
      <c r="AF54">
        <f t="shared" si="64"/>
        <v>1.4450582229736981</v>
      </c>
      <c r="AG54">
        <f t="shared" si="65"/>
        <v>-252.87070878515448</v>
      </c>
      <c r="AH54">
        <f t="shared" si="66"/>
        <v>69.092967330589374</v>
      </c>
      <c r="AI54">
        <f t="shared" si="67"/>
        <v>5.184511588655627</v>
      </c>
      <c r="AJ54">
        <f t="shared" si="68"/>
        <v>165.78886877866404</v>
      </c>
      <c r="AK54">
        <v>0</v>
      </c>
      <c r="AL54">
        <v>0</v>
      </c>
      <c r="AM54">
        <f t="shared" si="69"/>
        <v>1</v>
      </c>
      <c r="AN54">
        <f t="shared" si="70"/>
        <v>0</v>
      </c>
      <c r="AO54">
        <f t="shared" si="71"/>
        <v>52086.201307761985</v>
      </c>
      <c r="AP54" t="s">
        <v>422</v>
      </c>
      <c r="AQ54">
        <v>10366.9</v>
      </c>
      <c r="AR54">
        <v>993.59653846153856</v>
      </c>
      <c r="AS54">
        <v>3431.87</v>
      </c>
      <c r="AT54">
        <f t="shared" si="72"/>
        <v>0.71047955241266758</v>
      </c>
      <c r="AU54">
        <v>-3.9894345373445681</v>
      </c>
      <c r="AV54" t="s">
        <v>620</v>
      </c>
      <c r="AW54">
        <v>10442.6</v>
      </c>
      <c r="AX54">
        <v>856.21175999999991</v>
      </c>
      <c r="AY54">
        <v>900.79690522720807</v>
      </c>
      <c r="AZ54">
        <f t="shared" si="73"/>
        <v>4.9495224693253626E-2</v>
      </c>
      <c r="BA54">
        <v>0.5</v>
      </c>
      <c r="BB54">
        <f t="shared" si="74"/>
        <v>1513.2431993222865</v>
      </c>
      <c r="BC54">
        <f t="shared" si="75"/>
        <v>3.2675731702980864</v>
      </c>
      <c r="BD54">
        <f t="shared" si="76"/>
        <v>37.449156082997277</v>
      </c>
      <c r="BE54">
        <f t="shared" si="77"/>
        <v>4.7956651719252676E-3</v>
      </c>
      <c r="BF54">
        <f t="shared" si="78"/>
        <v>2.8098154868042968</v>
      </c>
      <c r="BG54">
        <f t="shared" si="79"/>
        <v>547.88920092201079</v>
      </c>
      <c r="BH54" t="s">
        <v>621</v>
      </c>
      <c r="BI54">
        <v>698.16</v>
      </c>
      <c r="BJ54">
        <f t="shared" si="80"/>
        <v>698.16</v>
      </c>
      <c r="BK54">
        <f t="shared" si="81"/>
        <v>0.22495293228843516</v>
      </c>
      <c r="BL54">
        <f t="shared" si="82"/>
        <v>0.22002480336549129</v>
      </c>
      <c r="BM54">
        <f t="shared" si="83"/>
        <v>0.92587476168752048</v>
      </c>
      <c r="BN54">
        <f t="shared" si="84"/>
        <v>-0.48044527411681881</v>
      </c>
      <c r="BO54">
        <f t="shared" si="85"/>
        <v>1.0380595674349737</v>
      </c>
      <c r="BP54">
        <f t="shared" si="86"/>
        <v>0.17940949177999074</v>
      </c>
      <c r="BQ54">
        <f t="shared" si="87"/>
        <v>0.82059050822000923</v>
      </c>
      <c r="BR54">
        <v>7502</v>
      </c>
      <c r="BS54">
        <v>290.00000000000011</v>
      </c>
      <c r="BT54">
        <v>890.74</v>
      </c>
      <c r="BU54">
        <v>55</v>
      </c>
      <c r="BV54">
        <v>10442.6</v>
      </c>
      <c r="BW54">
        <v>888.14</v>
      </c>
      <c r="BX54">
        <v>2.6</v>
      </c>
      <c r="BY54">
        <v>300.00000000000011</v>
      </c>
      <c r="BZ54">
        <v>38.200000000000003</v>
      </c>
      <c r="CA54">
        <v>900.79690522720807</v>
      </c>
      <c r="CB54">
        <v>0.98565922233789849</v>
      </c>
      <c r="CC54">
        <v>-13.217293620226609</v>
      </c>
      <c r="CD54">
        <v>0.84081146977043553</v>
      </c>
      <c r="CE54">
        <v>0.89822200297243437</v>
      </c>
      <c r="CF54">
        <v>-1.131415372636263E-2</v>
      </c>
      <c r="CG54">
        <v>289.99999999999989</v>
      </c>
      <c r="CH54">
        <v>886.5</v>
      </c>
      <c r="CI54">
        <v>655</v>
      </c>
      <c r="CJ54">
        <v>10398.6</v>
      </c>
      <c r="CK54">
        <v>888.09</v>
      </c>
      <c r="CL54">
        <v>-1.59</v>
      </c>
      <c r="CZ54">
        <f t="shared" si="88"/>
        <v>1800.07</v>
      </c>
      <c r="DA54">
        <f t="shared" si="89"/>
        <v>1513.2431993222865</v>
      </c>
      <c r="DB54">
        <f t="shared" si="90"/>
        <v>0.84065797403561338</v>
      </c>
      <c r="DC54">
        <f t="shared" si="91"/>
        <v>0.19131594807122695</v>
      </c>
      <c r="DD54">
        <v>6</v>
      </c>
      <c r="DE54">
        <v>0.5</v>
      </c>
      <c r="DF54" t="s">
        <v>425</v>
      </c>
      <c r="DG54">
        <v>2</v>
      </c>
      <c r="DH54">
        <v>1693254744.5</v>
      </c>
      <c r="DI54">
        <v>25.867999999999999</v>
      </c>
      <c r="DJ54">
        <v>29.9636</v>
      </c>
      <c r="DK54">
        <v>23.664300000000001</v>
      </c>
      <c r="DL54">
        <v>16.952000000000002</v>
      </c>
      <c r="DM54">
        <v>25.247699999999998</v>
      </c>
      <c r="DN54">
        <v>23.5153</v>
      </c>
      <c r="DO54">
        <v>500.42500000000001</v>
      </c>
      <c r="DP54">
        <v>99.215699999999998</v>
      </c>
      <c r="DQ54">
        <v>0.10040300000000001</v>
      </c>
      <c r="DR54">
        <v>28.442299999999999</v>
      </c>
      <c r="DS54">
        <v>28.002099999999999</v>
      </c>
      <c r="DT54">
        <v>999.9</v>
      </c>
      <c r="DU54">
        <v>0</v>
      </c>
      <c r="DV54">
        <v>0</v>
      </c>
      <c r="DW54">
        <v>9975</v>
      </c>
      <c r="DX54">
        <v>0</v>
      </c>
      <c r="DY54">
        <v>940.51599999999996</v>
      </c>
      <c r="DZ54">
        <v>-4.0956200000000003</v>
      </c>
      <c r="EA54">
        <v>26.495000000000001</v>
      </c>
      <c r="EB54">
        <v>30.4803</v>
      </c>
      <c r="EC54">
        <v>6.7123100000000004</v>
      </c>
      <c r="ED54">
        <v>29.9636</v>
      </c>
      <c r="EE54">
        <v>16.952000000000002</v>
      </c>
      <c r="EF54">
        <v>2.3478699999999999</v>
      </c>
      <c r="EG54">
        <v>1.6819</v>
      </c>
      <c r="EH54">
        <v>20.008600000000001</v>
      </c>
      <c r="EI54">
        <v>14.730399999999999</v>
      </c>
      <c r="EJ54">
        <v>1800.07</v>
      </c>
      <c r="EK54">
        <v>0.97800799999999999</v>
      </c>
      <c r="EL54">
        <v>2.1992399999999999E-2</v>
      </c>
      <c r="EM54">
        <v>0</v>
      </c>
      <c r="EN54">
        <v>855.97699999999998</v>
      </c>
      <c r="EO54">
        <v>5.0010300000000001</v>
      </c>
      <c r="EP54">
        <v>17514.3</v>
      </c>
      <c r="EQ54">
        <v>14701.7</v>
      </c>
      <c r="ER54">
        <v>47.625</v>
      </c>
      <c r="ES54">
        <v>49.875</v>
      </c>
      <c r="ET54">
        <v>49.061999999999998</v>
      </c>
      <c r="EU54">
        <v>48.625</v>
      </c>
      <c r="EV54">
        <v>49.186999999999998</v>
      </c>
      <c r="EW54">
        <v>1755.59</v>
      </c>
      <c r="EX54">
        <v>39.479999999999997</v>
      </c>
      <c r="EY54">
        <v>0</v>
      </c>
      <c r="EZ54">
        <v>102.7999999523163</v>
      </c>
      <c r="FA54">
        <v>0</v>
      </c>
      <c r="FB54">
        <v>856.21175999999991</v>
      </c>
      <c r="FC54">
        <v>-1.3063846322509951</v>
      </c>
      <c r="FD54">
        <v>-28.08461559765291</v>
      </c>
      <c r="FE54">
        <v>17514.88</v>
      </c>
      <c r="FF54">
        <v>15</v>
      </c>
      <c r="FG54">
        <v>1693254706.5</v>
      </c>
      <c r="FH54" t="s">
        <v>622</v>
      </c>
      <c r="FI54">
        <v>1693254697</v>
      </c>
      <c r="FJ54">
        <v>1693254706.5</v>
      </c>
      <c r="FK54">
        <v>44</v>
      </c>
      <c r="FL54">
        <v>4.4999999999999998E-2</v>
      </c>
      <c r="FM54">
        <v>-3.0000000000000001E-3</v>
      </c>
      <c r="FN54">
        <v>0.629</v>
      </c>
      <c r="FO54">
        <v>1.0999999999999999E-2</v>
      </c>
      <c r="FP54">
        <v>30</v>
      </c>
      <c r="FQ54">
        <v>17</v>
      </c>
      <c r="FR54">
        <v>0.93</v>
      </c>
      <c r="FS54">
        <v>0.04</v>
      </c>
      <c r="FT54">
        <v>3.2931139781426779</v>
      </c>
      <c r="FU54">
        <v>-6.6760124381980784E-2</v>
      </c>
      <c r="FV54">
        <v>5.5467433172731978E-2</v>
      </c>
      <c r="FW54">
        <v>1</v>
      </c>
      <c r="FX54">
        <v>0.41138129318738059</v>
      </c>
      <c r="FY54">
        <v>5.4349110079806563E-2</v>
      </c>
      <c r="FZ54">
        <v>1.7735316737992571E-2</v>
      </c>
      <c r="GA54">
        <v>1</v>
      </c>
      <c r="GB54">
        <v>2</v>
      </c>
      <c r="GC54">
        <v>2</v>
      </c>
      <c r="GD54" t="s">
        <v>427</v>
      </c>
      <c r="GE54">
        <v>2.9029099999999999</v>
      </c>
      <c r="GF54">
        <v>2.81819</v>
      </c>
      <c r="GG54">
        <v>6.9500899999999999E-3</v>
      </c>
      <c r="GH54">
        <v>8.2654600000000005E-3</v>
      </c>
      <c r="GI54">
        <v>0.118225</v>
      </c>
      <c r="GJ54">
        <v>9.3357499999999996E-2</v>
      </c>
      <c r="GK54">
        <v>27598.2</v>
      </c>
      <c r="GL54">
        <v>27679.5</v>
      </c>
      <c r="GM54">
        <v>24658.799999999999</v>
      </c>
      <c r="GN54">
        <v>24925.8</v>
      </c>
      <c r="GO54">
        <v>28887.8</v>
      </c>
      <c r="GP54">
        <v>29575.4</v>
      </c>
      <c r="GQ54">
        <v>33351.800000000003</v>
      </c>
      <c r="GR54">
        <v>33315.599999999999</v>
      </c>
      <c r="GS54">
        <v>1.9681999999999999</v>
      </c>
      <c r="GT54">
        <v>1.8394999999999999</v>
      </c>
      <c r="GU54">
        <v>6.0498699999999997E-3</v>
      </c>
      <c r="GV54">
        <v>0</v>
      </c>
      <c r="GW54">
        <v>27.903300000000002</v>
      </c>
      <c r="GX54">
        <v>999.9</v>
      </c>
      <c r="GY54">
        <v>52.8</v>
      </c>
      <c r="GZ54">
        <v>35</v>
      </c>
      <c r="HA54">
        <v>30.057600000000001</v>
      </c>
      <c r="HB54">
        <v>61.793599999999998</v>
      </c>
      <c r="HC54">
        <v>25.384599999999999</v>
      </c>
      <c r="HD54">
        <v>1</v>
      </c>
      <c r="HE54">
        <v>0.40212399999999998</v>
      </c>
      <c r="HF54">
        <v>3.47986</v>
      </c>
      <c r="HG54">
        <v>20.1828</v>
      </c>
      <c r="HH54">
        <v>5.2328599999999996</v>
      </c>
      <c r="HI54">
        <v>11.9201</v>
      </c>
      <c r="HJ54">
        <v>4.9610000000000003</v>
      </c>
      <c r="HK54">
        <v>3.2890000000000001</v>
      </c>
      <c r="HL54">
        <v>9999</v>
      </c>
      <c r="HM54">
        <v>9999</v>
      </c>
      <c r="HN54">
        <v>9999</v>
      </c>
      <c r="HO54">
        <v>872.9</v>
      </c>
      <c r="HP54">
        <v>1.88049</v>
      </c>
      <c r="HQ54">
        <v>1.8775900000000001</v>
      </c>
      <c r="HR54">
        <v>1.88561</v>
      </c>
      <c r="HS54">
        <v>1.8833899999999999</v>
      </c>
      <c r="HT54">
        <v>1.88086</v>
      </c>
      <c r="HU54">
        <v>1.8799600000000001</v>
      </c>
      <c r="HV54">
        <v>1.8811</v>
      </c>
      <c r="HW54">
        <v>1.88049</v>
      </c>
      <c r="HX54">
        <v>5</v>
      </c>
      <c r="HY54">
        <v>0</v>
      </c>
      <c r="HZ54">
        <v>0</v>
      </c>
      <c r="IA54">
        <v>0</v>
      </c>
      <c r="IB54" t="s">
        <v>428</v>
      </c>
      <c r="IC54" t="s">
        <v>429</v>
      </c>
      <c r="ID54" t="s">
        <v>430</v>
      </c>
      <c r="IE54" t="s">
        <v>430</v>
      </c>
      <c r="IF54" t="s">
        <v>430</v>
      </c>
      <c r="IG54" t="s">
        <v>430</v>
      </c>
      <c r="IH54">
        <v>0</v>
      </c>
      <c r="II54">
        <v>100</v>
      </c>
      <c r="IJ54">
        <v>100</v>
      </c>
      <c r="IK54">
        <v>0.62</v>
      </c>
      <c r="IL54">
        <v>0.14899999999999999</v>
      </c>
      <c r="IM54">
        <v>0.5658227538314371</v>
      </c>
      <c r="IN54">
        <v>2.2153513873161218E-3</v>
      </c>
      <c r="IO54">
        <v>-2.2967369670569612E-6</v>
      </c>
      <c r="IP54">
        <v>7.7859689150384122E-10</v>
      </c>
      <c r="IQ54">
        <v>-0.1210257680494131</v>
      </c>
      <c r="IR54">
        <v>-4.1434251034592161E-3</v>
      </c>
      <c r="IS54">
        <v>8.3987709687394815E-4</v>
      </c>
      <c r="IT54">
        <v>-7.4586254598011197E-6</v>
      </c>
      <c r="IU54">
        <v>2</v>
      </c>
      <c r="IV54">
        <v>1930</v>
      </c>
      <c r="IW54">
        <v>2</v>
      </c>
      <c r="IX54">
        <v>41</v>
      </c>
      <c r="IY54">
        <v>0.8</v>
      </c>
      <c r="IZ54">
        <v>0.6</v>
      </c>
      <c r="JA54">
        <v>0.21484400000000001</v>
      </c>
      <c r="JB54">
        <v>2.5671400000000002</v>
      </c>
      <c r="JC54">
        <v>1.24512</v>
      </c>
      <c r="JD54">
        <v>2.2656200000000002</v>
      </c>
      <c r="JE54">
        <v>1.4501999999999999</v>
      </c>
      <c r="JF54">
        <v>2.2961399999999998</v>
      </c>
      <c r="JG54">
        <v>37.2181</v>
      </c>
      <c r="JH54">
        <v>15.681800000000001</v>
      </c>
      <c r="JI54">
        <v>18</v>
      </c>
      <c r="JJ54">
        <v>496.98200000000003</v>
      </c>
      <c r="JK54">
        <v>459.33</v>
      </c>
      <c r="JL54">
        <v>23.1479</v>
      </c>
      <c r="JM54">
        <v>32.413899999999998</v>
      </c>
      <c r="JN54">
        <v>29.9998</v>
      </c>
      <c r="JO54">
        <v>32.266599999999997</v>
      </c>
      <c r="JP54">
        <v>32.221600000000002</v>
      </c>
      <c r="JQ54">
        <v>4.3729199999999997</v>
      </c>
      <c r="JR54">
        <v>47.813099999999999</v>
      </c>
      <c r="JS54">
        <v>0</v>
      </c>
      <c r="JT54">
        <v>23.145600000000002</v>
      </c>
      <c r="JU54">
        <v>30</v>
      </c>
      <c r="JV54">
        <v>16.880700000000001</v>
      </c>
      <c r="JW54">
        <v>99.535899999999998</v>
      </c>
      <c r="JX54">
        <v>99.401300000000006</v>
      </c>
    </row>
    <row r="55" spans="1:284" x14ac:dyDescent="0.3">
      <c r="A55">
        <v>39</v>
      </c>
      <c r="B55">
        <v>1693254850.5</v>
      </c>
      <c r="C55">
        <v>10241.400000095369</v>
      </c>
      <c r="D55" t="s">
        <v>623</v>
      </c>
      <c r="E55" t="s">
        <v>624</v>
      </c>
      <c r="F55" t="s">
        <v>416</v>
      </c>
      <c r="G55" t="s">
        <v>592</v>
      </c>
      <c r="H55" t="s">
        <v>593</v>
      </c>
      <c r="I55" t="s">
        <v>419</v>
      </c>
      <c r="J55" t="s">
        <v>511</v>
      </c>
      <c r="K55" t="s">
        <v>510</v>
      </c>
      <c r="L55" t="s">
        <v>594</v>
      </c>
      <c r="M55">
        <v>1693254850.5</v>
      </c>
      <c r="N55">
        <f t="shared" si="46"/>
        <v>5.8788659406814967E-3</v>
      </c>
      <c r="O55">
        <f t="shared" si="47"/>
        <v>5.8788659406814965</v>
      </c>
      <c r="P55">
        <f t="shared" si="48"/>
        <v>0.92620600132636055</v>
      </c>
      <c r="Q55">
        <f t="shared" si="49"/>
        <v>8.6994799999999994</v>
      </c>
      <c r="R55">
        <f t="shared" si="50"/>
        <v>4.8154465796303461</v>
      </c>
      <c r="S55">
        <f t="shared" si="51"/>
        <v>0.47824679937297476</v>
      </c>
      <c r="T55">
        <f t="shared" si="52"/>
        <v>0.863990161122</v>
      </c>
      <c r="U55">
        <f t="shared" si="53"/>
        <v>0.42537819993665782</v>
      </c>
      <c r="V55">
        <f t="shared" si="54"/>
        <v>2.915743955260619</v>
      </c>
      <c r="W55">
        <f t="shared" si="55"/>
        <v>0.39366584496504908</v>
      </c>
      <c r="X55">
        <f t="shared" si="56"/>
        <v>0.24869307690311535</v>
      </c>
      <c r="Y55">
        <f t="shared" si="57"/>
        <v>344.35609864412476</v>
      </c>
      <c r="Z55">
        <f t="shared" si="58"/>
        <v>28.914358944144617</v>
      </c>
      <c r="AA55">
        <f t="shared" si="59"/>
        <v>27.9742</v>
      </c>
      <c r="AB55">
        <f t="shared" si="60"/>
        <v>3.7891357890351705</v>
      </c>
      <c r="AC55">
        <f t="shared" si="61"/>
        <v>60.510659000459114</v>
      </c>
      <c r="AD55">
        <f t="shared" si="62"/>
        <v>2.351852272605</v>
      </c>
      <c r="AE55">
        <f t="shared" si="63"/>
        <v>3.8866743668865942</v>
      </c>
      <c r="AF55">
        <f t="shared" si="64"/>
        <v>1.4372835164301705</v>
      </c>
      <c r="AG55">
        <f t="shared" si="65"/>
        <v>-259.25798798405401</v>
      </c>
      <c r="AH55">
        <f t="shared" si="66"/>
        <v>68.630720571449956</v>
      </c>
      <c r="AI55">
        <f t="shared" si="67"/>
        <v>5.1405912250410406</v>
      </c>
      <c r="AJ55">
        <f t="shared" si="68"/>
        <v>158.86942245656172</v>
      </c>
      <c r="AK55">
        <v>0</v>
      </c>
      <c r="AL55">
        <v>0</v>
      </c>
      <c r="AM55">
        <f t="shared" si="69"/>
        <v>1</v>
      </c>
      <c r="AN55">
        <f t="shared" si="70"/>
        <v>0</v>
      </c>
      <c r="AO55">
        <f t="shared" si="71"/>
        <v>52216.581311857262</v>
      </c>
      <c r="AP55" t="s">
        <v>422</v>
      </c>
      <c r="AQ55">
        <v>10366.9</v>
      </c>
      <c r="AR55">
        <v>993.59653846153856</v>
      </c>
      <c r="AS55">
        <v>3431.87</v>
      </c>
      <c r="AT55">
        <f t="shared" si="72"/>
        <v>0.71047955241266758</v>
      </c>
      <c r="AU55">
        <v>-3.9894345373445681</v>
      </c>
      <c r="AV55" t="s">
        <v>625</v>
      </c>
      <c r="AW55">
        <v>10449.1</v>
      </c>
      <c r="AX55">
        <v>863.65672000000006</v>
      </c>
      <c r="AY55">
        <v>898.51202920936123</v>
      </c>
      <c r="AZ55">
        <f t="shared" si="73"/>
        <v>3.8792256615675869E-2</v>
      </c>
      <c r="BA55">
        <v>0.5</v>
      </c>
      <c r="BB55">
        <f t="shared" si="74"/>
        <v>1513.1258993220622</v>
      </c>
      <c r="BC55">
        <f t="shared" si="75"/>
        <v>0.92620600132636055</v>
      </c>
      <c r="BD55">
        <f t="shared" si="76"/>
        <v>29.348784089163384</v>
      </c>
      <c r="BE55">
        <f t="shared" si="77"/>
        <v>3.2486659179340742E-3</v>
      </c>
      <c r="BF55">
        <f t="shared" si="78"/>
        <v>2.8195036776745748</v>
      </c>
      <c r="BG55">
        <f t="shared" si="79"/>
        <v>547.04309226826308</v>
      </c>
      <c r="BH55" t="s">
        <v>626</v>
      </c>
      <c r="BI55">
        <v>707.09</v>
      </c>
      <c r="BJ55">
        <f t="shared" si="80"/>
        <v>707.09</v>
      </c>
      <c r="BK55">
        <f t="shared" si="81"/>
        <v>0.2130433683540125</v>
      </c>
      <c r="BL55">
        <f t="shared" si="82"/>
        <v>0.18208619641806942</v>
      </c>
      <c r="BM55">
        <f t="shared" si="83"/>
        <v>0.92974771203203155</v>
      </c>
      <c r="BN55">
        <f t="shared" si="84"/>
        <v>-0.36657189991820904</v>
      </c>
      <c r="BO55">
        <f t="shared" si="85"/>
        <v>1.0389966551135665</v>
      </c>
      <c r="BP55">
        <f t="shared" si="86"/>
        <v>0.14907697195391786</v>
      </c>
      <c r="BQ55">
        <f t="shared" si="87"/>
        <v>0.85092302804608211</v>
      </c>
      <c r="BR55">
        <v>7504</v>
      </c>
      <c r="BS55">
        <v>290.00000000000011</v>
      </c>
      <c r="BT55">
        <v>890.68</v>
      </c>
      <c r="BU55">
        <v>45</v>
      </c>
      <c r="BV55">
        <v>10449.1</v>
      </c>
      <c r="BW55">
        <v>887.55</v>
      </c>
      <c r="BX55">
        <v>3.13</v>
      </c>
      <c r="BY55">
        <v>300.00000000000011</v>
      </c>
      <c r="BZ55">
        <v>38.200000000000003</v>
      </c>
      <c r="CA55">
        <v>898.51202920936123</v>
      </c>
      <c r="CB55">
        <v>0.76390218975360946</v>
      </c>
      <c r="CC55">
        <v>-11.45539656708641</v>
      </c>
      <c r="CD55">
        <v>0.6519287083662324</v>
      </c>
      <c r="CE55">
        <v>0.91685455998595344</v>
      </c>
      <c r="CF55">
        <v>-1.1319050945495009E-2</v>
      </c>
      <c r="CG55">
        <v>289.99999999999989</v>
      </c>
      <c r="CH55">
        <v>886.46</v>
      </c>
      <c r="CI55">
        <v>635</v>
      </c>
      <c r="CJ55">
        <v>10405</v>
      </c>
      <c r="CK55">
        <v>887.5</v>
      </c>
      <c r="CL55">
        <v>-1.04</v>
      </c>
      <c r="CZ55">
        <f t="shared" si="88"/>
        <v>1799.93</v>
      </c>
      <c r="DA55">
        <f t="shared" si="89"/>
        <v>1513.1258993220622</v>
      </c>
      <c r="DB55">
        <f t="shared" si="90"/>
        <v>0.84065819188638569</v>
      </c>
      <c r="DC55">
        <f t="shared" si="91"/>
        <v>0.19131638377277158</v>
      </c>
      <c r="DD55">
        <v>6</v>
      </c>
      <c r="DE55">
        <v>0.5</v>
      </c>
      <c r="DF55" t="s">
        <v>425</v>
      </c>
      <c r="DG55">
        <v>2</v>
      </c>
      <c r="DH55">
        <v>1693254850.5</v>
      </c>
      <c r="DI55">
        <v>8.6994799999999994</v>
      </c>
      <c r="DJ55">
        <v>9.8709399999999992</v>
      </c>
      <c r="DK55">
        <v>23.680700000000002</v>
      </c>
      <c r="DL55">
        <v>16.801100000000002</v>
      </c>
      <c r="DM55">
        <v>8.0778199999999991</v>
      </c>
      <c r="DN55">
        <v>23.527999999999999</v>
      </c>
      <c r="DO55">
        <v>500.58</v>
      </c>
      <c r="DP55">
        <v>99.215100000000007</v>
      </c>
      <c r="DQ55">
        <v>0.10005</v>
      </c>
      <c r="DR55">
        <v>28.410799999999998</v>
      </c>
      <c r="DS55">
        <v>27.9742</v>
      </c>
      <c r="DT55">
        <v>999.9</v>
      </c>
      <c r="DU55">
        <v>0</v>
      </c>
      <c r="DV55">
        <v>0</v>
      </c>
      <c r="DW55">
        <v>10000</v>
      </c>
      <c r="DX55">
        <v>0</v>
      </c>
      <c r="DY55">
        <v>926.03399999999999</v>
      </c>
      <c r="DZ55">
        <v>-1.1714599999999999</v>
      </c>
      <c r="EA55">
        <v>8.9104899999999994</v>
      </c>
      <c r="EB55">
        <v>10.0396</v>
      </c>
      <c r="EC55">
        <v>6.8795999999999999</v>
      </c>
      <c r="ED55">
        <v>9.8709399999999992</v>
      </c>
      <c r="EE55">
        <v>16.801100000000002</v>
      </c>
      <c r="EF55">
        <v>2.3494799999999998</v>
      </c>
      <c r="EG55">
        <v>1.66692</v>
      </c>
      <c r="EH55">
        <v>20.0197</v>
      </c>
      <c r="EI55">
        <v>14.591799999999999</v>
      </c>
      <c r="EJ55">
        <v>1799.93</v>
      </c>
      <c r="EK55">
        <v>0.97799700000000001</v>
      </c>
      <c r="EL55">
        <v>2.2003399999999999E-2</v>
      </c>
      <c r="EM55">
        <v>0</v>
      </c>
      <c r="EN55">
        <v>863.87900000000002</v>
      </c>
      <c r="EO55">
        <v>5.0010300000000001</v>
      </c>
      <c r="EP55">
        <v>17629.5</v>
      </c>
      <c r="EQ55">
        <v>14700.5</v>
      </c>
      <c r="ER55">
        <v>47.061999999999998</v>
      </c>
      <c r="ES55">
        <v>49.311999999999998</v>
      </c>
      <c r="ET55">
        <v>48.5</v>
      </c>
      <c r="EU55">
        <v>48.125</v>
      </c>
      <c r="EV55">
        <v>48.686999999999998</v>
      </c>
      <c r="EW55">
        <v>1755.44</v>
      </c>
      <c r="EX55">
        <v>39.49</v>
      </c>
      <c r="EY55">
        <v>0</v>
      </c>
      <c r="EZ55">
        <v>103.7999999523163</v>
      </c>
      <c r="FA55">
        <v>0</v>
      </c>
      <c r="FB55">
        <v>863.65672000000006</v>
      </c>
      <c r="FC55">
        <v>-0.1087692223957229</v>
      </c>
      <c r="FD55">
        <v>-39.107692345241347</v>
      </c>
      <c r="FE55">
        <v>17638.351999999999</v>
      </c>
      <c r="FF55">
        <v>15</v>
      </c>
      <c r="FG55">
        <v>1693254812.5</v>
      </c>
      <c r="FH55" t="s">
        <v>627</v>
      </c>
      <c r="FI55">
        <v>1693254799.5</v>
      </c>
      <c r="FJ55">
        <v>1693254812.5</v>
      </c>
      <c r="FK55">
        <v>45</v>
      </c>
      <c r="FL55">
        <v>3.7999999999999999E-2</v>
      </c>
      <c r="FM55">
        <v>3.0000000000000001E-3</v>
      </c>
      <c r="FN55">
        <v>0.625</v>
      </c>
      <c r="FO55">
        <v>1.4E-2</v>
      </c>
      <c r="FP55">
        <v>10</v>
      </c>
      <c r="FQ55">
        <v>17</v>
      </c>
      <c r="FR55">
        <v>1.17</v>
      </c>
      <c r="FS55">
        <v>0.03</v>
      </c>
      <c r="FT55">
        <v>0.9649720528755229</v>
      </c>
      <c r="FU55">
        <v>6.5202333620146574E-2</v>
      </c>
      <c r="FV55">
        <v>4.3930266476550267E-2</v>
      </c>
      <c r="FW55">
        <v>1</v>
      </c>
      <c r="FX55">
        <v>0.42412217257029572</v>
      </c>
      <c r="FY55">
        <v>5.0926451046267182E-2</v>
      </c>
      <c r="FZ55">
        <v>1.82608557810277E-2</v>
      </c>
      <c r="GA55">
        <v>1</v>
      </c>
      <c r="GB55">
        <v>2</v>
      </c>
      <c r="GC55">
        <v>2</v>
      </c>
      <c r="GD55" t="s">
        <v>427</v>
      </c>
      <c r="GE55">
        <v>2.9033600000000002</v>
      </c>
      <c r="GF55">
        <v>2.81806</v>
      </c>
      <c r="GG55">
        <v>2.2270599999999999E-3</v>
      </c>
      <c r="GH55">
        <v>2.7298800000000001E-3</v>
      </c>
      <c r="GI55">
        <v>0.11827699999999999</v>
      </c>
      <c r="GJ55">
        <v>9.2770699999999998E-2</v>
      </c>
      <c r="GK55">
        <v>27731.1</v>
      </c>
      <c r="GL55">
        <v>27834.5</v>
      </c>
      <c r="GM55">
        <v>24660.3</v>
      </c>
      <c r="GN55">
        <v>24926.400000000001</v>
      </c>
      <c r="GO55">
        <v>28888.6</v>
      </c>
      <c r="GP55">
        <v>29594.7</v>
      </c>
      <c r="GQ55">
        <v>33354.800000000003</v>
      </c>
      <c r="GR55">
        <v>33315.699999999997</v>
      </c>
      <c r="GS55">
        <v>1.9682999999999999</v>
      </c>
      <c r="GT55">
        <v>1.8403</v>
      </c>
      <c r="GU55">
        <v>2.65241E-3</v>
      </c>
      <c r="GV55">
        <v>0</v>
      </c>
      <c r="GW55">
        <v>27.930900000000001</v>
      </c>
      <c r="GX55">
        <v>999.9</v>
      </c>
      <c r="GY55">
        <v>52.7</v>
      </c>
      <c r="GZ55">
        <v>34.9</v>
      </c>
      <c r="HA55">
        <v>29.837800000000001</v>
      </c>
      <c r="HB55">
        <v>61.453600000000002</v>
      </c>
      <c r="HC55">
        <v>24.703499999999998</v>
      </c>
      <c r="HD55">
        <v>1</v>
      </c>
      <c r="HE55">
        <v>0.39588400000000001</v>
      </c>
      <c r="HF55">
        <v>2.7836500000000002</v>
      </c>
      <c r="HG55">
        <v>20.195900000000002</v>
      </c>
      <c r="HH55">
        <v>5.23346</v>
      </c>
      <c r="HI55">
        <v>11.9201</v>
      </c>
      <c r="HJ55">
        <v>4.9610000000000003</v>
      </c>
      <c r="HK55">
        <v>3.2890000000000001</v>
      </c>
      <c r="HL55">
        <v>9999</v>
      </c>
      <c r="HM55">
        <v>9999</v>
      </c>
      <c r="HN55">
        <v>9999</v>
      </c>
      <c r="HO55">
        <v>872.9</v>
      </c>
      <c r="HP55">
        <v>1.88049</v>
      </c>
      <c r="HQ55">
        <v>1.8775900000000001</v>
      </c>
      <c r="HR55">
        <v>1.8855599999999999</v>
      </c>
      <c r="HS55">
        <v>1.8833899999999999</v>
      </c>
      <c r="HT55">
        <v>1.88089</v>
      </c>
      <c r="HU55">
        <v>1.8799399999999999</v>
      </c>
      <c r="HV55">
        <v>1.8811</v>
      </c>
      <c r="HW55">
        <v>1.88049</v>
      </c>
      <c r="HX55">
        <v>5</v>
      </c>
      <c r="HY55">
        <v>0</v>
      </c>
      <c r="HZ55">
        <v>0</v>
      </c>
      <c r="IA55">
        <v>0</v>
      </c>
      <c r="IB55" t="s">
        <v>428</v>
      </c>
      <c r="IC55" t="s">
        <v>429</v>
      </c>
      <c r="ID55" t="s">
        <v>430</v>
      </c>
      <c r="IE55" t="s">
        <v>430</v>
      </c>
      <c r="IF55" t="s">
        <v>430</v>
      </c>
      <c r="IG55" t="s">
        <v>430</v>
      </c>
      <c r="IH55">
        <v>0</v>
      </c>
      <c r="II55">
        <v>100</v>
      </c>
      <c r="IJ55">
        <v>100</v>
      </c>
      <c r="IK55">
        <v>0.622</v>
      </c>
      <c r="IL55">
        <v>0.1527</v>
      </c>
      <c r="IM55">
        <v>0.60392026140262423</v>
      </c>
      <c r="IN55">
        <v>2.2153513873161218E-3</v>
      </c>
      <c r="IO55">
        <v>-2.2967369670569612E-6</v>
      </c>
      <c r="IP55">
        <v>7.7859689150384122E-10</v>
      </c>
      <c r="IQ55">
        <v>-0.1176276752951646</v>
      </c>
      <c r="IR55">
        <v>-4.1434251034592161E-3</v>
      </c>
      <c r="IS55">
        <v>8.3987709687394815E-4</v>
      </c>
      <c r="IT55">
        <v>-7.4586254598011197E-6</v>
      </c>
      <c r="IU55">
        <v>2</v>
      </c>
      <c r="IV55">
        <v>1930</v>
      </c>
      <c r="IW55">
        <v>2</v>
      </c>
      <c r="IX55">
        <v>41</v>
      </c>
      <c r="IY55">
        <v>0.8</v>
      </c>
      <c r="IZ55">
        <v>0.6</v>
      </c>
      <c r="JA55">
        <v>0.17333999999999999</v>
      </c>
      <c r="JB55">
        <v>2.5891099999999998</v>
      </c>
      <c r="JC55">
        <v>1.24512</v>
      </c>
      <c r="JD55">
        <v>2.2656200000000002</v>
      </c>
      <c r="JE55">
        <v>1.4501999999999999</v>
      </c>
      <c r="JF55">
        <v>2.21069</v>
      </c>
      <c r="JG55">
        <v>37.122500000000002</v>
      </c>
      <c r="JH55">
        <v>15.6556</v>
      </c>
      <c r="JI55">
        <v>18</v>
      </c>
      <c r="JJ55">
        <v>496.78800000000001</v>
      </c>
      <c r="JK55">
        <v>459.64499999999998</v>
      </c>
      <c r="JL55">
        <v>23.0121</v>
      </c>
      <c r="JM55">
        <v>32.376600000000003</v>
      </c>
      <c r="JN55">
        <v>29.9969</v>
      </c>
      <c r="JO55">
        <v>32.234999999999999</v>
      </c>
      <c r="JP55">
        <v>32.193100000000001</v>
      </c>
      <c r="JQ55">
        <v>3.5422699999999998</v>
      </c>
      <c r="JR55">
        <v>48.038899999999998</v>
      </c>
      <c r="JS55">
        <v>0</v>
      </c>
      <c r="JT55">
        <v>23.106400000000001</v>
      </c>
      <c r="JU55">
        <v>10</v>
      </c>
      <c r="JV55">
        <v>16.763100000000001</v>
      </c>
      <c r="JW55">
        <v>99.543800000000005</v>
      </c>
      <c r="JX55">
        <v>99.4024</v>
      </c>
    </row>
    <row r="56" spans="1:284" x14ac:dyDescent="0.3">
      <c r="A56">
        <v>40</v>
      </c>
      <c r="B56">
        <v>1693255040</v>
      </c>
      <c r="C56">
        <v>10430.900000095369</v>
      </c>
      <c r="D56" t="s">
        <v>628</v>
      </c>
      <c r="E56" t="s">
        <v>629</v>
      </c>
      <c r="F56" t="s">
        <v>416</v>
      </c>
      <c r="G56" t="s">
        <v>592</v>
      </c>
      <c r="H56" t="s">
        <v>593</v>
      </c>
      <c r="I56" t="s">
        <v>419</v>
      </c>
      <c r="J56" t="s">
        <v>511</v>
      </c>
      <c r="K56" t="s">
        <v>510</v>
      </c>
      <c r="L56" t="s">
        <v>594</v>
      </c>
      <c r="M56">
        <v>1693255040</v>
      </c>
      <c r="N56">
        <f t="shared" si="46"/>
        <v>5.8474857530449037E-3</v>
      </c>
      <c r="O56">
        <f t="shared" si="47"/>
        <v>5.8474857530449036</v>
      </c>
      <c r="P56">
        <f t="shared" si="48"/>
        <v>27.976362158933323</v>
      </c>
      <c r="Q56">
        <f t="shared" si="49"/>
        <v>364.15499999999997</v>
      </c>
      <c r="R56">
        <f t="shared" si="50"/>
        <v>242.61745886073194</v>
      </c>
      <c r="S56">
        <f t="shared" si="51"/>
        <v>24.092373424955223</v>
      </c>
      <c r="T56">
        <f t="shared" si="52"/>
        <v>36.161281573724999</v>
      </c>
      <c r="U56">
        <f t="shared" si="53"/>
        <v>0.41837027045841868</v>
      </c>
      <c r="V56">
        <f t="shared" si="54"/>
        <v>2.9023501366344973</v>
      </c>
      <c r="W56">
        <f t="shared" si="55"/>
        <v>0.38752322954350416</v>
      </c>
      <c r="X56">
        <f t="shared" si="56"/>
        <v>0.24478369838918207</v>
      </c>
      <c r="Y56">
        <f t="shared" si="57"/>
        <v>344.33459864438521</v>
      </c>
      <c r="Z56">
        <f t="shared" si="58"/>
        <v>28.891427977776136</v>
      </c>
      <c r="AA56">
        <f t="shared" si="59"/>
        <v>27.945799999999998</v>
      </c>
      <c r="AB56">
        <f t="shared" si="60"/>
        <v>3.782865737756874</v>
      </c>
      <c r="AC56">
        <f t="shared" si="61"/>
        <v>60.079320701065718</v>
      </c>
      <c r="AD56">
        <f t="shared" si="62"/>
        <v>2.3305856850814997</v>
      </c>
      <c r="AE56">
        <f t="shared" si="63"/>
        <v>3.8791811523264421</v>
      </c>
      <c r="AF56">
        <f t="shared" si="64"/>
        <v>1.4522800526753743</v>
      </c>
      <c r="AG56">
        <f t="shared" si="65"/>
        <v>-257.87412170928025</v>
      </c>
      <c r="AH56">
        <f t="shared" si="66"/>
        <v>67.564393944502427</v>
      </c>
      <c r="AI56">
        <f t="shared" si="67"/>
        <v>5.082515740565805</v>
      </c>
      <c r="AJ56">
        <f t="shared" si="68"/>
        <v>159.10738662017317</v>
      </c>
      <c r="AK56">
        <v>0</v>
      </c>
      <c r="AL56">
        <v>0</v>
      </c>
      <c r="AM56">
        <f t="shared" si="69"/>
        <v>1</v>
      </c>
      <c r="AN56">
        <f t="shared" si="70"/>
        <v>0</v>
      </c>
      <c r="AO56">
        <f t="shared" si="71"/>
        <v>51839.208255993122</v>
      </c>
      <c r="AP56" t="s">
        <v>422</v>
      </c>
      <c r="AQ56">
        <v>10366.9</v>
      </c>
      <c r="AR56">
        <v>993.59653846153856</v>
      </c>
      <c r="AS56">
        <v>3431.87</v>
      </c>
      <c r="AT56">
        <f t="shared" si="72"/>
        <v>0.71047955241266758</v>
      </c>
      <c r="AU56">
        <v>-3.9894345373445681</v>
      </c>
      <c r="AV56" t="s">
        <v>630</v>
      </c>
      <c r="AW56">
        <v>10432.299999999999</v>
      </c>
      <c r="AX56">
        <v>807.94144000000017</v>
      </c>
      <c r="AY56">
        <v>991.64171400641078</v>
      </c>
      <c r="AZ56">
        <f t="shared" si="73"/>
        <v>0.18524863507831724</v>
      </c>
      <c r="BA56">
        <v>0.5</v>
      </c>
      <c r="BB56">
        <f t="shared" si="74"/>
        <v>1513.0331993221926</v>
      </c>
      <c r="BC56">
        <f t="shared" si="75"/>
        <v>27.976362158933323</v>
      </c>
      <c r="BD56">
        <f t="shared" si="76"/>
        <v>140.14366750130785</v>
      </c>
      <c r="BE56">
        <f t="shared" si="77"/>
        <v>2.1126963182696787E-2</v>
      </c>
      <c r="BF56">
        <f t="shared" si="78"/>
        <v>2.4607963254537046</v>
      </c>
      <c r="BG56">
        <f t="shared" si="79"/>
        <v>580.21900972639185</v>
      </c>
      <c r="BH56" t="s">
        <v>631</v>
      </c>
      <c r="BI56">
        <v>629.78</v>
      </c>
      <c r="BJ56">
        <f t="shared" si="80"/>
        <v>629.78</v>
      </c>
      <c r="BK56">
        <f t="shared" si="81"/>
        <v>0.36491175078186699</v>
      </c>
      <c r="BL56">
        <f t="shared" si="82"/>
        <v>0.50765324679569757</v>
      </c>
      <c r="BM56">
        <f t="shared" si="83"/>
        <v>0.87086006730461507</v>
      </c>
      <c r="BN56">
        <f t="shared" si="84"/>
        <v>-93.972772606020527</v>
      </c>
      <c r="BO56">
        <f t="shared" si="85"/>
        <v>1.0008017248622696</v>
      </c>
      <c r="BP56">
        <f t="shared" si="86"/>
        <v>0.39570920111115271</v>
      </c>
      <c r="BQ56">
        <f t="shared" si="87"/>
        <v>0.60429079888884729</v>
      </c>
      <c r="BR56">
        <v>7506</v>
      </c>
      <c r="BS56">
        <v>290.00000000000011</v>
      </c>
      <c r="BT56">
        <v>948.87</v>
      </c>
      <c r="BU56">
        <v>165</v>
      </c>
      <c r="BV56">
        <v>10432.299999999999</v>
      </c>
      <c r="BW56">
        <v>947.52</v>
      </c>
      <c r="BX56">
        <v>1.35</v>
      </c>
      <c r="BY56">
        <v>300.00000000000011</v>
      </c>
      <c r="BZ56">
        <v>38.200000000000003</v>
      </c>
      <c r="CA56">
        <v>991.64171400641078</v>
      </c>
      <c r="CB56">
        <v>1.0421273786577789</v>
      </c>
      <c r="CC56">
        <v>-46.02985897984923</v>
      </c>
      <c r="CD56">
        <v>0.88993323672237146</v>
      </c>
      <c r="CE56">
        <v>0.98964209894533417</v>
      </c>
      <c r="CF56">
        <v>-1.132629877641826E-2</v>
      </c>
      <c r="CG56">
        <v>289.99999999999989</v>
      </c>
      <c r="CH56">
        <v>943.5</v>
      </c>
      <c r="CI56">
        <v>645</v>
      </c>
      <c r="CJ56">
        <v>10410.700000000001</v>
      </c>
      <c r="CK56">
        <v>947.43</v>
      </c>
      <c r="CL56">
        <v>-3.93</v>
      </c>
      <c r="CZ56">
        <f t="shared" si="88"/>
        <v>1799.82</v>
      </c>
      <c r="DA56">
        <f t="shared" si="89"/>
        <v>1513.0331993221926</v>
      </c>
      <c r="DB56">
        <f t="shared" si="90"/>
        <v>0.84065806542998334</v>
      </c>
      <c r="DC56">
        <f t="shared" si="91"/>
        <v>0.19131613085996668</v>
      </c>
      <c r="DD56">
        <v>6</v>
      </c>
      <c r="DE56">
        <v>0.5</v>
      </c>
      <c r="DF56" t="s">
        <v>425</v>
      </c>
      <c r="DG56">
        <v>2</v>
      </c>
      <c r="DH56">
        <v>1693255040</v>
      </c>
      <c r="DI56">
        <v>364.15499999999997</v>
      </c>
      <c r="DJ56">
        <v>400.23500000000001</v>
      </c>
      <c r="DK56">
        <v>23.4697</v>
      </c>
      <c r="DL56">
        <v>16.626300000000001</v>
      </c>
      <c r="DM56">
        <v>362.96800000000002</v>
      </c>
      <c r="DN56">
        <v>23.320499999999999</v>
      </c>
      <c r="DO56">
        <v>500.65</v>
      </c>
      <c r="DP56">
        <v>99.201599999999999</v>
      </c>
      <c r="DQ56">
        <v>0.100295</v>
      </c>
      <c r="DR56">
        <v>28.377600000000001</v>
      </c>
      <c r="DS56">
        <v>27.945799999999998</v>
      </c>
      <c r="DT56">
        <v>999.9</v>
      </c>
      <c r="DU56">
        <v>0</v>
      </c>
      <c r="DV56">
        <v>0</v>
      </c>
      <c r="DW56">
        <v>9925</v>
      </c>
      <c r="DX56">
        <v>0</v>
      </c>
      <c r="DY56">
        <v>901.36300000000006</v>
      </c>
      <c r="DZ56">
        <v>-36.08</v>
      </c>
      <c r="EA56">
        <v>372.90699999999998</v>
      </c>
      <c r="EB56">
        <v>407.00200000000001</v>
      </c>
      <c r="EC56">
        <v>6.84335</v>
      </c>
      <c r="ED56">
        <v>400.23500000000001</v>
      </c>
      <c r="EE56">
        <v>16.626300000000001</v>
      </c>
      <c r="EF56">
        <v>2.32823</v>
      </c>
      <c r="EG56">
        <v>1.6493599999999999</v>
      </c>
      <c r="EH56">
        <v>19.873000000000001</v>
      </c>
      <c r="EI56">
        <v>14.4278</v>
      </c>
      <c r="EJ56">
        <v>1799.82</v>
      </c>
      <c r="EK56">
        <v>0.97800500000000001</v>
      </c>
      <c r="EL56">
        <v>2.1995299999999999E-2</v>
      </c>
      <c r="EM56">
        <v>0</v>
      </c>
      <c r="EN56">
        <v>807.55600000000004</v>
      </c>
      <c r="EO56">
        <v>5.0010300000000001</v>
      </c>
      <c r="EP56">
        <v>16655.7</v>
      </c>
      <c r="EQ56">
        <v>14699.7</v>
      </c>
      <c r="ER56">
        <v>46.311999999999998</v>
      </c>
      <c r="ES56">
        <v>48.5</v>
      </c>
      <c r="ET56">
        <v>47.686999999999998</v>
      </c>
      <c r="EU56">
        <v>47.375</v>
      </c>
      <c r="EV56">
        <v>47.936999999999998</v>
      </c>
      <c r="EW56">
        <v>1755.34</v>
      </c>
      <c r="EX56">
        <v>39.479999999999997</v>
      </c>
      <c r="EY56">
        <v>0</v>
      </c>
      <c r="EZ56">
        <v>187.79999995231631</v>
      </c>
      <c r="FA56">
        <v>0</v>
      </c>
      <c r="FB56">
        <v>807.94144000000017</v>
      </c>
      <c r="FC56">
        <v>-2.191076921493897</v>
      </c>
      <c r="FD56">
        <v>-30.538461634868248</v>
      </c>
      <c r="FE56">
        <v>16657.18</v>
      </c>
      <c r="FF56">
        <v>15</v>
      </c>
      <c r="FG56">
        <v>1693254923.5</v>
      </c>
      <c r="FH56" t="s">
        <v>632</v>
      </c>
      <c r="FI56">
        <v>1693254918</v>
      </c>
      <c r="FJ56">
        <v>1693254923.5</v>
      </c>
      <c r="FK56">
        <v>46</v>
      </c>
      <c r="FL56">
        <v>4.4999999999999998E-2</v>
      </c>
      <c r="FM56">
        <v>1E-3</v>
      </c>
      <c r="FN56">
        <v>1.216</v>
      </c>
      <c r="FO56">
        <v>1.2E-2</v>
      </c>
      <c r="FP56">
        <v>400</v>
      </c>
      <c r="FQ56">
        <v>17</v>
      </c>
      <c r="FR56">
        <v>0.16</v>
      </c>
      <c r="FS56">
        <v>0.05</v>
      </c>
      <c r="FT56">
        <v>27.130778142312209</v>
      </c>
      <c r="FU56">
        <v>2.627896429569847</v>
      </c>
      <c r="FV56">
        <v>0.40753411243223892</v>
      </c>
      <c r="FW56">
        <v>0</v>
      </c>
      <c r="FX56">
        <v>0.41821029515430752</v>
      </c>
      <c r="FY56">
        <v>-2.2857398056374688E-3</v>
      </c>
      <c r="FZ56">
        <v>7.6297665653381034E-4</v>
      </c>
      <c r="GA56">
        <v>1</v>
      </c>
      <c r="GB56">
        <v>1</v>
      </c>
      <c r="GC56">
        <v>2</v>
      </c>
      <c r="GD56" t="s">
        <v>496</v>
      </c>
      <c r="GE56">
        <v>2.9037799999999998</v>
      </c>
      <c r="GF56">
        <v>2.8176600000000001</v>
      </c>
      <c r="GG56">
        <v>8.4117899999999995E-2</v>
      </c>
      <c r="GH56">
        <v>9.0714799999999998E-2</v>
      </c>
      <c r="GI56">
        <v>0.11756</v>
      </c>
      <c r="GJ56">
        <v>9.2088299999999998E-2</v>
      </c>
      <c r="GK56">
        <v>25464.3</v>
      </c>
      <c r="GL56">
        <v>25386.3</v>
      </c>
      <c r="GM56">
        <v>24666.7</v>
      </c>
      <c r="GN56">
        <v>24930.7</v>
      </c>
      <c r="GO56">
        <v>28918.3</v>
      </c>
      <c r="GP56">
        <v>29620.9</v>
      </c>
      <c r="GQ56">
        <v>33362.300000000003</v>
      </c>
      <c r="GR56">
        <v>33320.1</v>
      </c>
      <c r="GS56">
        <v>1.9699</v>
      </c>
      <c r="GT56">
        <v>1.8438000000000001</v>
      </c>
      <c r="GU56">
        <v>4.9173800000000003E-4</v>
      </c>
      <c r="GV56">
        <v>0</v>
      </c>
      <c r="GW56">
        <v>27.937799999999999</v>
      </c>
      <c r="GX56">
        <v>999.9</v>
      </c>
      <c r="GY56">
        <v>52.7</v>
      </c>
      <c r="GZ56">
        <v>34.9</v>
      </c>
      <c r="HA56">
        <v>29.840399999999999</v>
      </c>
      <c r="HB56">
        <v>61.863599999999998</v>
      </c>
      <c r="HC56">
        <v>24.5593</v>
      </c>
      <c r="HD56">
        <v>1</v>
      </c>
      <c r="HE56">
        <v>0.386596</v>
      </c>
      <c r="HF56">
        <v>3.0445000000000002</v>
      </c>
      <c r="HG56">
        <v>20.191700000000001</v>
      </c>
      <c r="HH56">
        <v>5.23346</v>
      </c>
      <c r="HI56">
        <v>11.9201</v>
      </c>
      <c r="HJ56">
        <v>4.9610000000000003</v>
      </c>
      <c r="HK56">
        <v>3.2890000000000001</v>
      </c>
      <c r="HL56">
        <v>9999</v>
      </c>
      <c r="HM56">
        <v>9999</v>
      </c>
      <c r="HN56">
        <v>9999</v>
      </c>
      <c r="HO56">
        <v>873</v>
      </c>
      <c r="HP56">
        <v>1.88049</v>
      </c>
      <c r="HQ56">
        <v>1.8775900000000001</v>
      </c>
      <c r="HR56">
        <v>1.8855299999999999</v>
      </c>
      <c r="HS56">
        <v>1.8833899999999999</v>
      </c>
      <c r="HT56">
        <v>1.8808499999999999</v>
      </c>
      <c r="HU56">
        <v>1.88001</v>
      </c>
      <c r="HV56">
        <v>1.8811</v>
      </c>
      <c r="HW56">
        <v>1.88049</v>
      </c>
      <c r="HX56">
        <v>5</v>
      </c>
      <c r="HY56">
        <v>0</v>
      </c>
      <c r="HZ56">
        <v>0</v>
      </c>
      <c r="IA56">
        <v>0</v>
      </c>
      <c r="IB56" t="s">
        <v>428</v>
      </c>
      <c r="IC56" t="s">
        <v>429</v>
      </c>
      <c r="ID56" t="s">
        <v>430</v>
      </c>
      <c r="IE56" t="s">
        <v>430</v>
      </c>
      <c r="IF56" t="s">
        <v>430</v>
      </c>
      <c r="IG56" t="s">
        <v>430</v>
      </c>
      <c r="IH56">
        <v>0</v>
      </c>
      <c r="II56">
        <v>100</v>
      </c>
      <c r="IJ56">
        <v>100</v>
      </c>
      <c r="IK56">
        <v>1.1870000000000001</v>
      </c>
      <c r="IL56">
        <v>0.1492</v>
      </c>
      <c r="IM56">
        <v>0.64847457277974208</v>
      </c>
      <c r="IN56">
        <v>2.2153513873161218E-3</v>
      </c>
      <c r="IO56">
        <v>-2.2967369670569612E-6</v>
      </c>
      <c r="IP56">
        <v>7.7859689150384122E-10</v>
      </c>
      <c r="IQ56">
        <v>-0.11640429639465349</v>
      </c>
      <c r="IR56">
        <v>-4.1434251034592161E-3</v>
      </c>
      <c r="IS56">
        <v>8.3987709687394815E-4</v>
      </c>
      <c r="IT56">
        <v>-7.4586254598011197E-6</v>
      </c>
      <c r="IU56">
        <v>2</v>
      </c>
      <c r="IV56">
        <v>1930</v>
      </c>
      <c r="IW56">
        <v>2</v>
      </c>
      <c r="IX56">
        <v>41</v>
      </c>
      <c r="IY56">
        <v>2</v>
      </c>
      <c r="IZ56">
        <v>1.9</v>
      </c>
      <c r="JA56">
        <v>0.98266600000000004</v>
      </c>
      <c r="JB56">
        <v>2.5158700000000001</v>
      </c>
      <c r="JC56">
        <v>1.24512</v>
      </c>
      <c r="JD56">
        <v>2.2656200000000002</v>
      </c>
      <c r="JE56">
        <v>1.4501999999999999</v>
      </c>
      <c r="JF56">
        <v>2.2033700000000001</v>
      </c>
      <c r="JG56">
        <v>36.955599999999997</v>
      </c>
      <c r="JH56">
        <v>15.629300000000001</v>
      </c>
      <c r="JI56">
        <v>18</v>
      </c>
      <c r="JJ56">
        <v>497.06200000000001</v>
      </c>
      <c r="JK56">
        <v>461.32600000000002</v>
      </c>
      <c r="JL56">
        <v>23.345800000000001</v>
      </c>
      <c r="JM56">
        <v>32.2652</v>
      </c>
      <c r="JN56">
        <v>29.999700000000001</v>
      </c>
      <c r="JO56">
        <v>32.137799999999999</v>
      </c>
      <c r="JP56">
        <v>32.104700000000001</v>
      </c>
      <c r="JQ56">
        <v>19.776499999999999</v>
      </c>
      <c r="JR56">
        <v>48.135399999999997</v>
      </c>
      <c r="JS56">
        <v>0</v>
      </c>
      <c r="JT56">
        <v>23.360199999999999</v>
      </c>
      <c r="JU56">
        <v>400</v>
      </c>
      <c r="JV56">
        <v>16.688300000000002</v>
      </c>
      <c r="JW56">
        <v>99.567599999999999</v>
      </c>
      <c r="JX56">
        <v>99.417400000000001</v>
      </c>
    </row>
    <row r="57" spans="1:284" x14ac:dyDescent="0.3">
      <c r="A57">
        <v>41</v>
      </c>
      <c r="B57">
        <v>1693255146.5999999</v>
      </c>
      <c r="C57">
        <v>10537.5</v>
      </c>
      <c r="D57" t="s">
        <v>633</v>
      </c>
      <c r="E57" t="s">
        <v>634</v>
      </c>
      <c r="F57" t="s">
        <v>416</v>
      </c>
      <c r="G57" t="s">
        <v>592</v>
      </c>
      <c r="H57" t="s">
        <v>593</v>
      </c>
      <c r="I57" t="s">
        <v>419</v>
      </c>
      <c r="J57" t="s">
        <v>511</v>
      </c>
      <c r="K57" t="s">
        <v>510</v>
      </c>
      <c r="L57" t="s">
        <v>594</v>
      </c>
      <c r="M57">
        <v>1693255146.5999999</v>
      </c>
      <c r="N57">
        <f t="shared" si="46"/>
        <v>5.6079408956932085E-3</v>
      </c>
      <c r="O57">
        <f t="shared" si="47"/>
        <v>5.6079408956932086</v>
      </c>
      <c r="P57">
        <f t="shared" si="48"/>
        <v>30.02870214660744</v>
      </c>
      <c r="Q57">
        <f t="shared" si="49"/>
        <v>361.87900000000002</v>
      </c>
      <c r="R57">
        <f t="shared" si="50"/>
        <v>225.99435196408444</v>
      </c>
      <c r="S57">
        <f t="shared" si="51"/>
        <v>22.441588763296078</v>
      </c>
      <c r="T57">
        <f t="shared" si="52"/>
        <v>35.935144526813005</v>
      </c>
      <c r="U57">
        <f t="shared" si="53"/>
        <v>0.39706920816633756</v>
      </c>
      <c r="V57">
        <f t="shared" si="54"/>
        <v>2.9111244401620215</v>
      </c>
      <c r="W57">
        <f t="shared" si="55"/>
        <v>0.36924885063866614</v>
      </c>
      <c r="X57">
        <f t="shared" si="56"/>
        <v>0.23311744270198004</v>
      </c>
      <c r="Y57">
        <f t="shared" si="57"/>
        <v>344.34659864408707</v>
      </c>
      <c r="Z57">
        <f t="shared" si="58"/>
        <v>29.001843574834659</v>
      </c>
      <c r="AA57">
        <f t="shared" si="59"/>
        <v>28.005700000000001</v>
      </c>
      <c r="AB57">
        <f t="shared" si="60"/>
        <v>3.7961008512202903</v>
      </c>
      <c r="AC57">
        <f t="shared" si="61"/>
        <v>60.008887578450512</v>
      </c>
      <c r="AD57">
        <f t="shared" si="62"/>
        <v>2.3345197890418001</v>
      </c>
      <c r="AE57">
        <f t="shared" si="63"/>
        <v>3.8902900607678284</v>
      </c>
      <c r="AF57">
        <f t="shared" si="64"/>
        <v>1.4615810621784902</v>
      </c>
      <c r="AG57">
        <f t="shared" si="65"/>
        <v>-247.31019350007048</v>
      </c>
      <c r="AH57">
        <f t="shared" si="66"/>
        <v>66.089346138465942</v>
      </c>
      <c r="AI57">
        <f t="shared" si="67"/>
        <v>4.9592647896979383</v>
      </c>
      <c r="AJ57">
        <f t="shared" si="68"/>
        <v>168.08501607218048</v>
      </c>
      <c r="AK57">
        <v>0</v>
      </c>
      <c r="AL57">
        <v>0</v>
      </c>
      <c r="AM57">
        <f t="shared" si="69"/>
        <v>1</v>
      </c>
      <c r="AN57">
        <f t="shared" si="70"/>
        <v>0</v>
      </c>
      <c r="AO57">
        <f t="shared" si="71"/>
        <v>52081.372097939595</v>
      </c>
      <c r="AP57" t="s">
        <v>422</v>
      </c>
      <c r="AQ57">
        <v>10366.9</v>
      </c>
      <c r="AR57">
        <v>993.59653846153856</v>
      </c>
      <c r="AS57">
        <v>3431.87</v>
      </c>
      <c r="AT57">
        <f t="shared" si="72"/>
        <v>0.71047955241266758</v>
      </c>
      <c r="AU57">
        <v>-3.9894345373445681</v>
      </c>
      <c r="AV57" t="s">
        <v>635</v>
      </c>
      <c r="AW57">
        <v>10433.200000000001</v>
      </c>
      <c r="AX57">
        <v>806.43096153846147</v>
      </c>
      <c r="AY57">
        <v>1010.061381177507</v>
      </c>
      <c r="AZ57">
        <f t="shared" si="73"/>
        <v>0.20160202482116252</v>
      </c>
      <c r="BA57">
        <v>0.5</v>
      </c>
      <c r="BB57">
        <f t="shared" si="74"/>
        <v>1513.0838993220436</v>
      </c>
      <c r="BC57">
        <f t="shared" si="75"/>
        <v>30.02870214660744</v>
      </c>
      <c r="BD57">
        <f t="shared" si="76"/>
        <v>152.52038891381201</v>
      </c>
      <c r="BE57">
        <f t="shared" si="77"/>
        <v>2.2482650631068288E-2</v>
      </c>
      <c r="BF57">
        <f t="shared" si="78"/>
        <v>2.3976846001172745</v>
      </c>
      <c r="BG57">
        <f t="shared" si="79"/>
        <v>586.47681472653062</v>
      </c>
      <c r="BH57" t="s">
        <v>636</v>
      </c>
      <c r="BI57">
        <v>629.57000000000005</v>
      </c>
      <c r="BJ57">
        <f t="shared" si="80"/>
        <v>629.57000000000005</v>
      </c>
      <c r="BK57">
        <f t="shared" si="81"/>
        <v>0.37670124634795821</v>
      </c>
      <c r="BL57">
        <f t="shared" si="82"/>
        <v>0.53517748288770772</v>
      </c>
      <c r="BM57">
        <f t="shared" si="83"/>
        <v>0.8642217531393831</v>
      </c>
      <c r="BN57">
        <f t="shared" si="84"/>
        <v>12.367589727507976</v>
      </c>
      <c r="BO57">
        <f t="shared" si="85"/>
        <v>0.99324733547090327</v>
      </c>
      <c r="BP57">
        <f t="shared" si="86"/>
        <v>0.41780599204529023</v>
      </c>
      <c r="BQ57">
        <f t="shared" si="87"/>
        <v>0.58219400795470977</v>
      </c>
      <c r="BR57">
        <v>7508</v>
      </c>
      <c r="BS57">
        <v>290.00000000000011</v>
      </c>
      <c r="BT57">
        <v>964</v>
      </c>
      <c r="BU57">
        <v>175</v>
      </c>
      <c r="BV57">
        <v>10433.200000000001</v>
      </c>
      <c r="BW57">
        <v>962.72</v>
      </c>
      <c r="BX57">
        <v>1.28</v>
      </c>
      <c r="BY57">
        <v>300.00000000000011</v>
      </c>
      <c r="BZ57">
        <v>38.200000000000003</v>
      </c>
      <c r="CA57">
        <v>1010.061381177507</v>
      </c>
      <c r="CB57">
        <v>1.053334791828191</v>
      </c>
      <c r="CC57">
        <v>-49.3899337575088</v>
      </c>
      <c r="CD57">
        <v>0.89971598578679046</v>
      </c>
      <c r="CE57">
        <v>0.9907939072695261</v>
      </c>
      <c r="CF57">
        <v>-1.132884516129032E-2</v>
      </c>
      <c r="CG57">
        <v>289.99999999999989</v>
      </c>
      <c r="CH57">
        <v>957.7</v>
      </c>
      <c r="CI57">
        <v>705</v>
      </c>
      <c r="CJ57">
        <v>10408.6</v>
      </c>
      <c r="CK57">
        <v>962.61</v>
      </c>
      <c r="CL57">
        <v>-4.91</v>
      </c>
      <c r="CZ57">
        <f t="shared" si="88"/>
        <v>1799.88</v>
      </c>
      <c r="DA57">
        <f t="shared" si="89"/>
        <v>1513.0838993220436</v>
      </c>
      <c r="DB57">
        <f t="shared" si="90"/>
        <v>0.84065821017070219</v>
      </c>
      <c r="DC57">
        <f t="shared" si="91"/>
        <v>0.19131642034140445</v>
      </c>
      <c r="DD57">
        <v>6</v>
      </c>
      <c r="DE57">
        <v>0.5</v>
      </c>
      <c r="DF57" t="s">
        <v>425</v>
      </c>
      <c r="DG57">
        <v>2</v>
      </c>
      <c r="DH57">
        <v>1693255146.5999999</v>
      </c>
      <c r="DI57">
        <v>361.87900000000002</v>
      </c>
      <c r="DJ57">
        <v>400.3</v>
      </c>
      <c r="DK57">
        <v>23.509399999999999</v>
      </c>
      <c r="DL57">
        <v>16.946400000000001</v>
      </c>
      <c r="DM57">
        <v>360.685</v>
      </c>
      <c r="DN57">
        <v>23.357099999999999</v>
      </c>
      <c r="DO57">
        <v>500.63400000000001</v>
      </c>
      <c r="DP57">
        <v>99.201400000000007</v>
      </c>
      <c r="DQ57">
        <v>0.100147</v>
      </c>
      <c r="DR57">
        <v>28.4268</v>
      </c>
      <c r="DS57">
        <v>28.005700000000001</v>
      </c>
      <c r="DT57">
        <v>999.9</v>
      </c>
      <c r="DU57">
        <v>0</v>
      </c>
      <c r="DV57">
        <v>0</v>
      </c>
      <c r="DW57">
        <v>9975</v>
      </c>
      <c r="DX57">
        <v>0</v>
      </c>
      <c r="DY57">
        <v>888.95899999999995</v>
      </c>
      <c r="DZ57">
        <v>-38.420699999999997</v>
      </c>
      <c r="EA57">
        <v>370.59100000000001</v>
      </c>
      <c r="EB57">
        <v>407.2</v>
      </c>
      <c r="EC57">
        <v>6.5629799999999996</v>
      </c>
      <c r="ED57">
        <v>400.3</v>
      </c>
      <c r="EE57">
        <v>16.946400000000001</v>
      </c>
      <c r="EF57">
        <v>2.3321700000000001</v>
      </c>
      <c r="EG57">
        <v>1.6811100000000001</v>
      </c>
      <c r="EH57">
        <v>19.900300000000001</v>
      </c>
      <c r="EI57">
        <v>14.723100000000001</v>
      </c>
      <c r="EJ57">
        <v>1799.88</v>
      </c>
      <c r="EK57">
        <v>0.97800100000000001</v>
      </c>
      <c r="EL57">
        <v>2.1998799999999999E-2</v>
      </c>
      <c r="EM57">
        <v>0</v>
      </c>
      <c r="EN57">
        <v>806.74199999999996</v>
      </c>
      <c r="EO57">
        <v>5.0010300000000001</v>
      </c>
      <c r="EP57">
        <v>16636</v>
      </c>
      <c r="EQ57">
        <v>14700.2</v>
      </c>
      <c r="ER57">
        <v>46.061999999999998</v>
      </c>
      <c r="ES57">
        <v>48.25</v>
      </c>
      <c r="ET57">
        <v>47.375</v>
      </c>
      <c r="EU57">
        <v>47.125</v>
      </c>
      <c r="EV57">
        <v>47.686999999999998</v>
      </c>
      <c r="EW57">
        <v>1755.39</v>
      </c>
      <c r="EX57">
        <v>39.49</v>
      </c>
      <c r="EY57">
        <v>0</v>
      </c>
      <c r="EZ57">
        <v>104.4000000953674</v>
      </c>
      <c r="FA57">
        <v>0</v>
      </c>
      <c r="FB57">
        <v>806.43096153846147</v>
      </c>
      <c r="FC57">
        <v>2.0769572653510728</v>
      </c>
      <c r="FD57">
        <v>33.039316153277611</v>
      </c>
      <c r="FE57">
        <v>16635.09230769231</v>
      </c>
      <c r="FF57">
        <v>15</v>
      </c>
      <c r="FG57">
        <v>1693255106.5999999</v>
      </c>
      <c r="FH57" t="s">
        <v>637</v>
      </c>
      <c r="FI57">
        <v>1693255096.0999999</v>
      </c>
      <c r="FJ57">
        <v>1693255106.5999999</v>
      </c>
      <c r="FK57">
        <v>47</v>
      </c>
      <c r="FL57">
        <v>8.9999999999999993E-3</v>
      </c>
      <c r="FM57">
        <v>2E-3</v>
      </c>
      <c r="FN57">
        <v>1.2250000000000001</v>
      </c>
      <c r="FO57">
        <v>1.4E-2</v>
      </c>
      <c r="FP57">
        <v>400</v>
      </c>
      <c r="FQ57">
        <v>17</v>
      </c>
      <c r="FR57">
        <v>0.16</v>
      </c>
      <c r="FS57">
        <v>0.04</v>
      </c>
      <c r="FT57">
        <v>29.449913219399171</v>
      </c>
      <c r="FU57">
        <v>0.79761154131902712</v>
      </c>
      <c r="FV57">
        <v>0.1921744415650932</v>
      </c>
      <c r="FW57">
        <v>1</v>
      </c>
      <c r="FX57">
        <v>0.40511769426586658</v>
      </c>
      <c r="FY57">
        <v>-4.4026924987742031E-3</v>
      </c>
      <c r="FZ57">
        <v>1.089252886820407E-2</v>
      </c>
      <c r="GA57">
        <v>1</v>
      </c>
      <c r="GB57">
        <v>2</v>
      </c>
      <c r="GC57">
        <v>2</v>
      </c>
      <c r="GD57" t="s">
        <v>427</v>
      </c>
      <c r="GE57">
        <v>2.9037899999999999</v>
      </c>
      <c r="GF57">
        <v>2.8179400000000001</v>
      </c>
      <c r="GG57">
        <v>8.3711099999999997E-2</v>
      </c>
      <c r="GH57">
        <v>9.0737499999999999E-2</v>
      </c>
      <c r="GI57">
        <v>0.117698</v>
      </c>
      <c r="GJ57">
        <v>9.3356599999999998E-2</v>
      </c>
      <c r="GK57">
        <v>25476.9</v>
      </c>
      <c r="GL57">
        <v>25386.5</v>
      </c>
      <c r="GM57">
        <v>24667.8</v>
      </c>
      <c r="GN57">
        <v>24931.5</v>
      </c>
      <c r="GO57">
        <v>28915.200000000001</v>
      </c>
      <c r="GP57">
        <v>29580.6</v>
      </c>
      <c r="GQ57">
        <v>33364.1</v>
      </c>
      <c r="GR57">
        <v>33321.599999999999</v>
      </c>
      <c r="GS57">
        <v>1.9713000000000001</v>
      </c>
      <c r="GT57">
        <v>1.8454999999999999</v>
      </c>
      <c r="GU57">
        <v>1.4603100000000001E-2</v>
      </c>
      <c r="GV57">
        <v>0</v>
      </c>
      <c r="GW57">
        <v>27.767299999999999</v>
      </c>
      <c r="GX57">
        <v>999.9</v>
      </c>
      <c r="GY57">
        <v>52.6</v>
      </c>
      <c r="GZ57">
        <v>34.799999999999997</v>
      </c>
      <c r="HA57">
        <v>29.6204</v>
      </c>
      <c r="HB57">
        <v>61.9054</v>
      </c>
      <c r="HC57">
        <v>24.499199999999998</v>
      </c>
      <c r="HD57">
        <v>1</v>
      </c>
      <c r="HE57">
        <v>0.38478699999999999</v>
      </c>
      <c r="HF57">
        <v>3.2231900000000002</v>
      </c>
      <c r="HG57">
        <v>20.187999999999999</v>
      </c>
      <c r="HH57">
        <v>5.2340600000000004</v>
      </c>
      <c r="HI57">
        <v>11.9201</v>
      </c>
      <c r="HJ57">
        <v>4.9611999999999998</v>
      </c>
      <c r="HK57">
        <v>3.2890000000000001</v>
      </c>
      <c r="HL57">
        <v>9999</v>
      </c>
      <c r="HM57">
        <v>9999</v>
      </c>
      <c r="HN57">
        <v>9999</v>
      </c>
      <c r="HO57">
        <v>873</v>
      </c>
      <c r="HP57">
        <v>1.88049</v>
      </c>
      <c r="HQ57">
        <v>1.8775900000000001</v>
      </c>
      <c r="HR57">
        <v>1.8855299999999999</v>
      </c>
      <c r="HS57">
        <v>1.8833899999999999</v>
      </c>
      <c r="HT57">
        <v>1.8808</v>
      </c>
      <c r="HU57">
        <v>1.88001</v>
      </c>
      <c r="HV57">
        <v>1.8811</v>
      </c>
      <c r="HW57">
        <v>1.88049</v>
      </c>
      <c r="HX57">
        <v>5</v>
      </c>
      <c r="HY57">
        <v>0</v>
      </c>
      <c r="HZ57">
        <v>0</v>
      </c>
      <c r="IA57">
        <v>0</v>
      </c>
      <c r="IB57" t="s">
        <v>428</v>
      </c>
      <c r="IC57" t="s">
        <v>429</v>
      </c>
      <c r="ID57" t="s">
        <v>430</v>
      </c>
      <c r="IE57" t="s">
        <v>430</v>
      </c>
      <c r="IF57" t="s">
        <v>430</v>
      </c>
      <c r="IG57" t="s">
        <v>430</v>
      </c>
      <c r="IH57">
        <v>0</v>
      </c>
      <c r="II57">
        <v>100</v>
      </c>
      <c r="IJ57">
        <v>100</v>
      </c>
      <c r="IK57">
        <v>1.194</v>
      </c>
      <c r="IL57">
        <v>0.15229999999999999</v>
      </c>
      <c r="IM57">
        <v>0.65708314077114416</v>
      </c>
      <c r="IN57">
        <v>2.2153513873161218E-3</v>
      </c>
      <c r="IO57">
        <v>-2.2967369670569612E-6</v>
      </c>
      <c r="IP57">
        <v>7.7859689150384122E-10</v>
      </c>
      <c r="IQ57">
        <v>-0.1140846638478349</v>
      </c>
      <c r="IR57">
        <v>-4.1434251034592161E-3</v>
      </c>
      <c r="IS57">
        <v>8.3987709687394815E-4</v>
      </c>
      <c r="IT57">
        <v>-7.4586254598011197E-6</v>
      </c>
      <c r="IU57">
        <v>2</v>
      </c>
      <c r="IV57">
        <v>1930</v>
      </c>
      <c r="IW57">
        <v>2</v>
      </c>
      <c r="IX57">
        <v>41</v>
      </c>
      <c r="IY57">
        <v>0.8</v>
      </c>
      <c r="IZ57">
        <v>0.7</v>
      </c>
      <c r="JA57">
        <v>0.98266600000000004</v>
      </c>
      <c r="JB57">
        <v>2.50732</v>
      </c>
      <c r="JC57">
        <v>1.24512</v>
      </c>
      <c r="JD57">
        <v>2.2656200000000002</v>
      </c>
      <c r="JE57">
        <v>1.4501999999999999</v>
      </c>
      <c r="JF57">
        <v>2.36816</v>
      </c>
      <c r="JG57">
        <v>36.8842</v>
      </c>
      <c r="JH57">
        <v>15.611800000000001</v>
      </c>
      <c r="JI57">
        <v>18</v>
      </c>
      <c r="JJ57">
        <v>497.70400000000001</v>
      </c>
      <c r="JK57">
        <v>462.178</v>
      </c>
      <c r="JL57">
        <v>23.431699999999999</v>
      </c>
      <c r="JM57">
        <v>32.225299999999997</v>
      </c>
      <c r="JN57">
        <v>29.9999</v>
      </c>
      <c r="JO57">
        <v>32.1008</v>
      </c>
      <c r="JP57">
        <v>32.065800000000003</v>
      </c>
      <c r="JQ57">
        <v>19.7776</v>
      </c>
      <c r="JR57">
        <v>47.061599999999999</v>
      </c>
      <c r="JS57">
        <v>0</v>
      </c>
      <c r="JT57">
        <v>23.442699999999999</v>
      </c>
      <c r="JU57">
        <v>400</v>
      </c>
      <c r="JV57">
        <v>17.000699999999998</v>
      </c>
      <c r="JW57">
        <v>99.572599999999994</v>
      </c>
      <c r="JX57">
        <v>99.421199999999999</v>
      </c>
    </row>
    <row r="58" spans="1:284" x14ac:dyDescent="0.3">
      <c r="A58">
        <v>42</v>
      </c>
      <c r="B58">
        <v>1693255320.5999999</v>
      </c>
      <c r="C58">
        <v>10711.5</v>
      </c>
      <c r="D58" t="s">
        <v>638</v>
      </c>
      <c r="E58" t="s">
        <v>639</v>
      </c>
      <c r="F58" t="s">
        <v>416</v>
      </c>
      <c r="G58" t="s">
        <v>592</v>
      </c>
      <c r="H58" t="s">
        <v>593</v>
      </c>
      <c r="I58" t="s">
        <v>419</v>
      </c>
      <c r="J58" t="s">
        <v>511</v>
      </c>
      <c r="K58" t="s">
        <v>510</v>
      </c>
      <c r="L58" t="s">
        <v>594</v>
      </c>
      <c r="M58">
        <v>1693255320.5999999</v>
      </c>
      <c r="N58">
        <f t="shared" si="46"/>
        <v>5.0320565783734715E-3</v>
      </c>
      <c r="O58">
        <f t="shared" si="47"/>
        <v>5.0320565783734716</v>
      </c>
      <c r="P58">
        <f t="shared" si="48"/>
        <v>33.475541851190393</v>
      </c>
      <c r="Q58">
        <f t="shared" si="49"/>
        <v>457.15600000000001</v>
      </c>
      <c r="R58">
        <f t="shared" si="50"/>
        <v>285.64552364958786</v>
      </c>
      <c r="S58">
        <f t="shared" si="51"/>
        <v>28.365000202185318</v>
      </c>
      <c r="T58">
        <f t="shared" si="52"/>
        <v>45.396230498390807</v>
      </c>
      <c r="U58">
        <f t="shared" si="53"/>
        <v>0.34836718063766992</v>
      </c>
      <c r="V58">
        <f t="shared" si="54"/>
        <v>2.9181308304947855</v>
      </c>
      <c r="W58">
        <f t="shared" si="55"/>
        <v>0.326802099260324</v>
      </c>
      <c r="X58">
        <f t="shared" si="56"/>
        <v>0.20607750762543331</v>
      </c>
      <c r="Y58">
        <f t="shared" si="57"/>
        <v>344.34469864407953</v>
      </c>
      <c r="Z58">
        <f t="shared" si="58"/>
        <v>29.082947136645068</v>
      </c>
      <c r="AA58">
        <f t="shared" si="59"/>
        <v>28.038799999999998</v>
      </c>
      <c r="AB58">
        <f t="shared" si="60"/>
        <v>3.8034317271273714</v>
      </c>
      <c r="AC58">
        <f t="shared" si="61"/>
        <v>59.911336262069739</v>
      </c>
      <c r="AD58">
        <f t="shared" si="62"/>
        <v>2.3215574840947704</v>
      </c>
      <c r="AE58">
        <f t="shared" si="63"/>
        <v>3.8749886564699505</v>
      </c>
      <c r="AF58">
        <f t="shared" si="64"/>
        <v>1.4818742430326011</v>
      </c>
      <c r="AG58">
        <f t="shared" si="65"/>
        <v>-221.9136951062701</v>
      </c>
      <c r="AH58">
        <f t="shared" si="66"/>
        <v>50.374590640630416</v>
      </c>
      <c r="AI58">
        <f t="shared" si="67"/>
        <v>3.7703202951591681</v>
      </c>
      <c r="AJ58">
        <f t="shared" si="68"/>
        <v>176.57591447359903</v>
      </c>
      <c r="AK58">
        <v>0</v>
      </c>
      <c r="AL58">
        <v>0</v>
      </c>
      <c r="AM58">
        <f t="shared" si="69"/>
        <v>1</v>
      </c>
      <c r="AN58">
        <f t="shared" si="70"/>
        <v>0</v>
      </c>
      <c r="AO58">
        <f t="shared" si="71"/>
        <v>52293.612970408991</v>
      </c>
      <c r="AP58" t="s">
        <v>422</v>
      </c>
      <c r="AQ58">
        <v>10366.9</v>
      </c>
      <c r="AR58">
        <v>993.59653846153856</v>
      </c>
      <c r="AS58">
        <v>3431.87</v>
      </c>
      <c r="AT58">
        <f t="shared" si="72"/>
        <v>0.71047955241266758</v>
      </c>
      <c r="AU58">
        <v>-3.9894345373445681</v>
      </c>
      <c r="AV58" t="s">
        <v>640</v>
      </c>
      <c r="AW58">
        <v>10433.799999999999</v>
      </c>
      <c r="AX58">
        <v>813.95560000000012</v>
      </c>
      <c r="AY58">
        <v>1057.5126010163999</v>
      </c>
      <c r="AZ58">
        <f t="shared" si="73"/>
        <v>0.23031120459681664</v>
      </c>
      <c r="BA58">
        <v>0.5</v>
      </c>
      <c r="BB58">
        <f t="shared" si="74"/>
        <v>1513.0754993220396</v>
      </c>
      <c r="BC58">
        <f t="shared" si="75"/>
        <v>33.475541851190393</v>
      </c>
      <c r="BD58">
        <f t="shared" si="76"/>
        <v>174.23912044739438</v>
      </c>
      <c r="BE58">
        <f t="shared" si="77"/>
        <v>2.4760810947848811E-2</v>
      </c>
      <c r="BF58">
        <f t="shared" si="78"/>
        <v>2.245228469808823</v>
      </c>
      <c r="BG58">
        <f t="shared" si="79"/>
        <v>602.16528600743857</v>
      </c>
      <c r="BH58" t="s">
        <v>641</v>
      </c>
      <c r="BI58">
        <v>630.09</v>
      </c>
      <c r="BJ58">
        <f t="shared" si="80"/>
        <v>630.09</v>
      </c>
      <c r="BK58">
        <f t="shared" si="81"/>
        <v>0.40417731250255939</v>
      </c>
      <c r="BL58">
        <f t="shared" si="82"/>
        <v>0.56982714633533083</v>
      </c>
      <c r="BM58">
        <f t="shared" si="83"/>
        <v>0.84744605178979082</v>
      </c>
      <c r="BN58">
        <f t="shared" si="84"/>
        <v>3.810575797083033</v>
      </c>
      <c r="BO58">
        <f t="shared" si="85"/>
        <v>0.97378634367183203</v>
      </c>
      <c r="BP58">
        <f t="shared" si="86"/>
        <v>0.44110807350478154</v>
      </c>
      <c r="BQ58">
        <f t="shared" si="87"/>
        <v>0.55889192649521846</v>
      </c>
      <c r="BR58">
        <v>7510</v>
      </c>
      <c r="BS58">
        <v>290.00000000000011</v>
      </c>
      <c r="BT58">
        <v>1000.18</v>
      </c>
      <c r="BU58">
        <v>185</v>
      </c>
      <c r="BV58">
        <v>10433.799999999999</v>
      </c>
      <c r="BW58">
        <v>999.14</v>
      </c>
      <c r="BX58">
        <v>1.04</v>
      </c>
      <c r="BY58">
        <v>300.00000000000011</v>
      </c>
      <c r="BZ58">
        <v>38.200000000000003</v>
      </c>
      <c r="CA58">
        <v>1057.5126010163999</v>
      </c>
      <c r="CB58">
        <v>1.1278049730377591</v>
      </c>
      <c r="CC58">
        <v>-60.904318776261192</v>
      </c>
      <c r="CD58">
        <v>0.96353166585272731</v>
      </c>
      <c r="CE58">
        <v>0.99304077438046379</v>
      </c>
      <c r="CF58">
        <v>-1.133120489432702E-2</v>
      </c>
      <c r="CG58">
        <v>289.99999999999989</v>
      </c>
      <c r="CH58">
        <v>994.89</v>
      </c>
      <c r="CI58">
        <v>665</v>
      </c>
      <c r="CJ58">
        <v>10413.799999999999</v>
      </c>
      <c r="CK58">
        <v>999.03</v>
      </c>
      <c r="CL58">
        <v>-4.1399999999999997</v>
      </c>
      <c r="CZ58">
        <f t="shared" si="88"/>
        <v>1799.87</v>
      </c>
      <c r="DA58">
        <f t="shared" si="89"/>
        <v>1513.0754993220396</v>
      </c>
      <c r="DB58">
        <f t="shared" si="90"/>
        <v>0.84065821382768735</v>
      </c>
      <c r="DC58">
        <f t="shared" si="91"/>
        <v>0.19131642765537485</v>
      </c>
      <c r="DD58">
        <v>6</v>
      </c>
      <c r="DE58">
        <v>0.5</v>
      </c>
      <c r="DF58" t="s">
        <v>425</v>
      </c>
      <c r="DG58">
        <v>2</v>
      </c>
      <c r="DH58">
        <v>1693255320.5999999</v>
      </c>
      <c r="DI58">
        <v>457.15600000000001</v>
      </c>
      <c r="DJ58">
        <v>500.06099999999998</v>
      </c>
      <c r="DK58">
        <v>23.378900000000002</v>
      </c>
      <c r="DL58">
        <v>17.485199999999999</v>
      </c>
      <c r="DM58">
        <v>455.959</v>
      </c>
      <c r="DN58">
        <v>23.2256</v>
      </c>
      <c r="DO58">
        <v>500.30500000000001</v>
      </c>
      <c r="DP58">
        <v>99.201700000000002</v>
      </c>
      <c r="DQ58">
        <v>9.9699300000000005E-2</v>
      </c>
      <c r="DR58">
        <v>28.359000000000002</v>
      </c>
      <c r="DS58">
        <v>28.038799999999998</v>
      </c>
      <c r="DT58">
        <v>999.9</v>
      </c>
      <c r="DU58">
        <v>0</v>
      </c>
      <c r="DV58">
        <v>0</v>
      </c>
      <c r="DW58">
        <v>10015</v>
      </c>
      <c r="DX58">
        <v>0</v>
      </c>
      <c r="DY58">
        <v>876.601</v>
      </c>
      <c r="DZ58">
        <v>-42.904299999999999</v>
      </c>
      <c r="EA58">
        <v>468.1</v>
      </c>
      <c r="EB58">
        <v>508.96</v>
      </c>
      <c r="EC58">
        <v>5.8937200000000001</v>
      </c>
      <c r="ED58">
        <v>500.06099999999998</v>
      </c>
      <c r="EE58">
        <v>17.485199999999999</v>
      </c>
      <c r="EF58">
        <v>2.3192300000000001</v>
      </c>
      <c r="EG58">
        <v>1.7345600000000001</v>
      </c>
      <c r="EH58">
        <v>19.810600000000001</v>
      </c>
      <c r="EI58">
        <v>15.209199999999999</v>
      </c>
      <c r="EJ58">
        <v>1799.87</v>
      </c>
      <c r="EK58">
        <v>0.97799700000000001</v>
      </c>
      <c r="EL58">
        <v>2.2002600000000001E-2</v>
      </c>
      <c r="EM58">
        <v>0</v>
      </c>
      <c r="EN58">
        <v>813.971</v>
      </c>
      <c r="EO58">
        <v>5.0010300000000001</v>
      </c>
      <c r="EP58">
        <v>16792.5</v>
      </c>
      <c r="EQ58">
        <v>14700</v>
      </c>
      <c r="ER58">
        <v>45.75</v>
      </c>
      <c r="ES58">
        <v>48</v>
      </c>
      <c r="ET58">
        <v>47.125</v>
      </c>
      <c r="EU58">
        <v>46.875</v>
      </c>
      <c r="EV58">
        <v>47.375</v>
      </c>
      <c r="EW58">
        <v>1755.38</v>
      </c>
      <c r="EX58">
        <v>39.49</v>
      </c>
      <c r="EY58">
        <v>0</v>
      </c>
      <c r="EZ58">
        <v>172.19999980926511</v>
      </c>
      <c r="FA58">
        <v>0</v>
      </c>
      <c r="FB58">
        <v>813.95560000000012</v>
      </c>
      <c r="FC58">
        <v>2.6562307740655369</v>
      </c>
      <c r="FD58">
        <v>38.138461670937261</v>
      </c>
      <c r="FE58">
        <v>16787.144</v>
      </c>
      <c r="FF58">
        <v>15</v>
      </c>
      <c r="FG58">
        <v>1693255220.5999999</v>
      </c>
      <c r="FH58" t="s">
        <v>642</v>
      </c>
      <c r="FI58">
        <v>1693255214.5999999</v>
      </c>
      <c r="FJ58">
        <v>1693255220.5999999</v>
      </c>
      <c r="FK58">
        <v>48</v>
      </c>
      <c r="FL58">
        <v>-6.7000000000000004E-2</v>
      </c>
      <c r="FM58">
        <v>4.0000000000000001E-3</v>
      </c>
      <c r="FN58">
        <v>1.2210000000000001</v>
      </c>
      <c r="FO58">
        <v>2.5999999999999999E-2</v>
      </c>
      <c r="FP58">
        <v>500</v>
      </c>
      <c r="FQ58">
        <v>17</v>
      </c>
      <c r="FR58">
        <v>0.14000000000000001</v>
      </c>
      <c r="FS58">
        <v>0.04</v>
      </c>
      <c r="FT58">
        <v>33.184314904973967</v>
      </c>
      <c r="FU58">
        <v>0.6647716204955898</v>
      </c>
      <c r="FV58">
        <v>0.19038770987235759</v>
      </c>
      <c r="FW58">
        <v>1</v>
      </c>
      <c r="FX58">
        <v>0.35283455463106389</v>
      </c>
      <c r="FY58">
        <v>-2.0644718713856029E-2</v>
      </c>
      <c r="FZ58">
        <v>3.3533966988791831E-3</v>
      </c>
      <c r="GA58">
        <v>1</v>
      </c>
      <c r="GB58">
        <v>2</v>
      </c>
      <c r="GC58">
        <v>2</v>
      </c>
      <c r="GD58" t="s">
        <v>427</v>
      </c>
      <c r="GE58">
        <v>2.9030100000000001</v>
      </c>
      <c r="GF58">
        <v>2.8178399999999999</v>
      </c>
      <c r="GG58">
        <v>0.10014099999999999</v>
      </c>
      <c r="GH58">
        <v>0.107168</v>
      </c>
      <c r="GI58">
        <v>0.117246</v>
      </c>
      <c r="GJ58">
        <v>9.5464999999999994E-2</v>
      </c>
      <c r="GK58">
        <v>25021.1</v>
      </c>
      <c r="GL58">
        <v>24929.1</v>
      </c>
      <c r="GM58">
        <v>24668.7</v>
      </c>
      <c r="GN58">
        <v>24932.5</v>
      </c>
      <c r="GO58">
        <v>28930.5</v>
      </c>
      <c r="GP58">
        <v>29512.400000000001</v>
      </c>
      <c r="GQ58">
        <v>33364.6</v>
      </c>
      <c r="GR58">
        <v>33322.800000000003</v>
      </c>
      <c r="GS58">
        <v>1.9703999999999999</v>
      </c>
      <c r="GT58">
        <v>1.8475999999999999</v>
      </c>
      <c r="GU58">
        <v>2.3990899999999999E-2</v>
      </c>
      <c r="GV58">
        <v>0</v>
      </c>
      <c r="GW58">
        <v>27.646999999999998</v>
      </c>
      <c r="GX58">
        <v>999.9</v>
      </c>
      <c r="GY58">
        <v>52.4</v>
      </c>
      <c r="GZ58">
        <v>34.700000000000003</v>
      </c>
      <c r="HA58">
        <v>29.344100000000001</v>
      </c>
      <c r="HB58">
        <v>61.755400000000002</v>
      </c>
      <c r="HC58">
        <v>24.7516</v>
      </c>
      <c r="HD58">
        <v>1</v>
      </c>
      <c r="HE58">
        <v>0.38308900000000001</v>
      </c>
      <c r="HF58">
        <v>3.4361799999999998</v>
      </c>
      <c r="HG58">
        <v>20.184000000000001</v>
      </c>
      <c r="HH58">
        <v>5.2340600000000004</v>
      </c>
      <c r="HI58">
        <v>11.9201</v>
      </c>
      <c r="HJ58">
        <v>4.9607999999999999</v>
      </c>
      <c r="HK58">
        <v>3.2890000000000001</v>
      </c>
      <c r="HL58">
        <v>9999</v>
      </c>
      <c r="HM58">
        <v>9999</v>
      </c>
      <c r="HN58">
        <v>9999</v>
      </c>
      <c r="HO58">
        <v>873.1</v>
      </c>
      <c r="HP58">
        <v>1.88049</v>
      </c>
      <c r="HQ58">
        <v>1.8775900000000001</v>
      </c>
      <c r="HR58">
        <v>1.8855299999999999</v>
      </c>
      <c r="HS58">
        <v>1.88337</v>
      </c>
      <c r="HT58">
        <v>1.8808</v>
      </c>
      <c r="HU58">
        <v>1.8798999999999999</v>
      </c>
      <c r="HV58">
        <v>1.8811</v>
      </c>
      <c r="HW58">
        <v>1.88049</v>
      </c>
      <c r="HX58">
        <v>5</v>
      </c>
      <c r="HY58">
        <v>0</v>
      </c>
      <c r="HZ58">
        <v>0</v>
      </c>
      <c r="IA58">
        <v>0</v>
      </c>
      <c r="IB58" t="s">
        <v>428</v>
      </c>
      <c r="IC58" t="s">
        <v>429</v>
      </c>
      <c r="ID58" t="s">
        <v>430</v>
      </c>
      <c r="IE58" t="s">
        <v>430</v>
      </c>
      <c r="IF58" t="s">
        <v>430</v>
      </c>
      <c r="IG58" t="s">
        <v>430</v>
      </c>
      <c r="IH58">
        <v>0</v>
      </c>
      <c r="II58">
        <v>100</v>
      </c>
      <c r="IJ58">
        <v>100</v>
      </c>
      <c r="IK58">
        <v>1.1970000000000001</v>
      </c>
      <c r="IL58">
        <v>0.15329999999999999</v>
      </c>
      <c r="IM58">
        <v>0.59048717638228476</v>
      </c>
      <c r="IN58">
        <v>2.2153513873161218E-3</v>
      </c>
      <c r="IO58">
        <v>-2.2967369670569612E-6</v>
      </c>
      <c r="IP58">
        <v>7.7859689150384122E-10</v>
      </c>
      <c r="IQ58">
        <v>-0.1100016440891341</v>
      </c>
      <c r="IR58">
        <v>-4.1434251034592161E-3</v>
      </c>
      <c r="IS58">
        <v>8.3987709687394815E-4</v>
      </c>
      <c r="IT58">
        <v>-7.4586254598011197E-6</v>
      </c>
      <c r="IU58">
        <v>2</v>
      </c>
      <c r="IV58">
        <v>1930</v>
      </c>
      <c r="IW58">
        <v>2</v>
      </c>
      <c r="IX58">
        <v>41</v>
      </c>
      <c r="IY58">
        <v>1.8</v>
      </c>
      <c r="IZ58">
        <v>1.7</v>
      </c>
      <c r="JA58">
        <v>1.17432</v>
      </c>
      <c r="JB58">
        <v>2.49512</v>
      </c>
      <c r="JC58">
        <v>1.24512</v>
      </c>
      <c r="JD58">
        <v>2.2656200000000002</v>
      </c>
      <c r="JE58">
        <v>1.4501999999999999</v>
      </c>
      <c r="JF58">
        <v>2.4169900000000002</v>
      </c>
      <c r="JG58">
        <v>36.836599999999997</v>
      </c>
      <c r="JH58">
        <v>15.568</v>
      </c>
      <c r="JI58">
        <v>18</v>
      </c>
      <c r="JJ58">
        <v>496.78399999999999</v>
      </c>
      <c r="JK58">
        <v>463.31200000000001</v>
      </c>
      <c r="JL58">
        <v>23.3352</v>
      </c>
      <c r="JM58">
        <v>32.1997</v>
      </c>
      <c r="JN58">
        <v>30.0001</v>
      </c>
      <c r="JO58">
        <v>32.063800000000001</v>
      </c>
      <c r="JP58">
        <v>32.027999999999999</v>
      </c>
      <c r="JQ58">
        <v>23.622599999999998</v>
      </c>
      <c r="JR58">
        <v>45.075600000000001</v>
      </c>
      <c r="JS58">
        <v>0</v>
      </c>
      <c r="JT58">
        <v>23.3141</v>
      </c>
      <c r="JU58">
        <v>500</v>
      </c>
      <c r="JV58">
        <v>17.531700000000001</v>
      </c>
      <c r="JW58">
        <v>99.575000000000003</v>
      </c>
      <c r="JX58">
        <v>99.424999999999997</v>
      </c>
    </row>
    <row r="59" spans="1:284" x14ac:dyDescent="0.3">
      <c r="A59">
        <v>43</v>
      </c>
      <c r="B59">
        <v>1693255439.0999999</v>
      </c>
      <c r="C59">
        <v>10830</v>
      </c>
      <c r="D59" t="s">
        <v>643</v>
      </c>
      <c r="E59" t="s">
        <v>644</v>
      </c>
      <c r="F59" t="s">
        <v>416</v>
      </c>
      <c r="G59" t="s">
        <v>592</v>
      </c>
      <c r="H59" t="s">
        <v>593</v>
      </c>
      <c r="I59" t="s">
        <v>419</v>
      </c>
      <c r="J59" t="s">
        <v>511</v>
      </c>
      <c r="K59" t="s">
        <v>510</v>
      </c>
      <c r="L59" t="s">
        <v>594</v>
      </c>
      <c r="M59">
        <v>1693255439.0999999</v>
      </c>
      <c r="N59">
        <f t="shared" si="46"/>
        <v>4.6618801452489545E-3</v>
      </c>
      <c r="O59">
        <f t="shared" si="47"/>
        <v>4.6618801452489542</v>
      </c>
      <c r="P59">
        <f t="shared" si="48"/>
        <v>34.414489996749552</v>
      </c>
      <c r="Q59">
        <f t="shared" si="49"/>
        <v>555.71500000000003</v>
      </c>
      <c r="R59">
        <f t="shared" si="50"/>
        <v>362.68171271501888</v>
      </c>
      <c r="S59">
        <f t="shared" si="51"/>
        <v>36.015742986043669</v>
      </c>
      <c r="T59">
        <f t="shared" si="52"/>
        <v>55.184719581425</v>
      </c>
      <c r="U59">
        <f t="shared" si="53"/>
        <v>0.3187077577896788</v>
      </c>
      <c r="V59">
        <f t="shared" si="54"/>
        <v>2.9120446707636232</v>
      </c>
      <c r="W59">
        <f t="shared" si="55"/>
        <v>0.30052011372913318</v>
      </c>
      <c r="X59">
        <f t="shared" si="56"/>
        <v>0.1893726113829059</v>
      </c>
      <c r="Y59">
        <f t="shared" si="57"/>
        <v>344.37829864455841</v>
      </c>
      <c r="Z59">
        <f t="shared" si="58"/>
        <v>29.051045789380673</v>
      </c>
      <c r="AA59">
        <f t="shared" si="59"/>
        <v>28.031600000000001</v>
      </c>
      <c r="AB59">
        <f t="shared" si="60"/>
        <v>3.8018360452565645</v>
      </c>
      <c r="AC59">
        <f t="shared" si="61"/>
        <v>60.034342377119032</v>
      </c>
      <c r="AD59">
        <f t="shared" si="62"/>
        <v>2.3087583013530004</v>
      </c>
      <c r="AE59">
        <f t="shared" si="63"/>
        <v>3.8457293108168376</v>
      </c>
      <c r="AF59">
        <f t="shared" si="64"/>
        <v>1.4930777439035641</v>
      </c>
      <c r="AG59">
        <f t="shared" si="65"/>
        <v>-205.5889144054789</v>
      </c>
      <c r="AH59">
        <f t="shared" si="66"/>
        <v>30.943547416399923</v>
      </c>
      <c r="AI59">
        <f t="shared" si="67"/>
        <v>2.3192418728319892</v>
      </c>
      <c r="AJ59">
        <f t="shared" si="68"/>
        <v>172.05217352831141</v>
      </c>
      <c r="AK59">
        <v>0</v>
      </c>
      <c r="AL59">
        <v>0</v>
      </c>
      <c r="AM59">
        <f t="shared" si="69"/>
        <v>1</v>
      </c>
      <c r="AN59">
        <f t="shared" si="70"/>
        <v>0</v>
      </c>
      <c r="AO59">
        <f t="shared" si="71"/>
        <v>52142.006210052758</v>
      </c>
      <c r="AP59" t="s">
        <v>422</v>
      </c>
      <c r="AQ59">
        <v>10366.9</v>
      </c>
      <c r="AR59">
        <v>993.59653846153856</v>
      </c>
      <c r="AS59">
        <v>3431.87</v>
      </c>
      <c r="AT59">
        <f t="shared" si="72"/>
        <v>0.71047955241266758</v>
      </c>
      <c r="AU59">
        <v>-3.9894345373445681</v>
      </c>
      <c r="AV59" t="s">
        <v>645</v>
      </c>
      <c r="AW59">
        <v>10421.9</v>
      </c>
      <c r="AX59">
        <v>816.09826923076935</v>
      </c>
      <c r="AY59">
        <v>1070.9673070684571</v>
      </c>
      <c r="AZ59">
        <f t="shared" si="73"/>
        <v>0.23798022232381399</v>
      </c>
      <c r="BA59">
        <v>0.5</v>
      </c>
      <c r="BB59">
        <f t="shared" si="74"/>
        <v>1513.2263993222789</v>
      </c>
      <c r="BC59">
        <f t="shared" si="75"/>
        <v>34.414489996749552</v>
      </c>
      <c r="BD59">
        <f t="shared" si="76"/>
        <v>180.05897746849024</v>
      </c>
      <c r="BE59">
        <f t="shared" si="77"/>
        <v>2.5378835943711986E-2</v>
      </c>
      <c r="BF59">
        <f t="shared" si="78"/>
        <v>2.2044582288828281</v>
      </c>
      <c r="BG59">
        <f t="shared" si="79"/>
        <v>606.50400817045181</v>
      </c>
      <c r="BH59" t="s">
        <v>646</v>
      </c>
      <c r="BI59">
        <v>630.51</v>
      </c>
      <c r="BJ59">
        <f t="shared" si="80"/>
        <v>630.51</v>
      </c>
      <c r="BK59">
        <f t="shared" si="81"/>
        <v>0.41127054407861841</v>
      </c>
      <c r="BL59">
        <f t="shared" si="82"/>
        <v>0.57864640624085573</v>
      </c>
      <c r="BM59">
        <f t="shared" si="83"/>
        <v>0.84277018767011136</v>
      </c>
      <c r="BN59">
        <f t="shared" si="84"/>
        <v>3.2941257069908079</v>
      </c>
      <c r="BO59">
        <f t="shared" si="85"/>
        <v>0.96826821526486995</v>
      </c>
      <c r="BP59">
        <f t="shared" si="86"/>
        <v>0.44705687948929462</v>
      </c>
      <c r="BQ59">
        <f t="shared" si="87"/>
        <v>0.55294312051070538</v>
      </c>
      <c r="BR59">
        <v>7512</v>
      </c>
      <c r="BS59">
        <v>290.00000000000011</v>
      </c>
      <c r="BT59">
        <v>1011.41</v>
      </c>
      <c r="BU59">
        <v>275</v>
      </c>
      <c r="BV59">
        <v>10421.9</v>
      </c>
      <c r="BW59">
        <v>1010.81</v>
      </c>
      <c r="BX59">
        <v>0.6</v>
      </c>
      <c r="BY59">
        <v>300.00000000000011</v>
      </c>
      <c r="BZ59">
        <v>38.200000000000003</v>
      </c>
      <c r="CA59">
        <v>1070.9673070684571</v>
      </c>
      <c r="CB59">
        <v>1.341332855109431</v>
      </c>
      <c r="CC59">
        <v>-62.693305590842883</v>
      </c>
      <c r="CD59">
        <v>1.1457998659635731</v>
      </c>
      <c r="CE59">
        <v>0.99073404230519169</v>
      </c>
      <c r="CF59">
        <v>-1.13305893214683E-2</v>
      </c>
      <c r="CG59">
        <v>289.99999999999989</v>
      </c>
      <c r="CH59">
        <v>1006.91</v>
      </c>
      <c r="CI59">
        <v>635</v>
      </c>
      <c r="CJ59">
        <v>10415</v>
      </c>
      <c r="CK59">
        <v>1010.77</v>
      </c>
      <c r="CL59">
        <v>-3.86</v>
      </c>
      <c r="CZ59">
        <f t="shared" si="88"/>
        <v>1800.05</v>
      </c>
      <c r="DA59">
        <f t="shared" si="89"/>
        <v>1513.2263993222789</v>
      </c>
      <c r="DB59">
        <f t="shared" si="90"/>
        <v>0.84065798134622871</v>
      </c>
      <c r="DC59">
        <f t="shared" si="91"/>
        <v>0.19131596269245765</v>
      </c>
      <c r="DD59">
        <v>6</v>
      </c>
      <c r="DE59">
        <v>0.5</v>
      </c>
      <c r="DF59" t="s">
        <v>425</v>
      </c>
      <c r="DG59">
        <v>2</v>
      </c>
      <c r="DH59">
        <v>1693255439.0999999</v>
      </c>
      <c r="DI59">
        <v>555.71500000000003</v>
      </c>
      <c r="DJ59">
        <v>600.09199999999998</v>
      </c>
      <c r="DK59">
        <v>23.249400000000001</v>
      </c>
      <c r="DL59">
        <v>17.788799999999998</v>
      </c>
      <c r="DM59">
        <v>554.39700000000005</v>
      </c>
      <c r="DN59">
        <v>23.1008</v>
      </c>
      <c r="DO59">
        <v>500.32900000000001</v>
      </c>
      <c r="DP59">
        <v>99.203900000000004</v>
      </c>
      <c r="DQ59">
        <v>0.100095</v>
      </c>
      <c r="DR59">
        <v>28.2287</v>
      </c>
      <c r="DS59">
        <v>28.031600000000001</v>
      </c>
      <c r="DT59">
        <v>999.9</v>
      </c>
      <c r="DU59">
        <v>0</v>
      </c>
      <c r="DV59">
        <v>0</v>
      </c>
      <c r="DW59">
        <v>9980</v>
      </c>
      <c r="DX59">
        <v>0</v>
      </c>
      <c r="DY59">
        <v>658.88800000000003</v>
      </c>
      <c r="DZ59">
        <v>-44.377699999999997</v>
      </c>
      <c r="EA59">
        <v>568.94200000000001</v>
      </c>
      <c r="EB59">
        <v>610.96100000000001</v>
      </c>
      <c r="EC59">
        <v>5.4605399999999999</v>
      </c>
      <c r="ED59">
        <v>600.09199999999998</v>
      </c>
      <c r="EE59">
        <v>17.788799999999998</v>
      </c>
      <c r="EF59">
        <v>2.3064300000000002</v>
      </c>
      <c r="EG59">
        <v>1.7647200000000001</v>
      </c>
      <c r="EH59">
        <v>19.721399999999999</v>
      </c>
      <c r="EI59">
        <v>15.4778</v>
      </c>
      <c r="EJ59">
        <v>1800.05</v>
      </c>
      <c r="EK59">
        <v>0.97800500000000001</v>
      </c>
      <c r="EL59">
        <v>2.1995299999999999E-2</v>
      </c>
      <c r="EM59">
        <v>0</v>
      </c>
      <c r="EN59">
        <v>816.32899999999995</v>
      </c>
      <c r="EO59">
        <v>5.0010300000000001</v>
      </c>
      <c r="EP59">
        <v>16869.3</v>
      </c>
      <c r="EQ59">
        <v>14701.5</v>
      </c>
      <c r="ER59">
        <v>46.125</v>
      </c>
      <c r="ES59">
        <v>48.311999999999998</v>
      </c>
      <c r="ET59">
        <v>47.561999999999998</v>
      </c>
      <c r="EU59">
        <v>47.436999999999998</v>
      </c>
      <c r="EV59">
        <v>47.875</v>
      </c>
      <c r="EW59">
        <v>1755.57</v>
      </c>
      <c r="EX59">
        <v>39.479999999999997</v>
      </c>
      <c r="EY59">
        <v>0</v>
      </c>
      <c r="EZ59">
        <v>116.3999998569489</v>
      </c>
      <c r="FA59">
        <v>0</v>
      </c>
      <c r="FB59">
        <v>816.09826923076935</v>
      </c>
      <c r="FC59">
        <v>-0.72735042903193958</v>
      </c>
      <c r="FD59">
        <v>85.155555292975748</v>
      </c>
      <c r="FE59">
        <v>16850.192307692309</v>
      </c>
      <c r="FF59">
        <v>15</v>
      </c>
      <c r="FG59">
        <v>1693255398.5999999</v>
      </c>
      <c r="FH59" t="s">
        <v>647</v>
      </c>
      <c r="FI59">
        <v>1693255394.5999999</v>
      </c>
      <c r="FJ59">
        <v>1693255398.5999999</v>
      </c>
      <c r="FK59">
        <v>49</v>
      </c>
      <c r="FL59">
        <v>7.1999999999999995E-2</v>
      </c>
      <c r="FM59">
        <v>-2E-3</v>
      </c>
      <c r="FN59">
        <v>1.333</v>
      </c>
      <c r="FO59">
        <v>3.5000000000000003E-2</v>
      </c>
      <c r="FP59">
        <v>600</v>
      </c>
      <c r="FQ59">
        <v>18</v>
      </c>
      <c r="FR59">
        <v>0.17</v>
      </c>
      <c r="FS59">
        <v>0.04</v>
      </c>
      <c r="FT59">
        <v>34.211972414615182</v>
      </c>
      <c r="FU59">
        <v>-0.18447506638377359</v>
      </c>
      <c r="FV59">
        <v>0.19081041154893569</v>
      </c>
      <c r="FW59">
        <v>1</v>
      </c>
      <c r="FX59">
        <v>0.32908491578320859</v>
      </c>
      <c r="FY59">
        <v>1.066057019150117E-2</v>
      </c>
      <c r="FZ59">
        <v>9.5310620165671069E-3</v>
      </c>
      <c r="GA59">
        <v>1</v>
      </c>
      <c r="GB59">
        <v>2</v>
      </c>
      <c r="GC59">
        <v>2</v>
      </c>
      <c r="GD59" t="s">
        <v>427</v>
      </c>
      <c r="GE59">
        <v>2.90299</v>
      </c>
      <c r="GF59">
        <v>2.81793</v>
      </c>
      <c r="GG59">
        <v>0.115469</v>
      </c>
      <c r="GH59">
        <v>0.122099</v>
      </c>
      <c r="GI59">
        <v>0.11680699999999999</v>
      </c>
      <c r="GJ59">
        <v>9.6638399999999999E-2</v>
      </c>
      <c r="GK59">
        <v>24593</v>
      </c>
      <c r="GL59">
        <v>24510.7</v>
      </c>
      <c r="GM59">
        <v>24666.799999999999</v>
      </c>
      <c r="GN59">
        <v>24931.1</v>
      </c>
      <c r="GO59">
        <v>28943</v>
      </c>
      <c r="GP59">
        <v>29471.599999999999</v>
      </c>
      <c r="GQ59">
        <v>33362.199999999997</v>
      </c>
      <c r="GR59">
        <v>33320.199999999997</v>
      </c>
      <c r="GS59">
        <v>1.9699</v>
      </c>
      <c r="GT59">
        <v>1.8483000000000001</v>
      </c>
      <c r="GU59">
        <v>1.4305099999999999E-2</v>
      </c>
      <c r="GV59">
        <v>0</v>
      </c>
      <c r="GW59">
        <v>27.797999999999998</v>
      </c>
      <c r="GX59">
        <v>999.9</v>
      </c>
      <c r="GY59">
        <v>52.4</v>
      </c>
      <c r="GZ59">
        <v>34.700000000000003</v>
      </c>
      <c r="HA59">
        <v>29.3432</v>
      </c>
      <c r="HB59">
        <v>61.735399999999998</v>
      </c>
      <c r="HC59">
        <v>25.705100000000002</v>
      </c>
      <c r="HD59">
        <v>1</v>
      </c>
      <c r="HE59">
        <v>0.387602</v>
      </c>
      <c r="HF59">
        <v>3.8079499999999999</v>
      </c>
      <c r="HG59">
        <v>20.177299999999999</v>
      </c>
      <c r="HH59">
        <v>5.2346599999999999</v>
      </c>
      <c r="HI59">
        <v>11.9201</v>
      </c>
      <c r="HJ59">
        <v>4.9615999999999998</v>
      </c>
      <c r="HK59">
        <v>3.2890000000000001</v>
      </c>
      <c r="HL59">
        <v>9999</v>
      </c>
      <c r="HM59">
        <v>9999</v>
      </c>
      <c r="HN59">
        <v>9999</v>
      </c>
      <c r="HO59">
        <v>873.1</v>
      </c>
      <c r="HP59">
        <v>1.88049</v>
      </c>
      <c r="HQ59">
        <v>1.8775900000000001</v>
      </c>
      <c r="HR59">
        <v>1.8855299999999999</v>
      </c>
      <c r="HS59">
        <v>1.88337</v>
      </c>
      <c r="HT59">
        <v>1.8808</v>
      </c>
      <c r="HU59">
        <v>1.87991</v>
      </c>
      <c r="HV59">
        <v>1.88104</v>
      </c>
      <c r="HW59">
        <v>1.88049</v>
      </c>
      <c r="HX59">
        <v>5</v>
      </c>
      <c r="HY59">
        <v>0</v>
      </c>
      <c r="HZ59">
        <v>0</v>
      </c>
      <c r="IA59">
        <v>0</v>
      </c>
      <c r="IB59" t="s">
        <v>428</v>
      </c>
      <c r="IC59" t="s">
        <v>429</v>
      </c>
      <c r="ID59" t="s">
        <v>430</v>
      </c>
      <c r="IE59" t="s">
        <v>430</v>
      </c>
      <c r="IF59" t="s">
        <v>430</v>
      </c>
      <c r="IG59" t="s">
        <v>430</v>
      </c>
      <c r="IH59">
        <v>0</v>
      </c>
      <c r="II59">
        <v>100</v>
      </c>
      <c r="IJ59">
        <v>100</v>
      </c>
      <c r="IK59">
        <v>1.3180000000000001</v>
      </c>
      <c r="IL59">
        <v>0.14860000000000001</v>
      </c>
      <c r="IM59">
        <v>0.66259961965278502</v>
      </c>
      <c r="IN59">
        <v>2.2153513873161218E-3</v>
      </c>
      <c r="IO59">
        <v>-2.2967369670569612E-6</v>
      </c>
      <c r="IP59">
        <v>7.7859689150384122E-10</v>
      </c>
      <c r="IQ59">
        <v>-0.1119639618291516</v>
      </c>
      <c r="IR59">
        <v>-4.1434251034592161E-3</v>
      </c>
      <c r="IS59">
        <v>8.3987709687394815E-4</v>
      </c>
      <c r="IT59">
        <v>-7.4586254598011197E-6</v>
      </c>
      <c r="IU59">
        <v>2</v>
      </c>
      <c r="IV59">
        <v>1930</v>
      </c>
      <c r="IW59">
        <v>2</v>
      </c>
      <c r="IX59">
        <v>41</v>
      </c>
      <c r="IY59">
        <v>0.7</v>
      </c>
      <c r="IZ59">
        <v>0.7</v>
      </c>
      <c r="JA59">
        <v>1.3610800000000001</v>
      </c>
      <c r="JB59">
        <v>2.49756</v>
      </c>
      <c r="JC59">
        <v>1.24512</v>
      </c>
      <c r="JD59">
        <v>2.2656200000000002</v>
      </c>
      <c r="JE59">
        <v>1.4501999999999999</v>
      </c>
      <c r="JF59">
        <v>2.2668499999999998</v>
      </c>
      <c r="JG59">
        <v>36.812899999999999</v>
      </c>
      <c r="JH59">
        <v>15.5242</v>
      </c>
      <c r="JI59">
        <v>18</v>
      </c>
      <c r="JJ59">
        <v>496.51400000000001</v>
      </c>
      <c r="JK59">
        <v>463.81799999999998</v>
      </c>
      <c r="JL59">
        <v>22.8886</v>
      </c>
      <c r="JM59">
        <v>32.232399999999998</v>
      </c>
      <c r="JN59">
        <v>30.001100000000001</v>
      </c>
      <c r="JO59">
        <v>32.072299999999998</v>
      </c>
      <c r="JP59">
        <v>32.030900000000003</v>
      </c>
      <c r="JQ59">
        <v>27.335100000000001</v>
      </c>
      <c r="JR59">
        <v>44.418799999999997</v>
      </c>
      <c r="JS59">
        <v>0</v>
      </c>
      <c r="JT59">
        <v>22.855699999999999</v>
      </c>
      <c r="JU59">
        <v>600</v>
      </c>
      <c r="JV59">
        <v>17.806799999999999</v>
      </c>
      <c r="JW59">
        <v>99.567599999999999</v>
      </c>
      <c r="JX59">
        <v>99.418099999999995</v>
      </c>
    </row>
    <row r="60" spans="1:284" x14ac:dyDescent="0.3">
      <c r="A60">
        <v>44</v>
      </c>
      <c r="B60">
        <v>1693255543.5999999</v>
      </c>
      <c r="C60">
        <v>10934.5</v>
      </c>
      <c r="D60" t="s">
        <v>648</v>
      </c>
      <c r="E60" t="s">
        <v>649</v>
      </c>
      <c r="F60" t="s">
        <v>416</v>
      </c>
      <c r="G60" t="s">
        <v>592</v>
      </c>
      <c r="H60" t="s">
        <v>593</v>
      </c>
      <c r="I60" t="s">
        <v>419</v>
      </c>
      <c r="J60" t="s">
        <v>511</v>
      </c>
      <c r="K60" t="s">
        <v>510</v>
      </c>
      <c r="L60" t="s">
        <v>594</v>
      </c>
      <c r="M60">
        <v>1693255543.5999999</v>
      </c>
      <c r="N60">
        <f t="shared" si="46"/>
        <v>4.1336441978720362E-3</v>
      </c>
      <c r="O60">
        <f t="shared" si="47"/>
        <v>4.1336441978720364</v>
      </c>
      <c r="P60">
        <f t="shared" si="48"/>
        <v>34.500294800551096</v>
      </c>
      <c r="Q60">
        <f t="shared" si="49"/>
        <v>754.77499999999998</v>
      </c>
      <c r="R60">
        <f t="shared" si="50"/>
        <v>530.98993663535589</v>
      </c>
      <c r="S60">
        <f t="shared" si="51"/>
        <v>52.7261278042198</v>
      </c>
      <c r="T60">
        <f t="shared" si="52"/>
        <v>74.947490277502496</v>
      </c>
      <c r="U60">
        <f t="shared" si="53"/>
        <v>0.27760895921564699</v>
      </c>
      <c r="V60">
        <f t="shared" si="54"/>
        <v>2.9276700651097305</v>
      </c>
      <c r="W60">
        <f t="shared" si="55"/>
        <v>0.26376996964678601</v>
      </c>
      <c r="X60">
        <f t="shared" si="56"/>
        <v>0.1660421014117455</v>
      </c>
      <c r="Y60">
        <f t="shared" si="57"/>
        <v>344.38139864387927</v>
      </c>
      <c r="Z60">
        <f t="shared" si="58"/>
        <v>29.100277149457554</v>
      </c>
      <c r="AA60">
        <f t="shared" si="59"/>
        <v>28.0428</v>
      </c>
      <c r="AB60">
        <f t="shared" si="60"/>
        <v>3.8043184695025567</v>
      </c>
      <c r="AC60">
        <f t="shared" si="61"/>
        <v>59.995173020066126</v>
      </c>
      <c r="AD60">
        <f t="shared" si="62"/>
        <v>2.2959833853724199</v>
      </c>
      <c r="AE60">
        <f t="shared" si="63"/>
        <v>3.826946852215094</v>
      </c>
      <c r="AF60">
        <f t="shared" si="64"/>
        <v>1.5083350841301368</v>
      </c>
      <c r="AG60">
        <f t="shared" si="65"/>
        <v>-182.29370912615678</v>
      </c>
      <c r="AH60">
        <f t="shared" si="66"/>
        <v>16.067760642410054</v>
      </c>
      <c r="AI60">
        <f t="shared" si="67"/>
        <v>1.197428104799392</v>
      </c>
      <c r="AJ60">
        <f t="shared" si="68"/>
        <v>179.35287826493192</v>
      </c>
      <c r="AK60">
        <v>0</v>
      </c>
      <c r="AL60">
        <v>0</v>
      </c>
      <c r="AM60">
        <f t="shared" si="69"/>
        <v>1</v>
      </c>
      <c r="AN60">
        <f t="shared" si="70"/>
        <v>0</v>
      </c>
      <c r="AO60">
        <f t="shared" si="71"/>
        <v>52604.464020317871</v>
      </c>
      <c r="AP60" t="s">
        <v>422</v>
      </c>
      <c r="AQ60">
        <v>10366.9</v>
      </c>
      <c r="AR60">
        <v>993.59653846153856</v>
      </c>
      <c r="AS60">
        <v>3431.87</v>
      </c>
      <c r="AT60">
        <f t="shared" si="72"/>
        <v>0.71047955241266758</v>
      </c>
      <c r="AU60">
        <v>-3.9894345373445681</v>
      </c>
      <c r="AV60" t="s">
        <v>650</v>
      </c>
      <c r="AW60">
        <v>10431.6</v>
      </c>
      <c r="AX60">
        <v>814.84172000000001</v>
      </c>
      <c r="AY60">
        <v>1074.94320561477</v>
      </c>
      <c r="AZ60">
        <f t="shared" si="73"/>
        <v>0.24196765397109099</v>
      </c>
      <c r="BA60">
        <v>0.5</v>
      </c>
      <c r="BB60">
        <f t="shared" si="74"/>
        <v>1513.2353993219394</v>
      </c>
      <c r="BC60">
        <f t="shared" si="75"/>
        <v>34.500294800551096</v>
      </c>
      <c r="BD60">
        <f t="shared" si="76"/>
        <v>183.07700973996836</v>
      </c>
      <c r="BE60">
        <f t="shared" si="77"/>
        <v>2.5435387881582998E-2</v>
      </c>
      <c r="BF60">
        <f t="shared" si="78"/>
        <v>2.1926058810123665</v>
      </c>
      <c r="BG60">
        <f t="shared" si="79"/>
        <v>607.77707602485884</v>
      </c>
      <c r="BH60" t="s">
        <v>651</v>
      </c>
      <c r="BI60">
        <v>628.95000000000005</v>
      </c>
      <c r="BJ60">
        <f t="shared" si="80"/>
        <v>628.95000000000005</v>
      </c>
      <c r="BK60">
        <f t="shared" si="81"/>
        <v>0.41489932052708056</v>
      </c>
      <c r="BL60">
        <f t="shared" si="82"/>
        <v>0.58319607191378298</v>
      </c>
      <c r="BM60">
        <f t="shared" si="83"/>
        <v>0.84088264894653786</v>
      </c>
      <c r="BN60">
        <f t="shared" si="84"/>
        <v>3.1974448950049896</v>
      </c>
      <c r="BO60">
        <f t="shared" si="85"/>
        <v>0.96663759482420619</v>
      </c>
      <c r="BP60">
        <f t="shared" si="86"/>
        <v>0.45015020761353974</v>
      </c>
      <c r="BQ60">
        <f t="shared" si="87"/>
        <v>0.54984979238646026</v>
      </c>
      <c r="BR60">
        <v>7514</v>
      </c>
      <c r="BS60">
        <v>290.00000000000011</v>
      </c>
      <c r="BT60">
        <v>1014.66</v>
      </c>
      <c r="BU60">
        <v>165</v>
      </c>
      <c r="BV60">
        <v>10431.6</v>
      </c>
      <c r="BW60">
        <v>1013.83</v>
      </c>
      <c r="BX60">
        <v>0.83</v>
      </c>
      <c r="BY60">
        <v>300.00000000000011</v>
      </c>
      <c r="BZ60">
        <v>38.200000000000003</v>
      </c>
      <c r="CA60">
        <v>1074.94320561477</v>
      </c>
      <c r="CB60">
        <v>1.238931691012332</v>
      </c>
      <c r="CC60">
        <v>-63.746910453171253</v>
      </c>
      <c r="CD60">
        <v>1.0579007350874501</v>
      </c>
      <c r="CE60">
        <v>0.99234767435743931</v>
      </c>
      <c r="CF60">
        <v>-1.132592258064517E-2</v>
      </c>
      <c r="CG60">
        <v>289.99999999999989</v>
      </c>
      <c r="CH60">
        <v>1009.05</v>
      </c>
      <c r="CI60">
        <v>625</v>
      </c>
      <c r="CJ60">
        <v>10411.700000000001</v>
      </c>
      <c r="CK60">
        <v>1013.72</v>
      </c>
      <c r="CL60">
        <v>-4.67</v>
      </c>
      <c r="CZ60">
        <f t="shared" si="88"/>
        <v>1800.06</v>
      </c>
      <c r="DA60">
        <f t="shared" si="89"/>
        <v>1513.2353993219394</v>
      </c>
      <c r="DB60">
        <f t="shared" si="90"/>
        <v>0.84065831101293265</v>
      </c>
      <c r="DC60">
        <f t="shared" si="91"/>
        <v>0.19131662202586541</v>
      </c>
      <c r="DD60">
        <v>6</v>
      </c>
      <c r="DE60">
        <v>0.5</v>
      </c>
      <c r="DF60" t="s">
        <v>425</v>
      </c>
      <c r="DG60">
        <v>2</v>
      </c>
      <c r="DH60">
        <v>1693255543.5999999</v>
      </c>
      <c r="DI60">
        <v>754.77499999999998</v>
      </c>
      <c r="DJ60">
        <v>799.91300000000001</v>
      </c>
      <c r="DK60">
        <v>23.122199999999999</v>
      </c>
      <c r="DL60">
        <v>18.277200000000001</v>
      </c>
      <c r="DM60">
        <v>753.25599999999997</v>
      </c>
      <c r="DN60">
        <v>22.9757</v>
      </c>
      <c r="DO60">
        <v>500.07</v>
      </c>
      <c r="DP60">
        <v>99.198499999999996</v>
      </c>
      <c r="DQ60">
        <v>9.9291099999999993E-2</v>
      </c>
      <c r="DR60">
        <v>28.144600000000001</v>
      </c>
      <c r="DS60">
        <v>28.0428</v>
      </c>
      <c r="DT60">
        <v>999.9</v>
      </c>
      <c r="DU60">
        <v>0</v>
      </c>
      <c r="DV60">
        <v>0</v>
      </c>
      <c r="DW60">
        <v>10070</v>
      </c>
      <c r="DX60">
        <v>0</v>
      </c>
      <c r="DY60">
        <v>851.36300000000006</v>
      </c>
      <c r="DZ60">
        <v>-45.138199999999998</v>
      </c>
      <c r="EA60">
        <v>772.64</v>
      </c>
      <c r="EB60">
        <v>814.80600000000004</v>
      </c>
      <c r="EC60">
        <v>4.8449099999999996</v>
      </c>
      <c r="ED60">
        <v>799.91300000000001</v>
      </c>
      <c r="EE60">
        <v>18.277200000000001</v>
      </c>
      <c r="EF60">
        <v>2.2936800000000002</v>
      </c>
      <c r="EG60">
        <v>1.81308</v>
      </c>
      <c r="EH60">
        <v>19.632100000000001</v>
      </c>
      <c r="EI60">
        <v>15.9</v>
      </c>
      <c r="EJ60">
        <v>1800.06</v>
      </c>
      <c r="EK60">
        <v>0.977993</v>
      </c>
      <c r="EL60">
        <v>2.2006999999999999E-2</v>
      </c>
      <c r="EM60">
        <v>0</v>
      </c>
      <c r="EN60">
        <v>814.79300000000001</v>
      </c>
      <c r="EO60">
        <v>5.0010300000000001</v>
      </c>
      <c r="EP60">
        <v>16877.400000000001</v>
      </c>
      <c r="EQ60">
        <v>14701.5</v>
      </c>
      <c r="ER60">
        <v>46.686999999999998</v>
      </c>
      <c r="ES60">
        <v>48.875</v>
      </c>
      <c r="ET60">
        <v>48.125</v>
      </c>
      <c r="EU60">
        <v>47.936999999999998</v>
      </c>
      <c r="EV60">
        <v>48.375</v>
      </c>
      <c r="EW60">
        <v>1755.56</v>
      </c>
      <c r="EX60">
        <v>39.5</v>
      </c>
      <c r="EY60">
        <v>0</v>
      </c>
      <c r="EZ60">
        <v>102.7999999523163</v>
      </c>
      <c r="FA60">
        <v>0</v>
      </c>
      <c r="FB60">
        <v>814.84172000000001</v>
      </c>
      <c r="FC60">
        <v>-0.2175384588727439</v>
      </c>
      <c r="FD60">
        <v>11.07692314110977</v>
      </c>
      <c r="FE60">
        <v>16875.48</v>
      </c>
      <c r="FF60">
        <v>15</v>
      </c>
      <c r="FG60">
        <v>1693255507.5999999</v>
      </c>
      <c r="FH60" t="s">
        <v>652</v>
      </c>
      <c r="FI60">
        <v>1693255507.5999999</v>
      </c>
      <c r="FJ60">
        <v>1693255505.0999999</v>
      </c>
      <c r="FK60">
        <v>50</v>
      </c>
      <c r="FL60">
        <v>0.158</v>
      </c>
      <c r="FM60">
        <v>1E-3</v>
      </c>
      <c r="FN60">
        <v>1.5209999999999999</v>
      </c>
      <c r="FO60">
        <v>3.7999999999999999E-2</v>
      </c>
      <c r="FP60">
        <v>800</v>
      </c>
      <c r="FQ60">
        <v>18</v>
      </c>
      <c r="FR60">
        <v>0.11</v>
      </c>
      <c r="FS60">
        <v>0.04</v>
      </c>
      <c r="FT60">
        <v>34.578881091031803</v>
      </c>
      <c r="FU60">
        <v>-0.16921285564422961</v>
      </c>
      <c r="FV60">
        <v>0.1720478179141896</v>
      </c>
      <c r="FW60">
        <v>1</v>
      </c>
      <c r="FX60">
        <v>0.27388463163897359</v>
      </c>
      <c r="FY60">
        <v>7.0045910008741524E-2</v>
      </c>
      <c r="FZ60">
        <v>1.4240100522611369E-2</v>
      </c>
      <c r="GA60">
        <v>1</v>
      </c>
      <c r="GB60">
        <v>2</v>
      </c>
      <c r="GC60">
        <v>2</v>
      </c>
      <c r="GD60" t="s">
        <v>427</v>
      </c>
      <c r="GE60">
        <v>2.9022600000000001</v>
      </c>
      <c r="GF60">
        <v>2.8178999999999998</v>
      </c>
      <c r="GG60">
        <v>0.142708</v>
      </c>
      <c r="GH60">
        <v>0.14851500000000001</v>
      </c>
      <c r="GI60">
        <v>0.116357</v>
      </c>
      <c r="GJ60">
        <v>9.8501900000000003E-2</v>
      </c>
      <c r="GK60">
        <v>23835.1</v>
      </c>
      <c r="GL60">
        <v>23770.7</v>
      </c>
      <c r="GM60">
        <v>24666.6</v>
      </c>
      <c r="GN60">
        <v>24928.7</v>
      </c>
      <c r="GO60">
        <v>28957.599999999999</v>
      </c>
      <c r="GP60">
        <v>29407.4</v>
      </c>
      <c r="GQ60">
        <v>33361.800000000003</v>
      </c>
      <c r="GR60">
        <v>33316.699999999997</v>
      </c>
      <c r="GS60">
        <v>1.9689000000000001</v>
      </c>
      <c r="GT60">
        <v>1.8499000000000001</v>
      </c>
      <c r="GU60">
        <v>1.40071E-2</v>
      </c>
      <c r="GV60">
        <v>0</v>
      </c>
      <c r="GW60">
        <v>27.8141</v>
      </c>
      <c r="GX60">
        <v>999.9</v>
      </c>
      <c r="GY60">
        <v>52.5</v>
      </c>
      <c r="GZ60">
        <v>34.700000000000003</v>
      </c>
      <c r="HA60">
        <v>29.402799999999999</v>
      </c>
      <c r="HB60">
        <v>61.745399999999997</v>
      </c>
      <c r="HC60">
        <v>25.3005</v>
      </c>
      <c r="HD60">
        <v>1</v>
      </c>
      <c r="HE60">
        <v>0.39051799999999998</v>
      </c>
      <c r="HF60">
        <v>4.1221699999999997</v>
      </c>
      <c r="HG60">
        <v>20.170300000000001</v>
      </c>
      <c r="HH60">
        <v>5.2340600000000004</v>
      </c>
      <c r="HI60">
        <v>11.9201</v>
      </c>
      <c r="HJ60">
        <v>4.9611999999999998</v>
      </c>
      <c r="HK60">
        <v>3.2890000000000001</v>
      </c>
      <c r="HL60">
        <v>9999</v>
      </c>
      <c r="HM60">
        <v>9999</v>
      </c>
      <c r="HN60">
        <v>9999</v>
      </c>
      <c r="HO60">
        <v>873.1</v>
      </c>
      <c r="HP60">
        <v>1.88049</v>
      </c>
      <c r="HQ60">
        <v>1.8775900000000001</v>
      </c>
      <c r="HR60">
        <v>1.8855299999999999</v>
      </c>
      <c r="HS60">
        <v>1.8833899999999999</v>
      </c>
      <c r="HT60">
        <v>1.8808</v>
      </c>
      <c r="HU60">
        <v>1.8799300000000001</v>
      </c>
      <c r="HV60">
        <v>1.88106</v>
      </c>
      <c r="HW60">
        <v>1.88049</v>
      </c>
      <c r="HX60">
        <v>5</v>
      </c>
      <c r="HY60">
        <v>0</v>
      </c>
      <c r="HZ60">
        <v>0</v>
      </c>
      <c r="IA60">
        <v>0</v>
      </c>
      <c r="IB60" t="s">
        <v>428</v>
      </c>
      <c r="IC60" t="s">
        <v>429</v>
      </c>
      <c r="ID60" t="s">
        <v>430</v>
      </c>
      <c r="IE60" t="s">
        <v>430</v>
      </c>
      <c r="IF60" t="s">
        <v>430</v>
      </c>
      <c r="IG60" t="s">
        <v>430</v>
      </c>
      <c r="IH60">
        <v>0</v>
      </c>
      <c r="II60">
        <v>100</v>
      </c>
      <c r="IJ60">
        <v>100</v>
      </c>
      <c r="IK60">
        <v>1.5189999999999999</v>
      </c>
      <c r="IL60">
        <v>0.14649999999999999</v>
      </c>
      <c r="IM60">
        <v>0.82028096085788782</v>
      </c>
      <c r="IN60">
        <v>2.2153513873161218E-3</v>
      </c>
      <c r="IO60">
        <v>-2.2967369670569612E-6</v>
      </c>
      <c r="IP60">
        <v>7.7859689150384122E-10</v>
      </c>
      <c r="IQ60">
        <v>-0.11124028930822</v>
      </c>
      <c r="IR60">
        <v>-4.1434251034592161E-3</v>
      </c>
      <c r="IS60">
        <v>8.3987709687394815E-4</v>
      </c>
      <c r="IT60">
        <v>-7.4586254598011197E-6</v>
      </c>
      <c r="IU60">
        <v>2</v>
      </c>
      <c r="IV60">
        <v>1930</v>
      </c>
      <c r="IW60">
        <v>2</v>
      </c>
      <c r="IX60">
        <v>41</v>
      </c>
      <c r="IY60">
        <v>0.6</v>
      </c>
      <c r="IZ60">
        <v>0.6</v>
      </c>
      <c r="JA60">
        <v>1.71753</v>
      </c>
      <c r="JB60">
        <v>2.4877899999999999</v>
      </c>
      <c r="JC60">
        <v>1.24512</v>
      </c>
      <c r="JD60">
        <v>2.2656200000000002</v>
      </c>
      <c r="JE60">
        <v>1.4501999999999999</v>
      </c>
      <c r="JF60">
        <v>2.4060100000000002</v>
      </c>
      <c r="JG60">
        <v>36.7654</v>
      </c>
      <c r="JH60">
        <v>15.5067</v>
      </c>
      <c r="JI60">
        <v>18</v>
      </c>
      <c r="JJ60">
        <v>495.90899999999999</v>
      </c>
      <c r="JK60">
        <v>464.923</v>
      </c>
      <c r="JL60">
        <v>22.3977</v>
      </c>
      <c r="JM60">
        <v>32.248100000000001</v>
      </c>
      <c r="JN60">
        <v>30.0001</v>
      </c>
      <c r="JO60">
        <v>32.080800000000004</v>
      </c>
      <c r="JP60">
        <v>32.030900000000003</v>
      </c>
      <c r="JQ60">
        <v>34.4694</v>
      </c>
      <c r="JR60">
        <v>42.2102</v>
      </c>
      <c r="JS60">
        <v>0</v>
      </c>
      <c r="JT60">
        <v>22.391100000000002</v>
      </c>
      <c r="JU60">
        <v>800</v>
      </c>
      <c r="JV60">
        <v>18.316500000000001</v>
      </c>
      <c r="JW60">
        <v>99.566599999999994</v>
      </c>
      <c r="JX60">
        <v>99.408199999999994</v>
      </c>
    </row>
    <row r="61" spans="1:284" x14ac:dyDescent="0.3">
      <c r="A61">
        <v>45</v>
      </c>
      <c r="B61">
        <v>1693255733.0999999</v>
      </c>
      <c r="C61">
        <v>11124</v>
      </c>
      <c r="D61" t="s">
        <v>653</v>
      </c>
      <c r="E61" t="s">
        <v>654</v>
      </c>
      <c r="F61" t="s">
        <v>416</v>
      </c>
      <c r="G61" t="s">
        <v>592</v>
      </c>
      <c r="H61" t="s">
        <v>593</v>
      </c>
      <c r="I61" t="s">
        <v>419</v>
      </c>
      <c r="J61" t="s">
        <v>511</v>
      </c>
      <c r="K61" t="s">
        <v>510</v>
      </c>
      <c r="L61" t="s">
        <v>594</v>
      </c>
      <c r="M61">
        <v>1693255733.0999999</v>
      </c>
      <c r="N61">
        <f t="shared" si="46"/>
        <v>2.9427929520558036E-3</v>
      </c>
      <c r="O61">
        <f t="shared" si="47"/>
        <v>2.9427929520558038</v>
      </c>
      <c r="P61">
        <f t="shared" si="48"/>
        <v>34.554729078320086</v>
      </c>
      <c r="Q61">
        <f t="shared" si="49"/>
        <v>1154.33</v>
      </c>
      <c r="R61">
        <f t="shared" si="50"/>
        <v>831.83247102229279</v>
      </c>
      <c r="S61">
        <f t="shared" si="51"/>
        <v>82.601695137339476</v>
      </c>
      <c r="T61">
        <f t="shared" si="52"/>
        <v>114.62598307890499</v>
      </c>
      <c r="U61">
        <f t="shared" si="53"/>
        <v>0.19174078936021546</v>
      </c>
      <c r="V61">
        <f t="shared" si="54"/>
        <v>2.9137450028550349</v>
      </c>
      <c r="W61">
        <f t="shared" si="55"/>
        <v>0.18499677060577413</v>
      </c>
      <c r="X61">
        <f t="shared" si="56"/>
        <v>0.11620914323840227</v>
      </c>
      <c r="Y61">
        <f t="shared" si="57"/>
        <v>344.37259864453586</v>
      </c>
      <c r="Z61">
        <f t="shared" si="58"/>
        <v>29.297195243518651</v>
      </c>
      <c r="AA61">
        <f t="shared" si="59"/>
        <v>28.031099999999999</v>
      </c>
      <c r="AB61">
        <f t="shared" si="60"/>
        <v>3.8017252557065695</v>
      </c>
      <c r="AC61">
        <f t="shared" si="61"/>
        <v>59.737714828324208</v>
      </c>
      <c r="AD61">
        <f t="shared" si="62"/>
        <v>2.2704152860240003</v>
      </c>
      <c r="AE61">
        <f t="shared" si="63"/>
        <v>3.8006396671663429</v>
      </c>
      <c r="AF61">
        <f t="shared" si="64"/>
        <v>1.5313099696825692</v>
      </c>
      <c r="AG61">
        <f t="shared" si="65"/>
        <v>-129.77716918566094</v>
      </c>
      <c r="AH61">
        <f t="shared" si="66"/>
        <v>-0.76972052091009158</v>
      </c>
      <c r="AI61">
        <f t="shared" si="67"/>
        <v>-5.7599169839362016E-2</v>
      </c>
      <c r="AJ61">
        <f t="shared" si="68"/>
        <v>213.76810976812547</v>
      </c>
      <c r="AK61">
        <v>0</v>
      </c>
      <c r="AL61">
        <v>0</v>
      </c>
      <c r="AM61">
        <f t="shared" si="69"/>
        <v>1</v>
      </c>
      <c r="AN61">
        <f t="shared" si="70"/>
        <v>0</v>
      </c>
      <c r="AO61">
        <f t="shared" si="71"/>
        <v>52225.717972912142</v>
      </c>
      <c r="AP61" t="s">
        <v>422</v>
      </c>
      <c r="AQ61">
        <v>10366.9</v>
      </c>
      <c r="AR61">
        <v>993.59653846153856</v>
      </c>
      <c r="AS61">
        <v>3431.87</v>
      </c>
      <c r="AT61">
        <f t="shared" si="72"/>
        <v>0.71047955241266758</v>
      </c>
      <c r="AU61">
        <v>-3.9894345373445681</v>
      </c>
      <c r="AV61" t="s">
        <v>655</v>
      </c>
      <c r="AW61">
        <v>10427.299999999999</v>
      </c>
      <c r="AX61">
        <v>811.05855999999983</v>
      </c>
      <c r="AY61">
        <v>1076.7116707644029</v>
      </c>
      <c r="AZ61">
        <f t="shared" si="73"/>
        <v>0.24672632235499481</v>
      </c>
      <c r="BA61">
        <v>0.5</v>
      </c>
      <c r="BB61">
        <f t="shared" si="74"/>
        <v>1513.2011993222679</v>
      </c>
      <c r="BC61">
        <f t="shared" si="75"/>
        <v>34.554729078320086</v>
      </c>
      <c r="BD61">
        <f t="shared" si="76"/>
        <v>186.67328344597533</v>
      </c>
      <c r="BE61">
        <f t="shared" si="77"/>
        <v>2.5471935677111413E-2</v>
      </c>
      <c r="BF61">
        <f t="shared" si="78"/>
        <v>2.1873621259845462</v>
      </c>
      <c r="BG61">
        <f t="shared" si="79"/>
        <v>608.34201780707042</v>
      </c>
      <c r="BH61" t="s">
        <v>656</v>
      </c>
      <c r="BI61">
        <v>628.34</v>
      </c>
      <c r="BJ61">
        <f t="shared" si="80"/>
        <v>628.34</v>
      </c>
      <c r="BK61">
        <f t="shared" si="81"/>
        <v>0.41642686982865618</v>
      </c>
      <c r="BL61">
        <f t="shared" si="82"/>
        <v>0.59248415563701096</v>
      </c>
      <c r="BM61">
        <f t="shared" si="83"/>
        <v>0.84006888787906586</v>
      </c>
      <c r="BN61">
        <f t="shared" si="84"/>
        <v>3.1962063153119469</v>
      </c>
      <c r="BO61">
        <f t="shared" si="85"/>
        <v>0.96591230080877732</v>
      </c>
      <c r="BP61">
        <f t="shared" si="86"/>
        <v>0.45900692343714317</v>
      </c>
      <c r="BQ61">
        <f t="shared" si="87"/>
        <v>0.54099307656285678</v>
      </c>
      <c r="BR61">
        <v>7516</v>
      </c>
      <c r="BS61">
        <v>290.00000000000011</v>
      </c>
      <c r="BT61">
        <v>1015.27</v>
      </c>
      <c r="BU61">
        <v>155</v>
      </c>
      <c r="BV61">
        <v>10427.299999999999</v>
      </c>
      <c r="BW61">
        <v>1014.08</v>
      </c>
      <c r="BX61">
        <v>1.19</v>
      </c>
      <c r="BY61">
        <v>300.00000000000011</v>
      </c>
      <c r="BZ61">
        <v>38.200000000000003</v>
      </c>
      <c r="CA61">
        <v>1076.7116707644029</v>
      </c>
      <c r="CB61">
        <v>1.404643271297765</v>
      </c>
      <c r="CC61">
        <v>-65.304202323804461</v>
      </c>
      <c r="CD61">
        <v>1.198680160759225</v>
      </c>
      <c r="CE61">
        <v>0.99065445559574095</v>
      </c>
      <c r="CF61">
        <v>-1.1319527474972189E-2</v>
      </c>
      <c r="CG61">
        <v>289.99999999999989</v>
      </c>
      <c r="CH61">
        <v>1010.02</v>
      </c>
      <c r="CI61">
        <v>625</v>
      </c>
      <c r="CJ61">
        <v>10405.4</v>
      </c>
      <c r="CK61">
        <v>1013.95</v>
      </c>
      <c r="CL61">
        <v>-3.93</v>
      </c>
      <c r="CZ61">
        <f t="shared" si="88"/>
        <v>1800.02</v>
      </c>
      <c r="DA61">
        <f t="shared" si="89"/>
        <v>1513.2011993222679</v>
      </c>
      <c r="DB61">
        <f t="shared" si="90"/>
        <v>0.84065799231245653</v>
      </c>
      <c r="DC61">
        <f t="shared" si="91"/>
        <v>0.19131598462491298</v>
      </c>
      <c r="DD61">
        <v>6</v>
      </c>
      <c r="DE61">
        <v>0.5</v>
      </c>
      <c r="DF61" t="s">
        <v>425</v>
      </c>
      <c r="DG61">
        <v>2</v>
      </c>
      <c r="DH61">
        <v>1693255733.0999999</v>
      </c>
      <c r="DI61">
        <v>1154.33</v>
      </c>
      <c r="DJ61">
        <v>1199.8599999999999</v>
      </c>
      <c r="DK61">
        <v>22.864000000000001</v>
      </c>
      <c r="DL61">
        <v>19.414300000000001</v>
      </c>
      <c r="DM61">
        <v>1152.6500000000001</v>
      </c>
      <c r="DN61">
        <v>22.722000000000001</v>
      </c>
      <c r="DO61">
        <v>500.13200000000001</v>
      </c>
      <c r="DP61">
        <v>99.200999999999993</v>
      </c>
      <c r="DQ61">
        <v>9.9878499999999995E-2</v>
      </c>
      <c r="DR61">
        <v>28.026199999999999</v>
      </c>
      <c r="DS61">
        <v>28.031099999999999</v>
      </c>
      <c r="DT61">
        <v>999.9</v>
      </c>
      <c r="DU61">
        <v>0</v>
      </c>
      <c r="DV61">
        <v>0</v>
      </c>
      <c r="DW61">
        <v>9990</v>
      </c>
      <c r="DX61">
        <v>0</v>
      </c>
      <c r="DY61">
        <v>830.41200000000003</v>
      </c>
      <c r="DZ61">
        <v>-45.521999999999998</v>
      </c>
      <c r="EA61">
        <v>1181.3399999999999</v>
      </c>
      <c r="EB61">
        <v>1223.6099999999999</v>
      </c>
      <c r="EC61">
        <v>3.4497</v>
      </c>
      <c r="ED61">
        <v>1199.8599999999999</v>
      </c>
      <c r="EE61">
        <v>19.414300000000001</v>
      </c>
      <c r="EF61">
        <v>2.2681300000000002</v>
      </c>
      <c r="EG61">
        <v>1.9259200000000001</v>
      </c>
      <c r="EH61">
        <v>19.451899999999998</v>
      </c>
      <c r="EI61">
        <v>16.848099999999999</v>
      </c>
      <c r="EJ61">
        <v>1800.02</v>
      </c>
      <c r="EK61">
        <v>0.97800399999999998</v>
      </c>
      <c r="EL61">
        <v>2.1996100000000001E-2</v>
      </c>
      <c r="EM61">
        <v>0</v>
      </c>
      <c r="EN61">
        <v>810.87199999999996</v>
      </c>
      <c r="EO61">
        <v>5.0010300000000001</v>
      </c>
      <c r="EP61">
        <v>16884.5</v>
      </c>
      <c r="EQ61">
        <v>14701.3</v>
      </c>
      <c r="ER61">
        <v>47.5</v>
      </c>
      <c r="ES61">
        <v>49.625</v>
      </c>
      <c r="ET61">
        <v>49</v>
      </c>
      <c r="EU61">
        <v>48.5</v>
      </c>
      <c r="EV61">
        <v>49</v>
      </c>
      <c r="EW61">
        <v>1755.54</v>
      </c>
      <c r="EX61">
        <v>39.479999999999997</v>
      </c>
      <c r="EY61">
        <v>0</v>
      </c>
      <c r="EZ61">
        <v>187.79999995231631</v>
      </c>
      <c r="FA61">
        <v>0</v>
      </c>
      <c r="FB61">
        <v>811.05855999999983</v>
      </c>
      <c r="FC61">
        <v>-1.5519230894566931</v>
      </c>
      <c r="FD61">
        <v>32.169230885952587</v>
      </c>
      <c r="FE61">
        <v>16882.144</v>
      </c>
      <c r="FF61">
        <v>15</v>
      </c>
      <c r="FG61">
        <v>1693255624.0999999</v>
      </c>
      <c r="FH61" t="s">
        <v>657</v>
      </c>
      <c r="FI61">
        <v>1693255624.0999999</v>
      </c>
      <c r="FJ61">
        <v>1693255622.5999999</v>
      </c>
      <c r="FK61">
        <v>51</v>
      </c>
      <c r="FL61">
        <v>0.17299999999999999</v>
      </c>
      <c r="FM61">
        <v>1E-3</v>
      </c>
      <c r="FN61">
        <v>1.69</v>
      </c>
      <c r="FO61">
        <v>5.2999999999999999E-2</v>
      </c>
      <c r="FP61">
        <v>1200</v>
      </c>
      <c r="FQ61">
        <v>19</v>
      </c>
      <c r="FR61">
        <v>0.22</v>
      </c>
      <c r="FS61">
        <v>0.05</v>
      </c>
      <c r="FT61">
        <v>34.748349284040003</v>
      </c>
      <c r="FU61">
        <v>-0.58060749161329306</v>
      </c>
      <c r="FV61">
        <v>0.24681916202607809</v>
      </c>
      <c r="FW61">
        <v>0</v>
      </c>
      <c r="FX61">
        <v>0.1999650272088091</v>
      </c>
      <c r="FY61">
        <v>-2.2144664356204252E-2</v>
      </c>
      <c r="FZ61">
        <v>3.6801749230651669E-3</v>
      </c>
      <c r="GA61">
        <v>1</v>
      </c>
      <c r="GB61">
        <v>1</v>
      </c>
      <c r="GC61">
        <v>2</v>
      </c>
      <c r="GD61" t="s">
        <v>496</v>
      </c>
      <c r="GE61">
        <v>2.9024100000000002</v>
      </c>
      <c r="GF61">
        <v>2.8178000000000001</v>
      </c>
      <c r="GG61">
        <v>0.18776000000000001</v>
      </c>
      <c r="GH61">
        <v>0.19245200000000001</v>
      </c>
      <c r="GI61">
        <v>0.115463</v>
      </c>
      <c r="GJ61">
        <v>0.102779</v>
      </c>
      <c r="GK61">
        <v>22582.6</v>
      </c>
      <c r="GL61">
        <v>22543.8</v>
      </c>
      <c r="GM61">
        <v>24667.9</v>
      </c>
      <c r="GN61">
        <v>24929.5</v>
      </c>
      <c r="GO61">
        <v>28988.5</v>
      </c>
      <c r="GP61">
        <v>29267.200000000001</v>
      </c>
      <c r="GQ61">
        <v>33363.300000000003</v>
      </c>
      <c r="GR61">
        <v>33316.9</v>
      </c>
      <c r="GS61">
        <v>1.9683999999999999</v>
      </c>
      <c r="GT61">
        <v>1.8532999999999999</v>
      </c>
      <c r="GU61">
        <v>1.14739E-2</v>
      </c>
      <c r="GV61">
        <v>0</v>
      </c>
      <c r="GW61">
        <v>27.843699999999998</v>
      </c>
      <c r="GX61">
        <v>999.9</v>
      </c>
      <c r="GY61">
        <v>52.6</v>
      </c>
      <c r="GZ61">
        <v>34.6</v>
      </c>
      <c r="HA61">
        <v>29.2898</v>
      </c>
      <c r="HB61">
        <v>61.8855</v>
      </c>
      <c r="HC61">
        <v>25.620999999999999</v>
      </c>
      <c r="HD61">
        <v>1</v>
      </c>
      <c r="HE61">
        <v>0.39171699999999998</v>
      </c>
      <c r="HF61">
        <v>4.3913500000000001</v>
      </c>
      <c r="HG61">
        <v>20.163699999999999</v>
      </c>
      <c r="HH61">
        <v>5.2322600000000001</v>
      </c>
      <c r="HI61">
        <v>11.9201</v>
      </c>
      <c r="HJ61">
        <v>4.9598000000000004</v>
      </c>
      <c r="HK61">
        <v>3.2890000000000001</v>
      </c>
      <c r="HL61">
        <v>9999</v>
      </c>
      <c r="HM61">
        <v>9999</v>
      </c>
      <c r="HN61">
        <v>9999</v>
      </c>
      <c r="HO61">
        <v>873.2</v>
      </c>
      <c r="HP61">
        <v>1.88049</v>
      </c>
      <c r="HQ61">
        <v>1.8775900000000001</v>
      </c>
      <c r="HR61">
        <v>1.8855299999999999</v>
      </c>
      <c r="HS61">
        <v>1.88337</v>
      </c>
      <c r="HT61">
        <v>1.8808</v>
      </c>
      <c r="HU61">
        <v>1.8799399999999999</v>
      </c>
      <c r="HV61">
        <v>1.8811</v>
      </c>
      <c r="HW61">
        <v>1.8804700000000001</v>
      </c>
      <c r="HX61">
        <v>5</v>
      </c>
      <c r="HY61">
        <v>0</v>
      </c>
      <c r="HZ61">
        <v>0</v>
      </c>
      <c r="IA61">
        <v>0</v>
      </c>
      <c r="IB61" t="s">
        <v>428</v>
      </c>
      <c r="IC61" t="s">
        <v>429</v>
      </c>
      <c r="ID61" t="s">
        <v>430</v>
      </c>
      <c r="IE61" t="s">
        <v>430</v>
      </c>
      <c r="IF61" t="s">
        <v>430</v>
      </c>
      <c r="IG61" t="s">
        <v>430</v>
      </c>
      <c r="IH61">
        <v>0</v>
      </c>
      <c r="II61">
        <v>100</v>
      </c>
      <c r="IJ61">
        <v>100</v>
      </c>
      <c r="IK61">
        <v>1.68</v>
      </c>
      <c r="IL61">
        <v>0.14199999999999999</v>
      </c>
      <c r="IM61">
        <v>0.99358121082367457</v>
      </c>
      <c r="IN61">
        <v>2.2153513873161218E-3</v>
      </c>
      <c r="IO61">
        <v>-2.2967369670569612E-6</v>
      </c>
      <c r="IP61">
        <v>7.7859689150384122E-10</v>
      </c>
      <c r="IQ61">
        <v>-0.1098966744301228</v>
      </c>
      <c r="IR61">
        <v>-4.1434251034592161E-3</v>
      </c>
      <c r="IS61">
        <v>8.3987709687394815E-4</v>
      </c>
      <c r="IT61">
        <v>-7.4586254598011197E-6</v>
      </c>
      <c r="IU61">
        <v>2</v>
      </c>
      <c r="IV61">
        <v>1930</v>
      </c>
      <c r="IW61">
        <v>2</v>
      </c>
      <c r="IX61">
        <v>41</v>
      </c>
      <c r="IY61">
        <v>1.8</v>
      </c>
      <c r="IZ61">
        <v>1.8</v>
      </c>
      <c r="JA61">
        <v>2.3864700000000001</v>
      </c>
      <c r="JB61">
        <v>2.48291</v>
      </c>
      <c r="JC61">
        <v>1.24512</v>
      </c>
      <c r="JD61">
        <v>2.2668499999999998</v>
      </c>
      <c r="JE61">
        <v>1.4501999999999999</v>
      </c>
      <c r="JF61">
        <v>2.32178</v>
      </c>
      <c r="JG61">
        <v>36.694299999999998</v>
      </c>
      <c r="JH61">
        <v>15.445399999999999</v>
      </c>
      <c r="JI61">
        <v>18</v>
      </c>
      <c r="JJ61">
        <v>495.52199999999999</v>
      </c>
      <c r="JK61">
        <v>467.255</v>
      </c>
      <c r="JL61">
        <v>21.9861</v>
      </c>
      <c r="JM61">
        <v>32.253799999999998</v>
      </c>
      <c r="JN61">
        <v>30.000499999999999</v>
      </c>
      <c r="JO61">
        <v>32.075099999999999</v>
      </c>
      <c r="JP61">
        <v>32.027999999999999</v>
      </c>
      <c r="JQ61">
        <v>47.859400000000001</v>
      </c>
      <c r="JR61">
        <v>38.045000000000002</v>
      </c>
      <c r="JS61">
        <v>0</v>
      </c>
      <c r="JT61">
        <v>21.9682</v>
      </c>
      <c r="JU61">
        <v>1200</v>
      </c>
      <c r="JV61">
        <v>19.5106</v>
      </c>
      <c r="JW61">
        <v>99.571399999999997</v>
      </c>
      <c r="JX61">
        <v>99.41</v>
      </c>
    </row>
    <row r="62" spans="1:284" x14ac:dyDescent="0.3">
      <c r="A62">
        <v>46</v>
      </c>
      <c r="B62">
        <v>1693255922.5999999</v>
      </c>
      <c r="C62">
        <v>11313.5</v>
      </c>
      <c r="D62" t="s">
        <v>658</v>
      </c>
      <c r="E62" t="s">
        <v>659</v>
      </c>
      <c r="F62" t="s">
        <v>416</v>
      </c>
      <c r="G62" t="s">
        <v>592</v>
      </c>
      <c r="H62" t="s">
        <v>593</v>
      </c>
      <c r="I62" t="s">
        <v>419</v>
      </c>
      <c r="J62" t="s">
        <v>511</v>
      </c>
      <c r="K62" t="s">
        <v>510</v>
      </c>
      <c r="L62" t="s">
        <v>594</v>
      </c>
      <c r="M62">
        <v>1693255922.5999999</v>
      </c>
      <c r="N62">
        <f t="shared" si="46"/>
        <v>2.0355760168228217E-3</v>
      </c>
      <c r="O62">
        <f t="shared" si="47"/>
        <v>2.0355760168228216</v>
      </c>
      <c r="P62">
        <f t="shared" si="48"/>
        <v>33.587955670733749</v>
      </c>
      <c r="Q62">
        <f t="shared" si="49"/>
        <v>1455.94</v>
      </c>
      <c r="R62">
        <f t="shared" si="50"/>
        <v>1007.3364510719438</v>
      </c>
      <c r="S62">
        <f t="shared" si="51"/>
        <v>100.03363794131643</v>
      </c>
      <c r="T62">
        <f t="shared" si="52"/>
        <v>144.58225419054</v>
      </c>
      <c r="U62">
        <f t="shared" si="53"/>
        <v>0.13149899173889637</v>
      </c>
      <c r="V62">
        <f t="shared" si="54"/>
        <v>2.9111843582759676</v>
      </c>
      <c r="W62">
        <f t="shared" si="55"/>
        <v>0.12828604110340774</v>
      </c>
      <c r="X62">
        <f t="shared" si="56"/>
        <v>8.0460908056315145E-2</v>
      </c>
      <c r="Y62">
        <f t="shared" si="57"/>
        <v>344.38709864390188</v>
      </c>
      <c r="Z62">
        <f t="shared" si="58"/>
        <v>29.47483775334214</v>
      </c>
      <c r="AA62">
        <f t="shared" si="59"/>
        <v>27.981000000000002</v>
      </c>
      <c r="AB62">
        <f t="shared" si="60"/>
        <v>3.7906384136220024</v>
      </c>
      <c r="AC62">
        <f t="shared" si="61"/>
        <v>59.752221821016363</v>
      </c>
      <c r="AD62">
        <f t="shared" si="62"/>
        <v>2.2629445526898002</v>
      </c>
      <c r="AE62">
        <f t="shared" si="63"/>
        <v>3.7872140712495908</v>
      </c>
      <c r="AF62">
        <f t="shared" si="64"/>
        <v>1.5276938609322022</v>
      </c>
      <c r="AG62">
        <f t="shared" si="65"/>
        <v>-89.768902341886431</v>
      </c>
      <c r="AH62">
        <f t="shared" si="66"/>
        <v>-2.4326904524127606</v>
      </c>
      <c r="AI62">
        <f t="shared" si="67"/>
        <v>-0.1821008795517666</v>
      </c>
      <c r="AJ62">
        <f t="shared" si="68"/>
        <v>252.00340497005095</v>
      </c>
      <c r="AK62">
        <v>0</v>
      </c>
      <c r="AL62">
        <v>0</v>
      </c>
      <c r="AM62">
        <f t="shared" si="69"/>
        <v>1</v>
      </c>
      <c r="AN62">
        <f t="shared" si="70"/>
        <v>0</v>
      </c>
      <c r="AO62">
        <f t="shared" si="71"/>
        <v>52162.986736058068</v>
      </c>
      <c r="AP62" t="s">
        <v>422</v>
      </c>
      <c r="AQ62">
        <v>10366.9</v>
      </c>
      <c r="AR62">
        <v>993.59653846153856</v>
      </c>
      <c r="AS62">
        <v>3431.87</v>
      </c>
      <c r="AT62">
        <f t="shared" si="72"/>
        <v>0.71047955241266758</v>
      </c>
      <c r="AU62">
        <v>-3.9894345373445681</v>
      </c>
      <c r="AV62" t="s">
        <v>660</v>
      </c>
      <c r="AW62">
        <v>10422.6</v>
      </c>
      <c r="AX62">
        <v>807.33932000000004</v>
      </c>
      <c r="AY62">
        <v>1067.4053877572551</v>
      </c>
      <c r="AZ62">
        <f t="shared" si="73"/>
        <v>0.24364320317296184</v>
      </c>
      <c r="BA62">
        <v>0.5</v>
      </c>
      <c r="BB62">
        <f t="shared" si="74"/>
        <v>1513.2605993219506</v>
      </c>
      <c r="BC62">
        <f t="shared" si="75"/>
        <v>33.587955670733749</v>
      </c>
      <c r="BD62">
        <f t="shared" si="76"/>
        <v>184.34782982711801</v>
      </c>
      <c r="BE62">
        <f t="shared" si="77"/>
        <v>2.4832068068722388E-2</v>
      </c>
      <c r="BF62">
        <f t="shared" si="78"/>
        <v>2.2151514685631901</v>
      </c>
      <c r="BG62">
        <f t="shared" si="79"/>
        <v>605.36000856311534</v>
      </c>
      <c r="BH62" t="s">
        <v>661</v>
      </c>
      <c r="BI62">
        <v>632.46</v>
      </c>
      <c r="BJ62">
        <f t="shared" si="80"/>
        <v>632.46</v>
      </c>
      <c r="BK62">
        <f t="shared" si="81"/>
        <v>0.40747910095444317</v>
      </c>
      <c r="BL62">
        <f t="shared" si="82"/>
        <v>0.59792809644046407</v>
      </c>
      <c r="BM62">
        <f t="shared" si="83"/>
        <v>0.84462962275720421</v>
      </c>
      <c r="BN62">
        <f t="shared" si="84"/>
        <v>3.523507956549973</v>
      </c>
      <c r="BO62">
        <f t="shared" si="85"/>
        <v>0.96972905194598391</v>
      </c>
      <c r="BP62">
        <f t="shared" si="86"/>
        <v>0.46840974359422494</v>
      </c>
      <c r="BQ62">
        <f t="shared" si="87"/>
        <v>0.53159025640577506</v>
      </c>
      <c r="BR62">
        <v>7518</v>
      </c>
      <c r="BS62">
        <v>290.00000000000011</v>
      </c>
      <c r="BT62">
        <v>1007.82</v>
      </c>
      <c r="BU62">
        <v>155</v>
      </c>
      <c r="BV62">
        <v>10422.6</v>
      </c>
      <c r="BW62">
        <v>1006.65</v>
      </c>
      <c r="BX62">
        <v>1.17</v>
      </c>
      <c r="BY62">
        <v>300.00000000000011</v>
      </c>
      <c r="BZ62">
        <v>38.200000000000003</v>
      </c>
      <c r="CA62">
        <v>1067.4053877572551</v>
      </c>
      <c r="CB62">
        <v>1.254895901395874</v>
      </c>
      <c r="CC62">
        <v>-63.320133362531813</v>
      </c>
      <c r="CD62">
        <v>1.0703677334221151</v>
      </c>
      <c r="CE62">
        <v>0.99206257792581032</v>
      </c>
      <c r="CF62">
        <v>-1.1314452057842071E-2</v>
      </c>
      <c r="CG62">
        <v>289.99999999999989</v>
      </c>
      <c r="CH62">
        <v>1002.62</v>
      </c>
      <c r="CI62">
        <v>635</v>
      </c>
      <c r="CJ62">
        <v>10399.4</v>
      </c>
      <c r="CK62">
        <v>1006.52</v>
      </c>
      <c r="CL62">
        <v>-3.9</v>
      </c>
      <c r="CZ62">
        <f t="shared" si="88"/>
        <v>1800.09</v>
      </c>
      <c r="DA62">
        <f t="shared" si="89"/>
        <v>1513.2605993219506</v>
      </c>
      <c r="DB62">
        <f t="shared" si="90"/>
        <v>0.84065830004163722</v>
      </c>
      <c r="DC62">
        <f t="shared" si="91"/>
        <v>0.19131660008327467</v>
      </c>
      <c r="DD62">
        <v>6</v>
      </c>
      <c r="DE62">
        <v>0.5</v>
      </c>
      <c r="DF62" t="s">
        <v>425</v>
      </c>
      <c r="DG62">
        <v>2</v>
      </c>
      <c r="DH62">
        <v>1693255922.5999999</v>
      </c>
      <c r="DI62">
        <v>1455.94</v>
      </c>
      <c r="DJ62">
        <v>1499.75</v>
      </c>
      <c r="DK62">
        <v>22.787800000000001</v>
      </c>
      <c r="DL62">
        <v>20.403600000000001</v>
      </c>
      <c r="DM62">
        <v>1454.14</v>
      </c>
      <c r="DN62">
        <v>22.646000000000001</v>
      </c>
      <c r="DO62">
        <v>500.59300000000002</v>
      </c>
      <c r="DP62">
        <v>99.204800000000006</v>
      </c>
      <c r="DQ62">
        <v>0.10029100000000001</v>
      </c>
      <c r="DR62">
        <v>27.965499999999999</v>
      </c>
      <c r="DS62">
        <v>27.981000000000002</v>
      </c>
      <c r="DT62">
        <v>999.9</v>
      </c>
      <c r="DU62">
        <v>0</v>
      </c>
      <c r="DV62">
        <v>0</v>
      </c>
      <c r="DW62">
        <v>9975</v>
      </c>
      <c r="DX62">
        <v>0</v>
      </c>
      <c r="DY62">
        <v>558.49599999999998</v>
      </c>
      <c r="DZ62">
        <v>-43.814700000000002</v>
      </c>
      <c r="EA62">
        <v>1489.89</v>
      </c>
      <c r="EB62">
        <v>1530.99</v>
      </c>
      <c r="EC62">
        <v>2.3842099999999999</v>
      </c>
      <c r="ED62">
        <v>1499.75</v>
      </c>
      <c r="EE62">
        <v>20.403600000000001</v>
      </c>
      <c r="EF62">
        <v>2.26065</v>
      </c>
      <c r="EG62">
        <v>2.02413</v>
      </c>
      <c r="EH62">
        <v>19.398700000000002</v>
      </c>
      <c r="EI62">
        <v>17.634399999999999</v>
      </c>
      <c r="EJ62">
        <v>1800.09</v>
      </c>
      <c r="EK62">
        <v>0.97799599999999998</v>
      </c>
      <c r="EL62">
        <v>2.2004099999999999E-2</v>
      </c>
      <c r="EM62">
        <v>0</v>
      </c>
      <c r="EN62">
        <v>807.44500000000005</v>
      </c>
      <c r="EO62">
        <v>5.0010300000000001</v>
      </c>
      <c r="EP62">
        <v>15995.2</v>
      </c>
      <c r="EQ62">
        <v>14701.9</v>
      </c>
      <c r="ER62">
        <v>47.936999999999998</v>
      </c>
      <c r="ES62">
        <v>50.125</v>
      </c>
      <c r="ET62">
        <v>49.561999999999998</v>
      </c>
      <c r="EU62">
        <v>48.875</v>
      </c>
      <c r="EV62">
        <v>49.436999999999998</v>
      </c>
      <c r="EW62">
        <v>1755.59</v>
      </c>
      <c r="EX62">
        <v>39.5</v>
      </c>
      <c r="EY62">
        <v>0</v>
      </c>
      <c r="EZ62">
        <v>187.79999995231631</v>
      </c>
      <c r="FA62">
        <v>0</v>
      </c>
      <c r="FB62">
        <v>807.33932000000004</v>
      </c>
      <c r="FC62">
        <v>-1.630999993083859</v>
      </c>
      <c r="FD62">
        <v>-2009.2923077833741</v>
      </c>
      <c r="FE62">
        <v>16251.776</v>
      </c>
      <c r="FF62">
        <v>15</v>
      </c>
      <c r="FG62">
        <v>1693255800.5999999</v>
      </c>
      <c r="FH62" t="s">
        <v>662</v>
      </c>
      <c r="FI62">
        <v>1693255790.0999999</v>
      </c>
      <c r="FJ62">
        <v>1693255800.5999999</v>
      </c>
      <c r="FK62">
        <v>52</v>
      </c>
      <c r="FL62">
        <v>0.05</v>
      </c>
      <c r="FM62">
        <v>1E-3</v>
      </c>
      <c r="FN62">
        <v>1.8260000000000001</v>
      </c>
      <c r="FO62">
        <v>7.5999999999999998E-2</v>
      </c>
      <c r="FP62">
        <v>1500</v>
      </c>
      <c r="FQ62">
        <v>20</v>
      </c>
      <c r="FR62">
        <v>0.19</v>
      </c>
      <c r="FS62">
        <v>7.0000000000000007E-2</v>
      </c>
      <c r="FT62">
        <v>33.786098715771217</v>
      </c>
      <c r="FU62">
        <v>-0.93144975318118783</v>
      </c>
      <c r="FV62">
        <v>0.31421785721039308</v>
      </c>
      <c r="FW62">
        <v>0</v>
      </c>
      <c r="FX62">
        <v>0.13869688658991439</v>
      </c>
      <c r="FY62">
        <v>-1.900402180862933E-2</v>
      </c>
      <c r="FZ62">
        <v>3.076985403152494E-3</v>
      </c>
      <c r="GA62">
        <v>1</v>
      </c>
      <c r="GB62">
        <v>1</v>
      </c>
      <c r="GC62">
        <v>2</v>
      </c>
      <c r="GD62" t="s">
        <v>496</v>
      </c>
      <c r="GE62">
        <v>2.9036499999999998</v>
      </c>
      <c r="GF62">
        <v>2.8180800000000001</v>
      </c>
      <c r="GG62">
        <v>0.216283</v>
      </c>
      <c r="GH62">
        <v>0.22025800000000001</v>
      </c>
      <c r="GI62">
        <v>0.115202</v>
      </c>
      <c r="GJ62">
        <v>0.10642500000000001</v>
      </c>
      <c r="GK62">
        <v>21788.2</v>
      </c>
      <c r="GL62">
        <v>21765.4</v>
      </c>
      <c r="GM62">
        <v>24667.7</v>
      </c>
      <c r="GN62">
        <v>24928.400000000001</v>
      </c>
      <c r="GO62">
        <v>28997.4</v>
      </c>
      <c r="GP62">
        <v>29145.7</v>
      </c>
      <c r="GQ62">
        <v>33363.699999999997</v>
      </c>
      <c r="GR62">
        <v>33314.9</v>
      </c>
      <c r="GS62">
        <v>1.9675</v>
      </c>
      <c r="GT62">
        <v>1.857</v>
      </c>
      <c r="GU62">
        <v>1.2368000000000001E-2</v>
      </c>
      <c r="GV62">
        <v>0</v>
      </c>
      <c r="GW62">
        <v>27.7791</v>
      </c>
      <c r="GX62">
        <v>999.9</v>
      </c>
      <c r="GY62">
        <v>52.7</v>
      </c>
      <c r="GZ62">
        <v>34.5</v>
      </c>
      <c r="HA62">
        <v>29.181699999999999</v>
      </c>
      <c r="HB62">
        <v>61.855499999999999</v>
      </c>
      <c r="HC62">
        <v>24.206700000000001</v>
      </c>
      <c r="HD62">
        <v>1</v>
      </c>
      <c r="HE62">
        <v>0.38558900000000002</v>
      </c>
      <c r="HF62">
        <v>3.53288</v>
      </c>
      <c r="HG62">
        <v>20.183299999999999</v>
      </c>
      <c r="HH62">
        <v>5.2352600000000002</v>
      </c>
      <c r="HI62">
        <v>11.9201</v>
      </c>
      <c r="HJ62">
        <v>4.9614000000000003</v>
      </c>
      <c r="HK62">
        <v>3.2890000000000001</v>
      </c>
      <c r="HL62">
        <v>9999</v>
      </c>
      <c r="HM62">
        <v>9999</v>
      </c>
      <c r="HN62">
        <v>9999</v>
      </c>
      <c r="HO62">
        <v>873.2</v>
      </c>
      <c r="HP62">
        <v>1.88049</v>
      </c>
      <c r="HQ62">
        <v>1.8775900000000001</v>
      </c>
      <c r="HR62">
        <v>1.8855299999999999</v>
      </c>
      <c r="HS62">
        <v>1.88337</v>
      </c>
      <c r="HT62">
        <v>1.8808</v>
      </c>
      <c r="HU62">
        <v>1.8798999999999999</v>
      </c>
      <c r="HV62">
        <v>1.88106</v>
      </c>
      <c r="HW62">
        <v>1.8804700000000001</v>
      </c>
      <c r="HX62">
        <v>5</v>
      </c>
      <c r="HY62">
        <v>0</v>
      </c>
      <c r="HZ62">
        <v>0</v>
      </c>
      <c r="IA62">
        <v>0</v>
      </c>
      <c r="IB62" t="s">
        <v>428</v>
      </c>
      <c r="IC62" t="s">
        <v>429</v>
      </c>
      <c r="ID62" t="s">
        <v>430</v>
      </c>
      <c r="IE62" t="s">
        <v>430</v>
      </c>
      <c r="IF62" t="s">
        <v>430</v>
      </c>
      <c r="IG62" t="s">
        <v>430</v>
      </c>
      <c r="IH62">
        <v>0</v>
      </c>
      <c r="II62">
        <v>100</v>
      </c>
      <c r="IJ62">
        <v>100</v>
      </c>
      <c r="IK62">
        <v>1.8</v>
      </c>
      <c r="IL62">
        <v>0.14180000000000001</v>
      </c>
      <c r="IM62">
        <v>1.04340491516671</v>
      </c>
      <c r="IN62">
        <v>2.2153513873161218E-3</v>
      </c>
      <c r="IO62">
        <v>-2.2967369670569612E-6</v>
      </c>
      <c r="IP62">
        <v>7.7859689150384122E-10</v>
      </c>
      <c r="IQ62">
        <v>-0.1084982919699574</v>
      </c>
      <c r="IR62">
        <v>-4.1434251034592161E-3</v>
      </c>
      <c r="IS62">
        <v>8.3987709687394815E-4</v>
      </c>
      <c r="IT62">
        <v>-7.4586254598011197E-6</v>
      </c>
      <c r="IU62">
        <v>2</v>
      </c>
      <c r="IV62">
        <v>1930</v>
      </c>
      <c r="IW62">
        <v>2</v>
      </c>
      <c r="IX62">
        <v>41</v>
      </c>
      <c r="IY62">
        <v>2.2000000000000002</v>
      </c>
      <c r="IZ62">
        <v>2</v>
      </c>
      <c r="JA62">
        <v>2.8540000000000001</v>
      </c>
      <c r="JB62">
        <v>2.4694799999999999</v>
      </c>
      <c r="JC62">
        <v>1.24512</v>
      </c>
      <c r="JD62">
        <v>2.2656200000000002</v>
      </c>
      <c r="JE62">
        <v>1.4501999999999999</v>
      </c>
      <c r="JF62">
        <v>2.4121100000000002</v>
      </c>
      <c r="JG62">
        <v>36.646900000000002</v>
      </c>
      <c r="JH62">
        <v>15.4367</v>
      </c>
      <c r="JI62">
        <v>18</v>
      </c>
      <c r="JJ62">
        <v>494.77199999999999</v>
      </c>
      <c r="JK62">
        <v>469.685</v>
      </c>
      <c r="JL62">
        <v>22.427099999999999</v>
      </c>
      <c r="JM62">
        <v>32.236699999999999</v>
      </c>
      <c r="JN62">
        <v>30.0002</v>
      </c>
      <c r="JO62">
        <v>32.058100000000003</v>
      </c>
      <c r="JP62">
        <v>32.011000000000003</v>
      </c>
      <c r="JQ62">
        <v>57.246000000000002</v>
      </c>
      <c r="JR62">
        <v>35.045499999999997</v>
      </c>
      <c r="JS62">
        <v>0</v>
      </c>
      <c r="JT62">
        <v>22.424800000000001</v>
      </c>
      <c r="JU62">
        <v>1500</v>
      </c>
      <c r="JV62">
        <v>20.458500000000001</v>
      </c>
      <c r="JW62">
        <v>99.571700000000007</v>
      </c>
      <c r="JX62">
        <v>99.404600000000002</v>
      </c>
    </row>
    <row r="63" spans="1:284" x14ac:dyDescent="0.3">
      <c r="A63">
        <v>47</v>
      </c>
      <c r="B63">
        <v>1693257601.5</v>
      </c>
      <c r="C63">
        <v>12992.400000095369</v>
      </c>
      <c r="D63" t="s">
        <v>663</v>
      </c>
      <c r="E63" t="s">
        <v>664</v>
      </c>
      <c r="F63" t="s">
        <v>416</v>
      </c>
      <c r="G63" t="s">
        <v>665</v>
      </c>
      <c r="H63" t="s">
        <v>593</v>
      </c>
      <c r="I63" t="s">
        <v>419</v>
      </c>
      <c r="J63" t="s">
        <v>31</v>
      </c>
      <c r="K63" t="s">
        <v>666</v>
      </c>
      <c r="L63" t="s">
        <v>594</v>
      </c>
      <c r="M63">
        <v>1693257601.5</v>
      </c>
      <c r="N63">
        <f t="shared" si="46"/>
        <v>3.4642983617676707E-3</v>
      </c>
      <c r="O63">
        <f t="shared" si="47"/>
        <v>3.4642983617676708</v>
      </c>
      <c r="P63">
        <f t="shared" si="48"/>
        <v>34.032730495809801</v>
      </c>
      <c r="Q63">
        <f t="shared" si="49"/>
        <v>357.79</v>
      </c>
      <c r="R63">
        <f t="shared" si="50"/>
        <v>122.21021870668773</v>
      </c>
      <c r="S63">
        <f t="shared" si="51"/>
        <v>12.133005215684685</v>
      </c>
      <c r="T63">
        <f t="shared" si="52"/>
        <v>35.521317137470007</v>
      </c>
      <c r="U63">
        <f t="shared" si="53"/>
        <v>0.24628701203994627</v>
      </c>
      <c r="V63">
        <f t="shared" si="54"/>
        <v>2.9116128029690227</v>
      </c>
      <c r="W63">
        <f t="shared" si="55"/>
        <v>0.2352709280801534</v>
      </c>
      <c r="X63">
        <f t="shared" si="56"/>
        <v>0.14799301659109054</v>
      </c>
      <c r="Y63">
        <f t="shared" si="57"/>
        <v>344.38531180099869</v>
      </c>
      <c r="Z63">
        <f t="shared" si="58"/>
        <v>29.763954103128047</v>
      </c>
      <c r="AA63">
        <f t="shared" si="59"/>
        <v>27.976299999999998</v>
      </c>
      <c r="AB63">
        <f t="shared" si="60"/>
        <v>3.7895997793904868</v>
      </c>
      <c r="AC63">
        <f t="shared" si="61"/>
        <v>60.289367145441211</v>
      </c>
      <c r="AD63">
        <f t="shared" si="62"/>
        <v>2.3731047480375995</v>
      </c>
      <c r="AE63">
        <f t="shared" si="63"/>
        <v>3.9361911733336914</v>
      </c>
      <c r="AF63">
        <f t="shared" si="64"/>
        <v>1.4164950313528872</v>
      </c>
      <c r="AG63">
        <f t="shared" si="65"/>
        <v>-152.77555775395427</v>
      </c>
      <c r="AH63">
        <f t="shared" si="66"/>
        <v>102.42349230546702</v>
      </c>
      <c r="AI63">
        <f t="shared" si="67"/>
        <v>7.6910582053222161</v>
      </c>
      <c r="AJ63">
        <f t="shared" si="68"/>
        <v>301.72430455783365</v>
      </c>
      <c r="AK63">
        <v>0</v>
      </c>
      <c r="AL63">
        <v>0</v>
      </c>
      <c r="AM63">
        <f t="shared" si="69"/>
        <v>1</v>
      </c>
      <c r="AN63">
        <f t="shared" si="70"/>
        <v>0</v>
      </c>
      <c r="AO63">
        <f t="shared" si="71"/>
        <v>52059.981445297934</v>
      </c>
      <c r="AP63" t="s">
        <v>422</v>
      </c>
      <c r="AQ63">
        <v>10366.9</v>
      </c>
      <c r="AR63">
        <v>993.59653846153856</v>
      </c>
      <c r="AS63">
        <v>3431.87</v>
      </c>
      <c r="AT63">
        <f t="shared" si="72"/>
        <v>0.71047955241266758</v>
      </c>
      <c r="AU63">
        <v>-3.9894345373445681</v>
      </c>
      <c r="AV63" t="s">
        <v>667</v>
      </c>
      <c r="AW63">
        <v>10400.799999999999</v>
      </c>
      <c r="AX63">
        <v>817.47940000000017</v>
      </c>
      <c r="AY63">
        <v>1087.3573967756381</v>
      </c>
      <c r="AZ63">
        <f t="shared" si="73"/>
        <v>0.24819622101795824</v>
      </c>
      <c r="BA63">
        <v>0.5</v>
      </c>
      <c r="BB63">
        <f t="shared" si="74"/>
        <v>1513.2597059004991</v>
      </c>
      <c r="BC63">
        <f t="shared" si="75"/>
        <v>34.032730495809801</v>
      </c>
      <c r="BD63">
        <f t="shared" si="76"/>
        <v>187.79267021162536</v>
      </c>
      <c r="BE63">
        <f t="shared" si="77"/>
        <v>2.5126001098752859E-2</v>
      </c>
      <c r="BF63">
        <f t="shared" si="78"/>
        <v>2.1561563936352393</v>
      </c>
      <c r="BG63">
        <f t="shared" si="79"/>
        <v>611.7258451430182</v>
      </c>
      <c r="BH63" t="s">
        <v>668</v>
      </c>
      <c r="BI63">
        <v>648.77</v>
      </c>
      <c r="BJ63">
        <f t="shared" si="80"/>
        <v>648.77</v>
      </c>
      <c r="BK63">
        <f t="shared" si="81"/>
        <v>0.40335164691589886</v>
      </c>
      <c r="BL63">
        <f t="shared" si="82"/>
        <v>0.61533459182753392</v>
      </c>
      <c r="BM63">
        <f t="shared" si="83"/>
        <v>0.84241047868361241</v>
      </c>
      <c r="BN63">
        <f t="shared" si="84"/>
        <v>2.8783652542038887</v>
      </c>
      <c r="BO63">
        <f t="shared" si="85"/>
        <v>0.96154620890843789</v>
      </c>
      <c r="BP63">
        <f t="shared" si="86"/>
        <v>0.48834334313494515</v>
      </c>
      <c r="BQ63">
        <f t="shared" si="87"/>
        <v>0.5116566568650549</v>
      </c>
      <c r="BR63">
        <v>7520</v>
      </c>
      <c r="BS63">
        <v>290.00000000000011</v>
      </c>
      <c r="BT63">
        <v>1028.1199999999999</v>
      </c>
      <c r="BU63">
        <v>275</v>
      </c>
      <c r="BV63">
        <v>10400.799999999999</v>
      </c>
      <c r="BW63">
        <v>1027.58</v>
      </c>
      <c r="BX63">
        <v>0.54</v>
      </c>
      <c r="BY63">
        <v>300.00000000000011</v>
      </c>
      <c r="BZ63">
        <v>38.200000000000003</v>
      </c>
      <c r="CA63">
        <v>1087.3573967756381</v>
      </c>
      <c r="CB63">
        <v>0.95358100933566525</v>
      </c>
      <c r="CC63">
        <v>-62.173157988570523</v>
      </c>
      <c r="CD63">
        <v>0.81288665912269553</v>
      </c>
      <c r="CE63">
        <v>0.99523636578726193</v>
      </c>
      <c r="CF63">
        <v>-1.1307748164627381E-2</v>
      </c>
      <c r="CG63">
        <v>289.99999999999989</v>
      </c>
      <c r="CH63">
        <v>1026.25</v>
      </c>
      <c r="CI63">
        <v>705</v>
      </c>
      <c r="CJ63">
        <v>10387.799999999999</v>
      </c>
      <c r="CK63">
        <v>1027.51</v>
      </c>
      <c r="CL63">
        <v>-1.26</v>
      </c>
      <c r="CZ63">
        <f t="shared" si="88"/>
        <v>1800.09</v>
      </c>
      <c r="DA63">
        <f t="shared" si="89"/>
        <v>1513.2597059004991</v>
      </c>
      <c r="DB63">
        <f t="shared" si="90"/>
        <v>0.84065780372120236</v>
      </c>
      <c r="DC63">
        <f t="shared" si="91"/>
        <v>0.19131560744240494</v>
      </c>
      <c r="DD63">
        <v>6</v>
      </c>
      <c r="DE63">
        <v>0.5</v>
      </c>
      <c r="DF63" t="s">
        <v>425</v>
      </c>
      <c r="DG63">
        <v>2</v>
      </c>
      <c r="DH63">
        <v>1693257601.5</v>
      </c>
      <c r="DI63">
        <v>357.79</v>
      </c>
      <c r="DJ63">
        <v>400.12200000000001</v>
      </c>
      <c r="DK63">
        <v>23.903199999999998</v>
      </c>
      <c r="DL63">
        <v>19.844899999999999</v>
      </c>
      <c r="DM63">
        <v>356.79500000000002</v>
      </c>
      <c r="DN63">
        <v>23.7348</v>
      </c>
      <c r="DO63">
        <v>499.93700000000001</v>
      </c>
      <c r="DP63">
        <v>99.179400000000001</v>
      </c>
      <c r="DQ63">
        <v>0.100393</v>
      </c>
      <c r="DR63">
        <v>28.628799999999998</v>
      </c>
      <c r="DS63">
        <v>27.976299999999998</v>
      </c>
      <c r="DT63">
        <v>999.9</v>
      </c>
      <c r="DU63">
        <v>0</v>
      </c>
      <c r="DV63">
        <v>0</v>
      </c>
      <c r="DW63">
        <v>9980</v>
      </c>
      <c r="DX63">
        <v>0</v>
      </c>
      <c r="DY63">
        <v>385.31900000000002</v>
      </c>
      <c r="DZ63">
        <v>-42.331299999999999</v>
      </c>
      <c r="EA63">
        <v>366.55200000000002</v>
      </c>
      <c r="EB63">
        <v>408.22300000000001</v>
      </c>
      <c r="EC63">
        <v>4.0583400000000003</v>
      </c>
      <c r="ED63">
        <v>400.12200000000001</v>
      </c>
      <c r="EE63">
        <v>19.844899999999999</v>
      </c>
      <c r="EF63">
        <v>2.3706999999999998</v>
      </c>
      <c r="EG63">
        <v>1.9681999999999999</v>
      </c>
      <c r="EH63">
        <v>20.164999999999999</v>
      </c>
      <c r="EI63">
        <v>17.190799999999999</v>
      </c>
      <c r="EJ63">
        <v>1800.09</v>
      </c>
      <c r="EK63">
        <v>0.97801000000000005</v>
      </c>
      <c r="EL63">
        <v>2.19898E-2</v>
      </c>
      <c r="EM63">
        <v>0</v>
      </c>
      <c r="EN63">
        <v>817.52599999999995</v>
      </c>
      <c r="EO63">
        <v>5.0010300000000001</v>
      </c>
      <c r="EP63">
        <v>14990.8</v>
      </c>
      <c r="EQ63">
        <v>14701.9</v>
      </c>
      <c r="ER63">
        <v>47.811999999999998</v>
      </c>
      <c r="ES63">
        <v>49.311999999999998</v>
      </c>
      <c r="ET63">
        <v>49.375</v>
      </c>
      <c r="EU63">
        <v>48.25</v>
      </c>
      <c r="EV63">
        <v>49.311999999999998</v>
      </c>
      <c r="EW63">
        <v>1755.61</v>
      </c>
      <c r="EX63">
        <v>39.47</v>
      </c>
      <c r="EY63">
        <v>0</v>
      </c>
      <c r="EZ63">
        <v>1677</v>
      </c>
      <c r="FA63">
        <v>0</v>
      </c>
      <c r="FB63">
        <v>817.47940000000017</v>
      </c>
      <c r="FC63">
        <v>1.3845384489451109</v>
      </c>
      <c r="FD63">
        <v>-265.61538419775093</v>
      </c>
      <c r="FE63">
        <v>15016.44</v>
      </c>
      <c r="FF63">
        <v>15</v>
      </c>
      <c r="FG63">
        <v>1693257566.5</v>
      </c>
      <c r="FH63" t="s">
        <v>669</v>
      </c>
      <c r="FI63">
        <v>1693257566.5</v>
      </c>
      <c r="FJ63">
        <v>1693257563.5</v>
      </c>
      <c r="FK63">
        <v>54</v>
      </c>
      <c r="FL63">
        <v>7.2999999999999995E-2</v>
      </c>
      <c r="FM63">
        <v>-2E-3</v>
      </c>
      <c r="FN63">
        <v>1.03</v>
      </c>
      <c r="FO63">
        <v>8.2000000000000003E-2</v>
      </c>
      <c r="FP63">
        <v>400</v>
      </c>
      <c r="FQ63">
        <v>20</v>
      </c>
      <c r="FR63">
        <v>0.14000000000000001</v>
      </c>
      <c r="FS63">
        <v>0.05</v>
      </c>
      <c r="FT63">
        <v>33.99865341947514</v>
      </c>
      <c r="FU63">
        <v>-0.29062906501860158</v>
      </c>
      <c r="FV63">
        <v>0.1840417537908037</v>
      </c>
      <c r="FW63">
        <v>1</v>
      </c>
      <c r="FX63">
        <v>0.2405166195141081</v>
      </c>
      <c r="FY63">
        <v>8.2467293150818619E-2</v>
      </c>
      <c r="FZ63">
        <v>1.7479684424362339E-2</v>
      </c>
      <c r="GA63">
        <v>1</v>
      </c>
      <c r="GB63">
        <v>2</v>
      </c>
      <c r="GC63">
        <v>2</v>
      </c>
      <c r="GD63" t="s">
        <v>427</v>
      </c>
      <c r="GE63">
        <v>2.9034399999999998</v>
      </c>
      <c r="GF63">
        <v>2.8182200000000002</v>
      </c>
      <c r="GG63">
        <v>8.31176E-2</v>
      </c>
      <c r="GH63">
        <v>9.0847600000000001E-2</v>
      </c>
      <c r="GI63">
        <v>0.119161</v>
      </c>
      <c r="GJ63">
        <v>0.10448200000000001</v>
      </c>
      <c r="GK63">
        <v>25520</v>
      </c>
      <c r="GL63">
        <v>25410.3</v>
      </c>
      <c r="GM63">
        <v>24692</v>
      </c>
      <c r="GN63">
        <v>24954.9</v>
      </c>
      <c r="GO63">
        <v>28889.3</v>
      </c>
      <c r="GP63">
        <v>29233.599999999999</v>
      </c>
      <c r="GQ63">
        <v>33393</v>
      </c>
      <c r="GR63">
        <v>33344.199999999997</v>
      </c>
      <c r="GS63">
        <v>1.9763999999999999</v>
      </c>
      <c r="GT63">
        <v>1.8654999999999999</v>
      </c>
      <c r="GU63">
        <v>7.6189599999999996E-2</v>
      </c>
      <c r="GV63">
        <v>0</v>
      </c>
      <c r="GW63">
        <v>26.731000000000002</v>
      </c>
      <c r="GX63">
        <v>999.9</v>
      </c>
      <c r="GY63">
        <v>53.3</v>
      </c>
      <c r="GZ63">
        <v>34</v>
      </c>
      <c r="HA63">
        <v>28.713000000000001</v>
      </c>
      <c r="HB63">
        <v>61.835599999999999</v>
      </c>
      <c r="HC63">
        <v>25.7011</v>
      </c>
      <c r="HD63">
        <v>1</v>
      </c>
      <c r="HE63">
        <v>0.32721499999999998</v>
      </c>
      <c r="HF63">
        <v>1.7067099999999999</v>
      </c>
      <c r="HG63">
        <v>20.164100000000001</v>
      </c>
      <c r="HH63">
        <v>5.2346599999999999</v>
      </c>
      <c r="HI63">
        <v>11.9201</v>
      </c>
      <c r="HJ63">
        <v>4.9618000000000002</v>
      </c>
      <c r="HK63">
        <v>3.2890000000000001</v>
      </c>
      <c r="HL63">
        <v>9999</v>
      </c>
      <c r="HM63">
        <v>9999</v>
      </c>
      <c r="HN63">
        <v>9999</v>
      </c>
      <c r="HO63">
        <v>873.7</v>
      </c>
      <c r="HP63">
        <v>1.8811</v>
      </c>
      <c r="HQ63">
        <v>1.87819</v>
      </c>
      <c r="HR63">
        <v>1.8861399999999999</v>
      </c>
      <c r="HS63">
        <v>1.8838900000000001</v>
      </c>
      <c r="HT63">
        <v>1.88141</v>
      </c>
      <c r="HU63">
        <v>1.88049</v>
      </c>
      <c r="HV63">
        <v>1.8815900000000001</v>
      </c>
      <c r="HW63">
        <v>1.8810899999999999</v>
      </c>
      <c r="HX63">
        <v>5</v>
      </c>
      <c r="HY63">
        <v>0</v>
      </c>
      <c r="HZ63">
        <v>0</v>
      </c>
      <c r="IA63">
        <v>0</v>
      </c>
      <c r="IB63" t="s">
        <v>428</v>
      </c>
      <c r="IC63" t="s">
        <v>429</v>
      </c>
      <c r="ID63" t="s">
        <v>430</v>
      </c>
      <c r="IE63" t="s">
        <v>430</v>
      </c>
      <c r="IF63" t="s">
        <v>430</v>
      </c>
      <c r="IG63" t="s">
        <v>430</v>
      </c>
      <c r="IH63">
        <v>0</v>
      </c>
      <c r="II63">
        <v>100</v>
      </c>
      <c r="IJ63">
        <v>100</v>
      </c>
      <c r="IK63">
        <v>0.995</v>
      </c>
      <c r="IL63">
        <v>0.16839999999999999</v>
      </c>
      <c r="IM63">
        <v>0.46179476150746301</v>
      </c>
      <c r="IN63">
        <v>2.2153513873161218E-3</v>
      </c>
      <c r="IO63">
        <v>-2.2967369670569612E-6</v>
      </c>
      <c r="IP63">
        <v>7.7859689150384122E-10</v>
      </c>
      <c r="IQ63">
        <v>-0.10670368015607661</v>
      </c>
      <c r="IR63">
        <v>-4.1434251034592161E-3</v>
      </c>
      <c r="IS63">
        <v>8.3987709687394815E-4</v>
      </c>
      <c r="IT63">
        <v>-7.4586254598011197E-6</v>
      </c>
      <c r="IU63">
        <v>2</v>
      </c>
      <c r="IV63">
        <v>1930</v>
      </c>
      <c r="IW63">
        <v>2</v>
      </c>
      <c r="IX63">
        <v>41</v>
      </c>
      <c r="IY63">
        <v>0.6</v>
      </c>
      <c r="IZ63">
        <v>0.6</v>
      </c>
      <c r="JA63">
        <v>0.98266600000000004</v>
      </c>
      <c r="JB63">
        <v>2.48047</v>
      </c>
      <c r="JC63">
        <v>1.24512</v>
      </c>
      <c r="JD63">
        <v>2.2680699999999998</v>
      </c>
      <c r="JE63">
        <v>1.4501999999999999</v>
      </c>
      <c r="JF63">
        <v>2.4133300000000002</v>
      </c>
      <c r="JG63">
        <v>37.505899999999997</v>
      </c>
      <c r="JH63">
        <v>23.938700000000001</v>
      </c>
      <c r="JI63">
        <v>18</v>
      </c>
      <c r="JJ63">
        <v>496.00400000000002</v>
      </c>
      <c r="JK63">
        <v>471.07600000000002</v>
      </c>
      <c r="JL63">
        <v>24.909400000000002</v>
      </c>
      <c r="JM63">
        <v>31.526900000000001</v>
      </c>
      <c r="JN63">
        <v>29.999199999999998</v>
      </c>
      <c r="JO63">
        <v>31.4877</v>
      </c>
      <c r="JP63">
        <v>31.472999999999999</v>
      </c>
      <c r="JQ63">
        <v>19.789200000000001</v>
      </c>
      <c r="JR63">
        <v>36.511899999999997</v>
      </c>
      <c r="JS63">
        <v>0</v>
      </c>
      <c r="JT63">
        <v>24.925999999999998</v>
      </c>
      <c r="JU63">
        <v>400</v>
      </c>
      <c r="JV63">
        <v>19.764099999999999</v>
      </c>
      <c r="JW63">
        <v>99.663700000000006</v>
      </c>
      <c r="JX63">
        <v>99.499600000000001</v>
      </c>
    </row>
    <row r="64" spans="1:284" x14ac:dyDescent="0.3">
      <c r="A64">
        <v>48</v>
      </c>
      <c r="B64">
        <v>1693257708.5</v>
      </c>
      <c r="C64">
        <v>13099.400000095369</v>
      </c>
      <c r="D64" t="s">
        <v>670</v>
      </c>
      <c r="E64" t="s">
        <v>671</v>
      </c>
      <c r="F64" t="s">
        <v>416</v>
      </c>
      <c r="G64" t="s">
        <v>665</v>
      </c>
      <c r="H64" t="s">
        <v>593</v>
      </c>
      <c r="I64" t="s">
        <v>419</v>
      </c>
      <c r="J64" t="s">
        <v>31</v>
      </c>
      <c r="K64" t="s">
        <v>666</v>
      </c>
      <c r="L64" t="s">
        <v>594</v>
      </c>
      <c r="M64">
        <v>1693257708.5</v>
      </c>
      <c r="N64">
        <f t="shared" si="46"/>
        <v>3.5882592448055022E-3</v>
      </c>
      <c r="O64">
        <f t="shared" si="47"/>
        <v>3.588259244805502</v>
      </c>
      <c r="P64">
        <f t="shared" si="48"/>
        <v>26.877077342817145</v>
      </c>
      <c r="Q64">
        <f t="shared" si="49"/>
        <v>266.65600000000001</v>
      </c>
      <c r="R64">
        <f t="shared" si="50"/>
        <v>86.361065789500927</v>
      </c>
      <c r="S64">
        <f t="shared" si="51"/>
        <v>8.5740045178991</v>
      </c>
      <c r="T64">
        <f t="shared" si="52"/>
        <v>26.473848230377602</v>
      </c>
      <c r="U64">
        <f t="shared" si="53"/>
        <v>0.25418913091030293</v>
      </c>
      <c r="V64">
        <f t="shared" si="54"/>
        <v>2.9273677536730429</v>
      </c>
      <c r="W64">
        <f t="shared" si="55"/>
        <v>0.2425328245191741</v>
      </c>
      <c r="X64">
        <f t="shared" si="56"/>
        <v>0.15258573868550643</v>
      </c>
      <c r="Y64">
        <f t="shared" si="57"/>
        <v>344.35549864446807</v>
      </c>
      <c r="Z64">
        <f t="shared" si="58"/>
        <v>29.731966157992968</v>
      </c>
      <c r="AA64">
        <f t="shared" si="59"/>
        <v>28.033100000000001</v>
      </c>
      <c r="AB64">
        <f t="shared" si="60"/>
        <v>3.8021684308072743</v>
      </c>
      <c r="AC64">
        <f t="shared" si="61"/>
        <v>60.418726384028552</v>
      </c>
      <c r="AD64">
        <f t="shared" si="62"/>
        <v>2.3790384727516698</v>
      </c>
      <c r="AE64">
        <f t="shared" si="63"/>
        <v>3.9375846118142586</v>
      </c>
      <c r="AF64">
        <f t="shared" si="64"/>
        <v>1.4231299580556045</v>
      </c>
      <c r="AG64">
        <f t="shared" si="65"/>
        <v>-158.24223269592264</v>
      </c>
      <c r="AH64">
        <f t="shared" si="66"/>
        <v>94.976226652217065</v>
      </c>
      <c r="AI64">
        <f t="shared" si="67"/>
        <v>7.0956743772839133</v>
      </c>
      <c r="AJ64">
        <f t="shared" si="68"/>
        <v>288.18516697804637</v>
      </c>
      <c r="AK64">
        <v>0</v>
      </c>
      <c r="AL64">
        <v>0</v>
      </c>
      <c r="AM64">
        <f t="shared" si="69"/>
        <v>1</v>
      </c>
      <c r="AN64">
        <f t="shared" si="70"/>
        <v>0</v>
      </c>
      <c r="AO64">
        <f t="shared" si="71"/>
        <v>52509.903473420411</v>
      </c>
      <c r="AP64" t="s">
        <v>422</v>
      </c>
      <c r="AQ64">
        <v>10366.9</v>
      </c>
      <c r="AR64">
        <v>993.59653846153856</v>
      </c>
      <c r="AS64">
        <v>3431.87</v>
      </c>
      <c r="AT64">
        <f t="shared" si="72"/>
        <v>0.71047955241266758</v>
      </c>
      <c r="AU64">
        <v>-3.9894345373445681</v>
      </c>
      <c r="AV64" t="s">
        <v>672</v>
      </c>
      <c r="AW64">
        <v>10405.299999999999</v>
      </c>
      <c r="AX64">
        <v>805.93661538461515</v>
      </c>
      <c r="AY64">
        <v>1024.50587106853</v>
      </c>
      <c r="AZ64">
        <f t="shared" si="73"/>
        <v>0.21334114508875723</v>
      </c>
      <c r="BA64">
        <v>0.5</v>
      </c>
      <c r="BB64">
        <f t="shared" si="74"/>
        <v>1513.1255993222339</v>
      </c>
      <c r="BC64">
        <f t="shared" si="75"/>
        <v>26.877077342817145</v>
      </c>
      <c r="BD64">
        <f t="shared" si="76"/>
        <v>161.40597401125873</v>
      </c>
      <c r="BE64">
        <f t="shared" si="77"/>
        <v>2.0399173666738293E-2</v>
      </c>
      <c r="BF64">
        <f t="shared" si="78"/>
        <v>2.3497807059130453</v>
      </c>
      <c r="BG64">
        <f t="shared" si="79"/>
        <v>591.31755308917877</v>
      </c>
      <c r="BH64" t="s">
        <v>673</v>
      </c>
      <c r="BI64">
        <v>659.3</v>
      </c>
      <c r="BJ64">
        <f t="shared" si="80"/>
        <v>659.3</v>
      </c>
      <c r="BK64">
        <f t="shared" si="81"/>
        <v>0.35647025691285783</v>
      </c>
      <c r="BL64">
        <f t="shared" si="82"/>
        <v>0.59848231641079186</v>
      </c>
      <c r="BM64">
        <f t="shared" si="83"/>
        <v>0.86827893576409987</v>
      </c>
      <c r="BN64">
        <f t="shared" si="84"/>
        <v>7.0713029770974734</v>
      </c>
      <c r="BO64">
        <f t="shared" si="85"/>
        <v>0.98732327070996839</v>
      </c>
      <c r="BP64">
        <f t="shared" si="86"/>
        <v>0.48959109646771776</v>
      </c>
      <c r="BQ64">
        <f t="shared" si="87"/>
        <v>0.5104089035322823</v>
      </c>
      <c r="BR64">
        <v>7522</v>
      </c>
      <c r="BS64">
        <v>290.00000000000011</v>
      </c>
      <c r="BT64">
        <v>973.03</v>
      </c>
      <c r="BU64">
        <v>235</v>
      </c>
      <c r="BV64">
        <v>10405.299999999999</v>
      </c>
      <c r="BW64">
        <v>973.73</v>
      </c>
      <c r="BX64">
        <v>-0.7</v>
      </c>
      <c r="BY64">
        <v>300.00000000000011</v>
      </c>
      <c r="BZ64">
        <v>38.200000000000003</v>
      </c>
      <c r="CA64">
        <v>1024.50587106853</v>
      </c>
      <c r="CB64">
        <v>1.0598963840968409</v>
      </c>
      <c r="CC64">
        <v>-52.834269698005087</v>
      </c>
      <c r="CD64">
        <v>0.90352261855959937</v>
      </c>
      <c r="CE64">
        <v>0.99187800103089641</v>
      </c>
      <c r="CF64">
        <v>-1.130764582869857E-2</v>
      </c>
      <c r="CG64">
        <v>289.99999999999989</v>
      </c>
      <c r="CH64">
        <v>970.16</v>
      </c>
      <c r="CI64">
        <v>635</v>
      </c>
      <c r="CJ64">
        <v>10393.4</v>
      </c>
      <c r="CK64">
        <v>973.67</v>
      </c>
      <c r="CL64">
        <v>-3.51</v>
      </c>
      <c r="CZ64">
        <f t="shared" si="88"/>
        <v>1799.93</v>
      </c>
      <c r="DA64">
        <f t="shared" si="89"/>
        <v>1513.1255993222339</v>
      </c>
      <c r="DB64">
        <f t="shared" si="90"/>
        <v>0.84065802521333266</v>
      </c>
      <c r="DC64">
        <f t="shared" si="91"/>
        <v>0.19131605042666552</v>
      </c>
      <c r="DD64">
        <v>6</v>
      </c>
      <c r="DE64">
        <v>0.5</v>
      </c>
      <c r="DF64" t="s">
        <v>425</v>
      </c>
      <c r="DG64">
        <v>2</v>
      </c>
      <c r="DH64">
        <v>1693257708.5</v>
      </c>
      <c r="DI64">
        <v>266.65600000000001</v>
      </c>
      <c r="DJ64">
        <v>300.00400000000002</v>
      </c>
      <c r="DK64">
        <v>23.962700000000002</v>
      </c>
      <c r="DL64">
        <v>19.7666</v>
      </c>
      <c r="DM64">
        <v>265.78300000000002</v>
      </c>
      <c r="DN64">
        <v>23.791499999999999</v>
      </c>
      <c r="DO64">
        <v>500.79</v>
      </c>
      <c r="DP64">
        <v>99.181399999999996</v>
      </c>
      <c r="DQ64">
        <v>9.9502099999999996E-2</v>
      </c>
      <c r="DR64">
        <v>28.634899999999998</v>
      </c>
      <c r="DS64">
        <v>28.033100000000001</v>
      </c>
      <c r="DT64">
        <v>999.9</v>
      </c>
      <c r="DU64">
        <v>0</v>
      </c>
      <c r="DV64">
        <v>0</v>
      </c>
      <c r="DW64">
        <v>10070</v>
      </c>
      <c r="DX64">
        <v>0</v>
      </c>
      <c r="DY64">
        <v>1351.19</v>
      </c>
      <c r="DZ64">
        <v>-33.348199999999999</v>
      </c>
      <c r="EA64">
        <v>273.202</v>
      </c>
      <c r="EB64">
        <v>306.053</v>
      </c>
      <c r="EC64">
        <v>4.1961300000000001</v>
      </c>
      <c r="ED64">
        <v>300.00400000000002</v>
      </c>
      <c r="EE64">
        <v>19.7666</v>
      </c>
      <c r="EF64">
        <v>2.3766600000000002</v>
      </c>
      <c r="EG64">
        <v>1.96048</v>
      </c>
      <c r="EH64">
        <v>20.2056</v>
      </c>
      <c r="EI64">
        <v>17.128699999999998</v>
      </c>
      <c r="EJ64">
        <v>1799.93</v>
      </c>
      <c r="EK64">
        <v>0.97800699999999996</v>
      </c>
      <c r="EL64">
        <v>2.1993200000000001E-2</v>
      </c>
      <c r="EM64">
        <v>0</v>
      </c>
      <c r="EN64">
        <v>805.03200000000004</v>
      </c>
      <c r="EO64">
        <v>5.0010300000000001</v>
      </c>
      <c r="EP64">
        <v>15506.9</v>
      </c>
      <c r="EQ64">
        <v>14700.6</v>
      </c>
      <c r="ER64">
        <v>47.75</v>
      </c>
      <c r="ES64">
        <v>49.25</v>
      </c>
      <c r="ET64">
        <v>49.311999999999998</v>
      </c>
      <c r="EU64">
        <v>48.25</v>
      </c>
      <c r="EV64">
        <v>49.25</v>
      </c>
      <c r="EW64">
        <v>1755.45</v>
      </c>
      <c r="EX64">
        <v>39.479999999999997</v>
      </c>
      <c r="EY64">
        <v>0</v>
      </c>
      <c r="EZ64">
        <v>105.19999980926509</v>
      </c>
      <c r="FA64">
        <v>0</v>
      </c>
      <c r="FB64">
        <v>805.93661538461515</v>
      </c>
      <c r="FC64">
        <v>-7.8527179676522936</v>
      </c>
      <c r="FD64">
        <v>-211.77777766951439</v>
      </c>
      <c r="FE64">
        <v>15536.811538461539</v>
      </c>
      <c r="FF64">
        <v>15</v>
      </c>
      <c r="FG64">
        <v>1693257673.5</v>
      </c>
      <c r="FH64" t="s">
        <v>674</v>
      </c>
      <c r="FI64">
        <v>1693257668</v>
      </c>
      <c r="FJ64">
        <v>1693257673.5</v>
      </c>
      <c r="FK64">
        <v>55</v>
      </c>
      <c r="FL64">
        <v>-0.03</v>
      </c>
      <c r="FM64">
        <v>2E-3</v>
      </c>
      <c r="FN64">
        <v>0.90900000000000003</v>
      </c>
      <c r="FO64">
        <v>8.1000000000000003E-2</v>
      </c>
      <c r="FP64">
        <v>300</v>
      </c>
      <c r="FQ64">
        <v>20</v>
      </c>
      <c r="FR64">
        <v>0.21</v>
      </c>
      <c r="FS64">
        <v>7.0000000000000007E-2</v>
      </c>
      <c r="FT64">
        <v>26.457532128267331</v>
      </c>
      <c r="FU64">
        <v>0.64577807778682395</v>
      </c>
      <c r="FV64">
        <v>0.17395306321873641</v>
      </c>
      <c r="FW64">
        <v>1</v>
      </c>
      <c r="FX64">
        <v>0.24351310490817879</v>
      </c>
      <c r="FY64">
        <v>9.6337437436881196E-2</v>
      </c>
      <c r="FZ64">
        <v>1.844956027054883E-2</v>
      </c>
      <c r="GA64">
        <v>1</v>
      </c>
      <c r="GB64">
        <v>2</v>
      </c>
      <c r="GC64">
        <v>2</v>
      </c>
      <c r="GD64" t="s">
        <v>427</v>
      </c>
      <c r="GE64">
        <v>2.9057599999999999</v>
      </c>
      <c r="GF64">
        <v>2.8181500000000002</v>
      </c>
      <c r="GG64">
        <v>6.5464099999999997E-2</v>
      </c>
      <c r="GH64">
        <v>7.2364600000000001E-2</v>
      </c>
      <c r="GI64">
        <v>0.119378</v>
      </c>
      <c r="GJ64">
        <v>0.104211</v>
      </c>
      <c r="GK64">
        <v>26013.200000000001</v>
      </c>
      <c r="GL64">
        <v>25928.2</v>
      </c>
      <c r="GM64">
        <v>24693.9</v>
      </c>
      <c r="GN64">
        <v>24956.2</v>
      </c>
      <c r="GO64">
        <v>28883.9</v>
      </c>
      <c r="GP64">
        <v>29243.4</v>
      </c>
      <c r="GQ64">
        <v>33395.4</v>
      </c>
      <c r="GR64">
        <v>33345.300000000003</v>
      </c>
      <c r="GS64">
        <v>1.9767999999999999</v>
      </c>
      <c r="GT64">
        <v>1.8660000000000001</v>
      </c>
      <c r="GU64">
        <v>7.2777300000000003E-2</v>
      </c>
      <c r="GV64">
        <v>0</v>
      </c>
      <c r="GW64">
        <v>26.843800000000002</v>
      </c>
      <c r="GX64">
        <v>999.9</v>
      </c>
      <c r="GY64">
        <v>53.2</v>
      </c>
      <c r="GZ64">
        <v>34</v>
      </c>
      <c r="HA64">
        <v>28.6585</v>
      </c>
      <c r="HB64">
        <v>61.485599999999998</v>
      </c>
      <c r="HC64">
        <v>24.603400000000001</v>
      </c>
      <c r="HD64">
        <v>1</v>
      </c>
      <c r="HE64">
        <v>0.32509100000000002</v>
      </c>
      <c r="HF64">
        <v>2.3995099999999998</v>
      </c>
      <c r="HG64">
        <v>20.154800000000002</v>
      </c>
      <c r="HH64">
        <v>5.2346599999999999</v>
      </c>
      <c r="HI64">
        <v>11.9201</v>
      </c>
      <c r="HJ64">
        <v>4.9611999999999998</v>
      </c>
      <c r="HK64">
        <v>3.2890000000000001</v>
      </c>
      <c r="HL64">
        <v>9999</v>
      </c>
      <c r="HM64">
        <v>9999</v>
      </c>
      <c r="HN64">
        <v>9999</v>
      </c>
      <c r="HO64">
        <v>873.7</v>
      </c>
      <c r="HP64">
        <v>1.8811</v>
      </c>
      <c r="HQ64">
        <v>1.8782000000000001</v>
      </c>
      <c r="HR64">
        <v>1.8861399999999999</v>
      </c>
      <c r="HS64">
        <v>1.88391</v>
      </c>
      <c r="HT64">
        <v>1.88141</v>
      </c>
      <c r="HU64">
        <v>1.88049</v>
      </c>
      <c r="HV64">
        <v>1.8816999999999999</v>
      </c>
      <c r="HW64">
        <v>1.88107</v>
      </c>
      <c r="HX64">
        <v>5</v>
      </c>
      <c r="HY64">
        <v>0</v>
      </c>
      <c r="HZ64">
        <v>0</v>
      </c>
      <c r="IA64">
        <v>0</v>
      </c>
      <c r="IB64" t="s">
        <v>428</v>
      </c>
      <c r="IC64" t="s">
        <v>429</v>
      </c>
      <c r="ID64" t="s">
        <v>430</v>
      </c>
      <c r="IE64" t="s">
        <v>430</v>
      </c>
      <c r="IF64" t="s">
        <v>430</v>
      </c>
      <c r="IG64" t="s">
        <v>430</v>
      </c>
      <c r="IH64">
        <v>0</v>
      </c>
      <c r="II64">
        <v>100</v>
      </c>
      <c r="IJ64">
        <v>100</v>
      </c>
      <c r="IK64">
        <v>0.873</v>
      </c>
      <c r="IL64">
        <v>0.17119999999999999</v>
      </c>
      <c r="IM64">
        <v>0.43132119734320179</v>
      </c>
      <c r="IN64">
        <v>2.2153513873161218E-3</v>
      </c>
      <c r="IO64">
        <v>-2.2967369670569612E-6</v>
      </c>
      <c r="IP64">
        <v>7.7859689150384122E-10</v>
      </c>
      <c r="IQ64">
        <v>-0.1051511357836014</v>
      </c>
      <c r="IR64">
        <v>-4.1434251034592161E-3</v>
      </c>
      <c r="IS64">
        <v>8.3987709687394815E-4</v>
      </c>
      <c r="IT64">
        <v>-7.4586254598011197E-6</v>
      </c>
      <c r="IU64">
        <v>2</v>
      </c>
      <c r="IV64">
        <v>1930</v>
      </c>
      <c r="IW64">
        <v>2</v>
      </c>
      <c r="IX64">
        <v>41</v>
      </c>
      <c r="IY64">
        <v>0.7</v>
      </c>
      <c r="IZ64">
        <v>0.6</v>
      </c>
      <c r="JA64">
        <v>0.78491200000000005</v>
      </c>
      <c r="JB64">
        <v>2.49146</v>
      </c>
      <c r="JC64">
        <v>1.24512</v>
      </c>
      <c r="JD64">
        <v>2.2680699999999998</v>
      </c>
      <c r="JE64">
        <v>1.4501999999999999</v>
      </c>
      <c r="JF64">
        <v>2.20581</v>
      </c>
      <c r="JG64">
        <v>37.602200000000003</v>
      </c>
      <c r="JH64">
        <v>23.938700000000001</v>
      </c>
      <c r="JI64">
        <v>18</v>
      </c>
      <c r="JJ64">
        <v>495.738</v>
      </c>
      <c r="JK64">
        <v>470.88499999999999</v>
      </c>
      <c r="JL64">
        <v>24.3612</v>
      </c>
      <c r="JM64">
        <v>31.466200000000001</v>
      </c>
      <c r="JN64">
        <v>30</v>
      </c>
      <c r="JO64">
        <v>31.423999999999999</v>
      </c>
      <c r="JP64">
        <v>31.409400000000002</v>
      </c>
      <c r="JQ64">
        <v>15.795500000000001</v>
      </c>
      <c r="JR64">
        <v>36.389299999999999</v>
      </c>
      <c r="JS64">
        <v>0</v>
      </c>
      <c r="JT64">
        <v>24.3779</v>
      </c>
      <c r="JU64">
        <v>300</v>
      </c>
      <c r="JV64">
        <v>19.705300000000001</v>
      </c>
      <c r="JW64">
        <v>99.670900000000003</v>
      </c>
      <c r="JX64">
        <v>99.503799999999998</v>
      </c>
    </row>
    <row r="65" spans="1:284" x14ac:dyDescent="0.3">
      <c r="A65">
        <v>49</v>
      </c>
      <c r="B65">
        <v>1693257867</v>
      </c>
      <c r="C65">
        <v>13257.900000095369</v>
      </c>
      <c r="D65" t="s">
        <v>675</v>
      </c>
      <c r="E65" t="s">
        <v>676</v>
      </c>
      <c r="F65" t="s">
        <v>416</v>
      </c>
      <c r="G65" t="s">
        <v>665</v>
      </c>
      <c r="H65" t="s">
        <v>593</v>
      </c>
      <c r="I65" t="s">
        <v>419</v>
      </c>
      <c r="J65" t="s">
        <v>31</v>
      </c>
      <c r="K65" t="s">
        <v>666</v>
      </c>
      <c r="L65" t="s">
        <v>594</v>
      </c>
      <c r="M65">
        <v>1693257867</v>
      </c>
      <c r="N65">
        <f t="shared" si="46"/>
        <v>4.9845293947252158E-3</v>
      </c>
      <c r="O65">
        <f t="shared" si="47"/>
        <v>4.9845293947252154</v>
      </c>
      <c r="P65">
        <f t="shared" si="48"/>
        <v>22.709934397025009</v>
      </c>
      <c r="Q65">
        <f t="shared" si="49"/>
        <v>171.77600000000001</v>
      </c>
      <c r="R65">
        <f t="shared" si="50"/>
        <v>61.187830318634504</v>
      </c>
      <c r="S65">
        <f t="shared" si="51"/>
        <v>6.0748696824937598</v>
      </c>
      <c r="T65">
        <f t="shared" si="52"/>
        <v>17.054319611366402</v>
      </c>
      <c r="U65">
        <f t="shared" si="53"/>
        <v>0.35646574597754987</v>
      </c>
      <c r="V65">
        <f t="shared" si="54"/>
        <v>2.9178131770492191</v>
      </c>
      <c r="W65">
        <f t="shared" si="55"/>
        <v>0.33391887153076377</v>
      </c>
      <c r="X65">
        <f t="shared" si="56"/>
        <v>0.21060608918835422</v>
      </c>
      <c r="Y65">
        <f t="shared" si="57"/>
        <v>344.38399864458103</v>
      </c>
      <c r="Z65">
        <f t="shared" si="58"/>
        <v>29.40428961398495</v>
      </c>
      <c r="AA65">
        <f t="shared" si="59"/>
        <v>27.983699999999999</v>
      </c>
      <c r="AB65">
        <f t="shared" si="60"/>
        <v>3.7912351881501829</v>
      </c>
      <c r="AC65">
        <f t="shared" si="61"/>
        <v>59.696366634754874</v>
      </c>
      <c r="AD65">
        <f t="shared" si="62"/>
        <v>2.3550858148587901</v>
      </c>
      <c r="AE65">
        <f t="shared" si="63"/>
        <v>3.9451074623487608</v>
      </c>
      <c r="AF65">
        <f t="shared" si="64"/>
        <v>1.4361493732913928</v>
      </c>
      <c r="AG65">
        <f t="shared" si="65"/>
        <v>-219.81774630738201</v>
      </c>
      <c r="AH65">
        <f t="shared" si="66"/>
        <v>107.61244901113726</v>
      </c>
      <c r="AI65">
        <f t="shared" si="67"/>
        <v>8.0653931080605208</v>
      </c>
      <c r="AJ65">
        <f t="shared" si="68"/>
        <v>240.24409445639679</v>
      </c>
      <c r="AK65">
        <v>0</v>
      </c>
      <c r="AL65">
        <v>0</v>
      </c>
      <c r="AM65">
        <f t="shared" si="69"/>
        <v>1</v>
      </c>
      <c r="AN65">
        <f t="shared" si="70"/>
        <v>0</v>
      </c>
      <c r="AO65">
        <f t="shared" si="71"/>
        <v>52230.60411751522</v>
      </c>
      <c r="AP65" t="s">
        <v>422</v>
      </c>
      <c r="AQ65">
        <v>10366.9</v>
      </c>
      <c r="AR65">
        <v>993.59653846153856</v>
      </c>
      <c r="AS65">
        <v>3431.87</v>
      </c>
      <c r="AT65">
        <f t="shared" si="72"/>
        <v>0.71047955241266758</v>
      </c>
      <c r="AU65">
        <v>-3.9894345373445681</v>
      </c>
      <c r="AV65" t="s">
        <v>677</v>
      </c>
      <c r="AW65">
        <v>10405.9</v>
      </c>
      <c r="AX65">
        <v>798.73957692307692</v>
      </c>
      <c r="AY65">
        <v>968.05475243013564</v>
      </c>
      <c r="AZ65">
        <f t="shared" si="73"/>
        <v>0.17490247848277385</v>
      </c>
      <c r="BA65">
        <v>0.5</v>
      </c>
      <c r="BB65">
        <f t="shared" si="74"/>
        <v>1513.2515993222905</v>
      </c>
      <c r="BC65">
        <f t="shared" si="75"/>
        <v>22.709934397025009</v>
      </c>
      <c r="BD65">
        <f t="shared" si="76"/>
        <v>132.33572764474502</v>
      </c>
      <c r="BE65">
        <f t="shared" si="77"/>
        <v>1.7643707726016537E-2</v>
      </c>
      <c r="BF65">
        <f t="shared" si="78"/>
        <v>2.5451197273551709</v>
      </c>
      <c r="BG65">
        <f t="shared" si="79"/>
        <v>572.06345605983631</v>
      </c>
      <c r="BH65" t="s">
        <v>678</v>
      </c>
      <c r="BI65">
        <v>664.41</v>
      </c>
      <c r="BJ65">
        <f t="shared" si="80"/>
        <v>664.41</v>
      </c>
      <c r="BK65">
        <f t="shared" si="81"/>
        <v>0.31366485384002041</v>
      </c>
      <c r="BL65">
        <f t="shared" si="82"/>
        <v>0.55760942401273905</v>
      </c>
      <c r="BM65">
        <f t="shared" si="83"/>
        <v>0.89028034644398268</v>
      </c>
      <c r="BN65">
        <f t="shared" si="84"/>
        <v>-6.6289481596506361</v>
      </c>
      <c r="BO65">
        <f t="shared" si="85"/>
        <v>1.01047535743398</v>
      </c>
      <c r="BP65">
        <f t="shared" si="86"/>
        <v>0.46383237805178062</v>
      </c>
      <c r="BQ65">
        <f t="shared" si="87"/>
        <v>0.53616762194821943</v>
      </c>
      <c r="BR65">
        <v>7524</v>
      </c>
      <c r="BS65">
        <v>290.00000000000011</v>
      </c>
      <c r="BT65">
        <v>930.25</v>
      </c>
      <c r="BU65">
        <v>235</v>
      </c>
      <c r="BV65">
        <v>10405.9</v>
      </c>
      <c r="BW65">
        <v>929.64</v>
      </c>
      <c r="BX65">
        <v>0.61</v>
      </c>
      <c r="BY65">
        <v>300.00000000000011</v>
      </c>
      <c r="BZ65">
        <v>38.200000000000003</v>
      </c>
      <c r="CA65">
        <v>968.05475243013564</v>
      </c>
      <c r="CB65">
        <v>1.035792700684768</v>
      </c>
      <c r="CC65">
        <v>-39.978264284813108</v>
      </c>
      <c r="CD65">
        <v>0.88302099389028765</v>
      </c>
      <c r="CE65">
        <v>0.98652403449759729</v>
      </c>
      <c r="CF65">
        <v>-1.130817441601779E-2</v>
      </c>
      <c r="CG65">
        <v>289.99999999999989</v>
      </c>
      <c r="CH65">
        <v>925.99</v>
      </c>
      <c r="CI65">
        <v>635</v>
      </c>
      <c r="CJ65">
        <v>10393.9</v>
      </c>
      <c r="CK65">
        <v>929.59</v>
      </c>
      <c r="CL65">
        <v>-3.6</v>
      </c>
      <c r="CZ65">
        <f t="shared" si="88"/>
        <v>1800.08</v>
      </c>
      <c r="DA65">
        <f t="shared" si="89"/>
        <v>1513.2515993222905</v>
      </c>
      <c r="DB65">
        <f t="shared" si="90"/>
        <v>0.84065797038036671</v>
      </c>
      <c r="DC65">
        <f t="shared" si="91"/>
        <v>0.19131594076073344</v>
      </c>
      <c r="DD65">
        <v>6</v>
      </c>
      <c r="DE65">
        <v>0.5</v>
      </c>
      <c r="DF65" t="s">
        <v>425</v>
      </c>
      <c r="DG65">
        <v>2</v>
      </c>
      <c r="DH65">
        <v>1693257867</v>
      </c>
      <c r="DI65">
        <v>171.77600000000001</v>
      </c>
      <c r="DJ65">
        <v>200.029</v>
      </c>
      <c r="DK65">
        <v>23.7211</v>
      </c>
      <c r="DL65">
        <v>17.887</v>
      </c>
      <c r="DM65">
        <v>171.06700000000001</v>
      </c>
      <c r="DN65">
        <v>23.678100000000001</v>
      </c>
      <c r="DO65">
        <v>500.46699999999998</v>
      </c>
      <c r="DP65">
        <v>99.183700000000002</v>
      </c>
      <c r="DQ65">
        <v>9.8618899999999995E-2</v>
      </c>
      <c r="DR65">
        <v>28.6678</v>
      </c>
      <c r="DS65">
        <v>27.983699999999999</v>
      </c>
      <c r="DT65">
        <v>999.9</v>
      </c>
      <c r="DU65">
        <v>0</v>
      </c>
      <c r="DV65">
        <v>0</v>
      </c>
      <c r="DW65">
        <v>10015</v>
      </c>
      <c r="DX65">
        <v>0</v>
      </c>
      <c r="DY65">
        <v>1350.33</v>
      </c>
      <c r="DZ65">
        <v>-28.215299999999999</v>
      </c>
      <c r="EA65">
        <v>176.011</v>
      </c>
      <c r="EB65">
        <v>203.672</v>
      </c>
      <c r="EC65">
        <v>5.9597100000000003</v>
      </c>
      <c r="ED65">
        <v>200.029</v>
      </c>
      <c r="EE65">
        <v>17.887</v>
      </c>
      <c r="EF65">
        <v>2.3652099999999998</v>
      </c>
      <c r="EG65">
        <v>1.7741</v>
      </c>
      <c r="EH65">
        <v>20.127500000000001</v>
      </c>
      <c r="EI65">
        <v>15.560499999999999</v>
      </c>
      <c r="EJ65">
        <v>1800.08</v>
      </c>
      <c r="EK65">
        <v>0.97800699999999996</v>
      </c>
      <c r="EL65">
        <v>2.1993200000000001E-2</v>
      </c>
      <c r="EM65">
        <v>0</v>
      </c>
      <c r="EN65">
        <v>798.35799999999995</v>
      </c>
      <c r="EO65">
        <v>5.0010300000000001</v>
      </c>
      <c r="EP65">
        <v>15429</v>
      </c>
      <c r="EQ65">
        <v>14701.8</v>
      </c>
      <c r="ER65">
        <v>47.811999999999998</v>
      </c>
      <c r="ES65">
        <v>49.5</v>
      </c>
      <c r="ET65">
        <v>49.436999999999998</v>
      </c>
      <c r="EU65">
        <v>48.436999999999998</v>
      </c>
      <c r="EV65">
        <v>49.5</v>
      </c>
      <c r="EW65">
        <v>1755.6</v>
      </c>
      <c r="EX65">
        <v>39.479999999999997</v>
      </c>
      <c r="EY65">
        <v>0</v>
      </c>
      <c r="EZ65">
        <v>156.5999999046326</v>
      </c>
      <c r="FA65">
        <v>0</v>
      </c>
      <c r="FB65">
        <v>798.73957692307692</v>
      </c>
      <c r="FC65">
        <v>-2.7216752089451082</v>
      </c>
      <c r="FD65">
        <v>-58.389743619085849</v>
      </c>
      <c r="FE65">
        <v>15433.91153846154</v>
      </c>
      <c r="FF65">
        <v>15</v>
      </c>
      <c r="FG65">
        <v>1693257896.5</v>
      </c>
      <c r="FH65" t="s">
        <v>679</v>
      </c>
      <c r="FI65">
        <v>1693257892.5</v>
      </c>
      <c r="FJ65">
        <v>1693257896.5</v>
      </c>
      <c r="FK65">
        <v>56</v>
      </c>
      <c r="FL65">
        <v>-7.9000000000000001E-2</v>
      </c>
      <c r="FM65">
        <v>-3.0000000000000001E-3</v>
      </c>
      <c r="FN65">
        <v>0.70899999999999996</v>
      </c>
      <c r="FO65">
        <v>4.2999999999999997E-2</v>
      </c>
      <c r="FP65">
        <v>200</v>
      </c>
      <c r="FQ65">
        <v>18</v>
      </c>
      <c r="FR65">
        <v>0.18</v>
      </c>
      <c r="FS65">
        <v>0.05</v>
      </c>
      <c r="FT65">
        <v>22.40403754522179</v>
      </c>
      <c r="FU65">
        <v>0.942713123275154</v>
      </c>
      <c r="FV65">
        <v>0.14680056442834549</v>
      </c>
      <c r="FW65">
        <v>1</v>
      </c>
      <c r="FX65">
        <v>0.36426893643389913</v>
      </c>
      <c r="FY65">
        <v>2.374391365162053E-2</v>
      </c>
      <c r="FZ65">
        <v>3.9639730325258804E-3</v>
      </c>
      <c r="GA65">
        <v>1</v>
      </c>
      <c r="GB65">
        <v>2</v>
      </c>
      <c r="GC65">
        <v>2</v>
      </c>
      <c r="GD65" t="s">
        <v>427</v>
      </c>
      <c r="GE65">
        <v>2.90483</v>
      </c>
      <c r="GF65">
        <v>2.8167599999999999</v>
      </c>
      <c r="GG65">
        <v>4.4583100000000001E-2</v>
      </c>
      <c r="GH65">
        <v>5.1288899999999998E-2</v>
      </c>
      <c r="GI65">
        <v>0.118981</v>
      </c>
      <c r="GJ65">
        <v>9.7133200000000003E-2</v>
      </c>
      <c r="GK65">
        <v>26592</v>
      </c>
      <c r="GL65">
        <v>26515.8</v>
      </c>
      <c r="GM65">
        <v>24692.2</v>
      </c>
      <c r="GN65">
        <v>24955.5</v>
      </c>
      <c r="GO65">
        <v>28895.200000000001</v>
      </c>
      <c r="GP65">
        <v>29475.200000000001</v>
      </c>
      <c r="GQ65">
        <v>33393</v>
      </c>
      <c r="GR65">
        <v>33343.9</v>
      </c>
      <c r="GS65">
        <v>1.978</v>
      </c>
      <c r="GT65">
        <v>1.8624000000000001</v>
      </c>
      <c r="GU65">
        <v>4.5448500000000003E-2</v>
      </c>
      <c r="GV65">
        <v>0</v>
      </c>
      <c r="GW65">
        <v>27.241199999999999</v>
      </c>
      <c r="GX65">
        <v>999.9</v>
      </c>
      <c r="GY65">
        <v>53.1</v>
      </c>
      <c r="GZ65">
        <v>34</v>
      </c>
      <c r="HA65">
        <v>28.606200000000001</v>
      </c>
      <c r="HB65">
        <v>61.755699999999997</v>
      </c>
      <c r="HC65">
        <v>24.947900000000001</v>
      </c>
      <c r="HD65">
        <v>1</v>
      </c>
      <c r="HE65">
        <v>0.32735799999999998</v>
      </c>
      <c r="HF65">
        <v>1.9186700000000001</v>
      </c>
      <c r="HG65">
        <v>20.158899999999999</v>
      </c>
      <c r="HH65">
        <v>5.2238800000000003</v>
      </c>
      <c r="HI65">
        <v>11.9201</v>
      </c>
      <c r="HJ65">
        <v>4.9577999999999998</v>
      </c>
      <c r="HK65">
        <v>3.2863000000000002</v>
      </c>
      <c r="HL65">
        <v>9999</v>
      </c>
      <c r="HM65">
        <v>9999</v>
      </c>
      <c r="HN65">
        <v>9999</v>
      </c>
      <c r="HO65">
        <v>873.8</v>
      </c>
      <c r="HP65">
        <v>1.8811</v>
      </c>
      <c r="HQ65">
        <v>1.8782000000000001</v>
      </c>
      <c r="HR65">
        <v>1.8861399999999999</v>
      </c>
      <c r="HS65">
        <v>1.8839600000000001</v>
      </c>
      <c r="HT65">
        <v>1.88141</v>
      </c>
      <c r="HU65">
        <v>1.8805099999999999</v>
      </c>
      <c r="HV65">
        <v>1.88164</v>
      </c>
      <c r="HW65">
        <v>1.8810899999999999</v>
      </c>
      <c r="HX65">
        <v>5</v>
      </c>
      <c r="HY65">
        <v>0</v>
      </c>
      <c r="HZ65">
        <v>0</v>
      </c>
      <c r="IA65">
        <v>0</v>
      </c>
      <c r="IB65" t="s">
        <v>428</v>
      </c>
      <c r="IC65" t="s">
        <v>429</v>
      </c>
      <c r="ID65" t="s">
        <v>430</v>
      </c>
      <c r="IE65" t="s">
        <v>430</v>
      </c>
      <c r="IF65" t="s">
        <v>430</v>
      </c>
      <c r="IG65" t="s">
        <v>430</v>
      </c>
      <c r="IH65">
        <v>0</v>
      </c>
      <c r="II65">
        <v>100</v>
      </c>
      <c r="IJ65">
        <v>100</v>
      </c>
      <c r="IK65">
        <v>0.70899999999999996</v>
      </c>
      <c r="IL65">
        <v>4.2999999999999997E-2</v>
      </c>
      <c r="IM65">
        <v>0.43132119734320179</v>
      </c>
      <c r="IN65">
        <v>2.2153513873161218E-3</v>
      </c>
      <c r="IO65">
        <v>-2.2967369670569612E-6</v>
      </c>
      <c r="IP65">
        <v>7.7859689150384122E-10</v>
      </c>
      <c r="IQ65">
        <v>-0.1051511357836014</v>
      </c>
      <c r="IR65">
        <v>-4.1434251034592161E-3</v>
      </c>
      <c r="IS65">
        <v>8.3987709687394815E-4</v>
      </c>
      <c r="IT65">
        <v>-7.4586254598011197E-6</v>
      </c>
      <c r="IU65">
        <v>2</v>
      </c>
      <c r="IV65">
        <v>1930</v>
      </c>
      <c r="IW65">
        <v>2</v>
      </c>
      <c r="IX65">
        <v>41</v>
      </c>
      <c r="IY65">
        <v>3.3</v>
      </c>
      <c r="IZ65">
        <v>3.2</v>
      </c>
      <c r="JA65">
        <v>0.57739300000000005</v>
      </c>
      <c r="JB65">
        <v>2.50732</v>
      </c>
      <c r="JC65">
        <v>1.24512</v>
      </c>
      <c r="JD65">
        <v>2.2680699999999998</v>
      </c>
      <c r="JE65">
        <v>1.4501999999999999</v>
      </c>
      <c r="JF65">
        <v>2.2375500000000001</v>
      </c>
      <c r="JG65">
        <v>37.722799999999999</v>
      </c>
      <c r="JH65">
        <v>23.938700000000001</v>
      </c>
      <c r="JI65">
        <v>18</v>
      </c>
      <c r="JJ65">
        <v>496.63900000000001</v>
      </c>
      <c r="JK65">
        <v>468.47699999999998</v>
      </c>
      <c r="JL65">
        <v>24.720199999999998</v>
      </c>
      <c r="JM65">
        <v>31.513100000000001</v>
      </c>
      <c r="JN65">
        <v>30.000399999999999</v>
      </c>
      <c r="JO65">
        <v>31.434999999999999</v>
      </c>
      <c r="JP65">
        <v>31.420400000000001</v>
      </c>
      <c r="JQ65">
        <v>11.633699999999999</v>
      </c>
      <c r="JR65">
        <v>43.020400000000002</v>
      </c>
      <c r="JS65">
        <v>0</v>
      </c>
      <c r="JT65">
        <v>24.7256</v>
      </c>
      <c r="JU65">
        <v>200</v>
      </c>
      <c r="JV65">
        <v>17.894100000000002</v>
      </c>
      <c r="JW65">
        <v>99.663899999999998</v>
      </c>
      <c r="JX65">
        <v>99.500299999999996</v>
      </c>
    </row>
    <row r="66" spans="1:284" x14ac:dyDescent="0.3">
      <c r="A66">
        <v>50</v>
      </c>
      <c r="B66">
        <v>1693258008</v>
      </c>
      <c r="C66">
        <v>13398.900000095369</v>
      </c>
      <c r="D66" t="s">
        <v>680</v>
      </c>
      <c r="E66" t="s">
        <v>681</v>
      </c>
      <c r="F66" t="s">
        <v>416</v>
      </c>
      <c r="G66" t="s">
        <v>665</v>
      </c>
      <c r="H66" t="s">
        <v>593</v>
      </c>
      <c r="I66" t="s">
        <v>419</v>
      </c>
      <c r="J66" t="s">
        <v>31</v>
      </c>
      <c r="K66" t="s">
        <v>666</v>
      </c>
      <c r="L66" t="s">
        <v>594</v>
      </c>
      <c r="M66">
        <v>1693258008</v>
      </c>
      <c r="N66">
        <f t="shared" si="46"/>
        <v>5.5089886789240891E-3</v>
      </c>
      <c r="O66">
        <f t="shared" si="47"/>
        <v>5.5089886789240889</v>
      </c>
      <c r="P66">
        <f t="shared" si="48"/>
        <v>14.273046067871807</v>
      </c>
      <c r="Q66">
        <f t="shared" si="49"/>
        <v>102.158</v>
      </c>
      <c r="R66">
        <f t="shared" si="50"/>
        <v>40.324588420167089</v>
      </c>
      <c r="S66">
        <f t="shared" si="51"/>
        <v>4.0036682996548212</v>
      </c>
      <c r="T66">
        <f t="shared" si="52"/>
        <v>10.142862262955802</v>
      </c>
      <c r="U66">
        <f t="shared" si="53"/>
        <v>0.40436877461221088</v>
      </c>
      <c r="V66">
        <f t="shared" si="54"/>
        <v>2.9187328338003122</v>
      </c>
      <c r="W66">
        <f t="shared" si="55"/>
        <v>0.37562530232617974</v>
      </c>
      <c r="X66">
        <f t="shared" si="56"/>
        <v>0.23717781659536058</v>
      </c>
      <c r="Y66">
        <f t="shared" si="57"/>
        <v>344.41249864469398</v>
      </c>
      <c r="Z66">
        <f t="shared" si="58"/>
        <v>29.293524848736837</v>
      </c>
      <c r="AA66">
        <f t="shared" si="59"/>
        <v>28.030200000000001</v>
      </c>
      <c r="AB66">
        <f t="shared" si="60"/>
        <v>3.8015258416145907</v>
      </c>
      <c r="AC66">
        <f t="shared" si="61"/>
        <v>60.510011958518227</v>
      </c>
      <c r="AD66">
        <f t="shared" si="62"/>
        <v>2.3907877476019799</v>
      </c>
      <c r="AE66">
        <f t="shared" si="63"/>
        <v>3.9510614363139607</v>
      </c>
      <c r="AF66">
        <f t="shared" si="64"/>
        <v>1.4107380940126109</v>
      </c>
      <c r="AG66">
        <f t="shared" si="65"/>
        <v>-242.94640074055232</v>
      </c>
      <c r="AH66">
        <f t="shared" si="66"/>
        <v>104.42059520198485</v>
      </c>
      <c r="AI66">
        <f t="shared" si="67"/>
        <v>7.8265258360932712</v>
      </c>
      <c r="AJ66">
        <f t="shared" si="68"/>
        <v>213.71321894221978</v>
      </c>
      <c r="AK66">
        <v>0</v>
      </c>
      <c r="AL66">
        <v>0</v>
      </c>
      <c r="AM66">
        <f t="shared" si="69"/>
        <v>1</v>
      </c>
      <c r="AN66">
        <f t="shared" si="70"/>
        <v>0</v>
      </c>
      <c r="AO66">
        <f t="shared" si="71"/>
        <v>52252.469584052764</v>
      </c>
      <c r="AP66" t="s">
        <v>422</v>
      </c>
      <c r="AQ66">
        <v>10366.9</v>
      </c>
      <c r="AR66">
        <v>993.59653846153856</v>
      </c>
      <c r="AS66">
        <v>3431.87</v>
      </c>
      <c r="AT66">
        <f t="shared" si="72"/>
        <v>0.71047955241266758</v>
      </c>
      <c r="AU66">
        <v>-3.9894345373445681</v>
      </c>
      <c r="AV66" t="s">
        <v>682</v>
      </c>
      <c r="AW66">
        <v>10419.299999999999</v>
      </c>
      <c r="AX66">
        <v>805.41116000000011</v>
      </c>
      <c r="AY66">
        <v>910.98229349928874</v>
      </c>
      <c r="AZ66">
        <f t="shared" si="73"/>
        <v>0.11588714100442732</v>
      </c>
      <c r="BA66">
        <v>0.5</v>
      </c>
      <c r="BB66">
        <f t="shared" si="74"/>
        <v>1513.3775993223471</v>
      </c>
      <c r="BC66">
        <f t="shared" si="75"/>
        <v>14.273046067871807</v>
      </c>
      <c r="BD66">
        <f t="shared" si="76"/>
        <v>87.690501622805272</v>
      </c>
      <c r="BE66">
        <f t="shared" si="77"/>
        <v>1.2067365483269912E-2</v>
      </c>
      <c r="BF66">
        <f t="shared" si="78"/>
        <v>2.7672192143465399</v>
      </c>
      <c r="BG66">
        <f t="shared" si="79"/>
        <v>551.64056924023646</v>
      </c>
      <c r="BH66" t="s">
        <v>683</v>
      </c>
      <c r="BI66">
        <v>679.71</v>
      </c>
      <c r="BJ66">
        <f t="shared" si="80"/>
        <v>679.71</v>
      </c>
      <c r="BK66">
        <f t="shared" si="81"/>
        <v>0.25387133773030823</v>
      </c>
      <c r="BL66">
        <f t="shared" si="82"/>
        <v>0.45647981391084069</v>
      </c>
      <c r="BM66">
        <f t="shared" si="83"/>
        <v>0.9159669882930902</v>
      </c>
      <c r="BN66">
        <f t="shared" si="84"/>
        <v>-1.2778805101653941</v>
      </c>
      <c r="BO66">
        <f t="shared" si="85"/>
        <v>1.0338822721345302</v>
      </c>
      <c r="BP66">
        <f t="shared" si="86"/>
        <v>0.38523664647673561</v>
      </c>
      <c r="BQ66">
        <f t="shared" si="87"/>
        <v>0.61476335352326439</v>
      </c>
      <c r="BR66">
        <v>7526</v>
      </c>
      <c r="BS66">
        <v>290.00000000000011</v>
      </c>
      <c r="BT66">
        <v>886.38</v>
      </c>
      <c r="BU66">
        <v>135</v>
      </c>
      <c r="BV66">
        <v>10419.299999999999</v>
      </c>
      <c r="BW66">
        <v>885.3</v>
      </c>
      <c r="BX66">
        <v>1.08</v>
      </c>
      <c r="BY66">
        <v>300.00000000000011</v>
      </c>
      <c r="BZ66">
        <v>38.200000000000003</v>
      </c>
      <c r="CA66">
        <v>910.98229349928874</v>
      </c>
      <c r="CB66">
        <v>1.0738120626429419</v>
      </c>
      <c r="CC66">
        <v>-26.75585785044197</v>
      </c>
      <c r="CD66">
        <v>0.91532254451332085</v>
      </c>
      <c r="CE66">
        <v>0.96827035413254392</v>
      </c>
      <c r="CF66">
        <v>-1.130683492769744E-2</v>
      </c>
      <c r="CG66">
        <v>289.99999999999989</v>
      </c>
      <c r="CH66">
        <v>883.43</v>
      </c>
      <c r="CI66">
        <v>645</v>
      </c>
      <c r="CJ66">
        <v>10391.799999999999</v>
      </c>
      <c r="CK66">
        <v>885.24</v>
      </c>
      <c r="CL66">
        <v>-1.81</v>
      </c>
      <c r="CZ66">
        <f t="shared" si="88"/>
        <v>1800.23</v>
      </c>
      <c r="DA66">
        <f t="shared" si="89"/>
        <v>1513.3775993223471</v>
      </c>
      <c r="DB66">
        <f t="shared" si="90"/>
        <v>0.84065791555653835</v>
      </c>
      <c r="DC66">
        <f t="shared" si="91"/>
        <v>0.19131583111307665</v>
      </c>
      <c r="DD66">
        <v>6</v>
      </c>
      <c r="DE66">
        <v>0.5</v>
      </c>
      <c r="DF66" t="s">
        <v>425</v>
      </c>
      <c r="DG66">
        <v>2</v>
      </c>
      <c r="DH66">
        <v>1693258008</v>
      </c>
      <c r="DI66">
        <v>102.158</v>
      </c>
      <c r="DJ66">
        <v>119.961</v>
      </c>
      <c r="DK66">
        <v>24.079799999999999</v>
      </c>
      <c r="DL66">
        <v>17.6282</v>
      </c>
      <c r="DM66">
        <v>101.645</v>
      </c>
      <c r="DN66">
        <v>23.909700000000001</v>
      </c>
      <c r="DO66">
        <v>500</v>
      </c>
      <c r="DP66">
        <v>99.186300000000003</v>
      </c>
      <c r="DQ66">
        <v>9.9730100000000002E-2</v>
      </c>
      <c r="DR66">
        <v>28.6938</v>
      </c>
      <c r="DS66">
        <v>28.030200000000001</v>
      </c>
      <c r="DT66">
        <v>999.9</v>
      </c>
      <c r="DU66">
        <v>0</v>
      </c>
      <c r="DV66">
        <v>0</v>
      </c>
      <c r="DW66">
        <v>10020</v>
      </c>
      <c r="DX66">
        <v>0</v>
      </c>
      <c r="DY66">
        <v>1314.86</v>
      </c>
      <c r="DZ66">
        <v>-17.803000000000001</v>
      </c>
      <c r="EA66">
        <v>104.678</v>
      </c>
      <c r="EB66">
        <v>122.113</v>
      </c>
      <c r="EC66">
        <v>6.4515399999999996</v>
      </c>
      <c r="ED66">
        <v>119.961</v>
      </c>
      <c r="EE66">
        <v>17.6282</v>
      </c>
      <c r="EF66">
        <v>2.3883800000000002</v>
      </c>
      <c r="EG66">
        <v>1.74848</v>
      </c>
      <c r="EH66">
        <v>20.2852</v>
      </c>
      <c r="EI66">
        <v>15.333600000000001</v>
      </c>
      <c r="EJ66">
        <v>1800.23</v>
      </c>
      <c r="EK66">
        <v>0.97801000000000005</v>
      </c>
      <c r="EL66">
        <v>2.1989600000000002E-2</v>
      </c>
      <c r="EM66">
        <v>0</v>
      </c>
      <c r="EN66">
        <v>805.07899999999995</v>
      </c>
      <c r="EO66">
        <v>5.0010300000000001</v>
      </c>
      <c r="EP66">
        <v>15514.9</v>
      </c>
      <c r="EQ66">
        <v>14703</v>
      </c>
      <c r="ER66">
        <v>48</v>
      </c>
      <c r="ES66">
        <v>49.75</v>
      </c>
      <c r="ET66">
        <v>49.561999999999998</v>
      </c>
      <c r="EU66">
        <v>48.625</v>
      </c>
      <c r="EV66">
        <v>49.561999999999998</v>
      </c>
      <c r="EW66">
        <v>1755.75</v>
      </c>
      <c r="EX66">
        <v>39.479999999999997</v>
      </c>
      <c r="EY66">
        <v>0</v>
      </c>
      <c r="EZ66">
        <v>138.79999995231631</v>
      </c>
      <c r="FA66">
        <v>0</v>
      </c>
      <c r="FB66">
        <v>805.41116000000011</v>
      </c>
      <c r="FC66">
        <v>-4.9666153850911172</v>
      </c>
      <c r="FD66">
        <v>11.35384614952639</v>
      </c>
      <c r="FE66">
        <v>15516.696</v>
      </c>
      <c r="FF66">
        <v>15</v>
      </c>
      <c r="FG66">
        <v>1693257969</v>
      </c>
      <c r="FH66" t="s">
        <v>684</v>
      </c>
      <c r="FI66">
        <v>1693257961</v>
      </c>
      <c r="FJ66">
        <v>1693257969</v>
      </c>
      <c r="FK66">
        <v>57</v>
      </c>
      <c r="FL66">
        <v>-4.2999999999999997E-2</v>
      </c>
      <c r="FM66">
        <v>-1E-3</v>
      </c>
      <c r="FN66">
        <v>0.54300000000000004</v>
      </c>
      <c r="FO66">
        <v>4.2000000000000003E-2</v>
      </c>
      <c r="FP66">
        <v>120</v>
      </c>
      <c r="FQ66">
        <v>18</v>
      </c>
      <c r="FR66">
        <v>0.24</v>
      </c>
      <c r="FS66">
        <v>0.04</v>
      </c>
      <c r="FT66">
        <v>14.24784513827883</v>
      </c>
      <c r="FU66">
        <v>0.2454567585826711</v>
      </c>
      <c r="FV66">
        <v>6.9428010479481286E-2</v>
      </c>
      <c r="FW66">
        <v>1</v>
      </c>
      <c r="FX66">
        <v>0.40181383860681608</v>
      </c>
      <c r="FY66">
        <v>5.4078933795722442E-2</v>
      </c>
      <c r="FZ66">
        <v>1.218194594662265E-2</v>
      </c>
      <c r="GA66">
        <v>1</v>
      </c>
      <c r="GB66">
        <v>2</v>
      </c>
      <c r="GC66">
        <v>2</v>
      </c>
      <c r="GD66" t="s">
        <v>427</v>
      </c>
      <c r="GE66">
        <v>2.9033500000000001</v>
      </c>
      <c r="GF66">
        <v>2.8179099999999999</v>
      </c>
      <c r="GG66">
        <v>2.74246E-2</v>
      </c>
      <c r="GH66">
        <v>3.2137600000000002E-2</v>
      </c>
      <c r="GI66">
        <v>0.119767</v>
      </c>
      <c r="GJ66">
        <v>9.6121100000000001E-2</v>
      </c>
      <c r="GK66">
        <v>27062.7</v>
      </c>
      <c r="GL66">
        <v>27045</v>
      </c>
      <c r="GM66">
        <v>24686.7</v>
      </c>
      <c r="GN66">
        <v>24951</v>
      </c>
      <c r="GO66">
        <v>28862.7</v>
      </c>
      <c r="GP66">
        <v>29503.1</v>
      </c>
      <c r="GQ66">
        <v>33384.9</v>
      </c>
      <c r="GR66">
        <v>33337.699999999997</v>
      </c>
      <c r="GS66">
        <v>1.9770000000000001</v>
      </c>
      <c r="GT66">
        <v>1.8591</v>
      </c>
      <c r="GU66">
        <v>3.2931599999999998E-2</v>
      </c>
      <c r="GV66">
        <v>0</v>
      </c>
      <c r="GW66">
        <v>27.4923</v>
      </c>
      <c r="GX66">
        <v>999.9</v>
      </c>
      <c r="GY66">
        <v>53.1</v>
      </c>
      <c r="GZ66">
        <v>34</v>
      </c>
      <c r="HA66">
        <v>28.604800000000001</v>
      </c>
      <c r="HB66">
        <v>61.845700000000001</v>
      </c>
      <c r="HC66">
        <v>26.105799999999999</v>
      </c>
      <c r="HD66">
        <v>1</v>
      </c>
      <c r="HE66">
        <v>0.338252</v>
      </c>
      <c r="HF66">
        <v>2.17923</v>
      </c>
      <c r="HG66">
        <v>20.158300000000001</v>
      </c>
      <c r="HH66">
        <v>5.2340600000000004</v>
      </c>
      <c r="HI66">
        <v>11.9201</v>
      </c>
      <c r="HJ66">
        <v>4.9611999999999998</v>
      </c>
      <c r="HK66">
        <v>3.2890000000000001</v>
      </c>
      <c r="HL66">
        <v>9999</v>
      </c>
      <c r="HM66">
        <v>9999</v>
      </c>
      <c r="HN66">
        <v>9999</v>
      </c>
      <c r="HO66">
        <v>873.8</v>
      </c>
      <c r="HP66">
        <v>1.8811</v>
      </c>
      <c r="HQ66">
        <v>1.8782000000000001</v>
      </c>
      <c r="HR66">
        <v>1.8861399999999999</v>
      </c>
      <c r="HS66">
        <v>1.8839699999999999</v>
      </c>
      <c r="HT66">
        <v>1.8814299999999999</v>
      </c>
      <c r="HU66">
        <v>1.8805099999999999</v>
      </c>
      <c r="HV66">
        <v>1.88168</v>
      </c>
      <c r="HW66">
        <v>1.8811</v>
      </c>
      <c r="HX66">
        <v>5</v>
      </c>
      <c r="HY66">
        <v>0</v>
      </c>
      <c r="HZ66">
        <v>0</v>
      </c>
      <c r="IA66">
        <v>0</v>
      </c>
      <c r="IB66" t="s">
        <v>428</v>
      </c>
      <c r="IC66" t="s">
        <v>429</v>
      </c>
      <c r="ID66" t="s">
        <v>430</v>
      </c>
      <c r="IE66" t="s">
        <v>430</v>
      </c>
      <c r="IF66" t="s">
        <v>430</v>
      </c>
      <c r="IG66" t="s">
        <v>430</v>
      </c>
      <c r="IH66">
        <v>0</v>
      </c>
      <c r="II66">
        <v>100</v>
      </c>
      <c r="IJ66">
        <v>100</v>
      </c>
      <c r="IK66">
        <v>0.51300000000000001</v>
      </c>
      <c r="IL66">
        <v>0.1701</v>
      </c>
      <c r="IM66">
        <v>0.31004244757101579</v>
      </c>
      <c r="IN66">
        <v>2.2153513873161218E-3</v>
      </c>
      <c r="IO66">
        <v>-2.2967369670569612E-6</v>
      </c>
      <c r="IP66">
        <v>7.7859689150384122E-10</v>
      </c>
      <c r="IQ66">
        <v>-0.1090885482074237</v>
      </c>
      <c r="IR66">
        <v>-4.1434251034592161E-3</v>
      </c>
      <c r="IS66">
        <v>8.3987709687394815E-4</v>
      </c>
      <c r="IT66">
        <v>-7.4586254598011197E-6</v>
      </c>
      <c r="IU66">
        <v>2</v>
      </c>
      <c r="IV66">
        <v>1930</v>
      </c>
      <c r="IW66">
        <v>2</v>
      </c>
      <c r="IX66">
        <v>41</v>
      </c>
      <c r="IY66">
        <v>0.8</v>
      </c>
      <c r="IZ66">
        <v>0.7</v>
      </c>
      <c r="JA66">
        <v>0.40649400000000002</v>
      </c>
      <c r="JB66">
        <v>2.5158700000000001</v>
      </c>
      <c r="JC66">
        <v>1.24512</v>
      </c>
      <c r="JD66">
        <v>2.2680699999999998</v>
      </c>
      <c r="JE66">
        <v>1.4501999999999999</v>
      </c>
      <c r="JF66">
        <v>2.4267599999999998</v>
      </c>
      <c r="JG66">
        <v>37.867899999999999</v>
      </c>
      <c r="JH66">
        <v>23.938700000000001</v>
      </c>
      <c r="JI66">
        <v>18</v>
      </c>
      <c r="JJ66">
        <v>496.76400000000001</v>
      </c>
      <c r="JK66">
        <v>466.86500000000001</v>
      </c>
      <c r="JL66">
        <v>24.522600000000001</v>
      </c>
      <c r="JM66">
        <v>31.6433</v>
      </c>
      <c r="JN66">
        <v>30.001200000000001</v>
      </c>
      <c r="JO66">
        <v>31.53</v>
      </c>
      <c r="JP66">
        <v>31.500800000000002</v>
      </c>
      <c r="JQ66">
        <v>8.2182200000000005</v>
      </c>
      <c r="JR66">
        <v>43.866</v>
      </c>
      <c r="JS66">
        <v>0</v>
      </c>
      <c r="JT66">
        <v>24.481000000000002</v>
      </c>
      <c r="JU66">
        <v>120</v>
      </c>
      <c r="JV66">
        <v>17.5487</v>
      </c>
      <c r="JW66">
        <v>99.640699999999995</v>
      </c>
      <c r="JX66">
        <v>99.481999999999999</v>
      </c>
    </row>
    <row r="67" spans="1:284" x14ac:dyDescent="0.3">
      <c r="A67">
        <v>51</v>
      </c>
      <c r="B67">
        <v>1693258139</v>
      </c>
      <c r="C67">
        <v>13529.900000095369</v>
      </c>
      <c r="D67" t="s">
        <v>685</v>
      </c>
      <c r="E67" t="s">
        <v>686</v>
      </c>
      <c r="F67" t="s">
        <v>416</v>
      </c>
      <c r="G67" t="s">
        <v>665</v>
      </c>
      <c r="H67" t="s">
        <v>593</v>
      </c>
      <c r="I67" t="s">
        <v>419</v>
      </c>
      <c r="J67" t="s">
        <v>31</v>
      </c>
      <c r="K67" t="s">
        <v>666</v>
      </c>
      <c r="L67" t="s">
        <v>594</v>
      </c>
      <c r="M67">
        <v>1693258139</v>
      </c>
      <c r="N67">
        <f t="shared" si="46"/>
        <v>5.8752946666036868E-3</v>
      </c>
      <c r="O67">
        <f t="shared" si="47"/>
        <v>5.8752946666036872</v>
      </c>
      <c r="P67">
        <f t="shared" si="48"/>
        <v>8.6613154152817309</v>
      </c>
      <c r="Q67">
        <f t="shared" si="49"/>
        <v>59.136499999999998</v>
      </c>
      <c r="R67">
        <f t="shared" si="50"/>
        <v>24.092470835247429</v>
      </c>
      <c r="S67">
        <f t="shared" si="51"/>
        <v>2.3920681158429655</v>
      </c>
      <c r="T67">
        <f t="shared" si="52"/>
        <v>5.8714831326304999</v>
      </c>
      <c r="U67">
        <f t="shared" si="53"/>
        <v>0.43548843413811178</v>
      </c>
      <c r="V67">
        <f t="shared" si="54"/>
        <v>2.9012015867399308</v>
      </c>
      <c r="W67">
        <f t="shared" si="55"/>
        <v>0.40216102725146491</v>
      </c>
      <c r="X67">
        <f t="shared" si="56"/>
        <v>0.25413210158114052</v>
      </c>
      <c r="Y67">
        <f t="shared" si="57"/>
        <v>344.33589864473612</v>
      </c>
      <c r="Z67">
        <f t="shared" si="58"/>
        <v>29.178829644034252</v>
      </c>
      <c r="AA67">
        <f t="shared" si="59"/>
        <v>27.984200000000001</v>
      </c>
      <c r="AB67">
        <f t="shared" si="60"/>
        <v>3.7913457109465143</v>
      </c>
      <c r="AC67">
        <f t="shared" si="61"/>
        <v>60.463398373629751</v>
      </c>
      <c r="AD67">
        <f t="shared" si="62"/>
        <v>2.3859549349712998</v>
      </c>
      <c r="AE67">
        <f t="shared" si="63"/>
        <v>3.9461145075363477</v>
      </c>
      <c r="AF67">
        <f t="shared" si="64"/>
        <v>1.4053907759752144</v>
      </c>
      <c r="AG67">
        <f t="shared" si="65"/>
        <v>-259.10049479722261</v>
      </c>
      <c r="AH67">
        <f t="shared" si="66"/>
        <v>107.60979100169415</v>
      </c>
      <c r="AI67">
        <f t="shared" si="67"/>
        <v>8.1115712515877387</v>
      </c>
      <c r="AJ67">
        <f t="shared" si="68"/>
        <v>200.95676610079539</v>
      </c>
      <c r="AK67">
        <v>0</v>
      </c>
      <c r="AL67">
        <v>0</v>
      </c>
      <c r="AM67">
        <f t="shared" si="69"/>
        <v>1</v>
      </c>
      <c r="AN67">
        <f t="shared" si="70"/>
        <v>0</v>
      </c>
      <c r="AO67">
        <f t="shared" si="71"/>
        <v>51755.528011466864</v>
      </c>
      <c r="AP67" t="s">
        <v>422</v>
      </c>
      <c r="AQ67">
        <v>10366.9</v>
      </c>
      <c r="AR67">
        <v>993.59653846153856</v>
      </c>
      <c r="AS67">
        <v>3431.87</v>
      </c>
      <c r="AT67">
        <f t="shared" si="72"/>
        <v>0.71047955241266758</v>
      </c>
      <c r="AU67">
        <v>-3.9894345373445681</v>
      </c>
      <c r="AV67" t="s">
        <v>687</v>
      </c>
      <c r="AW67">
        <v>10413.5</v>
      </c>
      <c r="AX67">
        <v>816.17920000000015</v>
      </c>
      <c r="AY67">
        <v>887.50885771464971</v>
      </c>
      <c r="AZ67">
        <f t="shared" si="73"/>
        <v>8.0370643171184364E-2</v>
      </c>
      <c r="BA67">
        <v>0.5</v>
      </c>
      <c r="BB67">
        <f t="shared" si="74"/>
        <v>1513.0412993223679</v>
      </c>
      <c r="BC67">
        <f t="shared" si="75"/>
        <v>8.6613154152817309</v>
      </c>
      <c r="BD67">
        <f t="shared" si="76"/>
        <v>60.802051185551591</v>
      </c>
      <c r="BE67">
        <f t="shared" si="77"/>
        <v>8.3611398831559165E-3</v>
      </c>
      <c r="BF67">
        <f t="shared" si="78"/>
        <v>2.8668571813887276</v>
      </c>
      <c r="BG67">
        <f t="shared" si="79"/>
        <v>542.94484140056875</v>
      </c>
      <c r="BH67" t="s">
        <v>688</v>
      </c>
      <c r="BI67">
        <v>681.53</v>
      </c>
      <c r="BJ67">
        <f t="shared" si="80"/>
        <v>681.53</v>
      </c>
      <c r="BK67">
        <f t="shared" si="81"/>
        <v>0.23208653741783347</v>
      </c>
      <c r="BL67">
        <f t="shared" si="82"/>
        <v>0.34629601555255352</v>
      </c>
      <c r="BM67">
        <f t="shared" si="83"/>
        <v>0.92510785658694927</v>
      </c>
      <c r="BN67">
        <f t="shared" si="84"/>
        <v>-0.67236513431595013</v>
      </c>
      <c r="BO67">
        <f t="shared" si="85"/>
        <v>1.0435093447967689</v>
      </c>
      <c r="BP67">
        <f t="shared" si="86"/>
        <v>0.28916581490870114</v>
      </c>
      <c r="BQ67">
        <f t="shared" si="87"/>
        <v>0.71083418509129892</v>
      </c>
      <c r="BR67">
        <v>7528</v>
      </c>
      <c r="BS67">
        <v>290.00000000000011</v>
      </c>
      <c r="BT67">
        <v>869.96</v>
      </c>
      <c r="BU67">
        <v>165</v>
      </c>
      <c r="BV67">
        <v>10413.5</v>
      </c>
      <c r="BW67">
        <v>868.73</v>
      </c>
      <c r="BX67">
        <v>1.23</v>
      </c>
      <c r="BY67">
        <v>300.00000000000011</v>
      </c>
      <c r="BZ67">
        <v>38.200000000000003</v>
      </c>
      <c r="CA67">
        <v>887.50885771464971</v>
      </c>
      <c r="CB67">
        <v>1.3030855998925459</v>
      </c>
      <c r="CC67">
        <v>-19.556854151189661</v>
      </c>
      <c r="CD67">
        <v>1.1106605079936109</v>
      </c>
      <c r="CE67">
        <v>0.91717264543081889</v>
      </c>
      <c r="CF67">
        <v>-1.1305753948832041E-2</v>
      </c>
      <c r="CG67">
        <v>289.99999999999989</v>
      </c>
      <c r="CH67">
        <v>866.49</v>
      </c>
      <c r="CI67">
        <v>735</v>
      </c>
      <c r="CJ67">
        <v>10384</v>
      </c>
      <c r="CK67">
        <v>868.68</v>
      </c>
      <c r="CL67">
        <v>-2.19</v>
      </c>
      <c r="CZ67">
        <f t="shared" si="88"/>
        <v>1799.83</v>
      </c>
      <c r="DA67">
        <f t="shared" si="89"/>
        <v>1513.0412993223679</v>
      </c>
      <c r="DB67">
        <f t="shared" si="90"/>
        <v>0.84065789509140743</v>
      </c>
      <c r="DC67">
        <f t="shared" si="91"/>
        <v>0.19131579018281511</v>
      </c>
      <c r="DD67">
        <v>6</v>
      </c>
      <c r="DE67">
        <v>0.5</v>
      </c>
      <c r="DF67" t="s">
        <v>425</v>
      </c>
      <c r="DG67">
        <v>2</v>
      </c>
      <c r="DH67">
        <v>1693258139</v>
      </c>
      <c r="DI67">
        <v>59.136499999999998</v>
      </c>
      <c r="DJ67">
        <v>69.935500000000005</v>
      </c>
      <c r="DK67">
        <v>24.030899999999999</v>
      </c>
      <c r="DL67">
        <v>17.157299999999999</v>
      </c>
      <c r="DM67">
        <v>58.663699999999999</v>
      </c>
      <c r="DN67">
        <v>23.865600000000001</v>
      </c>
      <c r="DO67">
        <v>500.53300000000002</v>
      </c>
      <c r="DP67">
        <v>99.186300000000003</v>
      </c>
      <c r="DQ67">
        <v>0.100657</v>
      </c>
      <c r="DR67">
        <v>28.6722</v>
      </c>
      <c r="DS67">
        <v>27.984200000000001</v>
      </c>
      <c r="DT67">
        <v>999.9</v>
      </c>
      <c r="DU67">
        <v>0</v>
      </c>
      <c r="DV67">
        <v>0</v>
      </c>
      <c r="DW67">
        <v>9920</v>
      </c>
      <c r="DX67">
        <v>0</v>
      </c>
      <c r="DY67">
        <v>1271.6400000000001</v>
      </c>
      <c r="DZ67">
        <v>-10.798999999999999</v>
      </c>
      <c r="EA67">
        <v>60.592599999999997</v>
      </c>
      <c r="EB67">
        <v>71.156400000000005</v>
      </c>
      <c r="EC67">
        <v>6.87357</v>
      </c>
      <c r="ED67">
        <v>69.935500000000005</v>
      </c>
      <c r="EE67">
        <v>17.157299999999999</v>
      </c>
      <c r="EF67">
        <v>2.38354</v>
      </c>
      <c r="EG67">
        <v>1.70177</v>
      </c>
      <c r="EH67">
        <v>20.252300000000002</v>
      </c>
      <c r="EI67">
        <v>14.912599999999999</v>
      </c>
      <c r="EJ67">
        <v>1799.83</v>
      </c>
      <c r="EK67">
        <v>0.97800699999999996</v>
      </c>
      <c r="EL67">
        <v>2.1993200000000001E-2</v>
      </c>
      <c r="EM67">
        <v>0</v>
      </c>
      <c r="EN67">
        <v>815.73500000000001</v>
      </c>
      <c r="EO67">
        <v>5.0010300000000001</v>
      </c>
      <c r="EP67">
        <v>15669.9</v>
      </c>
      <c r="EQ67">
        <v>14699.7</v>
      </c>
      <c r="ER67">
        <v>48.25</v>
      </c>
      <c r="ES67">
        <v>49.875</v>
      </c>
      <c r="ET67">
        <v>49.686999999999998</v>
      </c>
      <c r="EU67">
        <v>48.811999999999998</v>
      </c>
      <c r="EV67">
        <v>49.686999999999998</v>
      </c>
      <c r="EW67">
        <v>1755.36</v>
      </c>
      <c r="EX67">
        <v>39.47</v>
      </c>
      <c r="EY67">
        <v>0</v>
      </c>
      <c r="EZ67">
        <v>129</v>
      </c>
      <c r="FA67">
        <v>0</v>
      </c>
      <c r="FB67">
        <v>816.17920000000015</v>
      </c>
      <c r="FC67">
        <v>-3.1949999913317262</v>
      </c>
      <c r="FD67">
        <v>-75.484615513927864</v>
      </c>
      <c r="FE67">
        <v>15681.32</v>
      </c>
      <c r="FF67">
        <v>15</v>
      </c>
      <c r="FG67">
        <v>1693258101</v>
      </c>
      <c r="FH67" t="s">
        <v>689</v>
      </c>
      <c r="FI67">
        <v>1693258101</v>
      </c>
      <c r="FJ67">
        <v>1693258099.5</v>
      </c>
      <c r="FK67">
        <v>58</v>
      </c>
      <c r="FL67">
        <v>4.1000000000000002E-2</v>
      </c>
      <c r="FM67">
        <v>-4.0000000000000001E-3</v>
      </c>
      <c r="FN67">
        <v>0.49399999999999999</v>
      </c>
      <c r="FO67">
        <v>2.7E-2</v>
      </c>
      <c r="FP67">
        <v>70</v>
      </c>
      <c r="FQ67">
        <v>17</v>
      </c>
      <c r="FR67">
        <v>0.42</v>
      </c>
      <c r="FS67">
        <v>0.04</v>
      </c>
      <c r="FT67">
        <v>8.6826263743505088</v>
      </c>
      <c r="FU67">
        <v>-5.1334174492186548E-3</v>
      </c>
      <c r="FV67">
        <v>6.1584212276128862E-2</v>
      </c>
      <c r="FW67">
        <v>1</v>
      </c>
      <c r="FX67">
        <v>0.42823340107600449</v>
      </c>
      <c r="FY67">
        <v>6.027498623206063E-2</v>
      </c>
      <c r="FZ67">
        <v>1.7615341126314452E-2</v>
      </c>
      <c r="GA67">
        <v>1</v>
      </c>
      <c r="GB67">
        <v>2</v>
      </c>
      <c r="GC67">
        <v>2</v>
      </c>
      <c r="GD67" t="s">
        <v>427</v>
      </c>
      <c r="GE67">
        <v>2.9044500000000002</v>
      </c>
      <c r="GF67">
        <v>2.8179699999999999</v>
      </c>
      <c r="GG67">
        <v>1.6065900000000001E-2</v>
      </c>
      <c r="GH67">
        <v>1.9125E-2</v>
      </c>
      <c r="GI67">
        <v>0.11958000000000001</v>
      </c>
      <c r="GJ67">
        <v>9.4267900000000002E-2</v>
      </c>
      <c r="GK67">
        <v>27370.2</v>
      </c>
      <c r="GL67">
        <v>27401.4</v>
      </c>
      <c r="GM67">
        <v>24679.7</v>
      </c>
      <c r="GN67">
        <v>24945.5</v>
      </c>
      <c r="GO67">
        <v>28861.9</v>
      </c>
      <c r="GP67">
        <v>29557.599999999999</v>
      </c>
      <c r="GQ67">
        <v>33376.300000000003</v>
      </c>
      <c r="GR67">
        <v>33330.199999999997</v>
      </c>
      <c r="GS67">
        <v>1.9751000000000001</v>
      </c>
      <c r="GT67">
        <v>1.8556999999999999</v>
      </c>
      <c r="GU67">
        <v>2.3812099999999999E-2</v>
      </c>
      <c r="GV67">
        <v>0</v>
      </c>
      <c r="GW67">
        <v>27.595300000000002</v>
      </c>
      <c r="GX67">
        <v>999.9</v>
      </c>
      <c r="GY67">
        <v>53</v>
      </c>
      <c r="GZ67">
        <v>34</v>
      </c>
      <c r="HA67">
        <v>28.548400000000001</v>
      </c>
      <c r="HB67">
        <v>62.215699999999998</v>
      </c>
      <c r="HC67">
        <v>25.276399999999999</v>
      </c>
      <c r="HD67">
        <v>1</v>
      </c>
      <c r="HE67">
        <v>0.35371999999999998</v>
      </c>
      <c r="HF67">
        <v>2.7027800000000002</v>
      </c>
      <c r="HG67">
        <v>20.150400000000001</v>
      </c>
      <c r="HH67">
        <v>5.23346</v>
      </c>
      <c r="HI67">
        <v>11.9201</v>
      </c>
      <c r="HJ67">
        <v>4.9606000000000003</v>
      </c>
      <c r="HK67">
        <v>3.2890000000000001</v>
      </c>
      <c r="HL67">
        <v>9999</v>
      </c>
      <c r="HM67">
        <v>9999</v>
      </c>
      <c r="HN67">
        <v>9999</v>
      </c>
      <c r="HO67">
        <v>873.9</v>
      </c>
      <c r="HP67">
        <v>1.8811</v>
      </c>
      <c r="HQ67">
        <v>1.8782000000000001</v>
      </c>
      <c r="HR67">
        <v>1.8861399999999999</v>
      </c>
      <c r="HS67">
        <v>1.8839699999999999</v>
      </c>
      <c r="HT67">
        <v>1.88141</v>
      </c>
      <c r="HU67">
        <v>1.8805099999999999</v>
      </c>
      <c r="HV67">
        <v>1.88171</v>
      </c>
      <c r="HW67">
        <v>1.8811</v>
      </c>
      <c r="HX67">
        <v>5</v>
      </c>
      <c r="HY67">
        <v>0</v>
      </c>
      <c r="HZ67">
        <v>0</v>
      </c>
      <c r="IA67">
        <v>0</v>
      </c>
      <c r="IB67" t="s">
        <v>428</v>
      </c>
      <c r="IC67" t="s">
        <v>429</v>
      </c>
      <c r="ID67" t="s">
        <v>430</v>
      </c>
      <c r="IE67" t="s">
        <v>430</v>
      </c>
      <c r="IF67" t="s">
        <v>430</v>
      </c>
      <c r="IG67" t="s">
        <v>430</v>
      </c>
      <c r="IH67">
        <v>0</v>
      </c>
      <c r="II67">
        <v>100</v>
      </c>
      <c r="IJ67">
        <v>100</v>
      </c>
      <c r="IK67">
        <v>0.47299999999999998</v>
      </c>
      <c r="IL67">
        <v>0.1653</v>
      </c>
      <c r="IM67">
        <v>0.35063826765351591</v>
      </c>
      <c r="IN67">
        <v>2.2153513873161218E-3</v>
      </c>
      <c r="IO67">
        <v>-2.2967369670569612E-6</v>
      </c>
      <c r="IP67">
        <v>7.7859689150384122E-10</v>
      </c>
      <c r="IQ67">
        <v>-0.11280953314540849</v>
      </c>
      <c r="IR67">
        <v>-4.1434251034592161E-3</v>
      </c>
      <c r="IS67">
        <v>8.3987709687394815E-4</v>
      </c>
      <c r="IT67">
        <v>-7.4586254598011197E-6</v>
      </c>
      <c r="IU67">
        <v>2</v>
      </c>
      <c r="IV67">
        <v>1930</v>
      </c>
      <c r="IW67">
        <v>2</v>
      </c>
      <c r="IX67">
        <v>41</v>
      </c>
      <c r="IY67">
        <v>0.6</v>
      </c>
      <c r="IZ67">
        <v>0.7</v>
      </c>
      <c r="JA67">
        <v>0.299072</v>
      </c>
      <c r="JB67">
        <v>2.5390600000000001</v>
      </c>
      <c r="JC67">
        <v>1.24512</v>
      </c>
      <c r="JD67">
        <v>2.2680699999999998</v>
      </c>
      <c r="JE67">
        <v>1.4501999999999999</v>
      </c>
      <c r="JF67">
        <v>2.2985799999999998</v>
      </c>
      <c r="JG67">
        <v>38.013399999999997</v>
      </c>
      <c r="JH67">
        <v>23.9299</v>
      </c>
      <c r="JI67">
        <v>18</v>
      </c>
      <c r="JJ67">
        <v>496.51100000000002</v>
      </c>
      <c r="JK67">
        <v>465.42500000000001</v>
      </c>
      <c r="JL67">
        <v>23.9757</v>
      </c>
      <c r="JM67">
        <v>31.793800000000001</v>
      </c>
      <c r="JN67">
        <v>30.000399999999999</v>
      </c>
      <c r="JO67">
        <v>31.652100000000001</v>
      </c>
      <c r="JP67">
        <v>31.609200000000001</v>
      </c>
      <c r="JQ67">
        <v>6.0619800000000001</v>
      </c>
      <c r="JR67">
        <v>45.098599999999998</v>
      </c>
      <c r="JS67">
        <v>0</v>
      </c>
      <c r="JT67">
        <v>23.9832</v>
      </c>
      <c r="JU67">
        <v>70</v>
      </c>
      <c r="JV67">
        <v>17.1875</v>
      </c>
      <c r="JW67">
        <v>99.613900000000001</v>
      </c>
      <c r="JX67">
        <v>99.459800000000001</v>
      </c>
    </row>
    <row r="68" spans="1:284" x14ac:dyDescent="0.3">
      <c r="A68">
        <v>52</v>
      </c>
      <c r="B68">
        <v>1693258259</v>
      </c>
      <c r="C68">
        <v>13649.900000095369</v>
      </c>
      <c r="D68" t="s">
        <v>690</v>
      </c>
      <c r="E68" t="s">
        <v>691</v>
      </c>
      <c r="F68" t="s">
        <v>416</v>
      </c>
      <c r="G68" t="s">
        <v>665</v>
      </c>
      <c r="H68" t="s">
        <v>593</v>
      </c>
      <c r="I68" t="s">
        <v>419</v>
      </c>
      <c r="J68" t="s">
        <v>31</v>
      </c>
      <c r="K68" t="s">
        <v>666</v>
      </c>
      <c r="L68" t="s">
        <v>594</v>
      </c>
      <c r="M68">
        <v>1693258259</v>
      </c>
      <c r="N68">
        <f t="shared" si="46"/>
        <v>5.9939527070444433E-3</v>
      </c>
      <c r="O68">
        <f t="shared" si="47"/>
        <v>5.9939527070444436</v>
      </c>
      <c r="P68">
        <f t="shared" si="48"/>
        <v>3.7643700740172243</v>
      </c>
      <c r="Q68">
        <f t="shared" si="49"/>
        <v>25.341699999999999</v>
      </c>
      <c r="R68">
        <f t="shared" si="50"/>
        <v>10.301144943961987</v>
      </c>
      <c r="S68">
        <f t="shared" si="51"/>
        <v>1.0227679547484987</v>
      </c>
      <c r="T68">
        <f t="shared" si="52"/>
        <v>2.5160968824191001</v>
      </c>
      <c r="U68">
        <f t="shared" si="53"/>
        <v>0.44122219935282642</v>
      </c>
      <c r="V68">
        <f t="shared" si="54"/>
        <v>2.9231184802251153</v>
      </c>
      <c r="W68">
        <f t="shared" si="55"/>
        <v>0.40728341960741499</v>
      </c>
      <c r="X68">
        <f t="shared" si="56"/>
        <v>0.25738350899041135</v>
      </c>
      <c r="Y68">
        <f t="shared" si="57"/>
        <v>344.36439864484902</v>
      </c>
      <c r="Z68">
        <f t="shared" si="58"/>
        <v>29.16956994711364</v>
      </c>
      <c r="AA68">
        <f t="shared" si="59"/>
        <v>28.009399999999999</v>
      </c>
      <c r="AB68">
        <f t="shared" si="60"/>
        <v>3.7969197022366958</v>
      </c>
      <c r="AC68">
        <f t="shared" si="61"/>
        <v>60.255111000355853</v>
      </c>
      <c r="AD68">
        <f t="shared" si="62"/>
        <v>2.3811859473267001</v>
      </c>
      <c r="AE68">
        <f t="shared" si="63"/>
        <v>3.9518406120148666</v>
      </c>
      <c r="AF68">
        <f t="shared" si="64"/>
        <v>1.4157337549099958</v>
      </c>
      <c r="AG68">
        <f t="shared" si="65"/>
        <v>-264.33331438065994</v>
      </c>
      <c r="AH68">
        <f t="shared" si="66"/>
        <v>108.39120225935547</v>
      </c>
      <c r="AI68">
        <f t="shared" si="67"/>
        <v>8.1112398383803406</v>
      </c>
      <c r="AJ68">
        <f t="shared" si="68"/>
        <v>196.53352636192488</v>
      </c>
      <c r="AK68">
        <v>0</v>
      </c>
      <c r="AL68">
        <v>0</v>
      </c>
      <c r="AM68">
        <f t="shared" si="69"/>
        <v>1</v>
      </c>
      <c r="AN68">
        <f t="shared" si="70"/>
        <v>0</v>
      </c>
      <c r="AO68">
        <f t="shared" si="71"/>
        <v>52377.446551553374</v>
      </c>
      <c r="AP68" t="s">
        <v>422</v>
      </c>
      <c r="AQ68">
        <v>10366.9</v>
      </c>
      <c r="AR68">
        <v>993.59653846153856</v>
      </c>
      <c r="AS68">
        <v>3431.87</v>
      </c>
      <c r="AT68">
        <f t="shared" si="72"/>
        <v>0.71047955241266758</v>
      </c>
      <c r="AU68">
        <v>-3.9894345373445681</v>
      </c>
      <c r="AV68" t="s">
        <v>692</v>
      </c>
      <c r="AW68">
        <v>10429.299999999999</v>
      </c>
      <c r="AX68">
        <v>830.75780769230755</v>
      </c>
      <c r="AY68">
        <v>877.23458461903203</v>
      </c>
      <c r="AZ68">
        <f t="shared" si="73"/>
        <v>5.2981012994270604E-2</v>
      </c>
      <c r="BA68">
        <v>0.5</v>
      </c>
      <c r="BB68">
        <f t="shared" si="74"/>
        <v>1513.1672993224245</v>
      </c>
      <c r="BC68">
        <f t="shared" si="75"/>
        <v>3.7643700740172243</v>
      </c>
      <c r="BD68">
        <f t="shared" si="76"/>
        <v>40.084568173953365</v>
      </c>
      <c r="BE68">
        <f t="shared" si="77"/>
        <v>5.1242216342065015E-3</v>
      </c>
      <c r="BF68">
        <f t="shared" si="78"/>
        <v>2.9121462607295658</v>
      </c>
      <c r="BG68">
        <f t="shared" si="79"/>
        <v>539.08229734840927</v>
      </c>
      <c r="BH68" t="s">
        <v>693</v>
      </c>
      <c r="BI68">
        <v>693.26</v>
      </c>
      <c r="BJ68">
        <f t="shared" si="80"/>
        <v>693.26</v>
      </c>
      <c r="BK68">
        <f t="shared" si="81"/>
        <v>0.20972108013608359</v>
      </c>
      <c r="BL68">
        <f t="shared" si="82"/>
        <v>0.25262607344904148</v>
      </c>
      <c r="BM68">
        <f t="shared" si="83"/>
        <v>0.9328219116197517</v>
      </c>
      <c r="BN68">
        <f t="shared" si="84"/>
        <v>-0.39941557693015217</v>
      </c>
      <c r="BO68">
        <f t="shared" si="85"/>
        <v>1.0477230940983486</v>
      </c>
      <c r="BP68">
        <f t="shared" si="86"/>
        <v>0.21081421090194366</v>
      </c>
      <c r="BQ68">
        <f t="shared" si="87"/>
        <v>0.78918578909805637</v>
      </c>
      <c r="BR68">
        <v>7530</v>
      </c>
      <c r="BS68">
        <v>290.00000000000011</v>
      </c>
      <c r="BT68">
        <v>867.43</v>
      </c>
      <c r="BU68">
        <v>75</v>
      </c>
      <c r="BV68">
        <v>10429.299999999999</v>
      </c>
      <c r="BW68">
        <v>864.41</v>
      </c>
      <c r="BX68">
        <v>3.02</v>
      </c>
      <c r="BY68">
        <v>300.00000000000011</v>
      </c>
      <c r="BZ68">
        <v>38.200000000000003</v>
      </c>
      <c r="CA68">
        <v>877.23458461903203</v>
      </c>
      <c r="CB68">
        <v>1.0538665541993011</v>
      </c>
      <c r="CC68">
        <v>-13.379752300080661</v>
      </c>
      <c r="CD68">
        <v>0.89815511838510431</v>
      </c>
      <c r="CE68">
        <v>0.88796346239069879</v>
      </c>
      <c r="CF68">
        <v>-1.130475817575083E-2</v>
      </c>
      <c r="CG68">
        <v>289.99999999999989</v>
      </c>
      <c r="CH68">
        <v>863.2</v>
      </c>
      <c r="CI68">
        <v>725</v>
      </c>
      <c r="CJ68">
        <v>10383.700000000001</v>
      </c>
      <c r="CK68">
        <v>864.35</v>
      </c>
      <c r="CL68">
        <v>-1.1499999999999999</v>
      </c>
      <c r="CZ68">
        <f t="shared" si="88"/>
        <v>1799.98</v>
      </c>
      <c r="DA68">
        <f t="shared" si="89"/>
        <v>1513.1672993224245</v>
      </c>
      <c r="DB68">
        <f t="shared" si="90"/>
        <v>0.8406578402662388</v>
      </c>
      <c r="DC68">
        <f t="shared" si="91"/>
        <v>0.19131568053247761</v>
      </c>
      <c r="DD68">
        <v>6</v>
      </c>
      <c r="DE68">
        <v>0.5</v>
      </c>
      <c r="DF68" t="s">
        <v>425</v>
      </c>
      <c r="DG68">
        <v>2</v>
      </c>
      <c r="DH68">
        <v>1693258259</v>
      </c>
      <c r="DI68">
        <v>25.341699999999999</v>
      </c>
      <c r="DJ68">
        <v>30.0428</v>
      </c>
      <c r="DK68">
        <v>23.982900000000001</v>
      </c>
      <c r="DL68">
        <v>16.9603</v>
      </c>
      <c r="DM68">
        <v>24.888100000000001</v>
      </c>
      <c r="DN68">
        <v>23.8184</v>
      </c>
      <c r="DO68">
        <v>499.83199999999999</v>
      </c>
      <c r="DP68">
        <v>99.1875</v>
      </c>
      <c r="DQ68">
        <v>9.9322999999999995E-2</v>
      </c>
      <c r="DR68">
        <v>28.697199999999999</v>
      </c>
      <c r="DS68">
        <v>28.009399999999999</v>
      </c>
      <c r="DT68">
        <v>999.9</v>
      </c>
      <c r="DU68">
        <v>0</v>
      </c>
      <c r="DV68">
        <v>0</v>
      </c>
      <c r="DW68">
        <v>10045</v>
      </c>
      <c r="DX68">
        <v>0</v>
      </c>
      <c r="DY68">
        <v>1243.92</v>
      </c>
      <c r="DZ68">
        <v>-4.7011000000000003</v>
      </c>
      <c r="EA68">
        <v>25.964400000000001</v>
      </c>
      <c r="EB68">
        <v>30.5611</v>
      </c>
      <c r="EC68">
        <v>7.0225299999999997</v>
      </c>
      <c r="ED68">
        <v>30.0428</v>
      </c>
      <c r="EE68">
        <v>16.9603</v>
      </c>
      <c r="EF68">
        <v>2.3788</v>
      </c>
      <c r="EG68">
        <v>1.68225</v>
      </c>
      <c r="EH68">
        <v>20.220199999999998</v>
      </c>
      <c r="EI68">
        <v>14.733599999999999</v>
      </c>
      <c r="EJ68">
        <v>1799.98</v>
      </c>
      <c r="EK68">
        <v>0.97801000000000005</v>
      </c>
      <c r="EL68">
        <v>2.1989499999999999E-2</v>
      </c>
      <c r="EM68">
        <v>0</v>
      </c>
      <c r="EN68">
        <v>830.11699999999996</v>
      </c>
      <c r="EO68">
        <v>5.0010300000000001</v>
      </c>
      <c r="EP68">
        <v>15901</v>
      </c>
      <c r="EQ68">
        <v>14701</v>
      </c>
      <c r="ER68">
        <v>48.375</v>
      </c>
      <c r="ES68">
        <v>49.936999999999998</v>
      </c>
      <c r="ET68">
        <v>49.811999999999998</v>
      </c>
      <c r="EU68">
        <v>48.936999999999998</v>
      </c>
      <c r="EV68">
        <v>49.875</v>
      </c>
      <c r="EW68">
        <v>1755.51</v>
      </c>
      <c r="EX68">
        <v>39.47</v>
      </c>
      <c r="EY68">
        <v>0</v>
      </c>
      <c r="EZ68">
        <v>117.7999999523163</v>
      </c>
      <c r="FA68">
        <v>0</v>
      </c>
      <c r="FB68">
        <v>830.75780769230755</v>
      </c>
      <c r="FC68">
        <v>-3.0144615534898822</v>
      </c>
      <c r="FD68">
        <v>-19.962393164032221</v>
      </c>
      <c r="FE68">
        <v>15903.51153846154</v>
      </c>
      <c r="FF68">
        <v>15</v>
      </c>
      <c r="FG68">
        <v>1693258220</v>
      </c>
      <c r="FH68" t="s">
        <v>694</v>
      </c>
      <c r="FI68">
        <v>1693258202.5</v>
      </c>
      <c r="FJ68">
        <v>1693258220</v>
      </c>
      <c r="FK68">
        <v>59</v>
      </c>
      <c r="FL68">
        <v>4.9000000000000002E-2</v>
      </c>
      <c r="FM68">
        <v>0</v>
      </c>
      <c r="FN68">
        <v>0.46300000000000002</v>
      </c>
      <c r="FO68">
        <v>2.1999999999999999E-2</v>
      </c>
      <c r="FP68">
        <v>30</v>
      </c>
      <c r="FQ68">
        <v>17</v>
      </c>
      <c r="FR68">
        <v>0.71</v>
      </c>
      <c r="FS68">
        <v>0.04</v>
      </c>
      <c r="FT68">
        <v>3.6999182773459331</v>
      </c>
      <c r="FU68">
        <v>-6.9020844382359529E-3</v>
      </c>
      <c r="FV68">
        <v>5.4994189611805327E-2</v>
      </c>
      <c r="FW68">
        <v>1</v>
      </c>
      <c r="FX68">
        <v>0.446529670209455</v>
      </c>
      <c r="FY68">
        <v>2.278185049125343E-2</v>
      </c>
      <c r="FZ68">
        <v>1.403986952746423E-2</v>
      </c>
      <c r="GA68">
        <v>1</v>
      </c>
      <c r="GB68">
        <v>2</v>
      </c>
      <c r="GC68">
        <v>2</v>
      </c>
      <c r="GD68" t="s">
        <v>427</v>
      </c>
      <c r="GE68">
        <v>2.9023500000000002</v>
      </c>
      <c r="GF68">
        <v>2.81772</v>
      </c>
      <c r="GG68">
        <v>6.8606800000000001E-3</v>
      </c>
      <c r="GH68">
        <v>8.2984400000000007E-3</v>
      </c>
      <c r="GI68">
        <v>0.11938500000000001</v>
      </c>
      <c r="GJ68">
        <v>9.3473500000000001E-2</v>
      </c>
      <c r="GK68">
        <v>27618.5</v>
      </c>
      <c r="GL68">
        <v>27697.9</v>
      </c>
      <c r="GM68">
        <v>24673.4</v>
      </c>
      <c r="GN68">
        <v>24941.1</v>
      </c>
      <c r="GO68">
        <v>28861.5</v>
      </c>
      <c r="GP68">
        <v>29578.3</v>
      </c>
      <c r="GQ68">
        <v>33367.800000000003</v>
      </c>
      <c r="GR68">
        <v>33323.9</v>
      </c>
      <c r="GS68">
        <v>1.9734</v>
      </c>
      <c r="GT68">
        <v>1.8527</v>
      </c>
      <c r="GU68">
        <v>2.52128E-2</v>
      </c>
      <c r="GV68">
        <v>0</v>
      </c>
      <c r="GW68">
        <v>27.5976</v>
      </c>
      <c r="GX68">
        <v>999.9</v>
      </c>
      <c r="GY68">
        <v>53</v>
      </c>
      <c r="GZ68">
        <v>34.1</v>
      </c>
      <c r="HA68">
        <v>28.7104</v>
      </c>
      <c r="HB68">
        <v>61.585700000000003</v>
      </c>
      <c r="HC68">
        <v>25.897400000000001</v>
      </c>
      <c r="HD68">
        <v>1</v>
      </c>
      <c r="HE68">
        <v>0.36405500000000002</v>
      </c>
      <c r="HF68">
        <v>2.4658000000000002</v>
      </c>
      <c r="HG68">
        <v>20.153700000000001</v>
      </c>
      <c r="HH68">
        <v>5.2340600000000004</v>
      </c>
      <c r="HI68">
        <v>11.9201</v>
      </c>
      <c r="HJ68">
        <v>4.9614000000000003</v>
      </c>
      <c r="HK68">
        <v>3.2890000000000001</v>
      </c>
      <c r="HL68">
        <v>9999</v>
      </c>
      <c r="HM68">
        <v>9999</v>
      </c>
      <c r="HN68">
        <v>9999</v>
      </c>
      <c r="HO68">
        <v>873.9</v>
      </c>
      <c r="HP68">
        <v>1.8811</v>
      </c>
      <c r="HQ68">
        <v>1.8782000000000001</v>
      </c>
      <c r="HR68">
        <v>1.8861399999999999</v>
      </c>
      <c r="HS68">
        <v>1.8839399999999999</v>
      </c>
      <c r="HT68">
        <v>1.88141</v>
      </c>
      <c r="HU68">
        <v>1.88049</v>
      </c>
      <c r="HV68">
        <v>1.8816999999999999</v>
      </c>
      <c r="HW68">
        <v>1.8811</v>
      </c>
      <c r="HX68">
        <v>5</v>
      </c>
      <c r="HY68">
        <v>0</v>
      </c>
      <c r="HZ68">
        <v>0</v>
      </c>
      <c r="IA68">
        <v>0</v>
      </c>
      <c r="IB68" t="s">
        <v>428</v>
      </c>
      <c r="IC68" t="s">
        <v>429</v>
      </c>
      <c r="ID68" t="s">
        <v>430</v>
      </c>
      <c r="IE68" t="s">
        <v>430</v>
      </c>
      <c r="IF68" t="s">
        <v>430</v>
      </c>
      <c r="IG68" t="s">
        <v>430</v>
      </c>
      <c r="IH68">
        <v>0</v>
      </c>
      <c r="II68">
        <v>100</v>
      </c>
      <c r="IJ68">
        <v>100</v>
      </c>
      <c r="IK68">
        <v>0.45400000000000001</v>
      </c>
      <c r="IL68">
        <v>0.16450000000000001</v>
      </c>
      <c r="IM68">
        <v>0.39979514398242899</v>
      </c>
      <c r="IN68">
        <v>2.2153513873161218E-3</v>
      </c>
      <c r="IO68">
        <v>-2.2967369670569612E-6</v>
      </c>
      <c r="IP68">
        <v>7.7859689150384122E-10</v>
      </c>
      <c r="IQ68">
        <v>-0.11252586896038359</v>
      </c>
      <c r="IR68">
        <v>-4.1434251034592161E-3</v>
      </c>
      <c r="IS68">
        <v>8.3987709687394815E-4</v>
      </c>
      <c r="IT68">
        <v>-7.4586254598011197E-6</v>
      </c>
      <c r="IU68">
        <v>2</v>
      </c>
      <c r="IV68">
        <v>1930</v>
      </c>
      <c r="IW68">
        <v>2</v>
      </c>
      <c r="IX68">
        <v>41</v>
      </c>
      <c r="IY68">
        <v>0.9</v>
      </c>
      <c r="IZ68">
        <v>0.7</v>
      </c>
      <c r="JA68">
        <v>0.21362300000000001</v>
      </c>
      <c r="JB68">
        <v>2.5622600000000002</v>
      </c>
      <c r="JC68">
        <v>1.24512</v>
      </c>
      <c r="JD68">
        <v>2.2680699999999998</v>
      </c>
      <c r="JE68">
        <v>1.4501999999999999</v>
      </c>
      <c r="JF68">
        <v>2.4279799999999998</v>
      </c>
      <c r="JG68">
        <v>38.110599999999998</v>
      </c>
      <c r="JH68">
        <v>23.9299</v>
      </c>
      <c r="JI68">
        <v>18</v>
      </c>
      <c r="JJ68">
        <v>496.35</v>
      </c>
      <c r="JK68">
        <v>464.28300000000002</v>
      </c>
      <c r="JL68">
        <v>24.2651</v>
      </c>
      <c r="JM68">
        <v>31.923300000000001</v>
      </c>
      <c r="JN68">
        <v>30.000399999999999</v>
      </c>
      <c r="JO68">
        <v>31.7698</v>
      </c>
      <c r="JP68">
        <v>31.7209</v>
      </c>
      <c r="JQ68">
        <v>4.3661199999999996</v>
      </c>
      <c r="JR68">
        <v>45.780799999999999</v>
      </c>
      <c r="JS68">
        <v>0</v>
      </c>
      <c r="JT68">
        <v>24.265699999999999</v>
      </c>
      <c r="JU68">
        <v>30</v>
      </c>
      <c r="JV68">
        <v>16.907900000000001</v>
      </c>
      <c r="JW68">
        <v>99.588399999999993</v>
      </c>
      <c r="JX68">
        <v>99.441500000000005</v>
      </c>
    </row>
    <row r="69" spans="1:284" x14ac:dyDescent="0.3">
      <c r="A69">
        <v>53</v>
      </c>
      <c r="B69">
        <v>1693258367.0999999</v>
      </c>
      <c r="C69">
        <v>13758</v>
      </c>
      <c r="D69" t="s">
        <v>695</v>
      </c>
      <c r="E69" t="s">
        <v>696</v>
      </c>
      <c r="F69" t="s">
        <v>416</v>
      </c>
      <c r="G69" t="s">
        <v>665</v>
      </c>
      <c r="H69" t="s">
        <v>593</v>
      </c>
      <c r="I69" t="s">
        <v>419</v>
      </c>
      <c r="J69" t="s">
        <v>31</v>
      </c>
      <c r="K69" t="s">
        <v>666</v>
      </c>
      <c r="L69" t="s">
        <v>594</v>
      </c>
      <c r="M69">
        <v>1693258367.0999999</v>
      </c>
      <c r="N69">
        <f t="shared" si="46"/>
        <v>6.0967716236258445E-3</v>
      </c>
      <c r="O69">
        <f t="shared" si="47"/>
        <v>6.0967716236258447</v>
      </c>
      <c r="P69">
        <f t="shared" si="48"/>
        <v>1.0638966285975027</v>
      </c>
      <c r="Q69">
        <f t="shared" si="49"/>
        <v>8.5930700000000009</v>
      </c>
      <c r="R69">
        <f t="shared" si="50"/>
        <v>4.4049283140302249</v>
      </c>
      <c r="S69">
        <f t="shared" si="51"/>
        <v>0.43733796448044593</v>
      </c>
      <c r="T69">
        <f t="shared" si="52"/>
        <v>0.85315253155609005</v>
      </c>
      <c r="U69">
        <f t="shared" si="53"/>
        <v>0.45263579126763281</v>
      </c>
      <c r="V69">
        <f t="shared" si="54"/>
        <v>2.9064169477562096</v>
      </c>
      <c r="W69">
        <f t="shared" si="55"/>
        <v>0.41680694319247436</v>
      </c>
      <c r="X69">
        <f t="shared" si="56"/>
        <v>0.26348667857554531</v>
      </c>
      <c r="Y69">
        <f t="shared" si="57"/>
        <v>344.3624118108213</v>
      </c>
      <c r="Z69">
        <f t="shared" si="58"/>
        <v>29.15467300965166</v>
      </c>
      <c r="AA69">
        <f t="shared" si="59"/>
        <v>27.996700000000001</v>
      </c>
      <c r="AB69">
        <f t="shared" si="60"/>
        <v>3.7941096945958268</v>
      </c>
      <c r="AC69">
        <f t="shared" si="61"/>
        <v>60.370488295962986</v>
      </c>
      <c r="AD69">
        <f t="shared" si="62"/>
        <v>2.3870602340836</v>
      </c>
      <c r="AE69">
        <f t="shared" si="63"/>
        <v>3.9540184309611162</v>
      </c>
      <c r="AF69">
        <f t="shared" si="64"/>
        <v>1.4070494605122268</v>
      </c>
      <c r="AG69">
        <f t="shared" si="65"/>
        <v>-268.86762860189975</v>
      </c>
      <c r="AH69">
        <f t="shared" si="66"/>
        <v>111.2504328460774</v>
      </c>
      <c r="AI69">
        <f t="shared" si="67"/>
        <v>8.3729122533952474</v>
      </c>
      <c r="AJ69">
        <f t="shared" si="68"/>
        <v>195.1181283083942</v>
      </c>
      <c r="AK69">
        <v>0</v>
      </c>
      <c r="AL69">
        <v>0</v>
      </c>
      <c r="AM69">
        <f t="shared" si="69"/>
        <v>1</v>
      </c>
      <c r="AN69">
        <f t="shared" si="70"/>
        <v>0</v>
      </c>
      <c r="AO69">
        <f t="shared" si="71"/>
        <v>51898.276622032914</v>
      </c>
      <c r="AP69" t="s">
        <v>422</v>
      </c>
      <c r="AQ69">
        <v>10366.9</v>
      </c>
      <c r="AR69">
        <v>993.59653846153856</v>
      </c>
      <c r="AS69">
        <v>3431.87</v>
      </c>
      <c r="AT69">
        <f t="shared" si="72"/>
        <v>0.71047955241266758</v>
      </c>
      <c r="AU69">
        <v>-3.9894345373445681</v>
      </c>
      <c r="AV69" t="s">
        <v>697</v>
      </c>
      <c r="AW69">
        <v>10424.6</v>
      </c>
      <c r="AX69">
        <v>837.12238461538448</v>
      </c>
      <c r="AY69">
        <v>872.92423173000452</v>
      </c>
      <c r="AZ69">
        <f t="shared" si="73"/>
        <v>4.1013693758582215E-2</v>
      </c>
      <c r="BA69">
        <v>0.5</v>
      </c>
      <c r="BB69">
        <f t="shared" si="74"/>
        <v>1513.1514059054105</v>
      </c>
      <c r="BC69">
        <f t="shared" si="75"/>
        <v>1.0638966285975027</v>
      </c>
      <c r="BD69">
        <f t="shared" si="76"/>
        <v>31.029964186086318</v>
      </c>
      <c r="BE69">
        <f t="shared" si="77"/>
        <v>3.3396070916765631E-3</v>
      </c>
      <c r="BF69">
        <f t="shared" si="78"/>
        <v>2.9314637803083432</v>
      </c>
      <c r="BG69">
        <f t="shared" si="79"/>
        <v>537.45144427073785</v>
      </c>
      <c r="BH69" t="s">
        <v>698</v>
      </c>
      <c r="BI69">
        <v>700.89</v>
      </c>
      <c r="BJ69">
        <f t="shared" si="80"/>
        <v>700.89</v>
      </c>
      <c r="BK69">
        <f t="shared" si="81"/>
        <v>0.19707808017777051</v>
      </c>
      <c r="BL69">
        <f t="shared" si="82"/>
        <v>0.20810885574685212</v>
      </c>
      <c r="BM69">
        <f t="shared" si="83"/>
        <v>0.93700641098433357</v>
      </c>
      <c r="BN69">
        <f t="shared" si="84"/>
        <v>-0.29668652306672383</v>
      </c>
      <c r="BO69">
        <f t="shared" si="85"/>
        <v>1.0494908830510725</v>
      </c>
      <c r="BP69">
        <f t="shared" si="86"/>
        <v>0.17424144734993219</v>
      </c>
      <c r="BQ69">
        <f t="shared" si="87"/>
        <v>0.82575855265006781</v>
      </c>
      <c r="BR69">
        <v>7532</v>
      </c>
      <c r="BS69">
        <v>290.00000000000011</v>
      </c>
      <c r="BT69">
        <v>864.94</v>
      </c>
      <c r="BU69">
        <v>95</v>
      </c>
      <c r="BV69">
        <v>10424.6</v>
      </c>
      <c r="BW69">
        <v>861.82</v>
      </c>
      <c r="BX69">
        <v>3.12</v>
      </c>
      <c r="BY69">
        <v>300.00000000000011</v>
      </c>
      <c r="BZ69">
        <v>38.200000000000003</v>
      </c>
      <c r="CA69">
        <v>872.92423173000452</v>
      </c>
      <c r="CB69">
        <v>1.2194125186589839</v>
      </c>
      <c r="CC69">
        <v>-11.575236094222589</v>
      </c>
      <c r="CD69">
        <v>1.0391840765795819</v>
      </c>
      <c r="CE69">
        <v>0.81587702408299478</v>
      </c>
      <c r="CF69">
        <v>-1.1304204004449399E-2</v>
      </c>
      <c r="CG69">
        <v>289.99999999999989</v>
      </c>
      <c r="CH69">
        <v>860.22</v>
      </c>
      <c r="CI69">
        <v>635</v>
      </c>
      <c r="CJ69">
        <v>10390.1</v>
      </c>
      <c r="CK69">
        <v>861.78</v>
      </c>
      <c r="CL69">
        <v>-1.56</v>
      </c>
      <c r="CZ69">
        <f t="shared" si="88"/>
        <v>1799.96</v>
      </c>
      <c r="DA69">
        <f t="shared" si="89"/>
        <v>1513.1514059054105</v>
      </c>
      <c r="DB69">
        <f t="shared" si="90"/>
        <v>0.84065835124414456</v>
      </c>
      <c r="DC69">
        <f t="shared" si="91"/>
        <v>0.19131670248828936</v>
      </c>
      <c r="DD69">
        <v>6</v>
      </c>
      <c r="DE69">
        <v>0.5</v>
      </c>
      <c r="DF69" t="s">
        <v>425</v>
      </c>
      <c r="DG69">
        <v>2</v>
      </c>
      <c r="DH69">
        <v>1693258367.0999999</v>
      </c>
      <c r="DI69">
        <v>8.5930700000000009</v>
      </c>
      <c r="DJ69">
        <v>9.9319900000000008</v>
      </c>
      <c r="DK69">
        <v>24.0428</v>
      </c>
      <c r="DL69">
        <v>16.905899999999999</v>
      </c>
      <c r="DM69">
        <v>8.1109399999999994</v>
      </c>
      <c r="DN69">
        <v>23.878799999999998</v>
      </c>
      <c r="DO69">
        <v>500.233</v>
      </c>
      <c r="DP69">
        <v>99.183099999999996</v>
      </c>
      <c r="DQ69">
        <v>0.100687</v>
      </c>
      <c r="DR69">
        <v>28.706700000000001</v>
      </c>
      <c r="DS69">
        <v>27.996700000000001</v>
      </c>
      <c r="DT69">
        <v>999.9</v>
      </c>
      <c r="DU69">
        <v>0</v>
      </c>
      <c r="DV69">
        <v>0</v>
      </c>
      <c r="DW69">
        <v>9950</v>
      </c>
      <c r="DX69">
        <v>0</v>
      </c>
      <c r="DY69">
        <v>1233.19</v>
      </c>
      <c r="DZ69">
        <v>-1.3389200000000001</v>
      </c>
      <c r="EA69">
        <v>8.8047599999999999</v>
      </c>
      <c r="EB69">
        <v>10.1028</v>
      </c>
      <c r="EC69">
        <v>7.13687</v>
      </c>
      <c r="ED69">
        <v>9.9319900000000008</v>
      </c>
      <c r="EE69">
        <v>16.905899999999999</v>
      </c>
      <c r="EF69">
        <v>2.3846400000000001</v>
      </c>
      <c r="EG69">
        <v>1.6767799999999999</v>
      </c>
      <c r="EH69">
        <v>20.259799999999998</v>
      </c>
      <c r="EI69">
        <v>14.6831</v>
      </c>
      <c r="EJ69">
        <v>1799.96</v>
      </c>
      <c r="EK69">
        <v>0.97799100000000005</v>
      </c>
      <c r="EL69">
        <v>2.20086E-2</v>
      </c>
      <c r="EM69">
        <v>0</v>
      </c>
      <c r="EN69">
        <v>837.01800000000003</v>
      </c>
      <c r="EO69">
        <v>5.0010300000000001</v>
      </c>
      <c r="EP69">
        <v>15986.6</v>
      </c>
      <c r="EQ69">
        <v>14700.8</v>
      </c>
      <c r="ER69">
        <v>48.436999999999998</v>
      </c>
      <c r="ES69">
        <v>50</v>
      </c>
      <c r="ET69">
        <v>50</v>
      </c>
      <c r="EU69">
        <v>48.936999999999998</v>
      </c>
      <c r="EV69">
        <v>50</v>
      </c>
      <c r="EW69">
        <v>1755.45</v>
      </c>
      <c r="EX69">
        <v>39.5</v>
      </c>
      <c r="EY69">
        <v>0</v>
      </c>
      <c r="EZ69">
        <v>106.19999980926509</v>
      </c>
      <c r="FA69">
        <v>0</v>
      </c>
      <c r="FB69">
        <v>837.12238461538448</v>
      </c>
      <c r="FC69">
        <v>-1.373538452973402</v>
      </c>
      <c r="FD69">
        <v>-28.211965714797518</v>
      </c>
      <c r="FE69">
        <v>15988.64615384615</v>
      </c>
      <c r="FF69">
        <v>15</v>
      </c>
      <c r="FG69">
        <v>1693258328.5</v>
      </c>
      <c r="FH69" t="s">
        <v>699</v>
      </c>
      <c r="FI69">
        <v>1693258313</v>
      </c>
      <c r="FJ69">
        <v>1693258328.5</v>
      </c>
      <c r="FK69">
        <v>60</v>
      </c>
      <c r="FL69">
        <v>6.5000000000000002E-2</v>
      </c>
      <c r="FM69">
        <v>-2E-3</v>
      </c>
      <c r="FN69">
        <v>0.48499999999999999</v>
      </c>
      <c r="FO69">
        <v>0.02</v>
      </c>
      <c r="FP69">
        <v>10</v>
      </c>
      <c r="FQ69">
        <v>17</v>
      </c>
      <c r="FR69">
        <v>0.86</v>
      </c>
      <c r="FS69">
        <v>0.03</v>
      </c>
      <c r="FT69">
        <v>1.0749752352226449</v>
      </c>
      <c r="FU69">
        <v>2.695994145400232E-2</v>
      </c>
      <c r="FV69">
        <v>5.273954818261966E-2</v>
      </c>
      <c r="FW69">
        <v>1</v>
      </c>
      <c r="FX69">
        <v>0.45620138504159857</v>
      </c>
      <c r="FY69">
        <v>2.4646815753343369E-2</v>
      </c>
      <c r="FZ69">
        <v>1.547872238975323E-2</v>
      </c>
      <c r="GA69">
        <v>1</v>
      </c>
      <c r="GB69">
        <v>2</v>
      </c>
      <c r="GC69">
        <v>2</v>
      </c>
      <c r="GD69" t="s">
        <v>427</v>
      </c>
      <c r="GE69">
        <v>2.9032200000000001</v>
      </c>
      <c r="GF69">
        <v>2.81826</v>
      </c>
      <c r="GG69">
        <v>2.2382000000000001E-3</v>
      </c>
      <c r="GH69">
        <v>2.74931E-3</v>
      </c>
      <c r="GI69">
        <v>0.119564</v>
      </c>
      <c r="GJ69">
        <v>9.3235700000000005E-2</v>
      </c>
      <c r="GK69">
        <v>27743</v>
      </c>
      <c r="GL69">
        <v>27847.599999999999</v>
      </c>
      <c r="GM69">
        <v>24670.2</v>
      </c>
      <c r="GN69">
        <v>24937</v>
      </c>
      <c r="GO69">
        <v>28852.400000000001</v>
      </c>
      <c r="GP69">
        <v>29581.8</v>
      </c>
      <c r="GQ69">
        <v>33363.699999999997</v>
      </c>
      <c r="GR69">
        <v>33318.9</v>
      </c>
      <c r="GS69">
        <v>1.9722999999999999</v>
      </c>
      <c r="GT69">
        <v>1.8505</v>
      </c>
      <c r="GU69">
        <v>1.92523E-2</v>
      </c>
      <c r="GV69">
        <v>0</v>
      </c>
      <c r="GW69">
        <v>27.682300000000001</v>
      </c>
      <c r="GX69">
        <v>999.9</v>
      </c>
      <c r="GY69">
        <v>53</v>
      </c>
      <c r="GZ69">
        <v>34.1</v>
      </c>
      <c r="HA69">
        <v>28.712</v>
      </c>
      <c r="HB69">
        <v>61.842100000000002</v>
      </c>
      <c r="HC69">
        <v>25.124199999999998</v>
      </c>
      <c r="HD69">
        <v>1</v>
      </c>
      <c r="HE69">
        <v>0.37335400000000002</v>
      </c>
      <c r="HF69">
        <v>1.56443</v>
      </c>
      <c r="HG69">
        <v>20.164100000000001</v>
      </c>
      <c r="HH69">
        <v>5.2340600000000004</v>
      </c>
      <c r="HI69">
        <v>11.9201</v>
      </c>
      <c r="HJ69">
        <v>4.9615999999999998</v>
      </c>
      <c r="HK69">
        <v>3.2890000000000001</v>
      </c>
      <c r="HL69">
        <v>9999</v>
      </c>
      <c r="HM69">
        <v>9999</v>
      </c>
      <c r="HN69">
        <v>9999</v>
      </c>
      <c r="HO69">
        <v>873.9</v>
      </c>
      <c r="HP69">
        <v>1.8811</v>
      </c>
      <c r="HQ69">
        <v>1.8782000000000001</v>
      </c>
      <c r="HR69">
        <v>1.8861399999999999</v>
      </c>
      <c r="HS69">
        <v>1.88398</v>
      </c>
      <c r="HT69">
        <v>1.8814299999999999</v>
      </c>
      <c r="HU69">
        <v>1.88049</v>
      </c>
      <c r="HV69">
        <v>1.88171</v>
      </c>
      <c r="HW69">
        <v>1.8811</v>
      </c>
      <c r="HX69">
        <v>5</v>
      </c>
      <c r="HY69">
        <v>0</v>
      </c>
      <c r="HZ69">
        <v>0</v>
      </c>
      <c r="IA69">
        <v>0</v>
      </c>
      <c r="IB69" t="s">
        <v>428</v>
      </c>
      <c r="IC69" t="s">
        <v>429</v>
      </c>
      <c r="ID69" t="s">
        <v>430</v>
      </c>
      <c r="IE69" t="s">
        <v>430</v>
      </c>
      <c r="IF69" t="s">
        <v>430</v>
      </c>
      <c r="IG69" t="s">
        <v>430</v>
      </c>
      <c r="IH69">
        <v>0</v>
      </c>
      <c r="II69">
        <v>100</v>
      </c>
      <c r="IJ69">
        <v>100</v>
      </c>
      <c r="IK69">
        <v>0.48199999999999998</v>
      </c>
      <c r="IL69">
        <v>0.16400000000000001</v>
      </c>
      <c r="IM69">
        <v>0.46430670497034698</v>
      </c>
      <c r="IN69">
        <v>2.2153513873161218E-3</v>
      </c>
      <c r="IO69">
        <v>-2.2967369670569612E-6</v>
      </c>
      <c r="IP69">
        <v>7.7859689150384122E-10</v>
      </c>
      <c r="IQ69">
        <v>-0.11446320705202551</v>
      </c>
      <c r="IR69">
        <v>-4.1434251034592161E-3</v>
      </c>
      <c r="IS69">
        <v>8.3987709687394815E-4</v>
      </c>
      <c r="IT69">
        <v>-7.4586254598011197E-6</v>
      </c>
      <c r="IU69">
        <v>2</v>
      </c>
      <c r="IV69">
        <v>1930</v>
      </c>
      <c r="IW69">
        <v>2</v>
      </c>
      <c r="IX69">
        <v>41</v>
      </c>
      <c r="IY69">
        <v>0.9</v>
      </c>
      <c r="IZ69">
        <v>0.6</v>
      </c>
      <c r="JA69">
        <v>0.17333999999999999</v>
      </c>
      <c r="JB69">
        <v>2.5854499999999998</v>
      </c>
      <c r="JC69">
        <v>1.24512</v>
      </c>
      <c r="JD69">
        <v>2.2680699999999998</v>
      </c>
      <c r="JE69">
        <v>1.4501999999999999</v>
      </c>
      <c r="JF69">
        <v>2.2705099999999998</v>
      </c>
      <c r="JG69">
        <v>38.207999999999998</v>
      </c>
      <c r="JH69">
        <v>23.9299</v>
      </c>
      <c r="JI69">
        <v>18</v>
      </c>
      <c r="JJ69">
        <v>496.41</v>
      </c>
      <c r="JK69">
        <v>463.53699999999998</v>
      </c>
      <c r="JL69">
        <v>24.039899999999999</v>
      </c>
      <c r="JM69">
        <v>32.024099999999997</v>
      </c>
      <c r="JN69">
        <v>30.0001</v>
      </c>
      <c r="JO69">
        <v>31.865500000000001</v>
      </c>
      <c r="JP69">
        <v>31.813500000000001</v>
      </c>
      <c r="JQ69">
        <v>3.53721</v>
      </c>
      <c r="JR69">
        <v>46.304400000000001</v>
      </c>
      <c r="JS69">
        <v>0</v>
      </c>
      <c r="JT69">
        <v>24.271000000000001</v>
      </c>
      <c r="JU69">
        <v>10</v>
      </c>
      <c r="JV69">
        <v>16.815300000000001</v>
      </c>
      <c r="JW69">
        <v>99.575999999999993</v>
      </c>
      <c r="JX69">
        <v>99.425899999999999</v>
      </c>
    </row>
    <row r="70" spans="1:284" x14ac:dyDescent="0.3">
      <c r="A70">
        <v>54</v>
      </c>
      <c r="B70">
        <v>1693258556.5999999</v>
      </c>
      <c r="C70">
        <v>13947.5</v>
      </c>
      <c r="D70" t="s">
        <v>700</v>
      </c>
      <c r="E70" t="s">
        <v>701</v>
      </c>
      <c r="F70" t="s">
        <v>416</v>
      </c>
      <c r="G70" t="s">
        <v>665</v>
      </c>
      <c r="H70" t="s">
        <v>593</v>
      </c>
      <c r="I70" t="s">
        <v>419</v>
      </c>
      <c r="J70" t="s">
        <v>31</v>
      </c>
      <c r="K70" t="s">
        <v>666</v>
      </c>
      <c r="L70" t="s">
        <v>594</v>
      </c>
      <c r="M70">
        <v>1693258556.5999999</v>
      </c>
      <c r="N70">
        <f t="shared" si="46"/>
        <v>6.016871508439982E-3</v>
      </c>
      <c r="O70">
        <f t="shared" si="47"/>
        <v>6.0168715084399818</v>
      </c>
      <c r="P70">
        <f t="shared" si="48"/>
        <v>32.901248060341665</v>
      </c>
      <c r="Q70">
        <f t="shared" si="49"/>
        <v>358.10399999999998</v>
      </c>
      <c r="R70">
        <f t="shared" si="50"/>
        <v>223.29897562585862</v>
      </c>
      <c r="S70">
        <f t="shared" si="51"/>
        <v>22.16911649436188</v>
      </c>
      <c r="T70">
        <f t="shared" si="52"/>
        <v>35.552555809296003</v>
      </c>
      <c r="U70">
        <f t="shared" si="53"/>
        <v>0.44069718148256432</v>
      </c>
      <c r="V70">
        <f t="shared" si="54"/>
        <v>2.9133729418154175</v>
      </c>
      <c r="W70">
        <f t="shared" si="55"/>
        <v>0.40673188368349172</v>
      </c>
      <c r="X70">
        <f t="shared" si="56"/>
        <v>0.25704057931590796</v>
      </c>
      <c r="Y70">
        <f t="shared" si="57"/>
        <v>344.3832986438868</v>
      </c>
      <c r="Z70">
        <f t="shared" si="58"/>
        <v>29.205354004467765</v>
      </c>
      <c r="AA70">
        <f t="shared" si="59"/>
        <v>27.994900000000001</v>
      </c>
      <c r="AB70">
        <f t="shared" si="60"/>
        <v>3.7937115726335855</v>
      </c>
      <c r="AC70">
        <f t="shared" si="61"/>
        <v>59.848499605362335</v>
      </c>
      <c r="AD70">
        <f t="shared" si="62"/>
        <v>2.3706370031641999</v>
      </c>
      <c r="AE70">
        <f t="shared" si="63"/>
        <v>3.9610633830355777</v>
      </c>
      <c r="AF70">
        <f t="shared" si="64"/>
        <v>1.4230745694693856</v>
      </c>
      <c r="AG70">
        <f t="shared" si="65"/>
        <v>-265.34403352220323</v>
      </c>
      <c r="AH70">
        <f t="shared" si="66"/>
        <v>116.62132831407092</v>
      </c>
      <c r="AI70">
        <f t="shared" si="67"/>
        <v>8.7574401533922259</v>
      </c>
      <c r="AJ70">
        <f t="shared" si="68"/>
        <v>204.41803358914672</v>
      </c>
      <c r="AK70">
        <v>0</v>
      </c>
      <c r="AL70">
        <v>0</v>
      </c>
      <c r="AM70">
        <f t="shared" si="69"/>
        <v>1</v>
      </c>
      <c r="AN70">
        <f t="shared" si="70"/>
        <v>0</v>
      </c>
      <c r="AO70">
        <f t="shared" si="71"/>
        <v>52091.538899370425</v>
      </c>
      <c r="AP70" t="s">
        <v>422</v>
      </c>
      <c r="AQ70">
        <v>10366.9</v>
      </c>
      <c r="AR70">
        <v>993.59653846153856</v>
      </c>
      <c r="AS70">
        <v>3431.87</v>
      </c>
      <c r="AT70">
        <f t="shared" si="72"/>
        <v>0.71047955241266758</v>
      </c>
      <c r="AU70">
        <v>-3.9894345373445681</v>
      </c>
      <c r="AV70" t="s">
        <v>702</v>
      </c>
      <c r="AW70">
        <v>10413.799999999999</v>
      </c>
      <c r="AX70">
        <v>785.89076</v>
      </c>
      <c r="AY70">
        <v>1009.600787830125</v>
      </c>
      <c r="AZ70">
        <f t="shared" si="73"/>
        <v>0.22158265972724889</v>
      </c>
      <c r="BA70">
        <v>0.5</v>
      </c>
      <c r="BB70">
        <f t="shared" si="74"/>
        <v>1513.2437993219432</v>
      </c>
      <c r="BC70">
        <f t="shared" si="75"/>
        <v>32.901248060341665</v>
      </c>
      <c r="BD70">
        <f t="shared" si="76"/>
        <v>167.65429293476171</v>
      </c>
      <c r="BE70">
        <f t="shared" si="77"/>
        <v>2.4378545356813143E-2</v>
      </c>
      <c r="BF70">
        <f t="shared" si="78"/>
        <v>2.399234669156622</v>
      </c>
      <c r="BG70">
        <f t="shared" si="79"/>
        <v>586.32150205766811</v>
      </c>
      <c r="BH70" t="s">
        <v>703</v>
      </c>
      <c r="BI70">
        <v>624.42999999999995</v>
      </c>
      <c r="BJ70">
        <f t="shared" si="80"/>
        <v>624.42999999999995</v>
      </c>
      <c r="BK70">
        <f t="shared" si="81"/>
        <v>0.38150801036709747</v>
      </c>
      <c r="BL70">
        <f t="shared" si="82"/>
        <v>0.58080735844585807</v>
      </c>
      <c r="BM70">
        <f t="shared" si="83"/>
        <v>0.86280355490050531</v>
      </c>
      <c r="BN70">
        <f t="shared" si="84"/>
        <v>13.978164341104861</v>
      </c>
      <c r="BO70">
        <f t="shared" si="85"/>
        <v>0.99343623690244787</v>
      </c>
      <c r="BP70">
        <f t="shared" si="86"/>
        <v>0.46148085369313557</v>
      </c>
      <c r="BQ70">
        <f t="shared" si="87"/>
        <v>0.53851914630686437</v>
      </c>
      <c r="BR70">
        <v>7534</v>
      </c>
      <c r="BS70">
        <v>290.00000000000011</v>
      </c>
      <c r="BT70">
        <v>952.73</v>
      </c>
      <c r="BU70">
        <v>155</v>
      </c>
      <c r="BV70">
        <v>10413.799999999999</v>
      </c>
      <c r="BW70">
        <v>952.32</v>
      </c>
      <c r="BX70">
        <v>0.41</v>
      </c>
      <c r="BY70">
        <v>300.00000000000011</v>
      </c>
      <c r="BZ70">
        <v>38.200000000000003</v>
      </c>
      <c r="CA70">
        <v>1009.600787830125</v>
      </c>
      <c r="CB70">
        <v>1.184132960946112</v>
      </c>
      <c r="CC70">
        <v>-59.651061849741858</v>
      </c>
      <c r="CD70">
        <v>1.009117585592787</v>
      </c>
      <c r="CE70">
        <v>0.99205051472322625</v>
      </c>
      <c r="CF70">
        <v>-1.1304830700778659E-2</v>
      </c>
      <c r="CG70">
        <v>289.99999999999989</v>
      </c>
      <c r="CH70">
        <v>945.6</v>
      </c>
      <c r="CI70">
        <v>635</v>
      </c>
      <c r="CJ70">
        <v>10390.200000000001</v>
      </c>
      <c r="CK70">
        <v>952.19</v>
      </c>
      <c r="CL70">
        <v>-6.59</v>
      </c>
      <c r="CZ70">
        <f t="shared" si="88"/>
        <v>1800.07</v>
      </c>
      <c r="DA70">
        <f t="shared" si="89"/>
        <v>1513.2437993219432</v>
      </c>
      <c r="DB70">
        <f t="shared" si="90"/>
        <v>0.84065830735579361</v>
      </c>
      <c r="DC70">
        <f t="shared" si="91"/>
        <v>0.19131661471158723</v>
      </c>
      <c r="DD70">
        <v>6</v>
      </c>
      <c r="DE70">
        <v>0.5</v>
      </c>
      <c r="DF70" t="s">
        <v>425</v>
      </c>
      <c r="DG70">
        <v>2</v>
      </c>
      <c r="DH70">
        <v>1693258556.5999999</v>
      </c>
      <c r="DI70">
        <v>358.10399999999998</v>
      </c>
      <c r="DJ70">
        <v>400.10700000000003</v>
      </c>
      <c r="DK70">
        <v>23.878299999999999</v>
      </c>
      <c r="DL70">
        <v>16.841200000000001</v>
      </c>
      <c r="DM70">
        <v>357.178</v>
      </c>
      <c r="DN70">
        <v>23.717700000000001</v>
      </c>
      <c r="DO70">
        <v>500.76299999999998</v>
      </c>
      <c r="DP70">
        <v>99.179900000000004</v>
      </c>
      <c r="DQ70">
        <v>0.100074</v>
      </c>
      <c r="DR70">
        <v>28.737400000000001</v>
      </c>
      <c r="DS70">
        <v>27.994900000000001</v>
      </c>
      <c r="DT70">
        <v>999.9</v>
      </c>
      <c r="DU70">
        <v>0</v>
      </c>
      <c r="DV70">
        <v>0</v>
      </c>
      <c r="DW70">
        <v>9990</v>
      </c>
      <c r="DX70">
        <v>0</v>
      </c>
      <c r="DY70">
        <v>1059.93</v>
      </c>
      <c r="DZ70">
        <v>-42.0032</v>
      </c>
      <c r="EA70">
        <v>366.86399999999998</v>
      </c>
      <c r="EB70">
        <v>406.96100000000001</v>
      </c>
      <c r="EC70">
        <v>7.0370699999999999</v>
      </c>
      <c r="ED70">
        <v>400.10700000000003</v>
      </c>
      <c r="EE70">
        <v>16.841200000000001</v>
      </c>
      <c r="EF70">
        <v>2.3682500000000002</v>
      </c>
      <c r="EG70">
        <v>1.67031</v>
      </c>
      <c r="EH70">
        <v>20.148299999999999</v>
      </c>
      <c r="EI70">
        <v>14.623200000000001</v>
      </c>
      <c r="EJ70">
        <v>1800.07</v>
      </c>
      <c r="EK70">
        <v>0.97799499999999995</v>
      </c>
      <c r="EL70">
        <v>2.2004900000000001E-2</v>
      </c>
      <c r="EM70">
        <v>0</v>
      </c>
      <c r="EN70">
        <v>785.81100000000004</v>
      </c>
      <c r="EO70">
        <v>5.0010300000000001</v>
      </c>
      <c r="EP70">
        <v>14974.5</v>
      </c>
      <c r="EQ70">
        <v>14701.6</v>
      </c>
      <c r="ER70">
        <v>48.625</v>
      </c>
      <c r="ES70">
        <v>50</v>
      </c>
      <c r="ET70">
        <v>50.125</v>
      </c>
      <c r="EU70">
        <v>49.061999999999998</v>
      </c>
      <c r="EV70">
        <v>50</v>
      </c>
      <c r="EW70">
        <v>1755.57</v>
      </c>
      <c r="EX70">
        <v>39.5</v>
      </c>
      <c r="EY70">
        <v>0</v>
      </c>
      <c r="EZ70">
        <v>187.4000000953674</v>
      </c>
      <c r="FA70">
        <v>0</v>
      </c>
      <c r="FB70">
        <v>785.89076</v>
      </c>
      <c r="FC70">
        <v>0.16961537849779501</v>
      </c>
      <c r="FD70">
        <v>-181.2307689096973</v>
      </c>
      <c r="FE70">
        <v>14996.835999999999</v>
      </c>
      <c r="FF70">
        <v>15</v>
      </c>
      <c r="FG70">
        <v>1693258444.5999999</v>
      </c>
      <c r="FH70" t="s">
        <v>704</v>
      </c>
      <c r="FI70">
        <v>1693258434.0999999</v>
      </c>
      <c r="FJ70">
        <v>1693258444.5999999</v>
      </c>
      <c r="FK70">
        <v>61</v>
      </c>
      <c r="FL70">
        <v>-7.1999999999999995E-2</v>
      </c>
      <c r="FM70">
        <v>0</v>
      </c>
      <c r="FN70">
        <v>0.96</v>
      </c>
      <c r="FO70">
        <v>1.6E-2</v>
      </c>
      <c r="FP70">
        <v>400</v>
      </c>
      <c r="FQ70">
        <v>17</v>
      </c>
      <c r="FR70">
        <v>0.17</v>
      </c>
      <c r="FS70">
        <v>0.04</v>
      </c>
      <c r="FT70">
        <v>32.362316529906423</v>
      </c>
      <c r="FU70">
        <v>1.944020667136747</v>
      </c>
      <c r="FV70">
        <v>0.32485617486492657</v>
      </c>
      <c r="FW70">
        <v>0</v>
      </c>
      <c r="FX70">
        <v>0.44238554714890771</v>
      </c>
      <c r="FY70">
        <v>-8.6198640678388661E-3</v>
      </c>
      <c r="FZ70">
        <v>1.473894901040539E-3</v>
      </c>
      <c r="GA70">
        <v>1</v>
      </c>
      <c r="GB70">
        <v>1</v>
      </c>
      <c r="GC70">
        <v>2</v>
      </c>
      <c r="GD70" t="s">
        <v>496</v>
      </c>
      <c r="GE70">
        <v>2.90428</v>
      </c>
      <c r="GF70">
        <v>2.8180000000000001</v>
      </c>
      <c r="GG70">
        <v>8.3078299999999994E-2</v>
      </c>
      <c r="GH70">
        <v>9.0711E-2</v>
      </c>
      <c r="GI70">
        <v>0.118963</v>
      </c>
      <c r="GJ70">
        <v>9.2949400000000001E-2</v>
      </c>
      <c r="GK70">
        <v>25490.3</v>
      </c>
      <c r="GL70">
        <v>25388.3</v>
      </c>
      <c r="GM70">
        <v>24663.599999999999</v>
      </c>
      <c r="GN70">
        <v>24932.2</v>
      </c>
      <c r="GO70">
        <v>28864.6</v>
      </c>
      <c r="GP70">
        <v>29585.5</v>
      </c>
      <c r="GQ70">
        <v>33354.199999999997</v>
      </c>
      <c r="GR70">
        <v>33312.300000000003</v>
      </c>
      <c r="GS70">
        <v>1.9713000000000001</v>
      </c>
      <c r="GT70">
        <v>1.8494999999999999</v>
      </c>
      <c r="GU70">
        <v>2.3752499999999999E-2</v>
      </c>
      <c r="GV70">
        <v>0</v>
      </c>
      <c r="GW70">
        <v>27.606999999999999</v>
      </c>
      <c r="GX70">
        <v>999.9</v>
      </c>
      <c r="GY70">
        <v>53</v>
      </c>
      <c r="GZ70">
        <v>34.200000000000003</v>
      </c>
      <c r="HA70">
        <v>28.8703</v>
      </c>
      <c r="HB70">
        <v>61.812100000000001</v>
      </c>
      <c r="HC70">
        <v>24.663499999999999</v>
      </c>
      <c r="HD70">
        <v>1</v>
      </c>
      <c r="HE70">
        <v>0.382683</v>
      </c>
      <c r="HF70">
        <v>2.2798600000000002</v>
      </c>
      <c r="HG70">
        <v>20.156099999999999</v>
      </c>
      <c r="HH70">
        <v>5.23346</v>
      </c>
      <c r="HI70">
        <v>11.9201</v>
      </c>
      <c r="HJ70">
        <v>4.9614000000000003</v>
      </c>
      <c r="HK70">
        <v>3.2890000000000001</v>
      </c>
      <c r="HL70">
        <v>9999</v>
      </c>
      <c r="HM70">
        <v>9999</v>
      </c>
      <c r="HN70">
        <v>9999</v>
      </c>
      <c r="HO70">
        <v>874</v>
      </c>
      <c r="HP70">
        <v>1.8810899999999999</v>
      </c>
      <c r="HQ70">
        <v>1.8782000000000001</v>
      </c>
      <c r="HR70">
        <v>1.8861399999999999</v>
      </c>
      <c r="HS70">
        <v>1.8839399999999999</v>
      </c>
      <c r="HT70">
        <v>1.88141</v>
      </c>
      <c r="HU70">
        <v>1.88049</v>
      </c>
      <c r="HV70">
        <v>1.8816600000000001</v>
      </c>
      <c r="HW70">
        <v>1.8811</v>
      </c>
      <c r="HX70">
        <v>5</v>
      </c>
      <c r="HY70">
        <v>0</v>
      </c>
      <c r="HZ70">
        <v>0</v>
      </c>
      <c r="IA70">
        <v>0</v>
      </c>
      <c r="IB70" t="s">
        <v>428</v>
      </c>
      <c r="IC70" t="s">
        <v>429</v>
      </c>
      <c r="ID70" t="s">
        <v>430</v>
      </c>
      <c r="IE70" t="s">
        <v>430</v>
      </c>
      <c r="IF70" t="s">
        <v>430</v>
      </c>
      <c r="IG70" t="s">
        <v>430</v>
      </c>
      <c r="IH70">
        <v>0</v>
      </c>
      <c r="II70">
        <v>100</v>
      </c>
      <c r="IJ70">
        <v>100</v>
      </c>
      <c r="IK70">
        <v>0.92600000000000005</v>
      </c>
      <c r="IL70">
        <v>0.16059999999999999</v>
      </c>
      <c r="IM70">
        <v>0.39238694682716829</v>
      </c>
      <c r="IN70">
        <v>2.2153513873161218E-3</v>
      </c>
      <c r="IO70">
        <v>-2.2967369670569612E-6</v>
      </c>
      <c r="IP70">
        <v>7.7859689150384122E-10</v>
      </c>
      <c r="IQ70">
        <v>-0.1141434493982815</v>
      </c>
      <c r="IR70">
        <v>-4.1434251034592161E-3</v>
      </c>
      <c r="IS70">
        <v>8.3987709687394815E-4</v>
      </c>
      <c r="IT70">
        <v>-7.4586254598011197E-6</v>
      </c>
      <c r="IU70">
        <v>2</v>
      </c>
      <c r="IV70">
        <v>1930</v>
      </c>
      <c r="IW70">
        <v>2</v>
      </c>
      <c r="IX70">
        <v>41</v>
      </c>
      <c r="IY70">
        <v>2</v>
      </c>
      <c r="IZ70">
        <v>1.9</v>
      </c>
      <c r="JA70">
        <v>0.98022500000000001</v>
      </c>
      <c r="JB70">
        <v>2.5097700000000001</v>
      </c>
      <c r="JC70">
        <v>1.24512</v>
      </c>
      <c r="JD70">
        <v>2.2680699999999998</v>
      </c>
      <c r="JE70">
        <v>1.4501999999999999</v>
      </c>
      <c r="JF70">
        <v>2.4108900000000002</v>
      </c>
      <c r="JG70">
        <v>38.354500000000002</v>
      </c>
      <c r="JH70">
        <v>23.9299</v>
      </c>
      <c r="JI70">
        <v>18</v>
      </c>
      <c r="JJ70">
        <v>496.84500000000003</v>
      </c>
      <c r="JK70">
        <v>463.95499999999998</v>
      </c>
      <c r="JL70">
        <v>24.563600000000001</v>
      </c>
      <c r="JM70">
        <v>32.151400000000002</v>
      </c>
      <c r="JN70">
        <v>30.0002</v>
      </c>
      <c r="JO70">
        <v>31.9984</v>
      </c>
      <c r="JP70">
        <v>31.947600000000001</v>
      </c>
      <c r="JQ70">
        <v>19.725200000000001</v>
      </c>
      <c r="JR70">
        <v>46.142600000000002</v>
      </c>
      <c r="JS70">
        <v>0</v>
      </c>
      <c r="JT70">
        <v>24.565100000000001</v>
      </c>
      <c r="JU70">
        <v>400</v>
      </c>
      <c r="JV70">
        <v>16.860800000000001</v>
      </c>
      <c r="JW70">
        <v>99.548400000000001</v>
      </c>
      <c r="JX70">
        <v>99.406499999999994</v>
      </c>
    </row>
    <row r="71" spans="1:284" x14ac:dyDescent="0.3">
      <c r="A71">
        <v>55</v>
      </c>
      <c r="B71">
        <v>1693258666.5999999</v>
      </c>
      <c r="C71">
        <v>14057.5</v>
      </c>
      <c r="D71" t="s">
        <v>705</v>
      </c>
      <c r="E71" t="s">
        <v>706</v>
      </c>
      <c r="F71" t="s">
        <v>416</v>
      </c>
      <c r="G71" t="s">
        <v>665</v>
      </c>
      <c r="H71" t="s">
        <v>593</v>
      </c>
      <c r="I71" t="s">
        <v>419</v>
      </c>
      <c r="J71" t="s">
        <v>31</v>
      </c>
      <c r="K71" t="s">
        <v>666</v>
      </c>
      <c r="L71" t="s">
        <v>594</v>
      </c>
      <c r="M71">
        <v>1693258666.5999999</v>
      </c>
      <c r="N71">
        <f t="shared" si="46"/>
        <v>5.6970223149893145E-3</v>
      </c>
      <c r="O71">
        <f t="shared" si="47"/>
        <v>5.6970223149893142</v>
      </c>
      <c r="P71">
        <f t="shared" si="48"/>
        <v>33.141408193486178</v>
      </c>
      <c r="Q71">
        <f t="shared" si="49"/>
        <v>357.67500000000001</v>
      </c>
      <c r="R71">
        <f t="shared" si="50"/>
        <v>216.21372916518629</v>
      </c>
      <c r="S71">
        <f t="shared" si="51"/>
        <v>21.466046703196191</v>
      </c>
      <c r="T71">
        <f t="shared" si="52"/>
        <v>35.510549141400006</v>
      </c>
      <c r="U71">
        <f t="shared" si="53"/>
        <v>0.4202326264840765</v>
      </c>
      <c r="V71">
        <f t="shared" si="54"/>
        <v>2.9081383448433642</v>
      </c>
      <c r="W71">
        <f t="shared" si="55"/>
        <v>0.38917830648146007</v>
      </c>
      <c r="X71">
        <f t="shared" si="56"/>
        <v>0.24583503623604669</v>
      </c>
      <c r="Y71">
        <f t="shared" si="57"/>
        <v>344.35859864378892</v>
      </c>
      <c r="Z71">
        <f t="shared" si="58"/>
        <v>29.269049487025143</v>
      </c>
      <c r="AA71">
        <f t="shared" si="59"/>
        <v>27.974900000000002</v>
      </c>
      <c r="AB71">
        <f t="shared" si="60"/>
        <v>3.7892904469794697</v>
      </c>
      <c r="AC71">
        <f t="shared" si="61"/>
        <v>60.184755610206331</v>
      </c>
      <c r="AD71">
        <f t="shared" si="62"/>
        <v>2.3811105173072002</v>
      </c>
      <c r="AE71">
        <f t="shared" si="63"/>
        <v>3.9563349442319637</v>
      </c>
      <c r="AF71">
        <f t="shared" si="64"/>
        <v>1.4081799296722695</v>
      </c>
      <c r="AG71">
        <f t="shared" si="65"/>
        <v>-251.23868409102877</v>
      </c>
      <c r="AH71">
        <f t="shared" si="66"/>
        <v>116.31771904437393</v>
      </c>
      <c r="AI71">
        <f t="shared" si="67"/>
        <v>8.7485952621582452</v>
      </c>
      <c r="AJ71">
        <f t="shared" si="68"/>
        <v>218.18622885929233</v>
      </c>
      <c r="AK71">
        <v>0</v>
      </c>
      <c r="AL71">
        <v>0</v>
      </c>
      <c r="AM71">
        <f t="shared" si="69"/>
        <v>1</v>
      </c>
      <c r="AN71">
        <f t="shared" si="70"/>
        <v>0</v>
      </c>
      <c r="AO71">
        <f t="shared" si="71"/>
        <v>51945.625390312343</v>
      </c>
      <c r="AP71" t="s">
        <v>422</v>
      </c>
      <c r="AQ71">
        <v>10366.9</v>
      </c>
      <c r="AR71">
        <v>993.59653846153856</v>
      </c>
      <c r="AS71">
        <v>3431.87</v>
      </c>
      <c r="AT71">
        <f t="shared" si="72"/>
        <v>0.71047955241266758</v>
      </c>
      <c r="AU71">
        <v>-3.9894345373445681</v>
      </c>
      <c r="AV71" t="s">
        <v>707</v>
      </c>
      <c r="AW71">
        <v>10404.299999999999</v>
      </c>
      <c r="AX71">
        <v>785.19727999999986</v>
      </c>
      <c r="AY71">
        <v>1027.1693229962329</v>
      </c>
      <c r="AZ71">
        <f t="shared" si="73"/>
        <v>0.23557171887727857</v>
      </c>
      <c r="BA71">
        <v>0.5</v>
      </c>
      <c r="BB71">
        <f t="shared" si="74"/>
        <v>1513.1345993218943</v>
      </c>
      <c r="BC71">
        <f t="shared" si="75"/>
        <v>33.141408193486178</v>
      </c>
      <c r="BD71">
        <f t="shared" si="76"/>
        <v>178.22585922747041</v>
      </c>
      <c r="BE71">
        <f t="shared" si="77"/>
        <v>2.4539021675580482E-2</v>
      </c>
      <c r="BF71">
        <f t="shared" si="78"/>
        <v>2.3410947184338622</v>
      </c>
      <c r="BG71">
        <f t="shared" si="79"/>
        <v>592.20385231498187</v>
      </c>
      <c r="BH71" t="s">
        <v>708</v>
      </c>
      <c r="BI71">
        <v>624.30999999999995</v>
      </c>
      <c r="BJ71">
        <f t="shared" si="80"/>
        <v>624.30999999999995</v>
      </c>
      <c r="BK71">
        <f t="shared" si="81"/>
        <v>0.39220342155575694</v>
      </c>
      <c r="BL71">
        <f t="shared" si="82"/>
        <v>0.6006365725796935</v>
      </c>
      <c r="BM71">
        <f t="shared" si="83"/>
        <v>0.8565090957998287</v>
      </c>
      <c r="BN71">
        <f t="shared" si="84"/>
        <v>7.2073867672839942</v>
      </c>
      <c r="BO71">
        <f t="shared" si="85"/>
        <v>0.98623091910555782</v>
      </c>
      <c r="BP71">
        <f t="shared" si="86"/>
        <v>0.47756586552010016</v>
      </c>
      <c r="BQ71">
        <f t="shared" si="87"/>
        <v>0.52243413447989984</v>
      </c>
      <c r="BR71">
        <v>7536</v>
      </c>
      <c r="BS71">
        <v>290.00000000000011</v>
      </c>
      <c r="BT71">
        <v>967.91</v>
      </c>
      <c r="BU71">
        <v>215</v>
      </c>
      <c r="BV71">
        <v>10404.299999999999</v>
      </c>
      <c r="BW71">
        <v>967.58</v>
      </c>
      <c r="BX71">
        <v>0.33</v>
      </c>
      <c r="BY71">
        <v>300.00000000000011</v>
      </c>
      <c r="BZ71">
        <v>38.200000000000003</v>
      </c>
      <c r="CA71">
        <v>1027.1693229962329</v>
      </c>
      <c r="CB71">
        <v>0.94802902239380538</v>
      </c>
      <c r="CC71">
        <v>-61.998936317524617</v>
      </c>
      <c r="CD71">
        <v>0.80786190109710365</v>
      </c>
      <c r="CE71">
        <v>0.99526844336481013</v>
      </c>
      <c r="CF71">
        <v>-1.130408654060067E-2</v>
      </c>
      <c r="CG71">
        <v>289.99999999999989</v>
      </c>
      <c r="CH71">
        <v>961.49</v>
      </c>
      <c r="CI71">
        <v>635</v>
      </c>
      <c r="CJ71">
        <v>10389.6</v>
      </c>
      <c r="CK71">
        <v>967.5</v>
      </c>
      <c r="CL71">
        <v>-6.01</v>
      </c>
      <c r="CZ71">
        <f t="shared" si="88"/>
        <v>1799.94</v>
      </c>
      <c r="DA71">
        <f t="shared" si="89"/>
        <v>1513.1345993218943</v>
      </c>
      <c r="DB71">
        <f t="shared" si="90"/>
        <v>0.84065835490177132</v>
      </c>
      <c r="DC71">
        <f t="shared" si="91"/>
        <v>0.19131670980354284</v>
      </c>
      <c r="DD71">
        <v>6</v>
      </c>
      <c r="DE71">
        <v>0.5</v>
      </c>
      <c r="DF71" t="s">
        <v>425</v>
      </c>
      <c r="DG71">
        <v>2</v>
      </c>
      <c r="DH71">
        <v>1693258666.5999999</v>
      </c>
      <c r="DI71">
        <v>357.67500000000001</v>
      </c>
      <c r="DJ71">
        <v>399.84899999999999</v>
      </c>
      <c r="DK71">
        <v>23.9834</v>
      </c>
      <c r="DL71">
        <v>17.317399999999999</v>
      </c>
      <c r="DM71">
        <v>356.71</v>
      </c>
      <c r="DN71">
        <v>23.820799999999998</v>
      </c>
      <c r="DO71">
        <v>500.48500000000001</v>
      </c>
      <c r="DP71">
        <v>99.181200000000004</v>
      </c>
      <c r="DQ71">
        <v>0.100408</v>
      </c>
      <c r="DR71">
        <v>28.716799999999999</v>
      </c>
      <c r="DS71">
        <v>27.974900000000002</v>
      </c>
      <c r="DT71">
        <v>999.9</v>
      </c>
      <c r="DU71">
        <v>0</v>
      </c>
      <c r="DV71">
        <v>0</v>
      </c>
      <c r="DW71">
        <v>9960</v>
      </c>
      <c r="DX71">
        <v>0</v>
      </c>
      <c r="DY71">
        <v>711.13099999999997</v>
      </c>
      <c r="DZ71">
        <v>-42.174300000000002</v>
      </c>
      <c r="EA71">
        <v>366.464</v>
      </c>
      <c r="EB71">
        <v>406.89499999999998</v>
      </c>
      <c r="EC71">
        <v>6.6659499999999996</v>
      </c>
      <c r="ED71">
        <v>399.84899999999999</v>
      </c>
      <c r="EE71">
        <v>17.317399999999999</v>
      </c>
      <c r="EF71">
        <v>2.3786999999999998</v>
      </c>
      <c r="EG71">
        <v>1.71756</v>
      </c>
      <c r="EH71">
        <v>20.2195</v>
      </c>
      <c r="EI71">
        <v>15.056100000000001</v>
      </c>
      <c r="EJ71">
        <v>1799.94</v>
      </c>
      <c r="EK71">
        <v>0.97799499999999995</v>
      </c>
      <c r="EL71">
        <v>2.2004900000000001E-2</v>
      </c>
      <c r="EM71">
        <v>0</v>
      </c>
      <c r="EN71">
        <v>785.76400000000001</v>
      </c>
      <c r="EO71">
        <v>5.0010300000000001</v>
      </c>
      <c r="EP71">
        <v>14723.8</v>
      </c>
      <c r="EQ71">
        <v>14700.6</v>
      </c>
      <c r="ER71">
        <v>48.686999999999998</v>
      </c>
      <c r="ES71">
        <v>49.936999999999998</v>
      </c>
      <c r="ET71">
        <v>50.061999999999998</v>
      </c>
      <c r="EU71">
        <v>49.061999999999998</v>
      </c>
      <c r="EV71">
        <v>50.25</v>
      </c>
      <c r="EW71">
        <v>1755.44</v>
      </c>
      <c r="EX71">
        <v>39.5</v>
      </c>
      <c r="EY71">
        <v>0</v>
      </c>
      <c r="EZ71">
        <v>108.2000000476837</v>
      </c>
      <c r="FA71">
        <v>0</v>
      </c>
      <c r="FB71">
        <v>785.19727999999986</v>
      </c>
      <c r="FC71">
        <v>3.7326153792471368</v>
      </c>
      <c r="FD71">
        <v>-211.83846149991061</v>
      </c>
      <c r="FE71">
        <v>14678.78</v>
      </c>
      <c r="FF71">
        <v>15</v>
      </c>
      <c r="FG71">
        <v>1693258628.0999999</v>
      </c>
      <c r="FH71" t="s">
        <v>709</v>
      </c>
      <c r="FI71">
        <v>1693258617.0999999</v>
      </c>
      <c r="FJ71">
        <v>1693258628.0999999</v>
      </c>
      <c r="FK71">
        <v>62</v>
      </c>
      <c r="FL71">
        <v>3.9E-2</v>
      </c>
      <c r="FM71">
        <v>0</v>
      </c>
      <c r="FN71">
        <v>0.999</v>
      </c>
      <c r="FO71">
        <v>0.02</v>
      </c>
      <c r="FP71">
        <v>400</v>
      </c>
      <c r="FQ71">
        <v>17</v>
      </c>
      <c r="FR71">
        <v>0.14000000000000001</v>
      </c>
      <c r="FS71">
        <v>0.03</v>
      </c>
      <c r="FT71">
        <v>33.009055830109503</v>
      </c>
      <c r="FU71">
        <v>0.34734994470158231</v>
      </c>
      <c r="FV71">
        <v>0.14393463319683261</v>
      </c>
      <c r="FW71">
        <v>1</v>
      </c>
      <c r="FX71">
        <v>0.42457336225683279</v>
      </c>
      <c r="FY71">
        <v>2.6350950780983588E-2</v>
      </c>
      <c r="FZ71">
        <v>1.355767831958932E-2</v>
      </c>
      <c r="GA71">
        <v>1</v>
      </c>
      <c r="GB71">
        <v>2</v>
      </c>
      <c r="GC71">
        <v>2</v>
      </c>
      <c r="GD71" t="s">
        <v>427</v>
      </c>
      <c r="GE71">
        <v>2.9035199999999999</v>
      </c>
      <c r="GF71">
        <v>2.8180700000000001</v>
      </c>
      <c r="GG71">
        <v>8.2984299999999997E-2</v>
      </c>
      <c r="GH71">
        <v>9.0660900000000003E-2</v>
      </c>
      <c r="GI71">
        <v>0.11931</v>
      </c>
      <c r="GJ71">
        <v>9.48021E-2</v>
      </c>
      <c r="GK71">
        <v>25491.3</v>
      </c>
      <c r="GL71">
        <v>25388.799999999999</v>
      </c>
      <c r="GM71">
        <v>24662.2</v>
      </c>
      <c r="GN71">
        <v>24931.4</v>
      </c>
      <c r="GO71">
        <v>28851.7</v>
      </c>
      <c r="GP71">
        <v>29523.9</v>
      </c>
      <c r="GQ71">
        <v>33352.5</v>
      </c>
      <c r="GR71">
        <v>33311.199999999997</v>
      </c>
      <c r="GS71">
        <v>1.9694</v>
      </c>
      <c r="GT71">
        <v>1.8491</v>
      </c>
      <c r="GU71">
        <v>2.7060500000000001E-2</v>
      </c>
      <c r="GV71">
        <v>0</v>
      </c>
      <c r="GW71">
        <v>27.533000000000001</v>
      </c>
      <c r="GX71">
        <v>999.9</v>
      </c>
      <c r="GY71">
        <v>53</v>
      </c>
      <c r="GZ71">
        <v>34.200000000000003</v>
      </c>
      <c r="HA71">
        <v>28.872699999999998</v>
      </c>
      <c r="HB71">
        <v>61.972099999999998</v>
      </c>
      <c r="HC71">
        <v>24.743600000000001</v>
      </c>
      <c r="HD71">
        <v>1</v>
      </c>
      <c r="HE71">
        <v>0.38413599999999998</v>
      </c>
      <c r="HF71">
        <v>2.0349699999999999</v>
      </c>
      <c r="HG71">
        <v>20.1599</v>
      </c>
      <c r="HH71">
        <v>5.2346599999999999</v>
      </c>
      <c r="HI71">
        <v>11.9201</v>
      </c>
      <c r="HJ71">
        <v>4.9615999999999998</v>
      </c>
      <c r="HK71">
        <v>3.2890000000000001</v>
      </c>
      <c r="HL71">
        <v>9999</v>
      </c>
      <c r="HM71">
        <v>9999</v>
      </c>
      <c r="HN71">
        <v>9999</v>
      </c>
      <c r="HO71">
        <v>874</v>
      </c>
      <c r="HP71">
        <v>1.8811</v>
      </c>
      <c r="HQ71">
        <v>1.8782000000000001</v>
      </c>
      <c r="HR71">
        <v>1.8861399999999999</v>
      </c>
      <c r="HS71">
        <v>1.88398</v>
      </c>
      <c r="HT71">
        <v>1.88141</v>
      </c>
      <c r="HU71">
        <v>1.88049</v>
      </c>
      <c r="HV71">
        <v>1.8816999999999999</v>
      </c>
      <c r="HW71">
        <v>1.8811</v>
      </c>
      <c r="HX71">
        <v>5</v>
      </c>
      <c r="HY71">
        <v>0</v>
      </c>
      <c r="HZ71">
        <v>0</v>
      </c>
      <c r="IA71">
        <v>0</v>
      </c>
      <c r="IB71" t="s">
        <v>428</v>
      </c>
      <c r="IC71" t="s">
        <v>429</v>
      </c>
      <c r="ID71" t="s">
        <v>430</v>
      </c>
      <c r="IE71" t="s">
        <v>430</v>
      </c>
      <c r="IF71" t="s">
        <v>430</v>
      </c>
      <c r="IG71" t="s">
        <v>430</v>
      </c>
      <c r="IH71">
        <v>0</v>
      </c>
      <c r="II71">
        <v>100</v>
      </c>
      <c r="IJ71">
        <v>100</v>
      </c>
      <c r="IK71">
        <v>0.96499999999999997</v>
      </c>
      <c r="IL71">
        <v>0.16259999999999999</v>
      </c>
      <c r="IM71">
        <v>0.43100952011934518</v>
      </c>
      <c r="IN71">
        <v>2.2153513873161218E-3</v>
      </c>
      <c r="IO71">
        <v>-2.2967369670569612E-6</v>
      </c>
      <c r="IP71">
        <v>7.7859689150384122E-10</v>
      </c>
      <c r="IQ71">
        <v>-0.11452485702236551</v>
      </c>
      <c r="IR71">
        <v>-4.1434251034592161E-3</v>
      </c>
      <c r="IS71">
        <v>8.3987709687394815E-4</v>
      </c>
      <c r="IT71">
        <v>-7.4586254598011197E-6</v>
      </c>
      <c r="IU71">
        <v>2</v>
      </c>
      <c r="IV71">
        <v>1930</v>
      </c>
      <c r="IW71">
        <v>2</v>
      </c>
      <c r="IX71">
        <v>41</v>
      </c>
      <c r="IY71">
        <v>0.8</v>
      </c>
      <c r="IZ71">
        <v>0.6</v>
      </c>
      <c r="JA71">
        <v>0.98022500000000001</v>
      </c>
      <c r="JB71">
        <v>2.5097700000000001</v>
      </c>
      <c r="JC71">
        <v>1.24512</v>
      </c>
      <c r="JD71">
        <v>2.2680699999999998</v>
      </c>
      <c r="JE71">
        <v>1.4501999999999999</v>
      </c>
      <c r="JF71">
        <v>2.33643</v>
      </c>
      <c r="JG71">
        <v>38.403399999999998</v>
      </c>
      <c r="JH71">
        <v>23.921099999999999</v>
      </c>
      <c r="JI71">
        <v>18</v>
      </c>
      <c r="JJ71">
        <v>495.96300000000002</v>
      </c>
      <c r="JK71">
        <v>464.06599999999997</v>
      </c>
      <c r="JL71">
        <v>24.542899999999999</v>
      </c>
      <c r="JM71">
        <v>32.182600000000001</v>
      </c>
      <c r="JN71">
        <v>29.9999</v>
      </c>
      <c r="JO71">
        <v>32.046700000000001</v>
      </c>
      <c r="JP71">
        <v>31.994</v>
      </c>
      <c r="JQ71">
        <v>19.7272</v>
      </c>
      <c r="JR71">
        <v>44.960900000000002</v>
      </c>
      <c r="JS71">
        <v>0</v>
      </c>
      <c r="JT71">
        <v>24.529199999999999</v>
      </c>
      <c r="JU71">
        <v>400</v>
      </c>
      <c r="JV71">
        <v>17.334199999999999</v>
      </c>
      <c r="JW71">
        <v>99.543000000000006</v>
      </c>
      <c r="JX71">
        <v>99.403400000000005</v>
      </c>
    </row>
    <row r="72" spans="1:284" x14ac:dyDescent="0.3">
      <c r="A72">
        <v>56</v>
      </c>
      <c r="B72">
        <v>1693258836.5999999</v>
      </c>
      <c r="C72">
        <v>14227.5</v>
      </c>
      <c r="D72" t="s">
        <v>710</v>
      </c>
      <c r="E72" t="s">
        <v>711</v>
      </c>
      <c r="F72" t="s">
        <v>416</v>
      </c>
      <c r="G72" t="s">
        <v>665</v>
      </c>
      <c r="H72" t="s">
        <v>593</v>
      </c>
      <c r="I72" t="s">
        <v>419</v>
      </c>
      <c r="J72" t="s">
        <v>31</v>
      </c>
      <c r="K72" t="s">
        <v>666</v>
      </c>
      <c r="L72" t="s">
        <v>594</v>
      </c>
      <c r="M72">
        <v>1693258836.5999999</v>
      </c>
      <c r="N72">
        <f t="shared" si="46"/>
        <v>4.993598411750423E-3</v>
      </c>
      <c r="O72">
        <f t="shared" si="47"/>
        <v>4.9935984117504226</v>
      </c>
      <c r="P72">
        <f t="shared" si="48"/>
        <v>37.114189174865544</v>
      </c>
      <c r="Q72">
        <f t="shared" si="49"/>
        <v>452.61500000000001</v>
      </c>
      <c r="R72">
        <f t="shared" si="50"/>
        <v>269.81603395896633</v>
      </c>
      <c r="S72">
        <f t="shared" si="51"/>
        <v>26.786644258987931</v>
      </c>
      <c r="T72">
        <f t="shared" si="52"/>
        <v>44.934457057231995</v>
      </c>
      <c r="U72">
        <f t="shared" si="53"/>
        <v>0.36045731350912508</v>
      </c>
      <c r="V72">
        <f t="shared" si="54"/>
        <v>2.9342688520476843</v>
      </c>
      <c r="W72">
        <f t="shared" si="55"/>
        <v>0.33754055559248164</v>
      </c>
      <c r="X72">
        <f t="shared" si="56"/>
        <v>0.21290029834204754</v>
      </c>
      <c r="Y72">
        <f t="shared" si="57"/>
        <v>344.35859864378892</v>
      </c>
      <c r="Z72">
        <f t="shared" si="58"/>
        <v>29.455216041360213</v>
      </c>
      <c r="AA72">
        <f t="shared" si="59"/>
        <v>27.9739</v>
      </c>
      <c r="AB72">
        <f t="shared" si="60"/>
        <v>3.7890695087449462</v>
      </c>
      <c r="AC72">
        <f t="shared" si="61"/>
        <v>59.771031962859297</v>
      </c>
      <c r="AD72">
        <f t="shared" si="62"/>
        <v>2.3658805963807996</v>
      </c>
      <c r="AE72">
        <f t="shared" si="63"/>
        <v>3.9582394994466843</v>
      </c>
      <c r="AF72">
        <f t="shared" si="64"/>
        <v>1.4231889123641466</v>
      </c>
      <c r="AG72">
        <f t="shared" si="65"/>
        <v>-220.21768995819366</v>
      </c>
      <c r="AH72">
        <f t="shared" si="66"/>
        <v>118.83405752651811</v>
      </c>
      <c r="AI72">
        <f t="shared" si="67"/>
        <v>8.8585844716075464</v>
      </c>
      <c r="AJ72">
        <f t="shared" si="68"/>
        <v>251.83355068372094</v>
      </c>
      <c r="AK72">
        <v>0</v>
      </c>
      <c r="AL72">
        <v>0</v>
      </c>
      <c r="AM72">
        <f t="shared" si="69"/>
        <v>1</v>
      </c>
      <c r="AN72">
        <f t="shared" si="70"/>
        <v>0</v>
      </c>
      <c r="AO72">
        <f t="shared" si="71"/>
        <v>52692.08698313155</v>
      </c>
      <c r="AP72" t="s">
        <v>422</v>
      </c>
      <c r="AQ72">
        <v>10366.9</v>
      </c>
      <c r="AR72">
        <v>993.59653846153856</v>
      </c>
      <c r="AS72">
        <v>3431.87</v>
      </c>
      <c r="AT72">
        <f t="shared" si="72"/>
        <v>0.71047955241266758</v>
      </c>
      <c r="AU72">
        <v>-3.9894345373445681</v>
      </c>
      <c r="AV72" t="s">
        <v>712</v>
      </c>
      <c r="AW72">
        <v>10408.799999999999</v>
      </c>
      <c r="AX72">
        <v>799.53127999999992</v>
      </c>
      <c r="AY72">
        <v>1089.42267922209</v>
      </c>
      <c r="AZ72">
        <f t="shared" si="73"/>
        <v>0.26609635061855796</v>
      </c>
      <c r="BA72">
        <v>0.5</v>
      </c>
      <c r="BB72">
        <f t="shared" si="74"/>
        <v>1513.1345993218943</v>
      </c>
      <c r="BC72">
        <f t="shared" si="75"/>
        <v>37.114189174865544</v>
      </c>
      <c r="BD72">
        <f t="shared" si="76"/>
        <v>201.319797437115</v>
      </c>
      <c r="BE72">
        <f t="shared" si="77"/>
        <v>2.7164552136095855E-2</v>
      </c>
      <c r="BF72">
        <f t="shared" si="78"/>
        <v>2.1501730829126409</v>
      </c>
      <c r="BG72">
        <f t="shared" si="79"/>
        <v>612.37895737456245</v>
      </c>
      <c r="BH72" t="s">
        <v>713</v>
      </c>
      <c r="BI72">
        <v>626.44000000000005</v>
      </c>
      <c r="BJ72">
        <f t="shared" si="80"/>
        <v>626.44000000000005</v>
      </c>
      <c r="BK72">
        <f t="shared" si="81"/>
        <v>0.42497984304189995</v>
      </c>
      <c r="BL72">
        <f t="shared" si="82"/>
        <v>0.62613875687351783</v>
      </c>
      <c r="BM72">
        <f t="shared" si="83"/>
        <v>0.83496908523039615</v>
      </c>
      <c r="BN72">
        <f t="shared" si="84"/>
        <v>3.0251807797046246</v>
      </c>
      <c r="BO72">
        <f t="shared" si="85"/>
        <v>0.96069918232219587</v>
      </c>
      <c r="BP72">
        <f t="shared" si="86"/>
        <v>0.49058538754837283</v>
      </c>
      <c r="BQ72">
        <f t="shared" si="87"/>
        <v>0.50941461245162722</v>
      </c>
      <c r="BR72">
        <v>7538</v>
      </c>
      <c r="BS72">
        <v>290.00000000000011</v>
      </c>
      <c r="BT72">
        <v>1018.26</v>
      </c>
      <c r="BU72">
        <v>185</v>
      </c>
      <c r="BV72">
        <v>10408.799999999999</v>
      </c>
      <c r="BW72">
        <v>1018.11</v>
      </c>
      <c r="BX72">
        <v>0.15</v>
      </c>
      <c r="BY72">
        <v>300.00000000000011</v>
      </c>
      <c r="BZ72">
        <v>38.200000000000003</v>
      </c>
      <c r="CA72">
        <v>1089.42267922209</v>
      </c>
      <c r="CB72">
        <v>1.2635734762717941</v>
      </c>
      <c r="CC72">
        <v>-74.227491041719503</v>
      </c>
      <c r="CD72">
        <v>1.07678574949238</v>
      </c>
      <c r="CE72">
        <v>0.99414218609160365</v>
      </c>
      <c r="CF72">
        <v>-1.1304436262513909E-2</v>
      </c>
      <c r="CG72">
        <v>289.99999999999989</v>
      </c>
      <c r="CH72">
        <v>1012.97</v>
      </c>
      <c r="CI72">
        <v>645</v>
      </c>
      <c r="CJ72">
        <v>10389</v>
      </c>
      <c r="CK72">
        <v>1017.97</v>
      </c>
      <c r="CL72">
        <v>-5</v>
      </c>
      <c r="CZ72">
        <f t="shared" si="88"/>
        <v>1799.94</v>
      </c>
      <c r="DA72">
        <f t="shared" si="89"/>
        <v>1513.1345993218943</v>
      </c>
      <c r="DB72">
        <f t="shared" si="90"/>
        <v>0.84065835490177132</v>
      </c>
      <c r="DC72">
        <f t="shared" si="91"/>
        <v>0.19131670980354284</v>
      </c>
      <c r="DD72">
        <v>6</v>
      </c>
      <c r="DE72">
        <v>0.5</v>
      </c>
      <c r="DF72" t="s">
        <v>425</v>
      </c>
      <c r="DG72">
        <v>2</v>
      </c>
      <c r="DH72">
        <v>1693258836.5999999</v>
      </c>
      <c r="DI72">
        <v>452.61500000000001</v>
      </c>
      <c r="DJ72">
        <v>499.83100000000002</v>
      </c>
      <c r="DK72">
        <v>23.831</v>
      </c>
      <c r="DL72">
        <v>17.985600000000002</v>
      </c>
      <c r="DM72">
        <v>451.596</v>
      </c>
      <c r="DN72">
        <v>23.671299999999999</v>
      </c>
      <c r="DO72">
        <v>500.35199999999998</v>
      </c>
      <c r="DP72">
        <v>99.178299999999993</v>
      </c>
      <c r="DQ72">
        <v>9.9136799999999997E-2</v>
      </c>
      <c r="DR72">
        <v>28.725100000000001</v>
      </c>
      <c r="DS72">
        <v>27.9739</v>
      </c>
      <c r="DT72">
        <v>999.9</v>
      </c>
      <c r="DU72">
        <v>0</v>
      </c>
      <c r="DV72">
        <v>0</v>
      </c>
      <c r="DW72">
        <v>10110</v>
      </c>
      <c r="DX72">
        <v>0</v>
      </c>
      <c r="DY72">
        <v>798.78499999999997</v>
      </c>
      <c r="DZ72">
        <v>-47.216000000000001</v>
      </c>
      <c r="EA72">
        <v>463.66399999999999</v>
      </c>
      <c r="EB72">
        <v>508.98500000000001</v>
      </c>
      <c r="EC72">
        <v>5.8453999999999997</v>
      </c>
      <c r="ED72">
        <v>499.83100000000002</v>
      </c>
      <c r="EE72">
        <v>17.985600000000002</v>
      </c>
      <c r="EF72">
        <v>2.3635199999999998</v>
      </c>
      <c r="EG72">
        <v>1.7837799999999999</v>
      </c>
      <c r="EH72">
        <v>20.1159</v>
      </c>
      <c r="EI72">
        <v>15.6454</v>
      </c>
      <c r="EJ72">
        <v>1799.94</v>
      </c>
      <c r="EK72">
        <v>0.97799499999999995</v>
      </c>
      <c r="EL72">
        <v>2.2004900000000001E-2</v>
      </c>
      <c r="EM72">
        <v>0</v>
      </c>
      <c r="EN72">
        <v>799.88099999999997</v>
      </c>
      <c r="EO72">
        <v>5.0010300000000001</v>
      </c>
      <c r="EP72">
        <v>15016</v>
      </c>
      <c r="EQ72">
        <v>14700.6</v>
      </c>
      <c r="ER72">
        <v>48.561999999999998</v>
      </c>
      <c r="ES72">
        <v>49.875</v>
      </c>
      <c r="ET72">
        <v>50</v>
      </c>
      <c r="EU72">
        <v>48.875</v>
      </c>
      <c r="EV72">
        <v>50.061999999999998</v>
      </c>
      <c r="EW72">
        <v>1755.44</v>
      </c>
      <c r="EX72">
        <v>39.5</v>
      </c>
      <c r="EY72">
        <v>0</v>
      </c>
      <c r="EZ72">
        <v>168</v>
      </c>
      <c r="FA72">
        <v>0</v>
      </c>
      <c r="FB72">
        <v>799.53127999999992</v>
      </c>
      <c r="FC72">
        <v>4.6376153795479143</v>
      </c>
      <c r="FD72">
        <v>-225.40769186272971</v>
      </c>
      <c r="FE72">
        <v>15038.82</v>
      </c>
      <c r="FF72">
        <v>15</v>
      </c>
      <c r="FG72">
        <v>1693258738.5999999</v>
      </c>
      <c r="FH72" t="s">
        <v>714</v>
      </c>
      <c r="FI72">
        <v>1693258732.0999999</v>
      </c>
      <c r="FJ72">
        <v>1693258738.5999999</v>
      </c>
      <c r="FK72">
        <v>63</v>
      </c>
      <c r="FL72">
        <v>-1.4999999999999999E-2</v>
      </c>
      <c r="FM72">
        <v>1E-3</v>
      </c>
      <c r="FN72">
        <v>1.046</v>
      </c>
      <c r="FO72">
        <v>2.8000000000000001E-2</v>
      </c>
      <c r="FP72">
        <v>500</v>
      </c>
      <c r="FQ72">
        <v>17</v>
      </c>
      <c r="FR72">
        <v>0.15</v>
      </c>
      <c r="FS72">
        <v>0.03</v>
      </c>
      <c r="FT72">
        <v>37.006687769264722</v>
      </c>
      <c r="FU72">
        <v>0.89996491950026747</v>
      </c>
      <c r="FV72">
        <v>0.17677946391671481</v>
      </c>
      <c r="FW72">
        <v>1</v>
      </c>
      <c r="FX72">
        <v>0.36466172294091392</v>
      </c>
      <c r="FY72">
        <v>-2.4371633063289572E-2</v>
      </c>
      <c r="FZ72">
        <v>3.9957700093127121E-3</v>
      </c>
      <c r="GA72">
        <v>1</v>
      </c>
      <c r="GB72">
        <v>2</v>
      </c>
      <c r="GC72">
        <v>2</v>
      </c>
      <c r="GD72" t="s">
        <v>427</v>
      </c>
      <c r="GE72">
        <v>2.90326</v>
      </c>
      <c r="GF72">
        <v>2.81812</v>
      </c>
      <c r="GG72">
        <v>9.9413600000000005E-2</v>
      </c>
      <c r="GH72">
        <v>0.10712099999999999</v>
      </c>
      <c r="GI72">
        <v>0.118788</v>
      </c>
      <c r="GJ72">
        <v>9.7376000000000004E-2</v>
      </c>
      <c r="GK72">
        <v>25036.400000000001</v>
      </c>
      <c r="GL72">
        <v>24929.4</v>
      </c>
      <c r="GM72">
        <v>24663.7</v>
      </c>
      <c r="GN72">
        <v>24931.200000000001</v>
      </c>
      <c r="GO72">
        <v>28870.799999999999</v>
      </c>
      <c r="GP72">
        <v>29438.2</v>
      </c>
      <c r="GQ72">
        <v>33354.800000000003</v>
      </c>
      <c r="GR72">
        <v>33310</v>
      </c>
      <c r="GS72">
        <v>1.9695</v>
      </c>
      <c r="GT72">
        <v>1.8508</v>
      </c>
      <c r="GU72">
        <v>5.1707000000000003E-2</v>
      </c>
      <c r="GV72">
        <v>0</v>
      </c>
      <c r="GW72">
        <v>27.129100000000001</v>
      </c>
      <c r="GX72">
        <v>999.9</v>
      </c>
      <c r="GY72">
        <v>52.7</v>
      </c>
      <c r="GZ72">
        <v>34.299999999999997</v>
      </c>
      <c r="HA72">
        <v>28.869299999999999</v>
      </c>
      <c r="HB72">
        <v>61.802100000000003</v>
      </c>
      <c r="HC72">
        <v>25.512799999999999</v>
      </c>
      <c r="HD72">
        <v>1</v>
      </c>
      <c r="HE72">
        <v>0.37978699999999999</v>
      </c>
      <c r="HF72">
        <v>1.7498100000000001</v>
      </c>
      <c r="HG72">
        <v>20.207599999999999</v>
      </c>
      <c r="HH72">
        <v>5.23346</v>
      </c>
      <c r="HI72">
        <v>11.9201</v>
      </c>
      <c r="HJ72">
        <v>4.9603999999999999</v>
      </c>
      <c r="HK72">
        <v>3.2890000000000001</v>
      </c>
      <c r="HL72">
        <v>9999</v>
      </c>
      <c r="HM72">
        <v>9999</v>
      </c>
      <c r="HN72">
        <v>9999</v>
      </c>
      <c r="HO72">
        <v>874</v>
      </c>
      <c r="HP72">
        <v>1.8806499999999999</v>
      </c>
      <c r="HQ72">
        <v>1.87775</v>
      </c>
      <c r="HR72">
        <v>1.88568</v>
      </c>
      <c r="HS72">
        <v>1.8834200000000001</v>
      </c>
      <c r="HT72">
        <v>1.8809499999999999</v>
      </c>
      <c r="HU72">
        <v>1.8800399999999999</v>
      </c>
      <c r="HV72">
        <v>1.8811</v>
      </c>
      <c r="HW72">
        <v>1.8805499999999999</v>
      </c>
      <c r="HX72">
        <v>5</v>
      </c>
      <c r="HY72">
        <v>0</v>
      </c>
      <c r="HZ72">
        <v>0</v>
      </c>
      <c r="IA72">
        <v>0</v>
      </c>
      <c r="IB72" t="s">
        <v>428</v>
      </c>
      <c r="IC72" t="s">
        <v>429</v>
      </c>
      <c r="ID72" t="s">
        <v>430</v>
      </c>
      <c r="IE72" t="s">
        <v>430</v>
      </c>
      <c r="IF72" t="s">
        <v>430</v>
      </c>
      <c r="IG72" t="s">
        <v>430</v>
      </c>
      <c r="IH72">
        <v>0</v>
      </c>
      <c r="II72">
        <v>100</v>
      </c>
      <c r="IJ72">
        <v>100</v>
      </c>
      <c r="IK72">
        <v>1.0189999999999999</v>
      </c>
      <c r="IL72">
        <v>0.15970000000000001</v>
      </c>
      <c r="IM72">
        <v>0.41559275827820358</v>
      </c>
      <c r="IN72">
        <v>2.2153513873161218E-3</v>
      </c>
      <c r="IO72">
        <v>-2.2967369670569612E-6</v>
      </c>
      <c r="IP72">
        <v>7.7859689150384122E-10</v>
      </c>
      <c r="IQ72">
        <v>-0.1139745050229123</v>
      </c>
      <c r="IR72">
        <v>-4.1434251034592161E-3</v>
      </c>
      <c r="IS72">
        <v>8.3987709687394815E-4</v>
      </c>
      <c r="IT72">
        <v>-7.4586254598011197E-6</v>
      </c>
      <c r="IU72">
        <v>2</v>
      </c>
      <c r="IV72">
        <v>1930</v>
      </c>
      <c r="IW72">
        <v>2</v>
      </c>
      <c r="IX72">
        <v>41</v>
      </c>
      <c r="IY72">
        <v>1.7</v>
      </c>
      <c r="IZ72">
        <v>1.6</v>
      </c>
      <c r="JA72">
        <v>1.17188</v>
      </c>
      <c r="JB72">
        <v>2.5</v>
      </c>
      <c r="JC72">
        <v>1.24512</v>
      </c>
      <c r="JD72">
        <v>2.2680699999999998</v>
      </c>
      <c r="JE72">
        <v>1.4501999999999999</v>
      </c>
      <c r="JF72">
        <v>2.4011200000000001</v>
      </c>
      <c r="JG72">
        <v>37.916400000000003</v>
      </c>
      <c r="JH72">
        <v>15.7606</v>
      </c>
      <c r="JI72">
        <v>18</v>
      </c>
      <c r="JJ72">
        <v>495.96499999999997</v>
      </c>
      <c r="JK72">
        <v>465.286</v>
      </c>
      <c r="JL72">
        <v>25.037800000000001</v>
      </c>
      <c r="JM72">
        <v>32.1372</v>
      </c>
      <c r="JN72">
        <v>29.9998</v>
      </c>
      <c r="JO72">
        <v>32.038699999999999</v>
      </c>
      <c r="JP72">
        <v>31.999700000000001</v>
      </c>
      <c r="JQ72">
        <v>23.564</v>
      </c>
      <c r="JR72">
        <v>41.440399999999997</v>
      </c>
      <c r="JS72">
        <v>0</v>
      </c>
      <c r="JT72">
        <v>25.043299999999999</v>
      </c>
      <c r="JU72">
        <v>500</v>
      </c>
      <c r="JV72">
        <v>18.095199999999998</v>
      </c>
      <c r="JW72">
        <v>99.549599999999998</v>
      </c>
      <c r="JX72">
        <v>99.400899999999993</v>
      </c>
    </row>
    <row r="73" spans="1:284" x14ac:dyDescent="0.3">
      <c r="A73">
        <v>57</v>
      </c>
      <c r="B73">
        <v>1693258945.5999999</v>
      </c>
      <c r="C73">
        <v>14336.5</v>
      </c>
      <c r="D73" t="s">
        <v>715</v>
      </c>
      <c r="E73" t="s">
        <v>716</v>
      </c>
      <c r="F73" t="s">
        <v>416</v>
      </c>
      <c r="G73" t="s">
        <v>665</v>
      </c>
      <c r="H73" t="s">
        <v>593</v>
      </c>
      <c r="I73" t="s">
        <v>419</v>
      </c>
      <c r="J73" t="s">
        <v>31</v>
      </c>
      <c r="K73" t="s">
        <v>666</v>
      </c>
      <c r="L73" t="s">
        <v>594</v>
      </c>
      <c r="M73">
        <v>1693258945.5999999</v>
      </c>
      <c r="N73">
        <f t="shared" si="46"/>
        <v>4.5427137279941557E-3</v>
      </c>
      <c r="O73">
        <f t="shared" si="47"/>
        <v>4.5427137279941556</v>
      </c>
      <c r="P73">
        <f t="shared" si="48"/>
        <v>38.166808745255636</v>
      </c>
      <c r="Q73">
        <f t="shared" si="49"/>
        <v>550.99900000000002</v>
      </c>
      <c r="R73">
        <f t="shared" si="50"/>
        <v>342.4599227860985</v>
      </c>
      <c r="S73">
        <f t="shared" si="51"/>
        <v>33.999602980422857</v>
      </c>
      <c r="T73">
        <f t="shared" si="52"/>
        <v>54.703473300469</v>
      </c>
      <c r="U73">
        <f t="shared" si="53"/>
        <v>0.3246494472228042</v>
      </c>
      <c r="V73">
        <f t="shared" si="54"/>
        <v>2.9195039162829652</v>
      </c>
      <c r="W73">
        <f t="shared" si="55"/>
        <v>0.30584402987392245</v>
      </c>
      <c r="X73">
        <f t="shared" si="56"/>
        <v>0.19275127395425984</v>
      </c>
      <c r="Y73">
        <f t="shared" si="57"/>
        <v>344.35669864378139</v>
      </c>
      <c r="Z73">
        <f t="shared" si="58"/>
        <v>29.626304184192783</v>
      </c>
      <c r="AA73">
        <f t="shared" si="59"/>
        <v>28.064399999999999</v>
      </c>
      <c r="AB73">
        <f t="shared" si="60"/>
        <v>3.8091099957060033</v>
      </c>
      <c r="AC73">
        <f t="shared" si="61"/>
        <v>59.964577819349472</v>
      </c>
      <c r="AD73">
        <f t="shared" si="62"/>
        <v>2.3804592198401</v>
      </c>
      <c r="AE73">
        <f t="shared" si="63"/>
        <v>3.9697756682478786</v>
      </c>
      <c r="AF73">
        <f t="shared" si="64"/>
        <v>1.4286507758659033</v>
      </c>
      <c r="AG73">
        <f t="shared" si="65"/>
        <v>-200.33367540454228</v>
      </c>
      <c r="AH73">
        <f t="shared" si="66"/>
        <v>111.89302621122108</v>
      </c>
      <c r="AI73">
        <f t="shared" si="67"/>
        <v>8.3892148605121761</v>
      </c>
      <c r="AJ73">
        <f t="shared" si="68"/>
        <v>264.3052643109724</v>
      </c>
      <c r="AK73">
        <v>0</v>
      </c>
      <c r="AL73">
        <v>0</v>
      </c>
      <c r="AM73">
        <f t="shared" si="69"/>
        <v>1</v>
      </c>
      <c r="AN73">
        <f t="shared" si="70"/>
        <v>0</v>
      </c>
      <c r="AO73">
        <f t="shared" si="71"/>
        <v>52260.288949897164</v>
      </c>
      <c r="AP73" t="s">
        <v>422</v>
      </c>
      <c r="AQ73">
        <v>10366.9</v>
      </c>
      <c r="AR73">
        <v>993.59653846153856</v>
      </c>
      <c r="AS73">
        <v>3431.87</v>
      </c>
      <c r="AT73">
        <f t="shared" si="72"/>
        <v>0.71047955241266758</v>
      </c>
      <c r="AU73">
        <v>-3.9894345373445681</v>
      </c>
      <c r="AV73" t="s">
        <v>717</v>
      </c>
      <c r="AW73">
        <v>10402.200000000001</v>
      </c>
      <c r="AX73">
        <v>802.38076923076926</v>
      </c>
      <c r="AY73">
        <v>1102.036290869909</v>
      </c>
      <c r="AZ73">
        <f t="shared" si="73"/>
        <v>0.27191075658915198</v>
      </c>
      <c r="BA73">
        <v>0.5</v>
      </c>
      <c r="BB73">
        <f t="shared" si="74"/>
        <v>1513.1261993218907</v>
      </c>
      <c r="BC73">
        <f t="shared" si="75"/>
        <v>38.166808745255636</v>
      </c>
      <c r="BD73">
        <f t="shared" si="76"/>
        <v>205.71764483624165</v>
      </c>
      <c r="BE73">
        <f t="shared" si="77"/>
        <v>2.7860361747415761E-2</v>
      </c>
      <c r="BF73">
        <f t="shared" si="78"/>
        <v>2.1141170471718329</v>
      </c>
      <c r="BG73">
        <f t="shared" si="79"/>
        <v>616.34439255673283</v>
      </c>
      <c r="BH73" t="s">
        <v>718</v>
      </c>
      <c r="BI73">
        <v>632.57000000000005</v>
      </c>
      <c r="BJ73">
        <f t="shared" si="80"/>
        <v>632.57000000000005</v>
      </c>
      <c r="BK73">
        <f t="shared" si="81"/>
        <v>0.42599893919947829</v>
      </c>
      <c r="BL73">
        <f t="shared" si="82"/>
        <v>0.63828975043955927</v>
      </c>
      <c r="BM73">
        <f t="shared" si="83"/>
        <v>0.83229154043156905</v>
      </c>
      <c r="BN73">
        <f t="shared" si="84"/>
        <v>2.763336460882674</v>
      </c>
      <c r="BO73">
        <f t="shared" si="85"/>
        <v>0.95552600882595462</v>
      </c>
      <c r="BP73">
        <f t="shared" si="86"/>
        <v>0.50320616211008362</v>
      </c>
      <c r="BQ73">
        <f t="shared" si="87"/>
        <v>0.49679383788991638</v>
      </c>
      <c r="BR73">
        <v>7540</v>
      </c>
      <c r="BS73">
        <v>290.00000000000011</v>
      </c>
      <c r="BT73">
        <v>1032.04</v>
      </c>
      <c r="BU73">
        <v>235</v>
      </c>
      <c r="BV73">
        <v>10402.200000000001</v>
      </c>
      <c r="BW73">
        <v>1031.03</v>
      </c>
      <c r="BX73">
        <v>1.01</v>
      </c>
      <c r="BY73">
        <v>300.00000000000011</v>
      </c>
      <c r="BZ73">
        <v>38.200000000000003</v>
      </c>
      <c r="CA73">
        <v>1102.036290869909</v>
      </c>
      <c r="CB73">
        <v>1.231037365710892</v>
      </c>
      <c r="CC73">
        <v>-73.866066143632111</v>
      </c>
      <c r="CD73">
        <v>1.0490595436589221</v>
      </c>
      <c r="CE73">
        <v>0.99438405918973327</v>
      </c>
      <c r="CF73">
        <v>-1.130460177975528E-2</v>
      </c>
      <c r="CG73">
        <v>289.99999999999989</v>
      </c>
      <c r="CH73">
        <v>1027.05</v>
      </c>
      <c r="CI73">
        <v>665</v>
      </c>
      <c r="CJ73">
        <v>10387.299999999999</v>
      </c>
      <c r="CK73">
        <v>1030.92</v>
      </c>
      <c r="CL73">
        <v>-3.87</v>
      </c>
      <c r="CZ73">
        <f t="shared" si="88"/>
        <v>1799.93</v>
      </c>
      <c r="DA73">
        <f t="shared" si="89"/>
        <v>1513.1261993218907</v>
      </c>
      <c r="DB73">
        <f t="shared" si="90"/>
        <v>0.84065835855943871</v>
      </c>
      <c r="DC73">
        <f t="shared" si="91"/>
        <v>0.1913167171188776</v>
      </c>
      <c r="DD73">
        <v>6</v>
      </c>
      <c r="DE73">
        <v>0.5</v>
      </c>
      <c r="DF73" t="s">
        <v>425</v>
      </c>
      <c r="DG73">
        <v>2</v>
      </c>
      <c r="DH73">
        <v>1693258945.5999999</v>
      </c>
      <c r="DI73">
        <v>550.99900000000002</v>
      </c>
      <c r="DJ73">
        <v>599.79499999999996</v>
      </c>
      <c r="DK73">
        <v>23.9771</v>
      </c>
      <c r="DL73">
        <v>18.657399999999999</v>
      </c>
      <c r="DM73">
        <v>549.93600000000004</v>
      </c>
      <c r="DN73">
        <v>23.8123</v>
      </c>
      <c r="DO73">
        <v>500.08</v>
      </c>
      <c r="DP73">
        <v>99.180499999999995</v>
      </c>
      <c r="DQ73">
        <v>0.10003099999999999</v>
      </c>
      <c r="DR73">
        <v>28.775300000000001</v>
      </c>
      <c r="DS73">
        <v>28.064399999999999</v>
      </c>
      <c r="DT73">
        <v>999.9</v>
      </c>
      <c r="DU73">
        <v>0</v>
      </c>
      <c r="DV73">
        <v>0</v>
      </c>
      <c r="DW73">
        <v>10025</v>
      </c>
      <c r="DX73">
        <v>0</v>
      </c>
      <c r="DY73">
        <v>952.24900000000002</v>
      </c>
      <c r="DZ73">
        <v>-48.795999999999999</v>
      </c>
      <c r="EA73">
        <v>564.53499999999997</v>
      </c>
      <c r="EB73">
        <v>611.19899999999996</v>
      </c>
      <c r="EC73">
        <v>5.3197400000000004</v>
      </c>
      <c r="ED73">
        <v>599.79499999999996</v>
      </c>
      <c r="EE73">
        <v>18.657399999999999</v>
      </c>
      <c r="EF73">
        <v>2.3780600000000001</v>
      </c>
      <c r="EG73">
        <v>1.8504499999999999</v>
      </c>
      <c r="EH73">
        <v>20.2151</v>
      </c>
      <c r="EI73">
        <v>16.2196</v>
      </c>
      <c r="EJ73">
        <v>1799.93</v>
      </c>
      <c r="EK73">
        <v>0.97799499999999995</v>
      </c>
      <c r="EL73">
        <v>2.2004900000000001E-2</v>
      </c>
      <c r="EM73">
        <v>0</v>
      </c>
      <c r="EN73">
        <v>802.31100000000004</v>
      </c>
      <c r="EO73">
        <v>5.0010300000000001</v>
      </c>
      <c r="EP73">
        <v>15184.1</v>
      </c>
      <c r="EQ73">
        <v>14700.5</v>
      </c>
      <c r="ER73">
        <v>48.375</v>
      </c>
      <c r="ES73">
        <v>49.811999999999998</v>
      </c>
      <c r="ET73">
        <v>49.875</v>
      </c>
      <c r="EU73">
        <v>48.686999999999998</v>
      </c>
      <c r="EV73">
        <v>49.936999999999998</v>
      </c>
      <c r="EW73">
        <v>1755.43</v>
      </c>
      <c r="EX73">
        <v>39.5</v>
      </c>
      <c r="EY73">
        <v>0</v>
      </c>
      <c r="EZ73">
        <v>107</v>
      </c>
      <c r="FA73">
        <v>0</v>
      </c>
      <c r="FB73">
        <v>802.38076923076926</v>
      </c>
      <c r="FC73">
        <v>1.381880336741838</v>
      </c>
      <c r="FD73">
        <v>-29.128205171312661</v>
      </c>
      <c r="FE73">
        <v>15192.5</v>
      </c>
      <c r="FF73">
        <v>15</v>
      </c>
      <c r="FG73">
        <v>1693258906.0999999</v>
      </c>
      <c r="FH73" t="s">
        <v>719</v>
      </c>
      <c r="FI73">
        <v>1693258906.0999999</v>
      </c>
      <c r="FJ73">
        <v>1693258905.0999999</v>
      </c>
      <c r="FK73">
        <v>64</v>
      </c>
      <c r="FL73">
        <v>-6.0000000000000001E-3</v>
      </c>
      <c r="FM73">
        <v>2E-3</v>
      </c>
      <c r="FN73">
        <v>1.08</v>
      </c>
      <c r="FO73">
        <v>4.4999999999999998E-2</v>
      </c>
      <c r="FP73">
        <v>600</v>
      </c>
      <c r="FQ73">
        <v>18</v>
      </c>
      <c r="FR73">
        <v>0.16</v>
      </c>
      <c r="FS73">
        <v>0.03</v>
      </c>
      <c r="FT73">
        <v>38.196096266340618</v>
      </c>
      <c r="FU73">
        <v>0.1363761729370829</v>
      </c>
      <c r="FV73">
        <v>0.1713486768090195</v>
      </c>
      <c r="FW73">
        <v>1</v>
      </c>
      <c r="FX73">
        <v>0.33129770516333412</v>
      </c>
      <c r="FY73">
        <v>4.2875901935480422E-5</v>
      </c>
      <c r="FZ73">
        <v>8.3091034654424346E-3</v>
      </c>
      <c r="GA73">
        <v>1</v>
      </c>
      <c r="GB73">
        <v>2</v>
      </c>
      <c r="GC73">
        <v>2</v>
      </c>
      <c r="GD73" t="s">
        <v>427</v>
      </c>
      <c r="GE73">
        <v>2.9027099999999999</v>
      </c>
      <c r="GF73">
        <v>2.81826</v>
      </c>
      <c r="GG73">
        <v>0.11481</v>
      </c>
      <c r="GH73">
        <v>0.122062</v>
      </c>
      <c r="GI73">
        <v>0.119295</v>
      </c>
      <c r="GJ73">
        <v>9.9941600000000005E-2</v>
      </c>
      <c r="GK73">
        <v>24611.7</v>
      </c>
      <c r="GL73">
        <v>24514.799999999999</v>
      </c>
      <c r="GM73">
        <v>24666.799999999999</v>
      </c>
      <c r="GN73">
        <v>24933.5</v>
      </c>
      <c r="GO73">
        <v>28857.1</v>
      </c>
      <c r="GP73">
        <v>29356.7</v>
      </c>
      <c r="GQ73">
        <v>33358.6</v>
      </c>
      <c r="GR73">
        <v>33313.199999999997</v>
      </c>
      <c r="GS73">
        <v>1.9694</v>
      </c>
      <c r="GT73">
        <v>1.8543000000000001</v>
      </c>
      <c r="GU73">
        <v>5.5670699999999997E-2</v>
      </c>
      <c r="GV73">
        <v>0</v>
      </c>
      <c r="GW73">
        <v>27.154900000000001</v>
      </c>
      <c r="GX73">
        <v>999.9</v>
      </c>
      <c r="GY73">
        <v>52.6</v>
      </c>
      <c r="GZ73">
        <v>34.299999999999997</v>
      </c>
      <c r="HA73">
        <v>28.8155</v>
      </c>
      <c r="HB73">
        <v>61.972099999999998</v>
      </c>
      <c r="HC73">
        <v>25.785299999999999</v>
      </c>
      <c r="HD73">
        <v>1</v>
      </c>
      <c r="HE73">
        <v>0.37683899999999998</v>
      </c>
      <c r="HF73">
        <v>2.9569999999999999</v>
      </c>
      <c r="HG73">
        <v>20.1907</v>
      </c>
      <c r="HH73">
        <v>5.2346599999999999</v>
      </c>
      <c r="HI73">
        <v>11.9201</v>
      </c>
      <c r="HJ73">
        <v>4.9614000000000003</v>
      </c>
      <c r="HK73">
        <v>3.2890000000000001</v>
      </c>
      <c r="HL73">
        <v>9999</v>
      </c>
      <c r="HM73">
        <v>9999</v>
      </c>
      <c r="HN73">
        <v>9999</v>
      </c>
      <c r="HO73">
        <v>874.1</v>
      </c>
      <c r="HP73">
        <v>1.8805099999999999</v>
      </c>
      <c r="HQ73">
        <v>1.87765</v>
      </c>
      <c r="HR73">
        <v>1.8855599999999999</v>
      </c>
      <c r="HS73">
        <v>1.8833899999999999</v>
      </c>
      <c r="HT73">
        <v>1.88093</v>
      </c>
      <c r="HU73">
        <v>1.87999</v>
      </c>
      <c r="HV73">
        <v>1.8811</v>
      </c>
      <c r="HW73">
        <v>1.88049</v>
      </c>
      <c r="HX73">
        <v>5</v>
      </c>
      <c r="HY73">
        <v>0</v>
      </c>
      <c r="HZ73">
        <v>0</v>
      </c>
      <c r="IA73">
        <v>0</v>
      </c>
      <c r="IB73" t="s">
        <v>428</v>
      </c>
      <c r="IC73" t="s">
        <v>429</v>
      </c>
      <c r="ID73" t="s">
        <v>430</v>
      </c>
      <c r="IE73" t="s">
        <v>430</v>
      </c>
      <c r="IF73" t="s">
        <v>430</v>
      </c>
      <c r="IG73" t="s">
        <v>430</v>
      </c>
      <c r="IH73">
        <v>0</v>
      </c>
      <c r="II73">
        <v>100</v>
      </c>
      <c r="IJ73">
        <v>100</v>
      </c>
      <c r="IK73">
        <v>1.0629999999999999</v>
      </c>
      <c r="IL73">
        <v>0.1648</v>
      </c>
      <c r="IM73">
        <v>0.40996236269490588</v>
      </c>
      <c r="IN73">
        <v>2.2153513873161218E-3</v>
      </c>
      <c r="IO73">
        <v>-2.2967369670569612E-6</v>
      </c>
      <c r="IP73">
        <v>7.7859689150384122E-10</v>
      </c>
      <c r="IQ73">
        <v>-0.1120337245334356</v>
      </c>
      <c r="IR73">
        <v>-4.1434251034592161E-3</v>
      </c>
      <c r="IS73">
        <v>8.3987709687394815E-4</v>
      </c>
      <c r="IT73">
        <v>-7.4586254598011197E-6</v>
      </c>
      <c r="IU73">
        <v>2</v>
      </c>
      <c r="IV73">
        <v>1930</v>
      </c>
      <c r="IW73">
        <v>2</v>
      </c>
      <c r="IX73">
        <v>41</v>
      </c>
      <c r="IY73">
        <v>0.7</v>
      </c>
      <c r="IZ73">
        <v>0.7</v>
      </c>
      <c r="JA73">
        <v>1.3574200000000001</v>
      </c>
      <c r="JB73">
        <v>2.5</v>
      </c>
      <c r="JC73">
        <v>1.24512</v>
      </c>
      <c r="JD73">
        <v>2.2668499999999998</v>
      </c>
      <c r="JE73">
        <v>1.4501999999999999</v>
      </c>
      <c r="JF73">
        <v>2.3022499999999999</v>
      </c>
      <c r="JG73">
        <v>37.481900000000003</v>
      </c>
      <c r="JH73">
        <v>15.716900000000001</v>
      </c>
      <c r="JI73">
        <v>18</v>
      </c>
      <c r="JJ73">
        <v>495.48700000000002</v>
      </c>
      <c r="JK73">
        <v>467.35899999999998</v>
      </c>
      <c r="JL73">
        <v>24.317699999999999</v>
      </c>
      <c r="JM73">
        <v>32.0608</v>
      </c>
      <c r="JN73">
        <v>29.9999</v>
      </c>
      <c r="JO73">
        <v>31.989899999999999</v>
      </c>
      <c r="JP73">
        <v>31.9572</v>
      </c>
      <c r="JQ73">
        <v>27.276199999999999</v>
      </c>
      <c r="JR73">
        <v>39.876800000000003</v>
      </c>
      <c r="JS73">
        <v>0</v>
      </c>
      <c r="JT73">
        <v>24.278600000000001</v>
      </c>
      <c r="JU73">
        <v>600</v>
      </c>
      <c r="JV73">
        <v>18.651299999999999</v>
      </c>
      <c r="JW73">
        <v>99.561499999999995</v>
      </c>
      <c r="JX73">
        <v>99.410200000000003</v>
      </c>
    </row>
    <row r="74" spans="1:284" x14ac:dyDescent="0.3">
      <c r="A74">
        <v>58</v>
      </c>
      <c r="B74">
        <v>1693259047.5999999</v>
      </c>
      <c r="C74">
        <v>14438.5</v>
      </c>
      <c r="D74" t="s">
        <v>720</v>
      </c>
      <c r="E74" t="s">
        <v>721</v>
      </c>
      <c r="F74" t="s">
        <v>416</v>
      </c>
      <c r="G74" t="s">
        <v>665</v>
      </c>
      <c r="H74" t="s">
        <v>593</v>
      </c>
      <c r="I74" t="s">
        <v>419</v>
      </c>
      <c r="J74" t="s">
        <v>31</v>
      </c>
      <c r="K74" t="s">
        <v>666</v>
      </c>
      <c r="L74" t="s">
        <v>594</v>
      </c>
      <c r="M74">
        <v>1693259047.5999999</v>
      </c>
      <c r="N74">
        <f t="shared" si="46"/>
        <v>4.1318590781943389E-3</v>
      </c>
      <c r="O74">
        <f t="shared" si="47"/>
        <v>4.1318590781943385</v>
      </c>
      <c r="P74">
        <f t="shared" si="48"/>
        <v>38.30611715402646</v>
      </c>
      <c r="Q74">
        <f t="shared" si="49"/>
        <v>750.19399999999996</v>
      </c>
      <c r="R74">
        <f t="shared" si="50"/>
        <v>517.01382590541891</v>
      </c>
      <c r="S74">
        <f t="shared" si="51"/>
        <v>51.327795121122371</v>
      </c>
      <c r="T74">
        <f t="shared" si="52"/>
        <v>74.477319568121999</v>
      </c>
      <c r="U74">
        <f t="shared" si="53"/>
        <v>0.29424391389618143</v>
      </c>
      <c r="V74">
        <f t="shared" si="54"/>
        <v>2.9142023057861586</v>
      </c>
      <c r="W74">
        <f t="shared" si="55"/>
        <v>0.27867887810521452</v>
      </c>
      <c r="X74">
        <f t="shared" si="56"/>
        <v>0.17550411132783617</v>
      </c>
      <c r="Y74">
        <f t="shared" si="57"/>
        <v>344.35099864375877</v>
      </c>
      <c r="Z74">
        <f t="shared" si="58"/>
        <v>29.596643567401387</v>
      </c>
      <c r="AA74">
        <f t="shared" si="59"/>
        <v>27.995999999999999</v>
      </c>
      <c r="AB74">
        <f t="shared" si="60"/>
        <v>3.7939548650571373</v>
      </c>
      <c r="AC74">
        <f t="shared" si="61"/>
        <v>60.12346075361291</v>
      </c>
      <c r="AD74">
        <f t="shared" si="62"/>
        <v>2.3676868781196001</v>
      </c>
      <c r="AE74">
        <f t="shared" si="63"/>
        <v>3.9380415705317198</v>
      </c>
      <c r="AF74">
        <f t="shared" si="64"/>
        <v>1.4262679869375372</v>
      </c>
      <c r="AG74">
        <f t="shared" si="65"/>
        <v>-182.21498534837033</v>
      </c>
      <c r="AH74">
        <f t="shared" si="66"/>
        <v>100.69210324134667</v>
      </c>
      <c r="AI74">
        <f t="shared" si="67"/>
        <v>7.5553735291458723</v>
      </c>
      <c r="AJ74">
        <f t="shared" si="68"/>
        <v>270.38349006588101</v>
      </c>
      <c r="AK74">
        <v>0</v>
      </c>
      <c r="AL74">
        <v>0</v>
      </c>
      <c r="AM74">
        <f t="shared" si="69"/>
        <v>1</v>
      </c>
      <c r="AN74">
        <f t="shared" si="70"/>
        <v>0</v>
      </c>
      <c r="AO74">
        <f t="shared" si="71"/>
        <v>52132.547178222936</v>
      </c>
      <c r="AP74" t="s">
        <v>422</v>
      </c>
      <c r="AQ74">
        <v>10366.9</v>
      </c>
      <c r="AR74">
        <v>993.59653846153856</v>
      </c>
      <c r="AS74">
        <v>3431.87</v>
      </c>
      <c r="AT74">
        <f t="shared" si="72"/>
        <v>0.71047955241266758</v>
      </c>
      <c r="AU74">
        <v>-3.9894345373445681</v>
      </c>
      <c r="AV74" t="s">
        <v>722</v>
      </c>
      <c r="AW74">
        <v>10411.799999999999</v>
      </c>
      <c r="AX74">
        <v>801.96500000000003</v>
      </c>
      <c r="AY74">
        <v>1106.6614793306589</v>
      </c>
      <c r="AZ74">
        <f t="shared" si="73"/>
        <v>0.2753294345394115</v>
      </c>
      <c r="BA74">
        <v>0.5</v>
      </c>
      <c r="BB74">
        <f t="shared" si="74"/>
        <v>1513.1009993218795</v>
      </c>
      <c r="BC74">
        <f t="shared" si="75"/>
        <v>38.30611715402646</v>
      </c>
      <c r="BD74">
        <f t="shared" si="76"/>
        <v>208.30062127215578</v>
      </c>
      <c r="BE74">
        <f t="shared" si="77"/>
        <v>2.7952893898243715E-2</v>
      </c>
      <c r="BF74">
        <f t="shared" si="78"/>
        <v>2.1011018853531387</v>
      </c>
      <c r="BG74">
        <f t="shared" si="79"/>
        <v>617.78844169499541</v>
      </c>
      <c r="BH74" t="s">
        <v>723</v>
      </c>
      <c r="BI74">
        <v>630.80999999999995</v>
      </c>
      <c r="BJ74">
        <f t="shared" si="80"/>
        <v>630.80999999999995</v>
      </c>
      <c r="BK74">
        <f t="shared" si="81"/>
        <v>0.42998829201000821</v>
      </c>
      <c r="BL74">
        <f t="shared" si="82"/>
        <v>0.64031844507292546</v>
      </c>
      <c r="BM74">
        <f t="shared" si="83"/>
        <v>0.83011735581149315</v>
      </c>
      <c r="BN74">
        <f t="shared" si="84"/>
        <v>2.6948802784354151</v>
      </c>
      <c r="BO74">
        <f t="shared" si="85"/>
        <v>0.9536290975345395</v>
      </c>
      <c r="BP74">
        <f t="shared" si="86"/>
        <v>0.50366197818664415</v>
      </c>
      <c r="BQ74">
        <f t="shared" si="87"/>
        <v>0.49633802181335585</v>
      </c>
      <c r="BR74">
        <v>7542</v>
      </c>
      <c r="BS74">
        <v>290.00000000000011</v>
      </c>
      <c r="BT74">
        <v>1034.3</v>
      </c>
      <c r="BU74">
        <v>165</v>
      </c>
      <c r="BV74">
        <v>10411.799999999999</v>
      </c>
      <c r="BW74">
        <v>1034.1300000000001</v>
      </c>
      <c r="BX74">
        <v>0.17</v>
      </c>
      <c r="BY74">
        <v>300.00000000000011</v>
      </c>
      <c r="BZ74">
        <v>38.200000000000003</v>
      </c>
      <c r="CA74">
        <v>1106.6614793306589</v>
      </c>
      <c r="CB74">
        <v>0.99563294693235638</v>
      </c>
      <c r="CC74">
        <v>-75.515824193867516</v>
      </c>
      <c r="CD74">
        <v>0.84844385110828613</v>
      </c>
      <c r="CE74">
        <v>0.99647794606371176</v>
      </c>
      <c r="CF74">
        <v>-1.1304518131256949E-2</v>
      </c>
      <c r="CG74">
        <v>289.99999999999989</v>
      </c>
      <c r="CH74">
        <v>1030.51</v>
      </c>
      <c r="CI74">
        <v>655</v>
      </c>
      <c r="CJ74">
        <v>10388.1</v>
      </c>
      <c r="CK74">
        <v>1033.97</v>
      </c>
      <c r="CL74">
        <v>-3.46</v>
      </c>
      <c r="CZ74">
        <f t="shared" si="88"/>
        <v>1799.9</v>
      </c>
      <c r="DA74">
        <f t="shared" si="89"/>
        <v>1513.1009993218795</v>
      </c>
      <c r="DB74">
        <f t="shared" si="90"/>
        <v>0.8406583695326848</v>
      </c>
      <c r="DC74">
        <f t="shared" si="91"/>
        <v>0.19131673906536961</v>
      </c>
      <c r="DD74">
        <v>6</v>
      </c>
      <c r="DE74">
        <v>0.5</v>
      </c>
      <c r="DF74" t="s">
        <v>425</v>
      </c>
      <c r="DG74">
        <v>2</v>
      </c>
      <c r="DH74">
        <v>1693259047.5999999</v>
      </c>
      <c r="DI74">
        <v>750.19399999999996</v>
      </c>
      <c r="DJ74">
        <v>799.83600000000001</v>
      </c>
      <c r="DK74">
        <v>23.8492</v>
      </c>
      <c r="DL74">
        <v>19.0136</v>
      </c>
      <c r="DM74">
        <v>748.93899999999996</v>
      </c>
      <c r="DN74">
        <v>23.689</v>
      </c>
      <c r="DO74">
        <v>500.45299999999997</v>
      </c>
      <c r="DP74">
        <v>99.177300000000002</v>
      </c>
      <c r="DQ74">
        <v>0.10011299999999999</v>
      </c>
      <c r="DR74">
        <v>28.636900000000001</v>
      </c>
      <c r="DS74">
        <v>27.995999999999999</v>
      </c>
      <c r="DT74">
        <v>999.9</v>
      </c>
      <c r="DU74">
        <v>0</v>
      </c>
      <c r="DV74">
        <v>0</v>
      </c>
      <c r="DW74">
        <v>9995</v>
      </c>
      <c r="DX74">
        <v>0</v>
      </c>
      <c r="DY74">
        <v>865.70899999999995</v>
      </c>
      <c r="DZ74">
        <v>-49.641599999999997</v>
      </c>
      <c r="EA74">
        <v>768.52300000000002</v>
      </c>
      <c r="EB74">
        <v>815.33799999999997</v>
      </c>
      <c r="EC74">
        <v>4.8356000000000003</v>
      </c>
      <c r="ED74">
        <v>799.83600000000001</v>
      </c>
      <c r="EE74">
        <v>19.0136</v>
      </c>
      <c r="EF74">
        <v>2.3653</v>
      </c>
      <c r="EG74">
        <v>1.8857200000000001</v>
      </c>
      <c r="EH74">
        <v>20.1282</v>
      </c>
      <c r="EI74">
        <v>16.516100000000002</v>
      </c>
      <c r="EJ74">
        <v>1799.9</v>
      </c>
      <c r="EK74">
        <v>0.97799499999999995</v>
      </c>
      <c r="EL74">
        <v>2.2004900000000001E-2</v>
      </c>
      <c r="EM74">
        <v>0</v>
      </c>
      <c r="EN74">
        <v>801.94600000000003</v>
      </c>
      <c r="EO74">
        <v>5.0010300000000001</v>
      </c>
      <c r="EP74">
        <v>15159.8</v>
      </c>
      <c r="EQ74">
        <v>14700.2</v>
      </c>
      <c r="ER74">
        <v>48.561999999999998</v>
      </c>
      <c r="ES74">
        <v>49.875</v>
      </c>
      <c r="ET74">
        <v>50</v>
      </c>
      <c r="EU74">
        <v>48.875</v>
      </c>
      <c r="EV74">
        <v>49.936999999999998</v>
      </c>
      <c r="EW74">
        <v>1755.4</v>
      </c>
      <c r="EX74">
        <v>39.5</v>
      </c>
      <c r="EY74">
        <v>0</v>
      </c>
      <c r="EZ74">
        <v>99.799999952316284</v>
      </c>
      <c r="FA74">
        <v>0</v>
      </c>
      <c r="FB74">
        <v>801.96500000000003</v>
      </c>
      <c r="FC74">
        <v>0.49606838108731133</v>
      </c>
      <c r="FD74">
        <v>82.475213729250044</v>
      </c>
      <c r="FE74">
        <v>15153.33076923077</v>
      </c>
      <c r="FF74">
        <v>15</v>
      </c>
      <c r="FG74">
        <v>1693259007.0999999</v>
      </c>
      <c r="FH74" t="s">
        <v>724</v>
      </c>
      <c r="FI74">
        <v>1693259006.0999999</v>
      </c>
      <c r="FJ74">
        <v>1693259007.0999999</v>
      </c>
      <c r="FK74">
        <v>65</v>
      </c>
      <c r="FL74">
        <v>0.14699999999999999</v>
      </c>
      <c r="FM74">
        <v>-2E-3</v>
      </c>
      <c r="FN74">
        <v>1.258</v>
      </c>
      <c r="FO74">
        <v>5.1999999999999998E-2</v>
      </c>
      <c r="FP74">
        <v>800</v>
      </c>
      <c r="FQ74">
        <v>19</v>
      </c>
      <c r="FR74">
        <v>0.15</v>
      </c>
      <c r="FS74">
        <v>0.04</v>
      </c>
      <c r="FT74">
        <v>38.207471327548177</v>
      </c>
      <c r="FU74">
        <v>0.25100709252101938</v>
      </c>
      <c r="FV74">
        <v>0.18168015629344281</v>
      </c>
      <c r="FW74">
        <v>1</v>
      </c>
      <c r="FX74">
        <v>0.30140617547756782</v>
      </c>
      <c r="FY74">
        <v>-1.041755625642986E-2</v>
      </c>
      <c r="FZ74">
        <v>5.4873367933129412E-3</v>
      </c>
      <c r="GA74">
        <v>1</v>
      </c>
      <c r="GB74">
        <v>2</v>
      </c>
      <c r="GC74">
        <v>2</v>
      </c>
      <c r="GD74" t="s">
        <v>427</v>
      </c>
      <c r="GE74">
        <v>2.9037299999999999</v>
      </c>
      <c r="GF74">
        <v>2.8180800000000001</v>
      </c>
      <c r="GG74">
        <v>0.142182</v>
      </c>
      <c r="GH74">
        <v>0.14852299999999999</v>
      </c>
      <c r="GI74">
        <v>0.118871</v>
      </c>
      <c r="GJ74">
        <v>0.101285</v>
      </c>
      <c r="GK74">
        <v>23851.7</v>
      </c>
      <c r="GL74">
        <v>23776</v>
      </c>
      <c r="GM74">
        <v>24668.1</v>
      </c>
      <c r="GN74">
        <v>24933.599999999999</v>
      </c>
      <c r="GO74">
        <v>28873</v>
      </c>
      <c r="GP74">
        <v>29312.3</v>
      </c>
      <c r="GQ74">
        <v>33360.9</v>
      </c>
      <c r="GR74">
        <v>33312.9</v>
      </c>
      <c r="GS74">
        <v>1.9701</v>
      </c>
      <c r="GT74">
        <v>1.8564000000000001</v>
      </c>
      <c r="GU74">
        <v>4.9591099999999999E-2</v>
      </c>
      <c r="GV74">
        <v>0</v>
      </c>
      <c r="GW74">
        <v>27.1858</v>
      </c>
      <c r="GX74">
        <v>999.9</v>
      </c>
      <c r="GY74">
        <v>52.7</v>
      </c>
      <c r="GZ74">
        <v>34.200000000000003</v>
      </c>
      <c r="HA74">
        <v>28.708200000000001</v>
      </c>
      <c r="HB74">
        <v>61.8521</v>
      </c>
      <c r="HC74">
        <v>25.084099999999999</v>
      </c>
      <c r="HD74">
        <v>1</v>
      </c>
      <c r="HE74">
        <v>0.37210399999999999</v>
      </c>
      <c r="HF74">
        <v>2.3778199999999998</v>
      </c>
      <c r="HG74">
        <v>20.200800000000001</v>
      </c>
      <c r="HH74">
        <v>5.2352600000000002</v>
      </c>
      <c r="HI74">
        <v>11.9201</v>
      </c>
      <c r="HJ74">
        <v>4.9602000000000004</v>
      </c>
      <c r="HK74">
        <v>3.2890000000000001</v>
      </c>
      <c r="HL74">
        <v>9999</v>
      </c>
      <c r="HM74">
        <v>9999</v>
      </c>
      <c r="HN74">
        <v>9999</v>
      </c>
      <c r="HO74">
        <v>874.1</v>
      </c>
      <c r="HP74">
        <v>1.88049</v>
      </c>
      <c r="HQ74">
        <v>1.8776200000000001</v>
      </c>
      <c r="HR74">
        <v>1.8855500000000001</v>
      </c>
      <c r="HS74">
        <v>1.8833899999999999</v>
      </c>
      <c r="HT74">
        <v>1.88089</v>
      </c>
      <c r="HU74">
        <v>1.8799300000000001</v>
      </c>
      <c r="HV74">
        <v>1.8811</v>
      </c>
      <c r="HW74">
        <v>1.88049</v>
      </c>
      <c r="HX74">
        <v>5</v>
      </c>
      <c r="HY74">
        <v>0</v>
      </c>
      <c r="HZ74">
        <v>0</v>
      </c>
      <c r="IA74">
        <v>0</v>
      </c>
      <c r="IB74" t="s">
        <v>428</v>
      </c>
      <c r="IC74" t="s">
        <v>429</v>
      </c>
      <c r="ID74" t="s">
        <v>430</v>
      </c>
      <c r="IE74" t="s">
        <v>430</v>
      </c>
      <c r="IF74" t="s">
        <v>430</v>
      </c>
      <c r="IG74" t="s">
        <v>430</v>
      </c>
      <c r="IH74">
        <v>0</v>
      </c>
      <c r="II74">
        <v>100</v>
      </c>
      <c r="IJ74">
        <v>100</v>
      </c>
      <c r="IK74">
        <v>1.2549999999999999</v>
      </c>
      <c r="IL74">
        <v>0.16020000000000001</v>
      </c>
      <c r="IM74">
        <v>0.55687938930872138</v>
      </c>
      <c r="IN74">
        <v>2.2153513873161218E-3</v>
      </c>
      <c r="IO74">
        <v>-2.2967369670569612E-6</v>
      </c>
      <c r="IP74">
        <v>7.7859689150384122E-10</v>
      </c>
      <c r="IQ74">
        <v>-0.11378196133455561</v>
      </c>
      <c r="IR74">
        <v>-4.1434251034592161E-3</v>
      </c>
      <c r="IS74">
        <v>8.3987709687394815E-4</v>
      </c>
      <c r="IT74">
        <v>-7.4586254598011197E-6</v>
      </c>
      <c r="IU74">
        <v>2</v>
      </c>
      <c r="IV74">
        <v>1930</v>
      </c>
      <c r="IW74">
        <v>2</v>
      </c>
      <c r="IX74">
        <v>41</v>
      </c>
      <c r="IY74">
        <v>0.7</v>
      </c>
      <c r="IZ74">
        <v>0.7</v>
      </c>
      <c r="JA74">
        <v>1.71387</v>
      </c>
      <c r="JB74">
        <v>2.4890099999999999</v>
      </c>
      <c r="JC74">
        <v>1.24512</v>
      </c>
      <c r="JD74">
        <v>2.2668499999999998</v>
      </c>
      <c r="JE74">
        <v>1.4501999999999999</v>
      </c>
      <c r="JF74">
        <v>2.4145500000000002</v>
      </c>
      <c r="JG74">
        <v>37.194099999999999</v>
      </c>
      <c r="JH74">
        <v>15.699299999999999</v>
      </c>
      <c r="JI74">
        <v>18</v>
      </c>
      <c r="JJ74">
        <v>495.678</v>
      </c>
      <c r="JK74">
        <v>468.55799999999999</v>
      </c>
      <c r="JL74">
        <v>24.271999999999998</v>
      </c>
      <c r="JM74">
        <v>32.026899999999998</v>
      </c>
      <c r="JN74">
        <v>30</v>
      </c>
      <c r="JO74">
        <v>31.9559</v>
      </c>
      <c r="JP74">
        <v>31.926100000000002</v>
      </c>
      <c r="JQ74">
        <v>34.408000000000001</v>
      </c>
      <c r="JR74">
        <v>38.986899999999999</v>
      </c>
      <c r="JS74">
        <v>0</v>
      </c>
      <c r="JT74">
        <v>24.2729</v>
      </c>
      <c r="JU74">
        <v>800</v>
      </c>
      <c r="JV74">
        <v>18.970800000000001</v>
      </c>
      <c r="JW74">
        <v>99.567700000000002</v>
      </c>
      <c r="JX74">
        <v>99.4101</v>
      </c>
    </row>
    <row r="75" spans="1:284" x14ac:dyDescent="0.3">
      <c r="A75">
        <v>59</v>
      </c>
      <c r="B75">
        <v>1693259159.5999999</v>
      </c>
      <c r="C75">
        <v>14550.5</v>
      </c>
      <c r="D75" t="s">
        <v>725</v>
      </c>
      <c r="E75" t="s">
        <v>726</v>
      </c>
      <c r="F75" t="s">
        <v>416</v>
      </c>
      <c r="G75" t="s">
        <v>665</v>
      </c>
      <c r="H75" t="s">
        <v>593</v>
      </c>
      <c r="I75" t="s">
        <v>419</v>
      </c>
      <c r="J75" t="s">
        <v>31</v>
      </c>
      <c r="K75" t="s">
        <v>666</v>
      </c>
      <c r="L75" t="s">
        <v>594</v>
      </c>
      <c r="M75">
        <v>1693259159.5999999</v>
      </c>
      <c r="N75">
        <f t="shared" si="46"/>
        <v>3.3606852935767332E-3</v>
      </c>
      <c r="O75">
        <f t="shared" si="47"/>
        <v>3.3606852935767333</v>
      </c>
      <c r="P75">
        <f t="shared" si="48"/>
        <v>38.272483903851956</v>
      </c>
      <c r="Q75">
        <f t="shared" si="49"/>
        <v>1149.2950000000001</v>
      </c>
      <c r="R75">
        <f t="shared" si="50"/>
        <v>852.58764558719668</v>
      </c>
      <c r="S75">
        <f t="shared" si="51"/>
        <v>84.641780130526385</v>
      </c>
      <c r="T75">
        <f t="shared" si="52"/>
        <v>114.09780003100499</v>
      </c>
      <c r="U75">
        <f t="shared" si="53"/>
        <v>0.23307507609580569</v>
      </c>
      <c r="V75">
        <f t="shared" si="54"/>
        <v>2.9027769703613235</v>
      </c>
      <c r="W75">
        <f t="shared" si="55"/>
        <v>0.22315495041553815</v>
      </c>
      <c r="X75">
        <f t="shared" si="56"/>
        <v>0.14032794289679057</v>
      </c>
      <c r="Y75">
        <f t="shared" si="57"/>
        <v>344.35479864377385</v>
      </c>
      <c r="Z75">
        <f t="shared" si="58"/>
        <v>29.74846933861064</v>
      </c>
      <c r="AA75">
        <f t="shared" si="59"/>
        <v>27.994599999999998</v>
      </c>
      <c r="AB75">
        <f t="shared" si="60"/>
        <v>3.7936452225168096</v>
      </c>
      <c r="AC75">
        <f t="shared" si="61"/>
        <v>59.727920075048694</v>
      </c>
      <c r="AD75">
        <f t="shared" si="62"/>
        <v>2.3447780679392998</v>
      </c>
      <c r="AE75">
        <f t="shared" si="63"/>
        <v>3.9257654795162198</v>
      </c>
      <c r="AF75">
        <f t="shared" si="64"/>
        <v>1.4488671545775098</v>
      </c>
      <c r="AG75">
        <f t="shared" si="65"/>
        <v>-148.20622144673393</v>
      </c>
      <c r="AH75">
        <f t="shared" si="66"/>
        <v>92.097020327371951</v>
      </c>
      <c r="AI75">
        <f t="shared" si="67"/>
        <v>6.9357385217272558</v>
      </c>
      <c r="AJ75">
        <f t="shared" si="68"/>
        <v>295.18133604613911</v>
      </c>
      <c r="AK75">
        <v>0</v>
      </c>
      <c r="AL75">
        <v>0</v>
      </c>
      <c r="AM75">
        <f t="shared" si="69"/>
        <v>1</v>
      </c>
      <c r="AN75">
        <f t="shared" si="70"/>
        <v>0</v>
      </c>
      <c r="AO75">
        <f t="shared" si="71"/>
        <v>51815.534058976351</v>
      </c>
      <c r="AP75" t="s">
        <v>422</v>
      </c>
      <c r="AQ75">
        <v>10366.9</v>
      </c>
      <c r="AR75">
        <v>993.59653846153856</v>
      </c>
      <c r="AS75">
        <v>3431.87</v>
      </c>
      <c r="AT75">
        <f t="shared" si="72"/>
        <v>0.71047955241266758</v>
      </c>
      <c r="AU75">
        <v>-3.9894345373445681</v>
      </c>
      <c r="AV75" t="s">
        <v>727</v>
      </c>
      <c r="AW75">
        <v>10422.5</v>
      </c>
      <c r="AX75">
        <v>799.78053846153841</v>
      </c>
      <c r="AY75">
        <v>1108.8578845433731</v>
      </c>
      <c r="AZ75">
        <f t="shared" si="73"/>
        <v>0.2787348589843075</v>
      </c>
      <c r="BA75">
        <v>0.5</v>
      </c>
      <c r="BB75">
        <f t="shared" si="74"/>
        <v>1513.1177993218869</v>
      </c>
      <c r="BC75">
        <f t="shared" si="75"/>
        <v>38.272483903851956</v>
      </c>
      <c r="BD75">
        <f t="shared" si="76"/>
        <v>210.87933821031592</v>
      </c>
      <c r="BE75">
        <f t="shared" si="77"/>
        <v>2.7930355759569061E-2</v>
      </c>
      <c r="BF75">
        <f t="shared" si="78"/>
        <v>2.0949592800282444</v>
      </c>
      <c r="BG75">
        <f t="shared" si="79"/>
        <v>618.4723247341542</v>
      </c>
      <c r="BH75" t="s">
        <v>728</v>
      </c>
      <c r="BI75">
        <v>630.62</v>
      </c>
      <c r="BJ75">
        <f t="shared" si="80"/>
        <v>630.62</v>
      </c>
      <c r="BK75">
        <f t="shared" si="81"/>
        <v>0.4312887081470419</v>
      </c>
      <c r="BL75">
        <f t="shared" si="82"/>
        <v>0.64628369284659493</v>
      </c>
      <c r="BM75">
        <f t="shared" si="83"/>
        <v>0.82927697115809973</v>
      </c>
      <c r="BN75">
        <f t="shared" si="84"/>
        <v>2.681535107722866</v>
      </c>
      <c r="BO75">
        <f t="shared" si="85"/>
        <v>0.95272829405725923</v>
      </c>
      <c r="BP75">
        <f t="shared" si="86"/>
        <v>0.50958907198079983</v>
      </c>
      <c r="BQ75">
        <f t="shared" si="87"/>
        <v>0.49041092801920017</v>
      </c>
      <c r="BR75">
        <v>7544</v>
      </c>
      <c r="BS75">
        <v>290.00000000000011</v>
      </c>
      <c r="BT75">
        <v>1034.23</v>
      </c>
      <c r="BU75">
        <v>105</v>
      </c>
      <c r="BV75">
        <v>10422.5</v>
      </c>
      <c r="BW75">
        <v>1035.58</v>
      </c>
      <c r="BX75">
        <v>-1.35</v>
      </c>
      <c r="BY75">
        <v>300.00000000000011</v>
      </c>
      <c r="BZ75">
        <v>38.200000000000003</v>
      </c>
      <c r="CA75">
        <v>1108.8578845433731</v>
      </c>
      <c r="CB75">
        <v>1.0512759021456981</v>
      </c>
      <c r="CC75">
        <v>-76.372400805250678</v>
      </c>
      <c r="CD75">
        <v>0.89586956614476476</v>
      </c>
      <c r="CE75">
        <v>0.99616200253275522</v>
      </c>
      <c r="CF75">
        <v>-1.1304609788654061E-2</v>
      </c>
      <c r="CG75">
        <v>289.99999999999989</v>
      </c>
      <c r="CH75">
        <v>1031.18</v>
      </c>
      <c r="CI75">
        <v>645</v>
      </c>
      <c r="CJ75">
        <v>10389</v>
      </c>
      <c r="CK75">
        <v>1035.3499999999999</v>
      </c>
      <c r="CL75">
        <v>-4.17</v>
      </c>
      <c r="CZ75">
        <f t="shared" si="88"/>
        <v>1799.92</v>
      </c>
      <c r="DA75">
        <f t="shared" si="89"/>
        <v>1513.1177993218869</v>
      </c>
      <c r="DB75">
        <f t="shared" si="90"/>
        <v>0.84065836221714674</v>
      </c>
      <c r="DC75">
        <f t="shared" si="91"/>
        <v>0.19131672443429365</v>
      </c>
      <c r="DD75">
        <v>6</v>
      </c>
      <c r="DE75">
        <v>0.5</v>
      </c>
      <c r="DF75" t="s">
        <v>425</v>
      </c>
      <c r="DG75">
        <v>2</v>
      </c>
      <c r="DH75">
        <v>1693259159.5999999</v>
      </c>
      <c r="DI75">
        <v>1149.2950000000001</v>
      </c>
      <c r="DJ75">
        <v>1199.82</v>
      </c>
      <c r="DK75">
        <v>23.6187</v>
      </c>
      <c r="DL75">
        <v>19.684000000000001</v>
      </c>
      <c r="DM75">
        <v>1147.8800000000001</v>
      </c>
      <c r="DN75">
        <v>23.5427</v>
      </c>
      <c r="DO75">
        <v>500.36500000000001</v>
      </c>
      <c r="DP75">
        <v>99.175899999999999</v>
      </c>
      <c r="DQ75">
        <v>0.100439</v>
      </c>
      <c r="DR75">
        <v>28.583100000000002</v>
      </c>
      <c r="DS75">
        <v>27.994599999999998</v>
      </c>
      <c r="DT75">
        <v>999.9</v>
      </c>
      <c r="DU75">
        <v>0</v>
      </c>
      <c r="DV75">
        <v>0</v>
      </c>
      <c r="DW75">
        <v>9930</v>
      </c>
      <c r="DX75">
        <v>0</v>
      </c>
      <c r="DY75">
        <v>695.50199999999995</v>
      </c>
      <c r="DZ75">
        <v>-50.681199999999997</v>
      </c>
      <c r="EA75">
        <v>1177.03</v>
      </c>
      <c r="EB75">
        <v>1223.9100000000001</v>
      </c>
      <c r="EC75">
        <v>4.0155200000000004</v>
      </c>
      <c r="ED75">
        <v>1199.82</v>
      </c>
      <c r="EE75">
        <v>19.684000000000001</v>
      </c>
      <c r="EF75">
        <v>2.3504200000000002</v>
      </c>
      <c r="EG75">
        <v>1.95218</v>
      </c>
      <c r="EH75">
        <v>20.026199999999999</v>
      </c>
      <c r="EI75">
        <v>17.061699999999998</v>
      </c>
      <c r="EJ75">
        <v>1799.92</v>
      </c>
      <c r="EK75">
        <v>0.97799499999999995</v>
      </c>
      <c r="EL75">
        <v>2.2004800000000001E-2</v>
      </c>
      <c r="EM75">
        <v>0</v>
      </c>
      <c r="EN75">
        <v>799.67200000000003</v>
      </c>
      <c r="EO75">
        <v>5.0010300000000001</v>
      </c>
      <c r="EP75">
        <v>15111.1</v>
      </c>
      <c r="EQ75">
        <v>14700.4</v>
      </c>
      <c r="ER75">
        <v>48.5</v>
      </c>
      <c r="ES75">
        <v>49.875</v>
      </c>
      <c r="ET75">
        <v>50</v>
      </c>
      <c r="EU75">
        <v>48.936999999999998</v>
      </c>
      <c r="EV75">
        <v>50.061999999999998</v>
      </c>
      <c r="EW75">
        <v>1755.42</v>
      </c>
      <c r="EX75">
        <v>39.5</v>
      </c>
      <c r="EY75">
        <v>0</v>
      </c>
      <c r="EZ75">
        <v>109.7999999523163</v>
      </c>
      <c r="FA75">
        <v>0</v>
      </c>
      <c r="FB75">
        <v>799.78053846153841</v>
      </c>
      <c r="FC75">
        <v>1.046427352192254</v>
      </c>
      <c r="FD75">
        <v>131.95555576577661</v>
      </c>
      <c r="FE75">
        <v>15115.00384615385</v>
      </c>
      <c r="FF75">
        <v>15</v>
      </c>
      <c r="FG75">
        <v>1693259184.5999999</v>
      </c>
      <c r="FH75" t="s">
        <v>729</v>
      </c>
      <c r="FI75">
        <v>1693259184.5999999</v>
      </c>
      <c r="FJ75">
        <v>1693259182.5999999</v>
      </c>
      <c r="FK75">
        <v>66</v>
      </c>
      <c r="FL75">
        <v>0.161</v>
      </c>
      <c r="FM75">
        <v>4.0000000000000001E-3</v>
      </c>
      <c r="FN75">
        <v>1.415</v>
      </c>
      <c r="FO75">
        <v>7.5999999999999998E-2</v>
      </c>
      <c r="FP75">
        <v>1200</v>
      </c>
      <c r="FQ75">
        <v>20</v>
      </c>
      <c r="FR75">
        <v>0.16</v>
      </c>
      <c r="FS75">
        <v>0.06</v>
      </c>
      <c r="FT75">
        <v>38.433714578725628</v>
      </c>
      <c r="FU75">
        <v>0.16421183657029739</v>
      </c>
      <c r="FV75">
        <v>0.19776710118945309</v>
      </c>
      <c r="FW75">
        <v>1</v>
      </c>
      <c r="FX75">
        <v>0.24638210337502561</v>
      </c>
      <c r="FY75">
        <v>-1.650039577188888E-2</v>
      </c>
      <c r="FZ75">
        <v>2.707946010481764E-3</v>
      </c>
      <c r="GA75">
        <v>1</v>
      </c>
      <c r="GB75">
        <v>2</v>
      </c>
      <c r="GC75">
        <v>2</v>
      </c>
      <c r="GD75" t="s">
        <v>427</v>
      </c>
      <c r="GE75">
        <v>2.9036</v>
      </c>
      <c r="GF75">
        <v>2.8178399999999999</v>
      </c>
      <c r="GG75">
        <v>0.18731400000000001</v>
      </c>
      <c r="GH75">
        <v>0.19245999999999999</v>
      </c>
      <c r="GI75">
        <v>0.118367</v>
      </c>
      <c r="GJ75">
        <v>0.103784</v>
      </c>
      <c r="GK75">
        <v>22598</v>
      </c>
      <c r="GL75">
        <v>22548.799999999999</v>
      </c>
      <c r="GM75">
        <v>24670.5</v>
      </c>
      <c r="GN75">
        <v>24934.3</v>
      </c>
      <c r="GO75">
        <v>28891.8</v>
      </c>
      <c r="GP75">
        <v>29230.7</v>
      </c>
      <c r="GQ75">
        <v>33363.4</v>
      </c>
      <c r="GR75">
        <v>33313.5</v>
      </c>
      <c r="GS75">
        <v>1.9711000000000001</v>
      </c>
      <c r="GT75">
        <v>1.8593999999999999</v>
      </c>
      <c r="GU75">
        <v>5.1766600000000003E-2</v>
      </c>
      <c r="GV75">
        <v>0</v>
      </c>
      <c r="GW75">
        <v>27.148900000000001</v>
      </c>
      <c r="GX75">
        <v>999.9</v>
      </c>
      <c r="GY75">
        <v>52.8</v>
      </c>
      <c r="GZ75">
        <v>34.200000000000003</v>
      </c>
      <c r="HA75">
        <v>28.765699999999999</v>
      </c>
      <c r="HB75">
        <v>61.842199999999998</v>
      </c>
      <c r="HC75">
        <v>25.4527</v>
      </c>
      <c r="HD75">
        <v>1</v>
      </c>
      <c r="HE75">
        <v>0.36914599999999997</v>
      </c>
      <c r="HF75">
        <v>2.3090099999999998</v>
      </c>
      <c r="HG75">
        <v>20.202400000000001</v>
      </c>
      <c r="HH75">
        <v>5.23346</v>
      </c>
      <c r="HI75">
        <v>11.9201</v>
      </c>
      <c r="HJ75">
        <v>4.9607999999999999</v>
      </c>
      <c r="HK75">
        <v>3.2890000000000001</v>
      </c>
      <c r="HL75">
        <v>9999</v>
      </c>
      <c r="HM75">
        <v>9999</v>
      </c>
      <c r="HN75">
        <v>9999</v>
      </c>
      <c r="HO75">
        <v>874.1</v>
      </c>
      <c r="HP75">
        <v>1.88049</v>
      </c>
      <c r="HQ75">
        <v>1.8775900000000001</v>
      </c>
      <c r="HR75">
        <v>1.8855299999999999</v>
      </c>
      <c r="HS75">
        <v>1.88337</v>
      </c>
      <c r="HT75">
        <v>1.8808</v>
      </c>
      <c r="HU75">
        <v>1.87988</v>
      </c>
      <c r="HV75">
        <v>1.8810899999999999</v>
      </c>
      <c r="HW75">
        <v>1.88049</v>
      </c>
      <c r="HX75">
        <v>5</v>
      </c>
      <c r="HY75">
        <v>0</v>
      </c>
      <c r="HZ75">
        <v>0</v>
      </c>
      <c r="IA75">
        <v>0</v>
      </c>
      <c r="IB75" t="s">
        <v>428</v>
      </c>
      <c r="IC75" t="s">
        <v>429</v>
      </c>
      <c r="ID75" t="s">
        <v>430</v>
      </c>
      <c r="IE75" t="s">
        <v>430</v>
      </c>
      <c r="IF75" t="s">
        <v>430</v>
      </c>
      <c r="IG75" t="s">
        <v>430</v>
      </c>
      <c r="IH75">
        <v>0</v>
      </c>
      <c r="II75">
        <v>100</v>
      </c>
      <c r="IJ75">
        <v>100</v>
      </c>
      <c r="IK75">
        <v>1.415</v>
      </c>
      <c r="IL75">
        <v>7.5999999999999998E-2</v>
      </c>
      <c r="IM75">
        <v>0.55687938930872138</v>
      </c>
      <c r="IN75">
        <v>2.2153513873161218E-3</v>
      </c>
      <c r="IO75">
        <v>-2.2967369670569612E-6</v>
      </c>
      <c r="IP75">
        <v>7.7859689150384122E-10</v>
      </c>
      <c r="IQ75">
        <v>-0.11378196133455561</v>
      </c>
      <c r="IR75">
        <v>-4.1434251034592161E-3</v>
      </c>
      <c r="IS75">
        <v>8.3987709687394815E-4</v>
      </c>
      <c r="IT75">
        <v>-7.4586254598011197E-6</v>
      </c>
      <c r="IU75">
        <v>2</v>
      </c>
      <c r="IV75">
        <v>1930</v>
      </c>
      <c r="IW75">
        <v>2</v>
      </c>
      <c r="IX75">
        <v>41</v>
      </c>
      <c r="IY75">
        <v>2.6</v>
      </c>
      <c r="IZ75">
        <v>2.5</v>
      </c>
      <c r="JA75">
        <v>2.3815900000000001</v>
      </c>
      <c r="JB75">
        <v>2.48169</v>
      </c>
      <c r="JC75">
        <v>1.24512</v>
      </c>
      <c r="JD75">
        <v>2.2668499999999998</v>
      </c>
      <c r="JE75">
        <v>1.4501999999999999</v>
      </c>
      <c r="JF75">
        <v>2.34253</v>
      </c>
      <c r="JG75">
        <v>36.979399999999998</v>
      </c>
      <c r="JH75">
        <v>15.6731</v>
      </c>
      <c r="JI75">
        <v>18</v>
      </c>
      <c r="JJ75">
        <v>496.07100000000003</v>
      </c>
      <c r="JK75">
        <v>470.387</v>
      </c>
      <c r="JL75">
        <v>24.302499999999998</v>
      </c>
      <c r="JM75">
        <v>31.995799999999999</v>
      </c>
      <c r="JN75">
        <v>30.0002</v>
      </c>
      <c r="JO75">
        <v>31.922000000000001</v>
      </c>
      <c r="JP75">
        <v>31.895099999999999</v>
      </c>
      <c r="JQ75">
        <v>47.7744</v>
      </c>
      <c r="JR75">
        <v>36.425600000000003</v>
      </c>
      <c r="JS75">
        <v>0</v>
      </c>
      <c r="JT75">
        <v>24.2865</v>
      </c>
      <c r="JU75">
        <v>1200</v>
      </c>
      <c r="JV75">
        <v>19.746500000000001</v>
      </c>
      <c r="JW75">
        <v>99.575999999999993</v>
      </c>
      <c r="JX75">
        <v>99.412199999999999</v>
      </c>
    </row>
    <row r="76" spans="1:284" x14ac:dyDescent="0.3">
      <c r="A76">
        <v>60</v>
      </c>
      <c r="B76">
        <v>1693259295.0999999</v>
      </c>
      <c r="C76">
        <v>14686</v>
      </c>
      <c r="D76" t="s">
        <v>730</v>
      </c>
      <c r="E76" t="s">
        <v>731</v>
      </c>
      <c r="F76" t="s">
        <v>416</v>
      </c>
      <c r="G76" t="s">
        <v>665</v>
      </c>
      <c r="H76" t="s">
        <v>593</v>
      </c>
      <c r="I76" t="s">
        <v>419</v>
      </c>
      <c r="J76" t="s">
        <v>31</v>
      </c>
      <c r="K76" t="s">
        <v>666</v>
      </c>
      <c r="L76" t="s">
        <v>594</v>
      </c>
      <c r="M76">
        <v>1693259295.0999999</v>
      </c>
      <c r="N76">
        <f t="shared" si="46"/>
        <v>2.794441840666836E-3</v>
      </c>
      <c r="O76">
        <f t="shared" si="47"/>
        <v>2.7944418406668361</v>
      </c>
      <c r="P76">
        <f t="shared" si="48"/>
        <v>38.177675717760806</v>
      </c>
      <c r="Q76">
        <f t="shared" si="49"/>
        <v>1449.17</v>
      </c>
      <c r="R76">
        <f t="shared" si="50"/>
        <v>1091.4416976163113</v>
      </c>
      <c r="S76">
        <f t="shared" si="51"/>
        <v>108.34998952302</v>
      </c>
      <c r="T76">
        <f t="shared" si="52"/>
        <v>143.86252115893902</v>
      </c>
      <c r="U76">
        <f t="shared" si="53"/>
        <v>0.19247744830090427</v>
      </c>
      <c r="V76">
        <f t="shared" si="54"/>
        <v>2.9167414812882413</v>
      </c>
      <c r="W76">
        <f t="shared" si="55"/>
        <v>0.18568921336781016</v>
      </c>
      <c r="X76">
        <f t="shared" si="56"/>
        <v>0.1166457091990403</v>
      </c>
      <c r="Y76">
        <f t="shared" si="57"/>
        <v>344.33959864371354</v>
      </c>
      <c r="Z76">
        <f t="shared" si="58"/>
        <v>29.787684492986799</v>
      </c>
      <c r="AA76">
        <f t="shared" si="59"/>
        <v>27.998999999999999</v>
      </c>
      <c r="AB76">
        <f t="shared" si="60"/>
        <v>3.7946184590368306</v>
      </c>
      <c r="AC76">
        <f t="shared" si="61"/>
        <v>60.14107425519871</v>
      </c>
      <c r="AD76">
        <f t="shared" si="62"/>
        <v>2.3468779302733602</v>
      </c>
      <c r="AE76">
        <f t="shared" si="63"/>
        <v>3.9022880108771778</v>
      </c>
      <c r="AF76">
        <f t="shared" si="64"/>
        <v>1.4477405287634704</v>
      </c>
      <c r="AG76">
        <f t="shared" si="65"/>
        <v>-123.23488517340746</v>
      </c>
      <c r="AH76">
        <f t="shared" si="66"/>
        <v>75.604533928213314</v>
      </c>
      <c r="AI76">
        <f t="shared" si="67"/>
        <v>5.6636539298659843</v>
      </c>
      <c r="AJ76">
        <f t="shared" si="68"/>
        <v>302.37290132838535</v>
      </c>
      <c r="AK76">
        <v>0</v>
      </c>
      <c r="AL76">
        <v>0</v>
      </c>
      <c r="AM76">
        <f t="shared" si="69"/>
        <v>1</v>
      </c>
      <c r="AN76">
        <f t="shared" si="70"/>
        <v>0</v>
      </c>
      <c r="AO76">
        <f t="shared" si="71"/>
        <v>52232.257421414317</v>
      </c>
      <c r="AP76" t="s">
        <v>422</v>
      </c>
      <c r="AQ76">
        <v>10366.9</v>
      </c>
      <c r="AR76">
        <v>993.59653846153856</v>
      </c>
      <c r="AS76">
        <v>3431.87</v>
      </c>
      <c r="AT76">
        <f t="shared" si="72"/>
        <v>0.71047955241266758</v>
      </c>
      <c r="AU76">
        <v>-3.9894345373445681</v>
      </c>
      <c r="AV76" t="s">
        <v>732</v>
      </c>
      <c r="AW76">
        <v>10401.799999999999</v>
      </c>
      <c r="AX76">
        <v>797.73653846153843</v>
      </c>
      <c r="AY76">
        <v>1109.600920150868</v>
      </c>
      <c r="AZ76">
        <f t="shared" si="73"/>
        <v>0.28105995229972103</v>
      </c>
      <c r="BA76">
        <v>0.5</v>
      </c>
      <c r="BB76">
        <f t="shared" si="74"/>
        <v>1513.0505993218567</v>
      </c>
      <c r="BC76">
        <f t="shared" si="75"/>
        <v>38.177675717760806</v>
      </c>
      <c r="BD76">
        <f t="shared" si="76"/>
        <v>212.62896463623267</v>
      </c>
      <c r="BE76">
        <f t="shared" si="77"/>
        <v>2.7868935958919355E-2</v>
      </c>
      <c r="BF76">
        <f t="shared" si="78"/>
        <v>2.0928867646697542</v>
      </c>
      <c r="BG76">
        <f t="shared" si="79"/>
        <v>618.7034086448773</v>
      </c>
      <c r="BH76" t="s">
        <v>733</v>
      </c>
      <c r="BI76">
        <v>625.77</v>
      </c>
      <c r="BJ76">
        <f t="shared" si="80"/>
        <v>625.77</v>
      </c>
      <c r="BK76">
        <f t="shared" si="81"/>
        <v>0.43604048209069923</v>
      </c>
      <c r="BL76">
        <f t="shared" si="82"/>
        <v>0.64457307026199173</v>
      </c>
      <c r="BM76">
        <f t="shared" si="83"/>
        <v>0.82757887454086887</v>
      </c>
      <c r="BN76">
        <f t="shared" si="84"/>
        <v>2.6883845002038935</v>
      </c>
      <c r="BO76">
        <f t="shared" si="85"/>
        <v>0.95242355563508663</v>
      </c>
      <c r="BP76">
        <f t="shared" si="86"/>
        <v>0.50562368743411101</v>
      </c>
      <c r="BQ76">
        <f t="shared" si="87"/>
        <v>0.49437631256588899</v>
      </c>
      <c r="BR76">
        <v>7546</v>
      </c>
      <c r="BS76">
        <v>290.00000000000011</v>
      </c>
      <c r="BT76">
        <v>1035.8900000000001</v>
      </c>
      <c r="BU76">
        <v>235</v>
      </c>
      <c r="BV76">
        <v>10401.799999999999</v>
      </c>
      <c r="BW76">
        <v>1035.5</v>
      </c>
      <c r="BX76">
        <v>0.39</v>
      </c>
      <c r="BY76">
        <v>300.00000000000011</v>
      </c>
      <c r="BZ76">
        <v>38.200000000000003</v>
      </c>
      <c r="CA76">
        <v>1109.600920150868</v>
      </c>
      <c r="CB76">
        <v>1.2841771655719281</v>
      </c>
      <c r="CC76">
        <v>-77.074428698869923</v>
      </c>
      <c r="CD76">
        <v>1.0943070284301299</v>
      </c>
      <c r="CE76">
        <v>0.99438730617823123</v>
      </c>
      <c r="CF76">
        <v>-1.1304194660734139E-2</v>
      </c>
      <c r="CG76">
        <v>289.99999999999989</v>
      </c>
      <c r="CH76">
        <v>1031.8800000000001</v>
      </c>
      <c r="CI76">
        <v>635</v>
      </c>
      <c r="CJ76">
        <v>10389.6</v>
      </c>
      <c r="CK76">
        <v>1035.42</v>
      </c>
      <c r="CL76">
        <v>-3.54</v>
      </c>
      <c r="CZ76">
        <f t="shared" si="88"/>
        <v>1799.84</v>
      </c>
      <c r="DA76">
        <f t="shared" si="89"/>
        <v>1513.0505993218567</v>
      </c>
      <c r="DB76">
        <f t="shared" si="90"/>
        <v>0.84065839148027421</v>
      </c>
      <c r="DC76">
        <f t="shared" si="91"/>
        <v>0.19131678296054846</v>
      </c>
      <c r="DD76">
        <v>6</v>
      </c>
      <c r="DE76">
        <v>0.5</v>
      </c>
      <c r="DF76" t="s">
        <v>425</v>
      </c>
      <c r="DG76">
        <v>2</v>
      </c>
      <c r="DH76">
        <v>1693259295.0999999</v>
      </c>
      <c r="DI76">
        <v>1449.17</v>
      </c>
      <c r="DJ76">
        <v>1499.78</v>
      </c>
      <c r="DK76">
        <v>23.640799999999999</v>
      </c>
      <c r="DL76">
        <v>20.370799999999999</v>
      </c>
      <c r="DM76">
        <v>1447.68</v>
      </c>
      <c r="DN76">
        <v>23.479399999999998</v>
      </c>
      <c r="DO76">
        <v>500.62</v>
      </c>
      <c r="DP76">
        <v>99.172499999999999</v>
      </c>
      <c r="DQ76">
        <v>9.9856700000000007E-2</v>
      </c>
      <c r="DR76">
        <v>28.479800000000001</v>
      </c>
      <c r="DS76">
        <v>27.998999999999999</v>
      </c>
      <c r="DT76">
        <v>999.9</v>
      </c>
      <c r="DU76">
        <v>0</v>
      </c>
      <c r="DV76">
        <v>0</v>
      </c>
      <c r="DW76">
        <v>10010</v>
      </c>
      <c r="DX76">
        <v>0</v>
      </c>
      <c r="DY76">
        <v>587.13099999999997</v>
      </c>
      <c r="DZ76">
        <v>-50.612299999999998</v>
      </c>
      <c r="EA76">
        <v>1484.26</v>
      </c>
      <c r="EB76">
        <v>1530.97</v>
      </c>
      <c r="EC76">
        <v>3.27</v>
      </c>
      <c r="ED76">
        <v>1499.78</v>
      </c>
      <c r="EE76">
        <v>20.370799999999999</v>
      </c>
      <c r="EF76">
        <v>2.3445200000000002</v>
      </c>
      <c r="EG76">
        <v>2.0202200000000001</v>
      </c>
      <c r="EH76">
        <v>19.985600000000002</v>
      </c>
      <c r="EI76">
        <v>17.6037</v>
      </c>
      <c r="EJ76">
        <v>1799.84</v>
      </c>
      <c r="EK76">
        <v>0.97799499999999995</v>
      </c>
      <c r="EL76">
        <v>2.2004900000000001E-2</v>
      </c>
      <c r="EM76">
        <v>0</v>
      </c>
      <c r="EN76">
        <v>797.50800000000004</v>
      </c>
      <c r="EO76">
        <v>5.0010300000000001</v>
      </c>
      <c r="EP76">
        <v>14931.9</v>
      </c>
      <c r="EQ76">
        <v>14699.8</v>
      </c>
      <c r="ER76">
        <v>48.561999999999998</v>
      </c>
      <c r="ES76">
        <v>49.936999999999998</v>
      </c>
      <c r="ET76">
        <v>50</v>
      </c>
      <c r="EU76">
        <v>48.936999999999998</v>
      </c>
      <c r="EV76">
        <v>50.061999999999998</v>
      </c>
      <c r="EW76">
        <v>1755.34</v>
      </c>
      <c r="EX76">
        <v>39.5</v>
      </c>
      <c r="EY76">
        <v>0</v>
      </c>
      <c r="EZ76">
        <v>133.79999995231631</v>
      </c>
      <c r="FA76">
        <v>0</v>
      </c>
      <c r="FB76">
        <v>797.73653846153843</v>
      </c>
      <c r="FC76">
        <v>-0.56088888589086094</v>
      </c>
      <c r="FD76">
        <v>-80.246153794652059</v>
      </c>
      <c r="FE76">
        <v>14941.846153846151</v>
      </c>
      <c r="FF76">
        <v>15</v>
      </c>
      <c r="FG76">
        <v>1693259252.0999999</v>
      </c>
      <c r="FH76" t="s">
        <v>734</v>
      </c>
      <c r="FI76">
        <v>1693259252.0999999</v>
      </c>
      <c r="FJ76">
        <v>1693259248.5999999</v>
      </c>
      <c r="FK76">
        <v>67</v>
      </c>
      <c r="FL76">
        <v>1.7000000000000001E-2</v>
      </c>
      <c r="FM76">
        <v>2E-3</v>
      </c>
      <c r="FN76">
        <v>1.5169999999999999</v>
      </c>
      <c r="FO76">
        <v>8.4000000000000005E-2</v>
      </c>
      <c r="FP76">
        <v>1500</v>
      </c>
      <c r="FQ76">
        <v>20</v>
      </c>
      <c r="FR76">
        <v>0.28000000000000003</v>
      </c>
      <c r="FS76">
        <v>0.11</v>
      </c>
      <c r="FT76">
        <v>38.321133830731952</v>
      </c>
      <c r="FU76">
        <v>-0.11649268610547869</v>
      </c>
      <c r="FV76">
        <v>0.1996715897178391</v>
      </c>
      <c r="FW76">
        <v>1</v>
      </c>
      <c r="FX76">
        <v>0.18972495435809461</v>
      </c>
      <c r="FY76">
        <v>1.5689924281766701E-3</v>
      </c>
      <c r="FZ76">
        <v>1.6372837624647771E-3</v>
      </c>
      <c r="GA76">
        <v>1</v>
      </c>
      <c r="GB76">
        <v>2</v>
      </c>
      <c r="GC76">
        <v>2</v>
      </c>
      <c r="GD76" t="s">
        <v>427</v>
      </c>
      <c r="GE76">
        <v>2.9043000000000001</v>
      </c>
      <c r="GF76">
        <v>2.8179599999999998</v>
      </c>
      <c r="GG76">
        <v>0.21574299999999999</v>
      </c>
      <c r="GH76">
        <v>0.22025400000000001</v>
      </c>
      <c r="GI76">
        <v>0.11815100000000001</v>
      </c>
      <c r="GJ76">
        <v>0.106309</v>
      </c>
      <c r="GK76">
        <v>21808.3</v>
      </c>
      <c r="GL76">
        <v>21771.7</v>
      </c>
      <c r="GM76">
        <v>24672.6</v>
      </c>
      <c r="GN76">
        <v>24934.3</v>
      </c>
      <c r="GO76">
        <v>28901.9</v>
      </c>
      <c r="GP76">
        <v>29147.599999999999</v>
      </c>
      <c r="GQ76">
        <v>33367</v>
      </c>
      <c r="GR76">
        <v>33313.5</v>
      </c>
      <c r="GS76">
        <v>1.9709000000000001</v>
      </c>
      <c r="GT76">
        <v>1.8621000000000001</v>
      </c>
      <c r="GU76">
        <v>4.9918900000000002E-2</v>
      </c>
      <c r="GV76">
        <v>0</v>
      </c>
      <c r="GW76">
        <v>27.183499999999999</v>
      </c>
      <c r="GX76">
        <v>999.9</v>
      </c>
      <c r="GY76">
        <v>52.9</v>
      </c>
      <c r="GZ76">
        <v>34.200000000000003</v>
      </c>
      <c r="HA76">
        <v>28.820799999999998</v>
      </c>
      <c r="HB76">
        <v>61.772100000000002</v>
      </c>
      <c r="HC76">
        <v>24.427099999999999</v>
      </c>
      <c r="HD76">
        <v>1</v>
      </c>
      <c r="HE76">
        <v>0.365346</v>
      </c>
      <c r="HF76">
        <v>2.2345799999999998</v>
      </c>
      <c r="HG76">
        <v>20.2044</v>
      </c>
      <c r="HH76">
        <v>5.2340600000000004</v>
      </c>
      <c r="HI76">
        <v>11.9201</v>
      </c>
      <c r="HJ76">
        <v>4.9618000000000002</v>
      </c>
      <c r="HK76">
        <v>3.2890000000000001</v>
      </c>
      <c r="HL76">
        <v>9999</v>
      </c>
      <c r="HM76">
        <v>9999</v>
      </c>
      <c r="HN76">
        <v>9999</v>
      </c>
      <c r="HO76">
        <v>874.2</v>
      </c>
      <c r="HP76">
        <v>1.88049</v>
      </c>
      <c r="HQ76">
        <v>1.8775900000000001</v>
      </c>
      <c r="HR76">
        <v>1.8855299999999999</v>
      </c>
      <c r="HS76">
        <v>1.8833899999999999</v>
      </c>
      <c r="HT76">
        <v>1.8808</v>
      </c>
      <c r="HU76">
        <v>1.87988</v>
      </c>
      <c r="HV76">
        <v>1.88107</v>
      </c>
      <c r="HW76">
        <v>1.88049</v>
      </c>
      <c r="HX76">
        <v>5</v>
      </c>
      <c r="HY76">
        <v>0</v>
      </c>
      <c r="HZ76">
        <v>0</v>
      </c>
      <c r="IA76">
        <v>0</v>
      </c>
      <c r="IB76" t="s">
        <v>428</v>
      </c>
      <c r="IC76" t="s">
        <v>429</v>
      </c>
      <c r="ID76" t="s">
        <v>430</v>
      </c>
      <c r="IE76" t="s">
        <v>430</v>
      </c>
      <c r="IF76" t="s">
        <v>430</v>
      </c>
      <c r="IG76" t="s">
        <v>430</v>
      </c>
      <c r="IH76">
        <v>0</v>
      </c>
      <c r="II76">
        <v>100</v>
      </c>
      <c r="IJ76">
        <v>100</v>
      </c>
      <c r="IK76">
        <v>1.49</v>
      </c>
      <c r="IL76">
        <v>0.16139999999999999</v>
      </c>
      <c r="IM76">
        <v>0.73488652739262861</v>
      </c>
      <c r="IN76">
        <v>2.2153513873161218E-3</v>
      </c>
      <c r="IO76">
        <v>-2.2967369670569612E-6</v>
      </c>
      <c r="IP76">
        <v>7.7859689150384122E-10</v>
      </c>
      <c r="IQ76">
        <v>-0.1077946578324029</v>
      </c>
      <c r="IR76">
        <v>-4.1434251034592161E-3</v>
      </c>
      <c r="IS76">
        <v>8.3987709687394815E-4</v>
      </c>
      <c r="IT76">
        <v>-7.4586254598011197E-6</v>
      </c>
      <c r="IU76">
        <v>2</v>
      </c>
      <c r="IV76">
        <v>1930</v>
      </c>
      <c r="IW76">
        <v>2</v>
      </c>
      <c r="IX76">
        <v>41</v>
      </c>
      <c r="IY76">
        <v>0.7</v>
      </c>
      <c r="IZ76">
        <v>0.8</v>
      </c>
      <c r="JA76">
        <v>2.8503400000000001</v>
      </c>
      <c r="JB76">
        <v>2.4731399999999999</v>
      </c>
      <c r="JC76">
        <v>1.24512</v>
      </c>
      <c r="JD76">
        <v>2.2668499999999998</v>
      </c>
      <c r="JE76">
        <v>1.4501999999999999</v>
      </c>
      <c r="JF76">
        <v>2.3864700000000001</v>
      </c>
      <c r="JG76">
        <v>36.789200000000001</v>
      </c>
      <c r="JH76">
        <v>15.646800000000001</v>
      </c>
      <c r="JI76">
        <v>18</v>
      </c>
      <c r="JJ76">
        <v>495.65</v>
      </c>
      <c r="JK76">
        <v>471.96300000000002</v>
      </c>
      <c r="JL76">
        <v>24.017800000000001</v>
      </c>
      <c r="JM76">
        <v>31.967700000000001</v>
      </c>
      <c r="JN76">
        <v>30</v>
      </c>
      <c r="JO76">
        <v>31.888000000000002</v>
      </c>
      <c r="JP76">
        <v>31.8584</v>
      </c>
      <c r="JQ76">
        <v>57.160699999999999</v>
      </c>
      <c r="JR76">
        <v>34.457900000000002</v>
      </c>
      <c r="JS76">
        <v>0</v>
      </c>
      <c r="JT76">
        <v>23.965299999999999</v>
      </c>
      <c r="JU76">
        <v>1500</v>
      </c>
      <c r="JV76">
        <v>20.364000000000001</v>
      </c>
      <c r="JW76">
        <v>99.585700000000003</v>
      </c>
      <c r="JX76">
        <v>99.412099999999995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21</v>
      </c>
    </row>
    <row r="12" spans="1:2" x14ac:dyDescent="0.3">
      <c r="A12" t="s">
        <v>22</v>
      </c>
      <c r="B12" t="s">
        <v>23</v>
      </c>
    </row>
    <row r="13" spans="1:2" x14ac:dyDescent="0.3">
      <c r="A13" t="s">
        <v>24</v>
      </c>
      <c r="B13" t="s">
        <v>23</v>
      </c>
    </row>
    <row r="14" spans="1:2" x14ac:dyDescent="0.3">
      <c r="A14" t="s">
        <v>25</v>
      </c>
      <c r="B14" t="s">
        <v>21</v>
      </c>
    </row>
    <row r="15" spans="1:2" x14ac:dyDescent="0.3">
      <c r="A15" t="s">
        <v>26</v>
      </c>
      <c r="B15" t="s">
        <v>11</v>
      </c>
    </row>
    <row r="16" spans="1:2" x14ac:dyDescent="0.3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eloch</cp:lastModifiedBy>
  <dcterms:created xsi:type="dcterms:W3CDTF">2023-08-28T21:58:10Z</dcterms:created>
  <dcterms:modified xsi:type="dcterms:W3CDTF">2023-08-28T23:45:23Z</dcterms:modified>
</cp:coreProperties>
</file>